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filterPrivacy="1"/>
  <bookViews>
    <workbookView xWindow="-120" yWindow="-120" windowWidth="29040" windowHeight="15840"/>
  </bookViews>
  <sheets>
    <sheet name="Gr.01" sheetId="39" r:id="rId1"/>
    <sheet name="Gr.02-01110" sheetId="37" r:id="rId2"/>
    <sheet name="Gr.02-01120" sheetId="38" r:id="rId3"/>
    <sheet name="Gr.03" sheetId="40" r:id="rId4"/>
    <sheet name="Gr.18" sheetId="1" r:id="rId5"/>
    <sheet name="G.19-08310" sheetId="46" r:id="rId6"/>
    <sheet name="Gr.19-08330" sheetId="47" r:id="rId7"/>
    <sheet name="Gr.19-08340" sheetId="48" r:id="rId8"/>
    <sheet name="Gr.19-08520" sheetId="49" r:id="rId9"/>
    <sheet name="Gr.20" sheetId="50" r:id="rId10"/>
    <sheet name="Gr.22" sheetId="2" r:id="rId11"/>
    <sheet name="Gr.24" sheetId="3" r:id="rId12"/>
    <sheet name="Gr.28" sheetId="29" r:id="rId13"/>
    <sheet name="Gr.29 01110" sheetId="26" r:id="rId14"/>
    <sheet name="Gr.29 01140" sheetId="27" r:id="rId15"/>
    <sheet name="Gr.29 03310" sheetId="28" r:id="rId16"/>
    <sheet name="Gr.30" sheetId="30" r:id="rId17"/>
    <sheet name="Gr.31" sheetId="4" r:id="rId18"/>
    <sheet name="Gr.35" sheetId="31" r:id="rId19"/>
    <sheet name="Gr.41" sheetId="32" r:id="rId20"/>
    <sheet name="Gr.50" sheetId="41" r:id="rId21"/>
    <sheet name="Gr.55" sheetId="33" r:id="rId22"/>
    <sheet name="Gr.57" sheetId="42" r:id="rId23"/>
    <sheet name="Gr.63 KP" sheetId="54" r:id="rId24"/>
    <sheet name="Gr.63 ILD" sheetId="55" r:id="rId25"/>
    <sheet name="Gr.63 KPK" sheetId="56" r:id="rId26"/>
    <sheet name="Gr.66" sheetId="5" r:id="rId27"/>
    <sheet name="Gr.67" sheetId="6" r:id="rId28"/>
    <sheet name="Gr.73" sheetId="34" r:id="rId29"/>
    <sheet name="Gr.76" sheetId="35" r:id="rId30"/>
    <sheet name="Gr.77" sheetId="51" r:id="rId31"/>
    <sheet name="Gr.82" sheetId="52" r:id="rId32"/>
    <sheet name="Gr.87 DSHQ" sheetId="7" r:id="rId33"/>
    <sheet name="Gr.87 APP" sheetId="12" r:id="rId34"/>
    <sheet name="Gr.87 AMBU" sheetId="8" r:id="rId35"/>
    <sheet name="Gr.87 Avokatura Shtetit" sheetId="9" r:id="rId36"/>
    <sheet name="Gr.87 Mbeshtetje per Rinine " sheetId="13" r:id="rId37"/>
    <sheet name="Gr.87 Komiteti per Kultet Fetar" sheetId="10" r:id="rId38"/>
    <sheet name="Gr.87 ASIK" sheetId="11" r:id="rId39"/>
    <sheet name="Gr.87 Pakicat Kombetare" sheetId="14" r:id="rId40"/>
    <sheet name="Gr.87 IQ" sheetId="15" r:id="rId41"/>
    <sheet name="Gr.87 Agjencia Auditimit BE" sheetId="16" r:id="rId42"/>
    <sheet name="Gr.87 AZHT" sheetId="17" r:id="rId43"/>
    <sheet name="Gr.87 AKPT" sheetId="18" r:id="rId44"/>
    <sheet name="Gr.87 Bashkeqeverisja" sheetId="19" r:id="rId45"/>
    <sheet name="Gr.87 SASPAC" sheetId="20" r:id="rId46"/>
    <sheet name="Gr.87 AMI" sheetId="21" r:id="rId47"/>
    <sheet name="Gr.87 DAP" sheetId="23" r:id="rId48"/>
    <sheet name="Gr.87 ASPA" sheetId="22" r:id="rId49"/>
    <sheet name="Gr.87 ADISA" sheetId="58" r:id="rId50"/>
    <sheet name="Gr.87 ACESK" sheetId="24" r:id="rId51"/>
    <sheet name="Gr.87 ASIG" sheetId="25" r:id="rId52"/>
    <sheet name="Gr.87 AKSHI" sheetId="57" r:id="rId53"/>
    <sheet name="Gr.88" sheetId="43" r:id="rId54"/>
    <sheet name="Gr.90" sheetId="36" r:id="rId55"/>
    <sheet name="Gr.91" sheetId="53" r:id="rId56"/>
    <sheet name="Gr.92" sheetId="44" r:id="rId57"/>
    <sheet name="Gr.95" sheetId="45" r:id="rId58"/>
  </sheets>
  <definedNames>
    <definedName name="_xlnm._FilterDatabase" localSheetId="51" hidden="1">'Gr.87 ASIG'!$A$7:$G$207</definedName>
    <definedName name="JR_PAGE_ANCHOR_0_1" localSheetId="5">'G.19-08310'!#REF!</definedName>
    <definedName name="JR_PAGE_ANCHOR_0_1" localSheetId="0">Gr.01!#REF!</definedName>
    <definedName name="JR_PAGE_ANCHOR_0_1" localSheetId="1">'Gr.02-01110'!#REF!</definedName>
    <definedName name="JR_PAGE_ANCHOR_0_1" localSheetId="2">'Gr.02-01120'!#REF!</definedName>
    <definedName name="JR_PAGE_ANCHOR_0_1" localSheetId="3">Gr.03!#REF!</definedName>
    <definedName name="JR_PAGE_ANCHOR_0_1" localSheetId="6">'Gr.19-08330'!#REF!</definedName>
    <definedName name="JR_PAGE_ANCHOR_0_1" localSheetId="7">'Gr.19-08340'!#REF!</definedName>
    <definedName name="JR_PAGE_ANCHOR_0_1" localSheetId="8">'Gr.19-08520'!#REF!</definedName>
    <definedName name="JR_PAGE_ANCHOR_0_1" localSheetId="9">Gr.20!#REF!</definedName>
    <definedName name="JR_PAGE_ANCHOR_0_1" localSheetId="10">Gr.22!$A$1</definedName>
    <definedName name="JR_PAGE_ANCHOR_0_1" localSheetId="12">Gr.28!#REF!</definedName>
    <definedName name="JR_PAGE_ANCHOR_0_1" localSheetId="13">'Gr.29 01110'!#REF!</definedName>
    <definedName name="JR_PAGE_ANCHOR_0_1" localSheetId="14">'Gr.29 01140'!#REF!</definedName>
    <definedName name="JR_PAGE_ANCHOR_0_1" localSheetId="15">'Gr.29 03310'!#REF!</definedName>
    <definedName name="JR_PAGE_ANCHOR_0_1" localSheetId="16">Gr.30!#REF!</definedName>
    <definedName name="JR_PAGE_ANCHOR_0_1" localSheetId="17">Gr.31!$A$1</definedName>
    <definedName name="JR_PAGE_ANCHOR_0_1" localSheetId="18">Gr.35!#REF!</definedName>
    <definedName name="JR_PAGE_ANCHOR_0_1" localSheetId="19">Gr.41!#REF!</definedName>
    <definedName name="JR_PAGE_ANCHOR_0_1" localSheetId="20">Gr.50!#REF!</definedName>
    <definedName name="JR_PAGE_ANCHOR_0_1" localSheetId="21">Gr.55!#REF!</definedName>
    <definedName name="JR_PAGE_ANCHOR_0_1" localSheetId="22">Gr.57!#REF!</definedName>
    <definedName name="JR_PAGE_ANCHOR_0_1" localSheetId="26">Gr.66!$A$1</definedName>
    <definedName name="JR_PAGE_ANCHOR_0_1" localSheetId="27">Gr.67!$A$1</definedName>
    <definedName name="JR_PAGE_ANCHOR_0_1" localSheetId="28">Gr.30!#REF!</definedName>
    <definedName name="JR_PAGE_ANCHOR_0_1" localSheetId="29">Gr.76!#REF!</definedName>
    <definedName name="JR_PAGE_ANCHOR_0_1" localSheetId="30">Gr.77!#REF!</definedName>
    <definedName name="JR_PAGE_ANCHOR_0_1" localSheetId="31">Gr.82!#REF!</definedName>
    <definedName name="JR_PAGE_ANCHOR_0_1" localSheetId="53">Gr.88!#REF!</definedName>
    <definedName name="JR_PAGE_ANCHOR_0_1" localSheetId="54">Gr.90!#REF!</definedName>
    <definedName name="JR_PAGE_ANCHOR_0_1" localSheetId="55">Gr.91!#REF!</definedName>
    <definedName name="JR_PAGE_ANCHOR_0_1" localSheetId="56">Gr.92!#REF!</definedName>
    <definedName name="JR_PAGE_ANCHOR_0_1" localSheetId="57">Gr.95!#REF!</definedName>
    <definedName name="JR_PAGE_ANCHOR_0_1">Gr.18!$A$1</definedName>
    <definedName name="_xlnm.Print_Area" localSheetId="5">'G.19-08310'!$A$1:$F$176</definedName>
    <definedName name="_xlnm.Print_Area" localSheetId="0">Gr.01!$A$1:$F$352</definedName>
    <definedName name="_xlnm.Print_Area" localSheetId="1">'Gr.02-01110'!$A$1:$F$642</definedName>
    <definedName name="_xlnm.Print_Area" localSheetId="2">'Gr.02-01120'!$A$1:$F$299</definedName>
    <definedName name="_xlnm.Print_Area" localSheetId="3">Gr.03!$A$1:$F$282</definedName>
    <definedName name="_xlnm.Print_Area" localSheetId="4">Gr.18!$A$1:$G$576</definedName>
    <definedName name="_xlnm.Print_Area" localSheetId="6">'Gr.19-08330'!$A$1:$F$121</definedName>
    <definedName name="_xlnm.Print_Area" localSheetId="7">'Gr.19-08340'!$A$1:$F$121</definedName>
    <definedName name="_xlnm.Print_Area" localSheetId="8">'Gr.19-08520'!$A$1:$F$121</definedName>
    <definedName name="_xlnm.Print_Area" localSheetId="9">Gr.20!$A$1:$F$685</definedName>
    <definedName name="_xlnm.Print_Area" localSheetId="10">Gr.22!$A$1:$G$470</definedName>
    <definedName name="_xlnm.Print_Area" localSheetId="12">Gr.28!$A$1:$F$572</definedName>
    <definedName name="_xlnm.Print_Area" localSheetId="13">'Gr.29 01110'!$A$1:$F$177</definedName>
    <definedName name="_xlnm.Print_Area" localSheetId="14">'Gr.29 01140'!$A$1:$F$118</definedName>
    <definedName name="_xlnm.Print_Area" localSheetId="15">'Gr.29 03310'!$A$1:$F$234</definedName>
    <definedName name="_xlnm.Print_Area" localSheetId="16">Gr.30!$A$1:$F$290</definedName>
    <definedName name="_xlnm.Print_Area" localSheetId="17">Gr.31!$A$1:$G$183</definedName>
    <definedName name="_xlnm.Print_Area" localSheetId="18">Gr.35!$A$1:$F$236</definedName>
    <definedName name="_xlnm.Print_Area" localSheetId="19">Gr.41!$A$1:$F$290</definedName>
    <definedName name="_xlnm.Print_Area" localSheetId="20">Gr.50!$A$1:$F$412</definedName>
    <definedName name="_xlnm.Print_Area" localSheetId="21">Gr.55!$A$1:$F$479</definedName>
    <definedName name="_xlnm.Print_Area" localSheetId="22">Gr.57!$A$1:$F$296</definedName>
    <definedName name="_xlnm.Print_Area" localSheetId="24">'Gr.63 ILD'!$A$1:$F$180</definedName>
    <definedName name="_xlnm.Print_Area" localSheetId="23">'Gr.63 KP'!$A$1:$G$215</definedName>
    <definedName name="_xlnm.Print_Area" localSheetId="25">'Gr.63 KPK'!$A$135:$F$380</definedName>
    <definedName name="_xlnm.Print_Area" localSheetId="26">Gr.66!$A$1:$G$179</definedName>
    <definedName name="_xlnm.Print_Area" localSheetId="27">Gr.67!$A$1:$G$178</definedName>
    <definedName name="_xlnm.Print_Area" localSheetId="28">Gr.73!$A$1:$F$345</definedName>
    <definedName name="_xlnm.Print_Area" localSheetId="29">Gr.76!$A$1:$F$350</definedName>
    <definedName name="_xlnm.Print_Area" localSheetId="30">Gr.77!$A$1:$F$183</definedName>
    <definedName name="_xlnm.Print_Area" localSheetId="31">Gr.82!$A$1:$F$183</definedName>
    <definedName name="_xlnm.Print_Area" localSheetId="50">'Gr.87 ACESK'!$A$1:$L$385</definedName>
    <definedName name="_xlnm.Print_Area" localSheetId="49">'Gr.87 ADISA'!$A$1:$F$295</definedName>
    <definedName name="_xlnm.Print_Area" localSheetId="41">'Gr.87 Agjencia Auditimit BE'!$A$1:$F$378</definedName>
    <definedName name="_xlnm.Print_Area" localSheetId="43">'Gr.87 AKPT'!$A$1:$F$374</definedName>
    <definedName name="_xlnm.Print_Area" localSheetId="52">'Gr.87 AKSHI'!$A$1:$F$957</definedName>
    <definedName name="_xlnm.Print_Area" localSheetId="34">'Gr.87 AMBU'!$A$1:$E$202</definedName>
    <definedName name="_xlnm.Print_Area" localSheetId="46">'Gr.87 AMI'!$A$1:$E$381</definedName>
    <definedName name="_xlnm.Print_Area" localSheetId="33">'Gr.87 APP'!$A$1:$F$125</definedName>
    <definedName name="_xlnm.Print_Area" localSheetId="51">'Gr.87 ASIG'!$A$1:$F$319</definedName>
    <definedName name="_xlnm.Print_Area" localSheetId="38">'Gr.87 ASIK'!$A$1:$F$125</definedName>
    <definedName name="_xlnm.Print_Area" localSheetId="48">'Gr.87 ASPA'!$A$1:$F$390</definedName>
    <definedName name="_xlnm.Print_Area" localSheetId="35">'Gr.87 Avokatura Shtetit'!$A$1:$F$172</definedName>
    <definedName name="_xlnm.Print_Area" localSheetId="42">'Gr.87 AZHT'!$A$1:$H$376</definedName>
    <definedName name="_xlnm.Print_Area" localSheetId="44">'Gr.87 Bashkeqeverisja'!$A$1:$F$381</definedName>
    <definedName name="_xlnm.Print_Area" localSheetId="32">'Gr.87 DSHQ'!$A$1:$F$191</definedName>
    <definedName name="_xlnm.Print_Area" localSheetId="40">'Gr.87 IQ'!$A$1:$F$152</definedName>
    <definedName name="_xlnm.Print_Area" localSheetId="37">'Gr.87 Komiteti per Kultet Fetar'!$A$1:$F$367</definedName>
    <definedName name="_xlnm.Print_Area" localSheetId="36">'Gr.87 Mbeshtetje per Rinine '!$B$1:$F$384</definedName>
    <definedName name="_xlnm.Print_Area" localSheetId="39">'Gr.87 Pakicat Kombetare'!$A$1:$F$236</definedName>
    <definedName name="_xlnm.Print_Area" localSheetId="45">'Gr.87 SASPAC'!$A$1:$E$800</definedName>
    <definedName name="_xlnm.Print_Area" localSheetId="53">Gr.88!$A$1:$F$236</definedName>
    <definedName name="_xlnm.Print_Area" localSheetId="54">Gr.90!$A$1:$F$239</definedName>
    <definedName name="_xlnm.Print_Area" localSheetId="55">Gr.91!$A$1:$F$296</definedName>
    <definedName name="_xlnm.Print_Area" localSheetId="56">Gr.92!$A$1:$F$346</definedName>
    <definedName name="_xlnm.Print_Area" localSheetId="57">Gr.95!$A$1:$F$235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1" i="58" l="1"/>
  <c r="F290" i="58" s="1"/>
  <c r="E291" i="58"/>
  <c r="E290" i="58" s="1"/>
  <c r="D291" i="58"/>
  <c r="C291" i="58"/>
  <c r="C290" i="58" s="1"/>
  <c r="D290" i="58"/>
  <c r="F285" i="58"/>
  <c r="E285" i="58"/>
  <c r="D285" i="58"/>
  <c r="F284" i="58"/>
  <c r="E284" i="58"/>
  <c r="D284" i="58"/>
  <c r="C284" i="58"/>
  <c r="F283" i="58"/>
  <c r="F282" i="58" s="1"/>
  <c r="E283" i="58"/>
  <c r="E282" i="58" s="1"/>
  <c r="D283" i="58"/>
  <c r="D282" i="58" s="1"/>
  <c r="C283" i="58"/>
  <c r="C282" i="58" s="1"/>
  <c r="F281" i="58"/>
  <c r="E281" i="58"/>
  <c r="D281" i="58"/>
  <c r="C281" i="58"/>
  <c r="F280" i="58"/>
  <c r="F279" i="58" s="1"/>
  <c r="E280" i="58"/>
  <c r="D280" i="58"/>
  <c r="D279" i="58" s="1"/>
  <c r="C280" i="58"/>
  <c r="C279" i="58"/>
  <c r="F278" i="58"/>
  <c r="E278" i="58"/>
  <c r="D278" i="58"/>
  <c r="C278" i="58"/>
  <c r="F277" i="58"/>
  <c r="E277" i="58"/>
  <c r="D277" i="58"/>
  <c r="C277" i="58"/>
  <c r="C276" i="58" s="1"/>
  <c r="E276" i="58"/>
  <c r="F275" i="58"/>
  <c r="E275" i="58"/>
  <c r="D275" i="58"/>
  <c r="C275" i="58"/>
  <c r="F274" i="58"/>
  <c r="E274" i="58"/>
  <c r="D274" i="58"/>
  <c r="D273" i="58" s="1"/>
  <c r="C274" i="58"/>
  <c r="C273" i="58" s="1"/>
  <c r="F271" i="58"/>
  <c r="F270" i="58" s="1"/>
  <c r="E271" i="58"/>
  <c r="E270" i="58" s="1"/>
  <c r="D271" i="58"/>
  <c r="C271" i="58"/>
  <c r="D270" i="58"/>
  <c r="C270" i="58"/>
  <c r="F268" i="58"/>
  <c r="F267" i="58" s="1"/>
  <c r="E268" i="58"/>
  <c r="E267" i="58" s="1"/>
  <c r="D268" i="58"/>
  <c r="C268" i="58"/>
  <c r="C267" i="58" s="1"/>
  <c r="D267" i="58"/>
  <c r="F266" i="58"/>
  <c r="E266" i="58"/>
  <c r="D266" i="58"/>
  <c r="C266" i="58"/>
  <c r="F265" i="58"/>
  <c r="E265" i="58"/>
  <c r="D265" i="58"/>
  <c r="C265" i="58"/>
  <c r="F264" i="58"/>
  <c r="E264" i="58"/>
  <c r="C261" i="58"/>
  <c r="F255" i="58"/>
  <c r="F260" i="58" s="1"/>
  <c r="E255" i="58"/>
  <c r="E260" i="58" s="1"/>
  <c r="D255" i="58"/>
  <c r="D260" i="58" s="1"/>
  <c r="C255" i="58"/>
  <c r="C250" i="58"/>
  <c r="C260" i="58" s="1"/>
  <c r="F245" i="58"/>
  <c r="E245" i="58"/>
  <c r="D245" i="58"/>
  <c r="F244" i="58"/>
  <c r="E244" i="58"/>
  <c r="D244" i="58"/>
  <c r="F243" i="58"/>
  <c r="F246" i="58" s="1"/>
  <c r="E243" i="58"/>
  <c r="E246" i="58" s="1"/>
  <c r="D243" i="58"/>
  <c r="C243" i="58"/>
  <c r="D246" i="58" s="1"/>
  <c r="C233" i="58"/>
  <c r="D232" i="58"/>
  <c r="C232" i="58"/>
  <c r="F227" i="58"/>
  <c r="F232" i="58" s="1"/>
  <c r="E227" i="58"/>
  <c r="E232" i="58" s="1"/>
  <c r="D227" i="58"/>
  <c r="C227" i="58"/>
  <c r="C222" i="58"/>
  <c r="F217" i="58"/>
  <c r="E217" i="58"/>
  <c r="D217" i="58"/>
  <c r="F216" i="58"/>
  <c r="E216" i="58"/>
  <c r="D216" i="58"/>
  <c r="F215" i="58"/>
  <c r="E215" i="58"/>
  <c r="E218" i="58" s="1"/>
  <c r="D215" i="58"/>
  <c r="C215" i="58"/>
  <c r="C205" i="58"/>
  <c r="F199" i="58"/>
  <c r="F204" i="58" s="1"/>
  <c r="E199" i="58"/>
  <c r="E204" i="58" s="1"/>
  <c r="D199" i="58"/>
  <c r="D204" i="58" s="1"/>
  <c r="C199" i="58"/>
  <c r="C195" i="58"/>
  <c r="C286" i="58" s="1"/>
  <c r="C285" i="58" s="1"/>
  <c r="C194" i="58"/>
  <c r="C204" i="58" s="1"/>
  <c r="F189" i="58"/>
  <c r="E189" i="58"/>
  <c r="F188" i="58"/>
  <c r="E188" i="58"/>
  <c r="D188" i="58"/>
  <c r="F187" i="58"/>
  <c r="E187" i="58"/>
  <c r="E190" i="58" s="1"/>
  <c r="D187" i="58"/>
  <c r="C186" i="58"/>
  <c r="C187" i="58" s="1"/>
  <c r="C177" i="58"/>
  <c r="F171" i="58"/>
  <c r="F176" i="58" s="1"/>
  <c r="E171" i="58"/>
  <c r="E176" i="58" s="1"/>
  <c r="D171" i="58"/>
  <c r="D176" i="58" s="1"/>
  <c r="C171" i="58"/>
  <c r="C176" i="58" s="1"/>
  <c r="D162" i="58"/>
  <c r="F161" i="58"/>
  <c r="E161" i="58"/>
  <c r="D161" i="58"/>
  <c r="F160" i="58"/>
  <c r="E160" i="58"/>
  <c r="D160" i="58"/>
  <c r="F159" i="58"/>
  <c r="E159" i="58"/>
  <c r="F162" i="58" s="1"/>
  <c r="D159" i="58"/>
  <c r="C159" i="58"/>
  <c r="C149" i="58"/>
  <c r="F143" i="58"/>
  <c r="F148" i="58" s="1"/>
  <c r="E143" i="58"/>
  <c r="E148" i="58" s="1"/>
  <c r="D143" i="58"/>
  <c r="D148" i="58" s="1"/>
  <c r="C143" i="58"/>
  <c r="C148" i="58" s="1"/>
  <c r="F133" i="58"/>
  <c r="E133" i="58"/>
  <c r="D133" i="58"/>
  <c r="F132" i="58"/>
  <c r="E132" i="58"/>
  <c r="D132" i="58"/>
  <c r="F131" i="58"/>
  <c r="E131" i="58"/>
  <c r="E134" i="58" s="1"/>
  <c r="D131" i="58"/>
  <c r="C131" i="58"/>
  <c r="D134" i="58" s="1"/>
  <c r="C121" i="58"/>
  <c r="E120" i="58"/>
  <c r="F115" i="58"/>
  <c r="F120" i="58" s="1"/>
  <c r="E115" i="58"/>
  <c r="D115" i="58"/>
  <c r="D120" i="58" s="1"/>
  <c r="C115" i="58"/>
  <c r="C120" i="58" s="1"/>
  <c r="F105" i="58"/>
  <c r="E105" i="58"/>
  <c r="D105" i="58"/>
  <c r="F104" i="58"/>
  <c r="E104" i="58"/>
  <c r="D104" i="58"/>
  <c r="F103" i="58"/>
  <c r="F106" i="58" s="1"/>
  <c r="E103" i="58"/>
  <c r="E106" i="58" s="1"/>
  <c r="D103" i="58"/>
  <c r="C103" i="58"/>
  <c r="D106" i="58" s="1"/>
  <c r="F91" i="58"/>
  <c r="E91" i="58"/>
  <c r="D91" i="58"/>
  <c r="C91" i="58"/>
  <c r="F58" i="58"/>
  <c r="E58" i="58"/>
  <c r="E61" i="58" s="1"/>
  <c r="E62" i="58" s="1"/>
  <c r="D58" i="58"/>
  <c r="C58" i="58"/>
  <c r="F46" i="58"/>
  <c r="E46" i="58"/>
  <c r="D46" i="58"/>
  <c r="D61" i="58" s="1"/>
  <c r="D62" i="58" s="1"/>
  <c r="C46" i="58"/>
  <c r="F43" i="58"/>
  <c r="E43" i="58"/>
  <c r="D43" i="58"/>
  <c r="C43" i="58"/>
  <c r="F40" i="58"/>
  <c r="F262" i="58" s="1"/>
  <c r="E40" i="58"/>
  <c r="E262" i="58" s="1"/>
  <c r="D40" i="58"/>
  <c r="D262" i="58" s="1"/>
  <c r="C40" i="58"/>
  <c r="F35" i="58"/>
  <c r="E35" i="58"/>
  <c r="D35" i="58"/>
  <c r="F34" i="58"/>
  <c r="E34" i="58"/>
  <c r="D34" i="58"/>
  <c r="F33" i="58"/>
  <c r="E33" i="58"/>
  <c r="E36" i="58" s="1"/>
  <c r="D33" i="58"/>
  <c r="D36" i="58" s="1"/>
  <c r="C33" i="58"/>
  <c r="C264" i="58" l="1"/>
  <c r="C263" i="58" s="1"/>
  <c r="E273" i="58"/>
  <c r="D276" i="58"/>
  <c r="F190" i="58"/>
  <c r="F218" i="58"/>
  <c r="D264" i="58"/>
  <c r="D263" i="58" s="1"/>
  <c r="D295" i="58" s="1"/>
  <c r="F273" i="58"/>
  <c r="F61" i="58"/>
  <c r="F62" i="58" s="1"/>
  <c r="F276" i="58"/>
  <c r="F36" i="58"/>
  <c r="C61" i="58"/>
  <c r="C62" i="58" s="1"/>
  <c r="E279" i="58"/>
  <c r="D218" i="58"/>
  <c r="F134" i="58"/>
  <c r="D190" i="58"/>
  <c r="E263" i="58"/>
  <c r="E295" i="58" s="1"/>
  <c r="F263" i="58"/>
  <c r="F295" i="58" s="1"/>
  <c r="C262" i="58"/>
  <c r="C295" i="58" s="1"/>
  <c r="E162" i="58"/>
  <c r="D189" i="58"/>
  <c r="E923" i="57" l="1"/>
  <c r="F923" i="57"/>
  <c r="F955" i="57"/>
  <c r="D955" i="57"/>
  <c r="C955" i="57"/>
  <c r="F954" i="57"/>
  <c r="E954" i="57"/>
  <c r="D954" i="57"/>
  <c r="C954" i="57"/>
  <c r="F953" i="57"/>
  <c r="E953" i="57"/>
  <c r="D953" i="57"/>
  <c r="C953" i="57"/>
  <c r="F952" i="57"/>
  <c r="E952" i="57"/>
  <c r="D952" i="57"/>
  <c r="D951" i="57" s="1"/>
  <c r="C952" i="57"/>
  <c r="F946" i="57"/>
  <c r="E946" i="57"/>
  <c r="D946" i="57"/>
  <c r="C946" i="57"/>
  <c r="F945" i="57"/>
  <c r="E945" i="57"/>
  <c r="D945" i="57"/>
  <c r="C945" i="57"/>
  <c r="F944" i="57"/>
  <c r="E944" i="57"/>
  <c r="D944" i="57"/>
  <c r="C944" i="57"/>
  <c r="C943" i="57"/>
  <c r="F942" i="57"/>
  <c r="E942" i="57"/>
  <c r="D942" i="57"/>
  <c r="D940" i="57" s="1"/>
  <c r="C942" i="57"/>
  <c r="F941" i="57"/>
  <c r="E941" i="57"/>
  <c r="E940" i="57" s="1"/>
  <c r="D941" i="57"/>
  <c r="C941" i="57"/>
  <c r="F939" i="57"/>
  <c r="E939" i="57"/>
  <c r="D939" i="57"/>
  <c r="C939" i="57"/>
  <c r="F938" i="57"/>
  <c r="E938" i="57"/>
  <c r="D938" i="57"/>
  <c r="C938" i="57"/>
  <c r="F936" i="57"/>
  <c r="E936" i="57"/>
  <c r="D936" i="57"/>
  <c r="C936" i="57"/>
  <c r="F935" i="57"/>
  <c r="E935" i="57"/>
  <c r="D935" i="57"/>
  <c r="C935" i="57"/>
  <c r="C934" i="57" s="1"/>
  <c r="F934" i="57"/>
  <c r="E934" i="57"/>
  <c r="D934" i="57"/>
  <c r="F933" i="57"/>
  <c r="E933" i="57"/>
  <c r="D933" i="57"/>
  <c r="C933" i="57"/>
  <c r="F932" i="57"/>
  <c r="F931" i="57" s="1"/>
  <c r="E932" i="57"/>
  <c r="E931" i="57" s="1"/>
  <c r="D932" i="57"/>
  <c r="D931" i="57" s="1"/>
  <c r="C932" i="57"/>
  <c r="C931" i="57" s="1"/>
  <c r="F930" i="57"/>
  <c r="E930" i="57"/>
  <c r="D930" i="57"/>
  <c r="C930" i="57"/>
  <c r="F929" i="57"/>
  <c r="E929" i="57"/>
  <c r="E928" i="57" s="1"/>
  <c r="D929" i="57"/>
  <c r="C929" i="57"/>
  <c r="C928" i="57" s="1"/>
  <c r="F927" i="57"/>
  <c r="E927" i="57"/>
  <c r="D927" i="57"/>
  <c r="C927" i="57"/>
  <c r="F926" i="57"/>
  <c r="F925" i="57" s="1"/>
  <c r="E926" i="57"/>
  <c r="E925" i="57" s="1"/>
  <c r="D926" i="57"/>
  <c r="C926" i="57"/>
  <c r="C925" i="57" s="1"/>
  <c r="F916" i="57"/>
  <c r="E916" i="57"/>
  <c r="D916" i="57"/>
  <c r="C916" i="57"/>
  <c r="F911" i="57"/>
  <c r="F921" i="57" s="1"/>
  <c r="E911" i="57"/>
  <c r="D911" i="57"/>
  <c r="C911" i="57"/>
  <c r="F905" i="57"/>
  <c r="E905" i="57"/>
  <c r="D905" i="57"/>
  <c r="F889" i="57"/>
  <c r="E889" i="57"/>
  <c r="D889" i="57"/>
  <c r="C889" i="57"/>
  <c r="F884" i="57"/>
  <c r="E884" i="57"/>
  <c r="D884" i="57"/>
  <c r="C884" i="57"/>
  <c r="C894" i="57" s="1"/>
  <c r="C876" i="57" s="1"/>
  <c r="C877" i="57" s="1"/>
  <c r="F878" i="57"/>
  <c r="E878" i="57"/>
  <c r="D878" i="57"/>
  <c r="F863" i="57"/>
  <c r="E863" i="57"/>
  <c r="D863" i="57"/>
  <c r="C863" i="57"/>
  <c r="F858" i="57"/>
  <c r="F868" i="57" s="1"/>
  <c r="F850" i="57" s="1"/>
  <c r="F851" i="57" s="1"/>
  <c r="E858" i="57"/>
  <c r="E868" i="57" s="1"/>
  <c r="E850" i="57" s="1"/>
  <c r="D858" i="57"/>
  <c r="C858" i="57"/>
  <c r="F852" i="57"/>
  <c r="E852" i="57"/>
  <c r="D852" i="57"/>
  <c r="F843" i="57"/>
  <c r="F825" i="57" s="1"/>
  <c r="F838" i="57"/>
  <c r="E838" i="57"/>
  <c r="D838" i="57"/>
  <c r="C838" i="57"/>
  <c r="F833" i="57"/>
  <c r="E833" i="57"/>
  <c r="D833" i="57"/>
  <c r="C833" i="57"/>
  <c r="F827" i="57"/>
  <c r="E827" i="57"/>
  <c r="D827" i="57"/>
  <c r="C826" i="57"/>
  <c r="F813" i="57"/>
  <c r="E813" i="57"/>
  <c r="D813" i="57"/>
  <c r="C813" i="57"/>
  <c r="F808" i="57"/>
  <c r="E808" i="57"/>
  <c r="D808" i="57"/>
  <c r="D818" i="57" s="1"/>
  <c r="C808" i="57"/>
  <c r="F802" i="57"/>
  <c r="E802" i="57"/>
  <c r="D802" i="57"/>
  <c r="D801" i="57"/>
  <c r="F788" i="57"/>
  <c r="E788" i="57"/>
  <c r="D788" i="57"/>
  <c r="C788" i="57"/>
  <c r="F783" i="57"/>
  <c r="F793" i="57" s="1"/>
  <c r="F775" i="57" s="1"/>
  <c r="E783" i="57"/>
  <c r="D783" i="57"/>
  <c r="C783" i="57"/>
  <c r="F777" i="57"/>
  <c r="E777" i="57"/>
  <c r="D777" i="57"/>
  <c r="F763" i="57"/>
  <c r="E763" i="57"/>
  <c r="D763" i="57"/>
  <c r="C763" i="57"/>
  <c r="F758" i="57"/>
  <c r="F768" i="57" s="1"/>
  <c r="E758" i="57"/>
  <c r="E768" i="57" s="1"/>
  <c r="E750" i="57" s="1"/>
  <c r="D758" i="57"/>
  <c r="D768" i="57" s="1"/>
  <c r="D750" i="57" s="1"/>
  <c r="D751" i="57" s="1"/>
  <c r="C758" i="57"/>
  <c r="F752" i="57"/>
  <c r="E752" i="57"/>
  <c r="D752" i="57"/>
  <c r="F751" i="57"/>
  <c r="F738" i="57"/>
  <c r="E738" i="57"/>
  <c r="D738" i="57"/>
  <c r="C738" i="57"/>
  <c r="F733" i="57"/>
  <c r="F743" i="57" s="1"/>
  <c r="F725" i="57" s="1"/>
  <c r="F726" i="57" s="1"/>
  <c r="E733" i="57"/>
  <c r="D733" i="57"/>
  <c r="C733" i="57"/>
  <c r="F727" i="57"/>
  <c r="E727" i="57"/>
  <c r="D727" i="57"/>
  <c r="F713" i="57"/>
  <c r="E713" i="57"/>
  <c r="D713" i="57"/>
  <c r="C713" i="57"/>
  <c r="F708" i="57"/>
  <c r="E708" i="57"/>
  <c r="D708" i="57"/>
  <c r="D718" i="57" s="1"/>
  <c r="D700" i="57" s="1"/>
  <c r="C708" i="57"/>
  <c r="F702" i="57"/>
  <c r="E702" i="57"/>
  <c r="D702" i="57"/>
  <c r="F688" i="57"/>
  <c r="E688" i="57"/>
  <c r="D688" i="57"/>
  <c r="C688" i="57"/>
  <c r="F683" i="57"/>
  <c r="F693" i="57" s="1"/>
  <c r="F675" i="57" s="1"/>
  <c r="F676" i="57" s="1"/>
  <c r="E683" i="57"/>
  <c r="D683" i="57"/>
  <c r="C683" i="57"/>
  <c r="F677" i="57"/>
  <c r="E677" i="57"/>
  <c r="D677" i="57"/>
  <c r="F663" i="57"/>
  <c r="E663" i="57"/>
  <c r="D663" i="57"/>
  <c r="C663" i="57"/>
  <c r="F658" i="57"/>
  <c r="E658" i="57"/>
  <c r="E668" i="57" s="1"/>
  <c r="E650" i="57" s="1"/>
  <c r="E651" i="57" s="1"/>
  <c r="D658" i="57"/>
  <c r="C658" i="57"/>
  <c r="C668" i="57" s="1"/>
  <c r="C650" i="57" s="1"/>
  <c r="C651" i="57" s="1"/>
  <c r="F652" i="57"/>
  <c r="E652" i="57"/>
  <c r="D652" i="57"/>
  <c r="F638" i="57"/>
  <c r="E638" i="57"/>
  <c r="D638" i="57"/>
  <c r="C638" i="57"/>
  <c r="F633" i="57"/>
  <c r="E633" i="57"/>
  <c r="E643" i="57" s="1"/>
  <c r="E625" i="57" s="1"/>
  <c r="D633" i="57"/>
  <c r="C633" i="57"/>
  <c r="F627" i="57"/>
  <c r="E627" i="57"/>
  <c r="D627" i="57"/>
  <c r="F613" i="57"/>
  <c r="E613" i="57"/>
  <c r="D613" i="57"/>
  <c r="C613" i="57"/>
  <c r="F608" i="57"/>
  <c r="E608" i="57"/>
  <c r="D608" i="57"/>
  <c r="C608" i="57"/>
  <c r="C618" i="57" s="1"/>
  <c r="C600" i="57" s="1"/>
  <c r="C601" i="57" s="1"/>
  <c r="F602" i="57"/>
  <c r="E602" i="57"/>
  <c r="D602" i="57"/>
  <c r="F588" i="57"/>
  <c r="E588" i="57"/>
  <c r="D588" i="57"/>
  <c r="C588" i="57"/>
  <c r="F583" i="57"/>
  <c r="F593" i="57" s="1"/>
  <c r="E583" i="57"/>
  <c r="E593" i="57" s="1"/>
  <c r="E575" i="57" s="1"/>
  <c r="D583" i="57"/>
  <c r="D593" i="57" s="1"/>
  <c r="D575" i="57" s="1"/>
  <c r="D576" i="57" s="1"/>
  <c r="C583" i="57"/>
  <c r="F577" i="57"/>
  <c r="E577" i="57"/>
  <c r="D577" i="57"/>
  <c r="F575" i="57"/>
  <c r="F576" i="57" s="1"/>
  <c r="F563" i="57"/>
  <c r="E563" i="57"/>
  <c r="D563" i="57"/>
  <c r="C563" i="57"/>
  <c r="F558" i="57"/>
  <c r="E558" i="57"/>
  <c r="D558" i="57"/>
  <c r="D568" i="57" s="1"/>
  <c r="D550" i="57" s="1"/>
  <c r="C558" i="57"/>
  <c r="C568" i="57" s="1"/>
  <c r="C550" i="57" s="1"/>
  <c r="C551" i="57" s="1"/>
  <c r="F552" i="57"/>
  <c r="E552" i="57"/>
  <c r="D552" i="57"/>
  <c r="F538" i="57"/>
  <c r="E538" i="57"/>
  <c r="D538" i="57"/>
  <c r="C538" i="57"/>
  <c r="F533" i="57"/>
  <c r="F543" i="57" s="1"/>
  <c r="F525" i="57" s="1"/>
  <c r="F526" i="57" s="1"/>
  <c r="E533" i="57"/>
  <c r="D533" i="57"/>
  <c r="D543" i="57" s="1"/>
  <c r="D525" i="57" s="1"/>
  <c r="D526" i="57" s="1"/>
  <c r="C533" i="57"/>
  <c r="F527" i="57"/>
  <c r="E527" i="57"/>
  <c r="D527" i="57"/>
  <c r="F513" i="57"/>
  <c r="E513" i="57"/>
  <c r="D513" i="57"/>
  <c r="C513" i="57"/>
  <c r="F508" i="57"/>
  <c r="E508" i="57"/>
  <c r="D508" i="57"/>
  <c r="D518" i="57" s="1"/>
  <c r="D500" i="57" s="1"/>
  <c r="C508" i="57"/>
  <c r="C518" i="57" s="1"/>
  <c r="C500" i="57" s="1"/>
  <c r="C501" i="57" s="1"/>
  <c r="F502" i="57"/>
  <c r="E502" i="57"/>
  <c r="D502" i="57"/>
  <c r="F488" i="57"/>
  <c r="E488" i="57"/>
  <c r="D488" i="57"/>
  <c r="C488" i="57"/>
  <c r="F483" i="57"/>
  <c r="F493" i="57" s="1"/>
  <c r="F475" i="57" s="1"/>
  <c r="F476" i="57" s="1"/>
  <c r="E483" i="57"/>
  <c r="D483" i="57"/>
  <c r="D493" i="57" s="1"/>
  <c r="D475" i="57" s="1"/>
  <c r="C483" i="57"/>
  <c r="F477" i="57"/>
  <c r="E477" i="57"/>
  <c r="D477" i="57"/>
  <c r="F463" i="57"/>
  <c r="E463" i="57"/>
  <c r="D463" i="57"/>
  <c r="C463" i="57"/>
  <c r="F458" i="57"/>
  <c r="E458" i="57"/>
  <c r="D458" i="57"/>
  <c r="C458" i="57"/>
  <c r="F452" i="57"/>
  <c r="E452" i="57"/>
  <c r="D452" i="57"/>
  <c r="F438" i="57"/>
  <c r="E438" i="57"/>
  <c r="D438" i="57"/>
  <c r="C438" i="57"/>
  <c r="F433" i="57"/>
  <c r="E433" i="57"/>
  <c r="E443" i="57" s="1"/>
  <c r="E425" i="57" s="1"/>
  <c r="D433" i="57"/>
  <c r="D443" i="57" s="1"/>
  <c r="D425" i="57" s="1"/>
  <c r="D426" i="57" s="1"/>
  <c r="C433" i="57"/>
  <c r="C443" i="57" s="1"/>
  <c r="C425" i="57" s="1"/>
  <c r="C426" i="57" s="1"/>
  <c r="F427" i="57"/>
  <c r="E427" i="57"/>
  <c r="D427" i="57"/>
  <c r="F413" i="57"/>
  <c r="E413" i="57"/>
  <c r="D413" i="57"/>
  <c r="C413" i="57"/>
  <c r="F408" i="57"/>
  <c r="F418" i="57" s="1"/>
  <c r="F400" i="57" s="1"/>
  <c r="E408" i="57"/>
  <c r="D408" i="57"/>
  <c r="D418" i="57" s="1"/>
  <c r="D400" i="57" s="1"/>
  <c r="C408" i="57"/>
  <c r="F402" i="57"/>
  <c r="E402" i="57"/>
  <c r="D402" i="57"/>
  <c r="E393" i="57"/>
  <c r="E375" i="57" s="1"/>
  <c r="F388" i="57"/>
  <c r="E388" i="57"/>
  <c r="F383" i="57"/>
  <c r="E383" i="57"/>
  <c r="D383" i="57"/>
  <c r="D393" i="57" s="1"/>
  <c r="D375" i="57" s="1"/>
  <c r="C383" i="57"/>
  <c r="C393" i="57" s="1"/>
  <c r="C375" i="57" s="1"/>
  <c r="C376" i="57" s="1"/>
  <c r="F377" i="57"/>
  <c r="E377" i="57"/>
  <c r="D377" i="57"/>
  <c r="F363" i="57"/>
  <c r="E363" i="57"/>
  <c r="D363" i="57"/>
  <c r="C363" i="57"/>
  <c r="F358" i="57"/>
  <c r="E358" i="57"/>
  <c r="E368" i="57" s="1"/>
  <c r="E350" i="57" s="1"/>
  <c r="E351" i="57" s="1"/>
  <c r="D358" i="57"/>
  <c r="C358" i="57"/>
  <c r="C368" i="57" s="1"/>
  <c r="C350" i="57" s="1"/>
  <c r="C351" i="57" s="1"/>
  <c r="F352" i="57"/>
  <c r="E352" i="57"/>
  <c r="D352" i="57"/>
  <c r="E342" i="57"/>
  <c r="E324" i="57" s="1"/>
  <c r="F337" i="57"/>
  <c r="E337" i="57"/>
  <c r="D337" i="57"/>
  <c r="F332" i="57"/>
  <c r="F342" i="57" s="1"/>
  <c r="F324" i="57" s="1"/>
  <c r="E332" i="57"/>
  <c r="D332" i="57"/>
  <c r="C332" i="57"/>
  <c r="C342" i="57" s="1"/>
  <c r="D327" i="57"/>
  <c r="F326" i="57"/>
  <c r="E326" i="57"/>
  <c r="D326" i="57"/>
  <c r="D325" i="57"/>
  <c r="C325" i="57"/>
  <c r="F312" i="57"/>
  <c r="E312" i="57"/>
  <c r="D312" i="57"/>
  <c r="C312" i="57"/>
  <c r="F307" i="57"/>
  <c r="E307" i="57"/>
  <c r="D307" i="57"/>
  <c r="C307" i="57"/>
  <c r="F301" i="57"/>
  <c r="E301" i="57"/>
  <c r="D301" i="57"/>
  <c r="F299" i="57"/>
  <c r="F300" i="57" s="1"/>
  <c r="F287" i="57"/>
  <c r="F292" i="57" s="1"/>
  <c r="F274" i="57" s="1"/>
  <c r="E287" i="57"/>
  <c r="C287" i="57"/>
  <c r="F282" i="57"/>
  <c r="E282" i="57"/>
  <c r="D282" i="57"/>
  <c r="D292" i="57" s="1"/>
  <c r="C282" i="57"/>
  <c r="F276" i="57"/>
  <c r="E276" i="57"/>
  <c r="D276" i="57"/>
  <c r="D275" i="57"/>
  <c r="F258" i="57"/>
  <c r="E258" i="57"/>
  <c r="D258" i="57"/>
  <c r="C258" i="57"/>
  <c r="F253" i="57"/>
  <c r="F263" i="57" s="1"/>
  <c r="F245" i="57" s="1"/>
  <c r="E253" i="57"/>
  <c r="D253" i="57"/>
  <c r="D263" i="57" s="1"/>
  <c r="D245" i="57" s="1"/>
  <c r="D246" i="57" s="1"/>
  <c r="C253" i="57"/>
  <c r="F247" i="57"/>
  <c r="E247" i="57"/>
  <c r="D247" i="57"/>
  <c r="F232" i="57"/>
  <c r="E232" i="57"/>
  <c r="D232" i="57"/>
  <c r="D237" i="57" s="1"/>
  <c r="D219" i="57" s="1"/>
  <c r="C232" i="57"/>
  <c r="F227" i="57"/>
  <c r="F237" i="57" s="1"/>
  <c r="F219" i="57" s="1"/>
  <c r="E227" i="57"/>
  <c r="D227" i="57"/>
  <c r="C227" i="57"/>
  <c r="F221" i="57"/>
  <c r="E221" i="57"/>
  <c r="D221" i="57"/>
  <c r="F204" i="57"/>
  <c r="E204" i="57"/>
  <c r="D204" i="57"/>
  <c r="C204" i="57"/>
  <c r="F201" i="57"/>
  <c r="E201" i="57"/>
  <c r="D201" i="57"/>
  <c r="C201" i="57"/>
  <c r="F192" i="57"/>
  <c r="E192" i="57"/>
  <c r="D192" i="57"/>
  <c r="C192" i="57"/>
  <c r="F189" i="57"/>
  <c r="E189" i="57"/>
  <c r="D189" i="57"/>
  <c r="F186" i="57"/>
  <c r="E186" i="57"/>
  <c r="D186" i="57"/>
  <c r="F180" i="57"/>
  <c r="E180" i="57"/>
  <c r="D180" i="57"/>
  <c r="F167" i="57"/>
  <c r="E167" i="57"/>
  <c r="D167" i="57"/>
  <c r="C167" i="57"/>
  <c r="C170" i="57" s="1"/>
  <c r="C171" i="57" s="1"/>
  <c r="F164" i="57"/>
  <c r="E164" i="57"/>
  <c r="D164" i="57"/>
  <c r="C164" i="57"/>
  <c r="F155" i="57"/>
  <c r="E155" i="57"/>
  <c r="D155" i="57"/>
  <c r="F152" i="57"/>
  <c r="E152" i="57"/>
  <c r="D152" i="57"/>
  <c r="F149" i="57"/>
  <c r="E149" i="57"/>
  <c r="D149" i="57"/>
  <c r="F143" i="57"/>
  <c r="E143" i="57"/>
  <c r="D143" i="57"/>
  <c r="F133" i="57"/>
  <c r="E133" i="57"/>
  <c r="D133" i="57"/>
  <c r="D104" i="57" s="1"/>
  <c r="D107" i="57" s="1"/>
  <c r="C133" i="57"/>
  <c r="F106" i="57"/>
  <c r="E106" i="57"/>
  <c r="D106" i="57"/>
  <c r="C104" i="57"/>
  <c r="C105" i="57" s="1"/>
  <c r="F96" i="57"/>
  <c r="F67" i="57" s="1"/>
  <c r="F70" i="57" s="1"/>
  <c r="E96" i="57"/>
  <c r="D96" i="57"/>
  <c r="C96" i="57"/>
  <c r="C67" i="57" s="1"/>
  <c r="C68" i="57" s="1"/>
  <c r="F69" i="57"/>
  <c r="E69" i="57"/>
  <c r="D69" i="57"/>
  <c r="E67" i="57"/>
  <c r="E70" i="57" s="1"/>
  <c r="D67" i="57"/>
  <c r="D68" i="57" s="1"/>
  <c r="C59" i="57"/>
  <c r="F56" i="57"/>
  <c r="F943" i="57" s="1"/>
  <c r="E56" i="57"/>
  <c r="D56" i="57"/>
  <c r="D943" i="57" s="1"/>
  <c r="F53" i="57"/>
  <c r="E53" i="57"/>
  <c r="D53" i="57"/>
  <c r="C53" i="57"/>
  <c r="F44" i="57"/>
  <c r="E44" i="57"/>
  <c r="D41" i="57"/>
  <c r="E38" i="57"/>
  <c r="F32" i="57"/>
  <c r="E32" i="57"/>
  <c r="D32" i="57"/>
  <c r="D97" i="57" l="1"/>
  <c r="F718" i="57"/>
  <c r="F700" i="57" s="1"/>
  <c r="C134" i="57"/>
  <c r="F207" i="57"/>
  <c r="F178" i="57" s="1"/>
  <c r="F208" i="57" s="1"/>
  <c r="D468" i="57"/>
  <c r="D450" i="57" s="1"/>
  <c r="D451" i="57" s="1"/>
  <c r="D894" i="57"/>
  <c r="D876" i="57" s="1"/>
  <c r="D879" i="57" s="1"/>
  <c r="F59" i="57"/>
  <c r="F30" i="57" s="1"/>
  <c r="F60" i="57" s="1"/>
  <c r="E468" i="57"/>
  <c r="E450" i="57" s="1"/>
  <c r="F518" i="57"/>
  <c r="F500" i="57" s="1"/>
  <c r="D693" i="57"/>
  <c r="D675" i="57" s="1"/>
  <c r="D843" i="57"/>
  <c r="D825" i="57" s="1"/>
  <c r="D828" i="57" s="1"/>
  <c r="E518" i="57"/>
  <c r="E500" i="57" s="1"/>
  <c r="E501" i="57" s="1"/>
  <c r="E568" i="57"/>
  <c r="E550" i="57" s="1"/>
  <c r="E551" i="57" s="1"/>
  <c r="C693" i="57"/>
  <c r="C675" i="57" s="1"/>
  <c r="C676" i="57" s="1"/>
  <c r="C940" i="57"/>
  <c r="D207" i="57"/>
  <c r="E292" i="57"/>
  <c r="E274" i="57" s="1"/>
  <c r="F277" i="57" s="1"/>
  <c r="D342" i="57"/>
  <c r="F393" i="57"/>
  <c r="F375" i="57" s="1"/>
  <c r="C493" i="57"/>
  <c r="C475" i="57" s="1"/>
  <c r="C476" i="57" s="1"/>
  <c r="E843" i="57"/>
  <c r="E825" i="57" s="1"/>
  <c r="E828" i="57" s="1"/>
  <c r="F97" i="57"/>
  <c r="C237" i="57"/>
  <c r="C219" i="57" s="1"/>
  <c r="D222" i="57" s="1"/>
  <c r="C843" i="57"/>
  <c r="E104" i="57"/>
  <c r="E134" i="57" s="1"/>
  <c r="C818" i="57"/>
  <c r="C800" i="57" s="1"/>
  <c r="E451" i="57"/>
  <c r="E207" i="57"/>
  <c r="E178" i="57" s="1"/>
  <c r="E208" i="57" s="1"/>
  <c r="D743" i="57"/>
  <c r="D725" i="57" s="1"/>
  <c r="D726" i="57" s="1"/>
  <c r="E894" i="57"/>
  <c r="E876" i="57" s="1"/>
  <c r="E877" i="57" s="1"/>
  <c r="C937" i="57"/>
  <c r="C951" i="57"/>
  <c r="F443" i="57"/>
  <c r="F425" i="57" s="1"/>
  <c r="F426" i="57" s="1"/>
  <c r="E493" i="57"/>
  <c r="E475" i="57" s="1"/>
  <c r="E478" i="57" s="1"/>
  <c r="C793" i="57"/>
  <c r="C775" i="57" s="1"/>
  <c r="C776" i="57" s="1"/>
  <c r="F894" i="57"/>
  <c r="F876" i="57" s="1"/>
  <c r="D928" i="57"/>
  <c r="D71" i="57"/>
  <c r="E107" i="57"/>
  <c r="D793" i="57"/>
  <c r="D775" i="57" s="1"/>
  <c r="C868" i="57"/>
  <c r="C850" i="57" s="1"/>
  <c r="C851" i="57" s="1"/>
  <c r="D921" i="57"/>
  <c r="E937" i="57"/>
  <c r="F940" i="57"/>
  <c r="E951" i="57"/>
  <c r="D170" i="57"/>
  <c r="D141" i="57" s="1"/>
  <c r="D171" i="57" s="1"/>
  <c r="C292" i="57"/>
  <c r="C274" i="57" s="1"/>
  <c r="D277" i="57" s="1"/>
  <c r="C418" i="57"/>
  <c r="C400" i="57" s="1"/>
  <c r="C401" i="57" s="1"/>
  <c r="C543" i="57"/>
  <c r="C525" i="57" s="1"/>
  <c r="C526" i="57" s="1"/>
  <c r="E618" i="57"/>
  <c r="E600" i="57" s="1"/>
  <c r="E601" i="57" s="1"/>
  <c r="C718" i="57"/>
  <c r="C700" i="57" s="1"/>
  <c r="C701" i="57" s="1"/>
  <c r="D937" i="57"/>
  <c r="D59" i="57"/>
  <c r="D30" i="57" s="1"/>
  <c r="F104" i="57"/>
  <c r="D134" i="57"/>
  <c r="F170" i="57"/>
  <c r="F141" i="57" s="1"/>
  <c r="F171" i="57" s="1"/>
  <c r="F317" i="57"/>
  <c r="E418" i="57"/>
  <c r="E400" i="57" s="1"/>
  <c r="E401" i="57" s="1"/>
  <c r="C468" i="57"/>
  <c r="C450" i="57" s="1"/>
  <c r="C451" i="57" s="1"/>
  <c r="E543" i="57"/>
  <c r="E525" i="57" s="1"/>
  <c r="E528" i="57" s="1"/>
  <c r="C643" i="57"/>
  <c r="C625" i="57" s="1"/>
  <c r="C626" i="57" s="1"/>
  <c r="F668" i="57"/>
  <c r="F650" i="57" s="1"/>
  <c r="F653" i="57" s="1"/>
  <c r="E718" i="57"/>
  <c r="E700" i="57" s="1"/>
  <c r="C768" i="57"/>
  <c r="C750" i="57" s="1"/>
  <c r="C751" i="57" s="1"/>
  <c r="D754" i="57" s="1"/>
  <c r="E793" i="57"/>
  <c r="E775" i="57" s="1"/>
  <c r="D868" i="57"/>
  <c r="D850" i="57" s="1"/>
  <c r="E921" i="57"/>
  <c r="D925" i="57"/>
  <c r="F928" i="57"/>
  <c r="F937" i="57"/>
  <c r="F951" i="57"/>
  <c r="E237" i="57"/>
  <c r="E219" i="57" s="1"/>
  <c r="E220" i="57" s="1"/>
  <c r="D317" i="57"/>
  <c r="D299" i="57" s="1"/>
  <c r="D300" i="57" s="1"/>
  <c r="E818" i="57"/>
  <c r="E800" i="57" s="1"/>
  <c r="C921" i="57"/>
  <c r="C903" i="57" s="1"/>
  <c r="E97" i="57"/>
  <c r="D105" i="57"/>
  <c r="D108" i="57" s="1"/>
  <c r="F528" i="57"/>
  <c r="D643" i="57"/>
  <c r="D625" i="57" s="1"/>
  <c r="E628" i="57" s="1"/>
  <c r="E68" i="57"/>
  <c r="C207" i="57"/>
  <c r="C208" i="57" s="1"/>
  <c r="F468" i="57"/>
  <c r="F450" i="57" s="1"/>
  <c r="F453" i="57" s="1"/>
  <c r="F643" i="57"/>
  <c r="F625" i="57" s="1"/>
  <c r="F626" i="57" s="1"/>
  <c r="F629" i="57" s="1"/>
  <c r="F701" i="57"/>
  <c r="F703" i="57"/>
  <c r="E325" i="57"/>
  <c r="E328" i="57" s="1"/>
  <c r="E327" i="57"/>
  <c r="D501" i="57"/>
  <c r="D504" i="57" s="1"/>
  <c r="D503" i="57"/>
  <c r="E503" i="57"/>
  <c r="E576" i="57"/>
  <c r="E579" i="57" s="1"/>
  <c r="E578" i="57"/>
  <c r="F578" i="57"/>
  <c r="D676" i="57"/>
  <c r="E751" i="57"/>
  <c r="E754" i="57" s="1"/>
  <c r="F753" i="57"/>
  <c r="E753" i="57"/>
  <c r="D376" i="57"/>
  <c r="D379" i="57" s="1"/>
  <c r="D378" i="57"/>
  <c r="E426" i="57"/>
  <c r="E429" i="57" s="1"/>
  <c r="E428" i="57"/>
  <c r="C275" i="57"/>
  <c r="D278" i="57" s="1"/>
  <c r="F451" i="57"/>
  <c r="F454" i="57" s="1"/>
  <c r="F501" i="57"/>
  <c r="F220" i="57"/>
  <c r="F222" i="57"/>
  <c r="D220" i="57"/>
  <c r="D223" i="57" s="1"/>
  <c r="F275" i="57"/>
  <c r="E275" i="57"/>
  <c r="E278" i="57" s="1"/>
  <c r="E277" i="57"/>
  <c r="F877" i="57"/>
  <c r="F879" i="57"/>
  <c r="C30" i="57"/>
  <c r="C31" i="57" s="1"/>
  <c r="E170" i="57"/>
  <c r="F246" i="57"/>
  <c r="E263" i="57"/>
  <c r="E245" i="57" s="1"/>
  <c r="F248" i="57" s="1"/>
  <c r="E317" i="57"/>
  <c r="E299" i="57" s="1"/>
  <c r="D328" i="57"/>
  <c r="F368" i="57"/>
  <c r="F350" i="57" s="1"/>
  <c r="E504" i="57"/>
  <c r="D529" i="57"/>
  <c r="D528" i="57"/>
  <c r="F568" i="57"/>
  <c r="F550" i="57" s="1"/>
  <c r="F618" i="57"/>
  <c r="F600" i="57" s="1"/>
  <c r="E376" i="57"/>
  <c r="E378" i="57"/>
  <c r="D453" i="57"/>
  <c r="E403" i="57"/>
  <c r="C743" i="57"/>
  <c r="C725" i="57" s="1"/>
  <c r="C726" i="57" s="1"/>
  <c r="D729" i="57" s="1"/>
  <c r="F776" i="57"/>
  <c r="F778" i="57"/>
  <c r="F853" i="57"/>
  <c r="D903" i="57"/>
  <c r="E476" i="57"/>
  <c r="C97" i="57"/>
  <c r="F401" i="57"/>
  <c r="E626" i="57"/>
  <c r="E801" i="57"/>
  <c r="E804" i="57" s="1"/>
  <c r="E803" i="57"/>
  <c r="E903" i="57"/>
  <c r="C178" i="57"/>
  <c r="C179" i="57" s="1"/>
  <c r="D429" i="57"/>
  <c r="D476" i="57"/>
  <c r="E526" i="57"/>
  <c r="E529" i="57" s="1"/>
  <c r="D701" i="57"/>
  <c r="D704" i="57" s="1"/>
  <c r="F826" i="57"/>
  <c r="D178" i="57"/>
  <c r="D208" i="57" s="1"/>
  <c r="D551" i="57"/>
  <c r="D554" i="57" s="1"/>
  <c r="D553" i="57"/>
  <c r="C593" i="57"/>
  <c r="C575" i="57" s="1"/>
  <c r="D668" i="57"/>
  <c r="D650" i="57" s="1"/>
  <c r="E693" i="57"/>
  <c r="E675" i="57" s="1"/>
  <c r="E743" i="57"/>
  <c r="E725" i="57" s="1"/>
  <c r="F818" i="57"/>
  <c r="F800" i="57" s="1"/>
  <c r="F903" i="57"/>
  <c r="F325" i="57"/>
  <c r="F328" i="57" s="1"/>
  <c r="F327" i="57"/>
  <c r="D851" i="57"/>
  <c r="D401" i="57"/>
  <c r="D404" i="57" s="1"/>
  <c r="C801" i="57"/>
  <c r="D804" i="57" s="1"/>
  <c r="D803" i="57"/>
  <c r="E851" i="57"/>
  <c r="E853" i="57"/>
  <c r="E943" i="57"/>
  <c r="E59" i="57"/>
  <c r="E71" i="57"/>
  <c r="C263" i="57"/>
  <c r="C245" i="57" s="1"/>
  <c r="C246" i="57" s="1"/>
  <c r="D249" i="57" s="1"/>
  <c r="C317" i="57"/>
  <c r="C299" i="57" s="1"/>
  <c r="C300" i="57" s="1"/>
  <c r="D303" i="57" s="1"/>
  <c r="D368" i="57"/>
  <c r="D350" i="57" s="1"/>
  <c r="E353" i="57" s="1"/>
  <c r="F376" i="57"/>
  <c r="F378" i="57"/>
  <c r="D428" i="57"/>
  <c r="F579" i="57"/>
  <c r="D618" i="57"/>
  <c r="D600" i="57" s="1"/>
  <c r="F678" i="57"/>
  <c r="F68" i="57"/>
  <c r="F71" i="57" s="1"/>
  <c r="E105" i="57"/>
  <c r="E108" i="57" s="1"/>
  <c r="D70" i="57"/>
  <c r="D454" i="57" l="1"/>
  <c r="E454" i="57"/>
  <c r="F651" i="57"/>
  <c r="F654" i="57" s="1"/>
  <c r="F628" i="57"/>
  <c r="F754" i="57"/>
  <c r="F828" i="57"/>
  <c r="D479" i="57"/>
  <c r="D826" i="57"/>
  <c r="D829" i="57" s="1"/>
  <c r="D877" i="57"/>
  <c r="D880" i="57" s="1"/>
  <c r="D678" i="57"/>
  <c r="E826" i="57"/>
  <c r="F829" i="57" s="1"/>
  <c r="D478" i="57"/>
  <c r="F404" i="57"/>
  <c r="F278" i="57"/>
  <c r="F503" i="57"/>
  <c r="E553" i="57"/>
  <c r="D679" i="57"/>
  <c r="E223" i="57"/>
  <c r="D778" i="57"/>
  <c r="F429" i="57"/>
  <c r="E879" i="57"/>
  <c r="D703" i="57"/>
  <c r="F403" i="57"/>
  <c r="E924" i="57"/>
  <c r="F504" i="57"/>
  <c r="E453" i="57"/>
  <c r="D854" i="57"/>
  <c r="D776" i="57"/>
  <c r="D779" i="57" s="1"/>
  <c r="D924" i="57"/>
  <c r="E379" i="57"/>
  <c r="D628" i="57"/>
  <c r="F107" i="57"/>
  <c r="F105" i="57"/>
  <c r="F108" i="57" s="1"/>
  <c r="D626" i="57"/>
  <c r="D629" i="57" s="1"/>
  <c r="F134" i="57"/>
  <c r="E854" i="57"/>
  <c r="D728" i="57"/>
  <c r="F478" i="57"/>
  <c r="D753" i="57"/>
  <c r="E222" i="57"/>
  <c r="F223" i="57"/>
  <c r="E701" i="57"/>
  <c r="F704" i="57" s="1"/>
  <c r="E703" i="57"/>
  <c r="F428" i="57"/>
  <c r="D853" i="57"/>
  <c r="E554" i="57"/>
  <c r="D403" i="57"/>
  <c r="E776" i="57"/>
  <c r="E779" i="57" s="1"/>
  <c r="E778" i="57"/>
  <c r="F904" i="57"/>
  <c r="F906" i="57"/>
  <c r="D653" i="57"/>
  <c r="D651" i="57"/>
  <c r="E653" i="57"/>
  <c r="C904" i="57"/>
  <c r="C923" i="57"/>
  <c r="E248" i="57"/>
  <c r="E246" i="57"/>
  <c r="E249" i="57" s="1"/>
  <c r="D601" i="57"/>
  <c r="D603" i="57"/>
  <c r="F924" i="57"/>
  <c r="F956" i="57" s="1"/>
  <c r="C576" i="57"/>
  <c r="D579" i="57" s="1"/>
  <c r="D578" i="57"/>
  <c r="E479" i="57"/>
  <c r="C924" i="57"/>
  <c r="C956" i="57" s="1"/>
  <c r="F249" i="57"/>
  <c r="F479" i="57"/>
  <c r="D906" i="57"/>
  <c r="D923" i="57"/>
  <c r="D956" i="57" s="1"/>
  <c r="D904" i="57"/>
  <c r="D31" i="57"/>
  <c r="D34" i="57" s="1"/>
  <c r="D33" i="57"/>
  <c r="E704" i="57"/>
  <c r="F529" i="57"/>
  <c r="C60" i="57"/>
  <c r="D302" i="57"/>
  <c r="E141" i="57"/>
  <c r="E171" i="57"/>
  <c r="E906" i="57"/>
  <c r="E904" i="57"/>
  <c r="D60" i="57"/>
  <c r="F179" i="57"/>
  <c r="F181" i="57"/>
  <c r="F379" i="57"/>
  <c r="E728" i="57"/>
  <c r="E726" i="57"/>
  <c r="F728" i="57"/>
  <c r="D181" i="57"/>
  <c r="D179" i="57"/>
  <c r="D182" i="57" s="1"/>
  <c r="F854" i="57"/>
  <c r="E404" i="57"/>
  <c r="E880" i="57"/>
  <c r="E302" i="57"/>
  <c r="E300" i="57"/>
  <c r="F302" i="57"/>
  <c r="F801" i="57"/>
  <c r="F804" i="57" s="1"/>
  <c r="F803" i="57"/>
  <c r="D248" i="57"/>
  <c r="F31" i="57"/>
  <c r="F353" i="57"/>
  <c r="F351" i="57"/>
  <c r="F354" i="57" s="1"/>
  <c r="D351" i="57"/>
  <c r="D353" i="57"/>
  <c r="F603" i="57"/>
  <c r="F601" i="57"/>
  <c r="F604" i="57" s="1"/>
  <c r="F880" i="57"/>
  <c r="D142" i="57"/>
  <c r="D145" i="57" s="1"/>
  <c r="D144" i="57"/>
  <c r="F142" i="57"/>
  <c r="E30" i="57"/>
  <c r="E60" i="57" s="1"/>
  <c r="E676" i="57"/>
  <c r="E678" i="57"/>
  <c r="E181" i="57"/>
  <c r="E179" i="57"/>
  <c r="F551" i="57"/>
  <c r="F554" i="57" s="1"/>
  <c r="F553" i="57"/>
  <c r="E603" i="57"/>
  <c r="E829" i="57" l="1"/>
  <c r="E956" i="57"/>
  <c r="F779" i="57"/>
  <c r="F33" i="57"/>
  <c r="E629" i="57"/>
  <c r="F182" i="57"/>
  <c r="D654" i="57"/>
  <c r="E654" i="57"/>
  <c r="E679" i="57"/>
  <c r="F679" i="57"/>
  <c r="D907" i="57"/>
  <c r="D604" i="57"/>
  <c r="E604" i="57"/>
  <c r="E907" i="57"/>
  <c r="E31" i="57"/>
  <c r="E34" i="57" s="1"/>
  <c r="E33" i="57"/>
  <c r="D354" i="57"/>
  <c r="E354" i="57"/>
  <c r="F907" i="57"/>
  <c r="E144" i="57"/>
  <c r="E142" i="57"/>
  <c r="E145" i="57" s="1"/>
  <c r="E182" i="57"/>
  <c r="F144" i="57"/>
  <c r="E303" i="57"/>
  <c r="F303" i="57"/>
  <c r="E729" i="57"/>
  <c r="F729" i="57"/>
  <c r="F145" i="57" l="1"/>
  <c r="F34" i="57"/>
  <c r="E181" i="54" l="1"/>
  <c r="F378" i="56"/>
  <c r="E378" i="56"/>
  <c r="D378" i="56"/>
  <c r="C378" i="56"/>
  <c r="F377" i="56"/>
  <c r="E377" i="56"/>
  <c r="D377" i="56"/>
  <c r="C377" i="56"/>
  <c r="F376" i="56"/>
  <c r="E376" i="56"/>
  <c r="D376" i="56"/>
  <c r="C376" i="56"/>
  <c r="F375" i="56"/>
  <c r="E375" i="56"/>
  <c r="D375" i="56"/>
  <c r="C375" i="56"/>
  <c r="C374" i="56" s="1"/>
  <c r="E374" i="56"/>
  <c r="F373" i="56"/>
  <c r="F369" i="56" s="1"/>
  <c r="E373" i="56"/>
  <c r="D373" i="56"/>
  <c r="C373" i="56"/>
  <c r="F372" i="56"/>
  <c r="E372" i="56"/>
  <c r="D372" i="56"/>
  <c r="C372" i="56"/>
  <c r="F371" i="56"/>
  <c r="E371" i="56"/>
  <c r="D371" i="56"/>
  <c r="C371" i="56"/>
  <c r="F370" i="56"/>
  <c r="E370" i="56"/>
  <c r="D370" i="56"/>
  <c r="D369" i="56" s="1"/>
  <c r="C370" i="56"/>
  <c r="F368" i="56"/>
  <c r="E368" i="56"/>
  <c r="D368" i="56"/>
  <c r="C368" i="56"/>
  <c r="F367" i="56"/>
  <c r="E367" i="56"/>
  <c r="D367" i="56"/>
  <c r="C367" i="56"/>
  <c r="F366" i="56"/>
  <c r="E366" i="56"/>
  <c r="F365" i="56"/>
  <c r="E365" i="56"/>
  <c r="D365" i="56"/>
  <c r="C365" i="56"/>
  <c r="F364" i="56"/>
  <c r="E364" i="56"/>
  <c r="E363" i="56" s="1"/>
  <c r="D364" i="56"/>
  <c r="C364" i="56"/>
  <c r="F363" i="56"/>
  <c r="F362" i="56"/>
  <c r="E362" i="56"/>
  <c r="E360" i="56" s="1"/>
  <c r="D362" i="56"/>
  <c r="D360" i="56" s="1"/>
  <c r="C362" i="56"/>
  <c r="C360" i="56" s="1"/>
  <c r="F361" i="56"/>
  <c r="F360" i="56" s="1"/>
  <c r="E361" i="56"/>
  <c r="D361" i="56"/>
  <c r="C361" i="56"/>
  <c r="F359" i="56"/>
  <c r="E359" i="56"/>
  <c r="D359" i="56"/>
  <c r="C359" i="56"/>
  <c r="F358" i="56"/>
  <c r="E358" i="56"/>
  <c r="D358" i="56"/>
  <c r="C358" i="56"/>
  <c r="F356" i="56"/>
  <c r="F354" i="56" s="1"/>
  <c r="E356" i="56"/>
  <c r="D356" i="56"/>
  <c r="C356" i="56"/>
  <c r="F355" i="56"/>
  <c r="E355" i="56"/>
  <c r="E354" i="56" s="1"/>
  <c r="D355" i="56"/>
  <c r="F353" i="56"/>
  <c r="F351" i="56" s="1"/>
  <c r="E353" i="56"/>
  <c r="D353" i="56"/>
  <c r="C353" i="56"/>
  <c r="F352" i="56"/>
  <c r="E352" i="56"/>
  <c r="F350" i="56"/>
  <c r="E350" i="56"/>
  <c r="D350" i="56"/>
  <c r="C350" i="56"/>
  <c r="F349" i="56"/>
  <c r="F348" i="56" s="1"/>
  <c r="E349" i="56"/>
  <c r="F339" i="56"/>
  <c r="E339" i="56"/>
  <c r="D339" i="56"/>
  <c r="C339" i="56"/>
  <c r="F334" i="56"/>
  <c r="F344" i="56" s="1"/>
  <c r="F326" i="56" s="1"/>
  <c r="E334" i="56"/>
  <c r="E344" i="56" s="1"/>
  <c r="E326" i="56" s="1"/>
  <c r="D334" i="56"/>
  <c r="C334" i="56"/>
  <c r="F328" i="56"/>
  <c r="E328" i="56"/>
  <c r="D328" i="56"/>
  <c r="F313" i="56"/>
  <c r="E313" i="56"/>
  <c r="D313" i="56"/>
  <c r="D250" i="56" s="1"/>
  <c r="D251" i="56" s="1"/>
  <c r="C313" i="56"/>
  <c r="F308" i="56"/>
  <c r="E308" i="56"/>
  <c r="E318" i="56" s="1"/>
  <c r="E300" i="56" s="1"/>
  <c r="D308" i="56"/>
  <c r="C308" i="56"/>
  <c r="C318" i="56" s="1"/>
  <c r="C300" i="56" s="1"/>
  <c r="C301" i="56" s="1"/>
  <c r="F302" i="56"/>
  <c r="E302" i="56"/>
  <c r="D302" i="56"/>
  <c r="F288" i="56"/>
  <c r="E288" i="56"/>
  <c r="D288" i="56"/>
  <c r="C288" i="56"/>
  <c r="F283" i="56"/>
  <c r="F293" i="56" s="1"/>
  <c r="E283" i="56"/>
  <c r="E293" i="56" s="1"/>
  <c r="D283" i="56"/>
  <c r="C283" i="56"/>
  <c r="C293" i="56" s="1"/>
  <c r="F278" i="56"/>
  <c r="E278" i="56"/>
  <c r="D278" i="56"/>
  <c r="F277" i="56"/>
  <c r="E277" i="56"/>
  <c r="D277" i="56"/>
  <c r="F276" i="56"/>
  <c r="E276" i="56"/>
  <c r="E279" i="56" s="1"/>
  <c r="D276" i="56"/>
  <c r="C276" i="56"/>
  <c r="F263" i="56"/>
  <c r="E263" i="56"/>
  <c r="D263" i="56"/>
  <c r="C263" i="56"/>
  <c r="F258" i="56"/>
  <c r="E258" i="56"/>
  <c r="D258" i="56"/>
  <c r="C258" i="56"/>
  <c r="F252" i="56"/>
  <c r="E252" i="56"/>
  <c r="D252" i="56"/>
  <c r="E250" i="56"/>
  <c r="E251" i="56" s="1"/>
  <c r="C250" i="56"/>
  <c r="C251" i="56" s="1"/>
  <c r="F234" i="56"/>
  <c r="E234" i="56"/>
  <c r="D234" i="56"/>
  <c r="C234" i="56"/>
  <c r="F229" i="56"/>
  <c r="F239" i="56" s="1"/>
  <c r="E229" i="56"/>
  <c r="E239" i="56" s="1"/>
  <c r="D229" i="56"/>
  <c r="D239" i="56" s="1"/>
  <c r="C229" i="56"/>
  <c r="C239" i="56" s="1"/>
  <c r="F223" i="56"/>
  <c r="E223" i="56"/>
  <c r="D223" i="56"/>
  <c r="F208" i="56"/>
  <c r="E208" i="56"/>
  <c r="D208" i="56"/>
  <c r="C208" i="56"/>
  <c r="F203" i="56"/>
  <c r="F213" i="56" s="1"/>
  <c r="F195" i="56" s="1"/>
  <c r="E203" i="56"/>
  <c r="D203" i="56"/>
  <c r="C203" i="56"/>
  <c r="F197" i="56"/>
  <c r="E197" i="56"/>
  <c r="D197" i="56"/>
  <c r="F183" i="56"/>
  <c r="E183" i="56"/>
  <c r="D183" i="56"/>
  <c r="C183" i="56"/>
  <c r="F178" i="56"/>
  <c r="E178" i="56"/>
  <c r="D178" i="56"/>
  <c r="D188" i="56" s="1"/>
  <c r="D170" i="56" s="1"/>
  <c r="C178" i="56"/>
  <c r="C188" i="56" s="1"/>
  <c r="F173" i="56"/>
  <c r="F172" i="56"/>
  <c r="E172" i="56"/>
  <c r="D172" i="56"/>
  <c r="F171" i="56"/>
  <c r="F174" i="56" s="1"/>
  <c r="E171" i="56"/>
  <c r="C171" i="56"/>
  <c r="F158" i="56"/>
  <c r="E158" i="56"/>
  <c r="D158" i="56"/>
  <c r="C158" i="56"/>
  <c r="F153" i="56"/>
  <c r="E153" i="56"/>
  <c r="D153" i="56"/>
  <c r="C153" i="56"/>
  <c r="C163" i="56" s="1"/>
  <c r="C145" i="56" s="1"/>
  <c r="C146" i="56" s="1"/>
  <c r="F147" i="56"/>
  <c r="E147" i="56"/>
  <c r="D147" i="56"/>
  <c r="F133" i="56"/>
  <c r="E133" i="56"/>
  <c r="D133" i="56"/>
  <c r="D104" i="56" s="1"/>
  <c r="C133" i="56"/>
  <c r="F106" i="56"/>
  <c r="E106" i="56"/>
  <c r="D106" i="56"/>
  <c r="F104" i="56"/>
  <c r="F105" i="56" s="1"/>
  <c r="E104" i="56"/>
  <c r="E105" i="56" s="1"/>
  <c r="C104" i="56"/>
  <c r="C105" i="56" s="1"/>
  <c r="F96" i="56"/>
  <c r="E96" i="56"/>
  <c r="E67" i="56" s="1"/>
  <c r="D96" i="56"/>
  <c r="C96" i="56"/>
  <c r="C67" i="56" s="1"/>
  <c r="F69" i="56"/>
  <c r="E69" i="56"/>
  <c r="D69" i="56"/>
  <c r="F67" i="56"/>
  <c r="F68" i="56" s="1"/>
  <c r="D56" i="56"/>
  <c r="D366" i="56" s="1"/>
  <c r="C56" i="56"/>
  <c r="C366" i="56" s="1"/>
  <c r="F53" i="56"/>
  <c r="E53" i="56"/>
  <c r="D53" i="56"/>
  <c r="C53" i="56"/>
  <c r="F50" i="56"/>
  <c r="E50" i="56"/>
  <c r="D50" i="56"/>
  <c r="C50" i="56"/>
  <c r="C45" i="56"/>
  <c r="C355" i="56" s="1"/>
  <c r="C354" i="56" s="1"/>
  <c r="F44" i="56"/>
  <c r="E44" i="56"/>
  <c r="D44" i="56"/>
  <c r="D42" i="56"/>
  <c r="D352" i="56" s="1"/>
  <c r="D351" i="56" s="1"/>
  <c r="C42" i="56"/>
  <c r="C41" i="56" s="1"/>
  <c r="F41" i="56"/>
  <c r="E41" i="56"/>
  <c r="D39" i="56"/>
  <c r="D349" i="56" s="1"/>
  <c r="C39" i="56"/>
  <c r="C349" i="56" s="1"/>
  <c r="F38" i="56"/>
  <c r="E38" i="56"/>
  <c r="F32" i="56"/>
  <c r="E32" i="56"/>
  <c r="D32" i="56"/>
  <c r="D348" i="56" l="1"/>
  <c r="D163" i="56"/>
  <c r="D145" i="56" s="1"/>
  <c r="E188" i="56"/>
  <c r="C357" i="56"/>
  <c r="D357" i="56"/>
  <c r="F59" i="56"/>
  <c r="F30" i="56" s="1"/>
  <c r="F163" i="56"/>
  <c r="F145" i="56" s="1"/>
  <c r="F146" i="56" s="1"/>
  <c r="D213" i="56"/>
  <c r="D195" i="56" s="1"/>
  <c r="D196" i="56" s="1"/>
  <c r="D199" i="56" s="1"/>
  <c r="C268" i="56"/>
  <c r="E351" i="56"/>
  <c r="E357" i="56"/>
  <c r="F374" i="56"/>
  <c r="F134" i="56"/>
  <c r="D344" i="56"/>
  <c r="D326" i="56" s="1"/>
  <c r="E329" i="56" s="1"/>
  <c r="E348" i="56"/>
  <c r="D363" i="56"/>
  <c r="E369" i="56"/>
  <c r="F268" i="56"/>
  <c r="F250" i="56" s="1"/>
  <c r="F279" i="56"/>
  <c r="D41" i="56"/>
  <c r="E59" i="56"/>
  <c r="F108" i="56"/>
  <c r="E268" i="56"/>
  <c r="C352" i="56"/>
  <c r="C351" i="56" s="1"/>
  <c r="D293" i="56"/>
  <c r="C134" i="56"/>
  <c r="C348" i="56"/>
  <c r="C44" i="56"/>
  <c r="D67" i="56"/>
  <c r="D68" i="56" s="1"/>
  <c r="F97" i="56"/>
  <c r="E163" i="56"/>
  <c r="E145" i="56" s="1"/>
  <c r="E146" i="56" s="1"/>
  <c r="E149" i="56" s="1"/>
  <c r="F188" i="56"/>
  <c r="C213" i="56"/>
  <c r="C195" i="56" s="1"/>
  <c r="C196" i="56" s="1"/>
  <c r="D318" i="56"/>
  <c r="D300" i="56" s="1"/>
  <c r="D303" i="56" s="1"/>
  <c r="F357" i="56"/>
  <c r="C369" i="56"/>
  <c r="D374" i="56"/>
  <c r="E134" i="56"/>
  <c r="E213" i="56"/>
  <c r="E195" i="56" s="1"/>
  <c r="E196" i="56" s="1"/>
  <c r="D268" i="56"/>
  <c r="D279" i="56"/>
  <c r="F318" i="56"/>
  <c r="F300" i="56" s="1"/>
  <c r="F303" i="56" s="1"/>
  <c r="C344" i="56"/>
  <c r="C326" i="56" s="1"/>
  <c r="C327" i="56" s="1"/>
  <c r="D354" i="56"/>
  <c r="C363" i="56"/>
  <c r="F251" i="56"/>
  <c r="F254" i="56" s="1"/>
  <c r="F253" i="56"/>
  <c r="E327" i="56"/>
  <c r="E30" i="56"/>
  <c r="C68" i="56"/>
  <c r="E221" i="56"/>
  <c r="E254" i="56"/>
  <c r="F329" i="56"/>
  <c r="F327" i="56"/>
  <c r="F330" i="56" s="1"/>
  <c r="D171" i="56"/>
  <c r="E173" i="56"/>
  <c r="D173" i="56"/>
  <c r="F221" i="56"/>
  <c r="D146" i="56"/>
  <c r="D149" i="56" s="1"/>
  <c r="D148" i="56"/>
  <c r="C221" i="56"/>
  <c r="D254" i="56"/>
  <c r="D105" i="56"/>
  <c r="D108" i="56" s="1"/>
  <c r="D107" i="56"/>
  <c r="F196" i="56"/>
  <c r="D327" i="56"/>
  <c r="D330" i="56" s="1"/>
  <c r="D221" i="56"/>
  <c r="E68" i="56"/>
  <c r="E301" i="56"/>
  <c r="E108" i="56"/>
  <c r="F301" i="56"/>
  <c r="C38" i="56"/>
  <c r="C59" i="56" s="1"/>
  <c r="F70" i="56"/>
  <c r="C97" i="56"/>
  <c r="E107" i="56"/>
  <c r="D38" i="56"/>
  <c r="D59" i="56" s="1"/>
  <c r="F107" i="56"/>
  <c r="D253" i="56"/>
  <c r="E97" i="56"/>
  <c r="D134" i="56"/>
  <c r="E253" i="56"/>
  <c r="F148" i="56" l="1"/>
  <c r="E148" i="56"/>
  <c r="D70" i="56"/>
  <c r="F198" i="56"/>
  <c r="F199" i="56"/>
  <c r="F304" i="56"/>
  <c r="E71" i="56"/>
  <c r="D71" i="56"/>
  <c r="E198" i="56"/>
  <c r="D97" i="56"/>
  <c r="E70" i="56"/>
  <c r="D347" i="56"/>
  <c r="D329" i="56"/>
  <c r="D301" i="56"/>
  <c r="D304" i="56" s="1"/>
  <c r="F347" i="56"/>
  <c r="E347" i="56"/>
  <c r="E379" i="56" s="1"/>
  <c r="E303" i="56"/>
  <c r="D198" i="56"/>
  <c r="C30" i="56"/>
  <c r="C31" i="56" s="1"/>
  <c r="C347" i="56"/>
  <c r="D224" i="56"/>
  <c r="D222" i="56"/>
  <c r="D174" i="56"/>
  <c r="E174" i="56"/>
  <c r="E31" i="56"/>
  <c r="E60" i="56"/>
  <c r="C222" i="56"/>
  <c r="C346" i="56"/>
  <c r="E330" i="56"/>
  <c r="D30" i="56"/>
  <c r="E33" i="56" s="1"/>
  <c r="F33" i="56"/>
  <c r="F31" i="56"/>
  <c r="E199" i="56"/>
  <c r="F149" i="56"/>
  <c r="F224" i="56"/>
  <c r="F346" i="56"/>
  <c r="F222" i="56"/>
  <c r="E224" i="56"/>
  <c r="E222" i="56"/>
  <c r="E346" i="56"/>
  <c r="F71" i="56"/>
  <c r="F60" i="56"/>
  <c r="E304" i="56" l="1"/>
  <c r="F379" i="56"/>
  <c r="F34" i="56"/>
  <c r="D346" i="56"/>
  <c r="D379" i="56" s="1"/>
  <c r="D225" i="56"/>
  <c r="C379" i="56"/>
  <c r="D31" i="56"/>
  <c r="D34" i="56" s="1"/>
  <c r="D33" i="56"/>
  <c r="E225" i="56"/>
  <c r="F225" i="56"/>
  <c r="D60" i="56"/>
  <c r="C60" i="56"/>
  <c r="E34" i="56" l="1"/>
  <c r="F178" i="55" l="1"/>
  <c r="E178" i="55"/>
  <c r="D178" i="55"/>
  <c r="C178" i="55"/>
  <c r="F177" i="55"/>
  <c r="E177" i="55"/>
  <c r="D177" i="55"/>
  <c r="C177" i="55"/>
  <c r="F176" i="55"/>
  <c r="E176" i="55"/>
  <c r="D176" i="55"/>
  <c r="C176" i="55"/>
  <c r="C174" i="55" s="1"/>
  <c r="F175" i="55"/>
  <c r="E175" i="55"/>
  <c r="D175" i="55"/>
  <c r="D174" i="55" s="1"/>
  <c r="C175" i="55"/>
  <c r="F174" i="55"/>
  <c r="E174" i="55"/>
  <c r="F173" i="55"/>
  <c r="E173" i="55"/>
  <c r="D173" i="55"/>
  <c r="C173" i="55"/>
  <c r="F172" i="55"/>
  <c r="E172" i="55"/>
  <c r="D172" i="55"/>
  <c r="C172" i="55"/>
  <c r="F171" i="55"/>
  <c r="E171" i="55"/>
  <c r="D171" i="55"/>
  <c r="C171" i="55"/>
  <c r="F170" i="55"/>
  <c r="E170" i="55"/>
  <c r="D170" i="55"/>
  <c r="D169" i="55" s="1"/>
  <c r="C170" i="55"/>
  <c r="F169" i="55"/>
  <c r="E169" i="55"/>
  <c r="F168" i="55"/>
  <c r="E168" i="55"/>
  <c r="D168" i="55"/>
  <c r="C168" i="55"/>
  <c r="F167" i="55"/>
  <c r="E167" i="55"/>
  <c r="D167" i="55"/>
  <c r="C167" i="55"/>
  <c r="C166" i="55" s="1"/>
  <c r="F166" i="55"/>
  <c r="E166" i="55"/>
  <c r="D166" i="55"/>
  <c r="F165" i="55"/>
  <c r="E165" i="55"/>
  <c r="D165" i="55"/>
  <c r="C165" i="55"/>
  <c r="F164" i="55"/>
  <c r="E164" i="55"/>
  <c r="E163" i="55" s="1"/>
  <c r="D164" i="55"/>
  <c r="D163" i="55" s="1"/>
  <c r="C164" i="55"/>
  <c r="C163" i="55" s="1"/>
  <c r="F163" i="55"/>
  <c r="F162" i="55"/>
  <c r="E162" i="55"/>
  <c r="D162" i="55"/>
  <c r="C162" i="55"/>
  <c r="F161" i="55"/>
  <c r="F160" i="55" s="1"/>
  <c r="E161" i="55"/>
  <c r="E160" i="55" s="1"/>
  <c r="D161" i="55"/>
  <c r="C161" i="55"/>
  <c r="C160" i="55" s="1"/>
  <c r="F159" i="55"/>
  <c r="E159" i="55"/>
  <c r="D159" i="55"/>
  <c r="C159" i="55"/>
  <c r="F158" i="55"/>
  <c r="E158" i="55"/>
  <c r="D158" i="55"/>
  <c r="D157" i="55" s="1"/>
  <c r="C158" i="55"/>
  <c r="C157" i="55" s="1"/>
  <c r="F157" i="55"/>
  <c r="E157" i="55"/>
  <c r="F156" i="55"/>
  <c r="E156" i="55"/>
  <c r="D156" i="55"/>
  <c r="C156" i="55"/>
  <c r="C154" i="55" s="1"/>
  <c r="F155" i="55"/>
  <c r="F154" i="55" s="1"/>
  <c r="E155" i="55"/>
  <c r="E154" i="55" s="1"/>
  <c r="D155" i="55"/>
  <c r="C155" i="55"/>
  <c r="F153" i="55"/>
  <c r="E153" i="55"/>
  <c r="D153" i="55"/>
  <c r="C153" i="55"/>
  <c r="F152" i="55"/>
  <c r="F151" i="55" s="1"/>
  <c r="E152" i="55"/>
  <c r="E151" i="55" s="1"/>
  <c r="D152" i="55"/>
  <c r="D151" i="55" s="1"/>
  <c r="C152" i="55"/>
  <c r="C151" i="55" s="1"/>
  <c r="F150" i="55"/>
  <c r="E150" i="55"/>
  <c r="D150" i="55"/>
  <c r="D148" i="55" s="1"/>
  <c r="C150" i="55"/>
  <c r="F149" i="55"/>
  <c r="F148" i="55" s="1"/>
  <c r="E149" i="55"/>
  <c r="D149" i="55"/>
  <c r="C149" i="55"/>
  <c r="E148" i="55"/>
  <c r="F138" i="55"/>
  <c r="E138" i="55"/>
  <c r="D138" i="55"/>
  <c r="C138" i="55"/>
  <c r="F133" i="55"/>
  <c r="F143" i="55" s="1"/>
  <c r="E133" i="55"/>
  <c r="E143" i="55" s="1"/>
  <c r="D133" i="55"/>
  <c r="C133" i="55"/>
  <c r="C143" i="55" s="1"/>
  <c r="F110" i="55"/>
  <c r="E110" i="55"/>
  <c r="D110" i="55"/>
  <c r="C110" i="55"/>
  <c r="F105" i="55"/>
  <c r="F115" i="55" s="1"/>
  <c r="F116" i="55" s="1"/>
  <c r="E105" i="55"/>
  <c r="E115" i="55" s="1"/>
  <c r="E116" i="55" s="1"/>
  <c r="D105" i="55"/>
  <c r="C105" i="55"/>
  <c r="C115" i="55" s="1"/>
  <c r="C116" i="55" s="1"/>
  <c r="C98" i="55"/>
  <c r="F84" i="55"/>
  <c r="E84" i="55"/>
  <c r="D84" i="55"/>
  <c r="C84" i="55"/>
  <c r="F79" i="55"/>
  <c r="F89" i="55" s="1"/>
  <c r="F90" i="55" s="1"/>
  <c r="E79" i="55"/>
  <c r="D79" i="55"/>
  <c r="D89" i="55" s="1"/>
  <c r="D90" i="55" s="1"/>
  <c r="C79" i="55"/>
  <c r="F74" i="55"/>
  <c r="E74" i="55"/>
  <c r="D74" i="55"/>
  <c r="F73" i="55"/>
  <c r="E73" i="55"/>
  <c r="D73" i="55"/>
  <c r="F72" i="55"/>
  <c r="F75" i="55" s="1"/>
  <c r="E72" i="55"/>
  <c r="E75" i="55" s="1"/>
  <c r="D72" i="55"/>
  <c r="D75" i="55" s="1"/>
  <c r="C72" i="55"/>
  <c r="F58" i="55"/>
  <c r="F61" i="55" s="1"/>
  <c r="F147" i="55" s="1"/>
  <c r="E58" i="55"/>
  <c r="D58" i="55"/>
  <c r="C58" i="55"/>
  <c r="F55" i="55"/>
  <c r="E55" i="55"/>
  <c r="D55" i="55"/>
  <c r="C55" i="55"/>
  <c r="F52" i="55"/>
  <c r="E52" i="55"/>
  <c r="D52" i="55"/>
  <c r="C52" i="55"/>
  <c r="F49" i="55"/>
  <c r="E49" i="55"/>
  <c r="D49" i="55"/>
  <c r="C49" i="55"/>
  <c r="F46" i="55"/>
  <c r="E46" i="55"/>
  <c r="D46" i="55"/>
  <c r="C46" i="55"/>
  <c r="F43" i="55"/>
  <c r="E43" i="55"/>
  <c r="D43" i="55"/>
  <c r="C43" i="55"/>
  <c r="F40" i="55"/>
  <c r="E40" i="55"/>
  <c r="D40" i="55"/>
  <c r="C40" i="55"/>
  <c r="F35" i="55"/>
  <c r="E35" i="55"/>
  <c r="D35" i="55"/>
  <c r="F34" i="55"/>
  <c r="E34" i="55"/>
  <c r="D34" i="55"/>
  <c r="F33" i="55"/>
  <c r="F36" i="55" s="1"/>
  <c r="E33" i="55"/>
  <c r="D33" i="55"/>
  <c r="D36" i="55" s="1"/>
  <c r="C33" i="55"/>
  <c r="E36" i="55" l="1"/>
  <c r="C148" i="55"/>
  <c r="D160" i="55"/>
  <c r="C61" i="55"/>
  <c r="C89" i="55"/>
  <c r="C90" i="55" s="1"/>
  <c r="D61" i="55"/>
  <c r="D62" i="55" s="1"/>
  <c r="E61" i="55"/>
  <c r="E62" i="55" s="1"/>
  <c r="E89" i="55"/>
  <c r="E90" i="55" s="1"/>
  <c r="D115" i="55"/>
  <c r="D116" i="55" s="1"/>
  <c r="D143" i="55"/>
  <c r="D154" i="55"/>
  <c r="C169" i="55"/>
  <c r="D125" i="55"/>
  <c r="D146" i="55" s="1"/>
  <c r="D147" i="55"/>
  <c r="D179" i="55" s="1"/>
  <c r="C125" i="55"/>
  <c r="C144" i="55" s="1"/>
  <c r="E125" i="55"/>
  <c r="E146" i="55" s="1"/>
  <c r="C147" i="55"/>
  <c r="C62" i="55"/>
  <c r="F125" i="55"/>
  <c r="F146" i="55" s="1"/>
  <c r="F179" i="55" s="1"/>
  <c r="F62" i="55"/>
  <c r="E147" i="55" l="1"/>
  <c r="E179" i="55" s="1"/>
  <c r="E144" i="55"/>
  <c r="D144" i="55"/>
  <c r="C126" i="55"/>
  <c r="C146" i="55"/>
  <c r="C179" i="55" s="1"/>
  <c r="F144" i="55"/>
  <c r="G214" i="54" l="1"/>
  <c r="F214" i="54"/>
  <c r="E214" i="54"/>
  <c r="D214" i="54"/>
  <c r="G189" i="54"/>
  <c r="G190" i="54" s="1"/>
  <c r="F189" i="54"/>
  <c r="F190" i="54" s="1"/>
  <c r="E189" i="54"/>
  <c r="E190" i="54" s="1"/>
  <c r="D189" i="54"/>
  <c r="D190" i="54" s="1"/>
  <c r="G186" i="54"/>
  <c r="G187" i="54" s="1"/>
  <c r="F186" i="54"/>
  <c r="F187" i="54" s="1"/>
  <c r="E186" i="54"/>
  <c r="E187" i="54" s="1"/>
  <c r="D186" i="54"/>
  <c r="D187" i="54" s="1"/>
  <c r="G183" i="54"/>
  <c r="G184" i="54" s="1"/>
  <c r="F183" i="54"/>
  <c r="F184" i="54" s="1"/>
  <c r="E183" i="54"/>
  <c r="E184" i="54" s="1"/>
  <c r="G173" i="54"/>
  <c r="F173" i="54"/>
  <c r="E173" i="54"/>
  <c r="D173" i="54"/>
  <c r="D174" i="54" s="1"/>
  <c r="D210" i="54" s="1"/>
  <c r="D209" i="54" s="1"/>
  <c r="G168" i="54"/>
  <c r="G178" i="54" s="1"/>
  <c r="F168" i="54"/>
  <c r="F178" i="54" s="1"/>
  <c r="E168" i="54"/>
  <c r="D168" i="54"/>
  <c r="D204" i="54" s="1"/>
  <c r="G163" i="54"/>
  <c r="F163" i="54"/>
  <c r="E163" i="54"/>
  <c r="G162" i="54"/>
  <c r="F162" i="54"/>
  <c r="E162" i="54"/>
  <c r="G161" i="54"/>
  <c r="F161" i="54"/>
  <c r="E161" i="54"/>
  <c r="E164" i="54" s="1"/>
  <c r="D161" i="54"/>
  <c r="G146" i="54"/>
  <c r="G210" i="54" s="1"/>
  <c r="G209" i="54" s="1"/>
  <c r="F146" i="54"/>
  <c r="F210" i="54" s="1"/>
  <c r="F209" i="54" s="1"/>
  <c r="E146" i="54"/>
  <c r="E210" i="54" s="1"/>
  <c r="E209" i="54" s="1"/>
  <c r="G145" i="54"/>
  <c r="G182" i="54" s="1"/>
  <c r="F145" i="54"/>
  <c r="F182" i="54" s="1"/>
  <c r="E145" i="54"/>
  <c r="D145" i="54"/>
  <c r="D146" i="54" s="1"/>
  <c r="G140" i="54"/>
  <c r="G150" i="54" s="1"/>
  <c r="F140" i="54"/>
  <c r="F150" i="54" s="1"/>
  <c r="E140" i="54"/>
  <c r="E204" i="54" s="1"/>
  <c r="D140" i="54"/>
  <c r="G135" i="54"/>
  <c r="F135" i="54"/>
  <c r="E135" i="54"/>
  <c r="G134" i="54"/>
  <c r="F134" i="54"/>
  <c r="E134" i="54"/>
  <c r="G133" i="54"/>
  <c r="F133" i="54"/>
  <c r="E133" i="54"/>
  <c r="D133" i="54"/>
  <c r="G57" i="54"/>
  <c r="F57" i="54"/>
  <c r="E57" i="54"/>
  <c r="D57" i="54"/>
  <c r="G43" i="54"/>
  <c r="E43" i="54"/>
  <c r="D43" i="54"/>
  <c r="G40" i="54"/>
  <c r="F40" i="54"/>
  <c r="E40" i="54"/>
  <c r="D40" i="54"/>
  <c r="G37" i="54"/>
  <c r="F37" i="54"/>
  <c r="E37" i="54"/>
  <c r="D36" i="54"/>
  <c r="G30" i="54"/>
  <c r="F30" i="54"/>
  <c r="E30" i="54"/>
  <c r="G28" i="54"/>
  <c r="G29" i="54" s="1"/>
  <c r="F28" i="54"/>
  <c r="F58" i="54" s="1"/>
  <c r="G164" i="54" l="1"/>
  <c r="E182" i="54"/>
  <c r="F164" i="54"/>
  <c r="D178" i="54"/>
  <c r="E178" i="54"/>
  <c r="G136" i="54"/>
  <c r="D182" i="54"/>
  <c r="F136" i="54"/>
  <c r="D183" i="54"/>
  <c r="G58" i="54"/>
  <c r="F181" i="54"/>
  <c r="F29" i="54"/>
  <c r="G32" i="54" s="1"/>
  <c r="E136" i="54"/>
  <c r="E150" i="54"/>
  <c r="G181" i="54"/>
  <c r="F204" i="54"/>
  <c r="G31" i="54"/>
  <c r="D150" i="54"/>
  <c r="G204" i="54"/>
  <c r="D28" i="54"/>
  <c r="E28" i="54"/>
  <c r="E58" i="54" s="1"/>
  <c r="F318" i="25"/>
  <c r="E318" i="25"/>
  <c r="D318" i="25"/>
  <c r="C318" i="25"/>
  <c r="F317" i="25"/>
  <c r="E317" i="25"/>
  <c r="D317" i="25"/>
  <c r="C317" i="25"/>
  <c r="F316" i="25"/>
  <c r="E316" i="25"/>
  <c r="D316" i="25"/>
  <c r="C316" i="25"/>
  <c r="F315" i="25"/>
  <c r="E315" i="25"/>
  <c r="C315" i="25"/>
  <c r="F314" i="25"/>
  <c r="F313" i="25"/>
  <c r="E313" i="25"/>
  <c r="D313" i="25"/>
  <c r="C313" i="25"/>
  <c r="F312" i="25"/>
  <c r="E312" i="25"/>
  <c r="D312" i="25"/>
  <c r="C312" i="25"/>
  <c r="F311" i="25"/>
  <c r="E311" i="25"/>
  <c r="D311" i="25"/>
  <c r="C311" i="25"/>
  <c r="F310" i="25"/>
  <c r="E310" i="25"/>
  <c r="E309" i="25" s="1"/>
  <c r="D310" i="25"/>
  <c r="C310" i="25"/>
  <c r="C309" i="25" s="1"/>
  <c r="F308" i="25"/>
  <c r="E308" i="25"/>
  <c r="D308" i="25"/>
  <c r="C308" i="25"/>
  <c r="F307" i="25"/>
  <c r="E307" i="25"/>
  <c r="D307" i="25"/>
  <c r="C307" i="25"/>
  <c r="F305" i="25"/>
  <c r="E305" i="25"/>
  <c r="D305" i="25"/>
  <c r="C305" i="25"/>
  <c r="F304" i="25"/>
  <c r="E304" i="25"/>
  <c r="E303" i="25" s="1"/>
  <c r="D304" i="25"/>
  <c r="D303" i="25" s="1"/>
  <c r="C304" i="25"/>
  <c r="C303" i="25" s="1"/>
  <c r="F302" i="25"/>
  <c r="E302" i="25"/>
  <c r="D302" i="25"/>
  <c r="C302" i="25"/>
  <c r="F301" i="25"/>
  <c r="E301" i="25"/>
  <c r="E300" i="25" s="1"/>
  <c r="D301" i="25"/>
  <c r="C301" i="25"/>
  <c r="C300" i="25" s="1"/>
  <c r="F299" i="25"/>
  <c r="E299" i="25"/>
  <c r="D299" i="25"/>
  <c r="C299" i="25"/>
  <c r="F298" i="25"/>
  <c r="E298" i="25"/>
  <c r="E297" i="25" s="1"/>
  <c r="D298" i="25"/>
  <c r="C298" i="25"/>
  <c r="C297" i="25" s="1"/>
  <c r="F296" i="25"/>
  <c r="E296" i="25"/>
  <c r="D296" i="25"/>
  <c r="C296" i="25"/>
  <c r="F293" i="25"/>
  <c r="E293" i="25"/>
  <c r="D293" i="25"/>
  <c r="D291" i="25" s="1"/>
  <c r="C293" i="25"/>
  <c r="F292" i="25"/>
  <c r="F291" i="25" s="1"/>
  <c r="E292" i="25"/>
  <c r="D292" i="25"/>
  <c r="C292" i="25"/>
  <c r="C291" i="25" s="1"/>
  <c r="F290" i="25"/>
  <c r="E290" i="25"/>
  <c r="D290" i="25"/>
  <c r="C290" i="25"/>
  <c r="F289" i="25"/>
  <c r="E289" i="25"/>
  <c r="D289" i="25"/>
  <c r="C289" i="25"/>
  <c r="C288" i="25"/>
  <c r="F280" i="25"/>
  <c r="E280" i="25"/>
  <c r="D280" i="25"/>
  <c r="C280" i="25"/>
  <c r="F275" i="25"/>
  <c r="E275" i="25"/>
  <c r="E285" i="25" s="1"/>
  <c r="E267" i="25" s="1"/>
  <c r="D275" i="25"/>
  <c r="C275" i="25"/>
  <c r="C285" i="25" s="1"/>
  <c r="C267" i="25" s="1"/>
  <c r="C268" i="25" s="1"/>
  <c r="F269" i="25"/>
  <c r="E269" i="25"/>
  <c r="D269" i="25"/>
  <c r="F254" i="25"/>
  <c r="E254" i="25"/>
  <c r="D254" i="25"/>
  <c r="C254" i="25"/>
  <c r="F249" i="25"/>
  <c r="F259" i="25" s="1"/>
  <c r="F241" i="25" s="1"/>
  <c r="E249" i="25"/>
  <c r="E259" i="25" s="1"/>
  <c r="E241" i="25" s="1"/>
  <c r="D249" i="25"/>
  <c r="C249" i="25"/>
  <c r="C259" i="25" s="1"/>
  <c r="C241" i="25" s="1"/>
  <c r="C242" i="25" s="1"/>
  <c r="F243" i="25"/>
  <c r="E243" i="25"/>
  <c r="D243" i="25"/>
  <c r="F228" i="25"/>
  <c r="E228" i="25"/>
  <c r="D228" i="25"/>
  <c r="C228" i="25"/>
  <c r="F223" i="25"/>
  <c r="F233" i="25" s="1"/>
  <c r="F215" i="25" s="1"/>
  <c r="E223" i="25"/>
  <c r="D223" i="25"/>
  <c r="D233" i="25" s="1"/>
  <c r="D215" i="25" s="1"/>
  <c r="C223" i="25"/>
  <c r="F217" i="25"/>
  <c r="E217" i="25"/>
  <c r="D217" i="25"/>
  <c r="F202" i="25"/>
  <c r="E202" i="25"/>
  <c r="D202" i="25"/>
  <c r="C202" i="25"/>
  <c r="F197" i="25"/>
  <c r="F207" i="25" s="1"/>
  <c r="F189" i="25" s="1"/>
  <c r="E197" i="25"/>
  <c r="D197" i="25"/>
  <c r="C197" i="25"/>
  <c r="F191" i="25"/>
  <c r="E191" i="25"/>
  <c r="D191" i="25"/>
  <c r="F176" i="25"/>
  <c r="E176" i="25"/>
  <c r="D176" i="25"/>
  <c r="C176" i="25"/>
  <c r="F171" i="25"/>
  <c r="E171" i="25"/>
  <c r="D171" i="25"/>
  <c r="D181" i="25" s="1"/>
  <c r="D163" i="25" s="1"/>
  <c r="C171" i="25"/>
  <c r="F165" i="25"/>
  <c r="E165" i="25"/>
  <c r="D165" i="25"/>
  <c r="F150" i="25"/>
  <c r="E150" i="25"/>
  <c r="D150" i="25"/>
  <c r="C150" i="25"/>
  <c r="F145" i="25"/>
  <c r="E145" i="25"/>
  <c r="E155" i="25" s="1"/>
  <c r="E137" i="25" s="1"/>
  <c r="D145" i="25"/>
  <c r="D155" i="25" s="1"/>
  <c r="D137" i="25" s="1"/>
  <c r="C145" i="25"/>
  <c r="F139" i="25"/>
  <c r="E139" i="25"/>
  <c r="D139" i="25"/>
  <c r="D125" i="25"/>
  <c r="D315" i="25" s="1"/>
  <c r="F124" i="25"/>
  <c r="E124" i="25"/>
  <c r="C124" i="25"/>
  <c r="F119" i="25"/>
  <c r="F129" i="25" s="1"/>
  <c r="F111" i="25" s="1"/>
  <c r="E119" i="25"/>
  <c r="D119" i="25"/>
  <c r="C119" i="25"/>
  <c r="C129" i="25" s="1"/>
  <c r="C111" i="25" s="1"/>
  <c r="C112" i="25" s="1"/>
  <c r="F113" i="25"/>
  <c r="E113" i="25"/>
  <c r="D113" i="25"/>
  <c r="E95" i="25"/>
  <c r="F95" i="25" s="1"/>
  <c r="F92" i="25"/>
  <c r="E92" i="25"/>
  <c r="D92" i="25"/>
  <c r="C92" i="25"/>
  <c r="F83" i="25"/>
  <c r="E83" i="25"/>
  <c r="D83" i="25"/>
  <c r="C83" i="25"/>
  <c r="F80" i="25"/>
  <c r="E80" i="25"/>
  <c r="D80" i="25"/>
  <c r="C80" i="25"/>
  <c r="F77" i="25"/>
  <c r="E77" i="25"/>
  <c r="D77" i="25"/>
  <c r="C77" i="25"/>
  <c r="F71" i="25"/>
  <c r="E71" i="25"/>
  <c r="D71" i="25"/>
  <c r="F58" i="25"/>
  <c r="F306" i="25" s="1"/>
  <c r="E58" i="25"/>
  <c r="E306" i="25" s="1"/>
  <c r="D58" i="25"/>
  <c r="D306" i="25" s="1"/>
  <c r="C58" i="25"/>
  <c r="C306" i="25" s="1"/>
  <c r="F55" i="25"/>
  <c r="E55" i="25"/>
  <c r="D55" i="25"/>
  <c r="C55" i="25"/>
  <c r="F47" i="25"/>
  <c r="F46" i="25" s="1"/>
  <c r="E47" i="25"/>
  <c r="E46" i="25" s="1"/>
  <c r="D47" i="25"/>
  <c r="D46" i="25" s="1"/>
  <c r="C47" i="25"/>
  <c r="C46" i="25" s="1"/>
  <c r="F43" i="25"/>
  <c r="E43" i="25"/>
  <c r="D43" i="25"/>
  <c r="C43" i="25"/>
  <c r="F40" i="25"/>
  <c r="E40" i="25"/>
  <c r="D40" i="25"/>
  <c r="C40" i="25"/>
  <c r="F34" i="25"/>
  <c r="E34" i="25"/>
  <c r="D34" i="25"/>
  <c r="D181" i="54" l="1"/>
  <c r="D29" i="54"/>
  <c r="F31" i="54"/>
  <c r="E29" i="54"/>
  <c r="E32" i="54" s="1"/>
  <c r="E31" i="54"/>
  <c r="D58" i="54"/>
  <c r="F98" i="25"/>
  <c r="F285" i="25"/>
  <c r="F267" i="25" s="1"/>
  <c r="F270" i="25" s="1"/>
  <c r="E288" i="25"/>
  <c r="F303" i="25"/>
  <c r="F155" i="25"/>
  <c r="F137" i="25" s="1"/>
  <c r="C181" i="25"/>
  <c r="C163" i="25" s="1"/>
  <c r="C164" i="25" s="1"/>
  <c r="E233" i="25"/>
  <c r="E215" i="25" s="1"/>
  <c r="F288" i="25"/>
  <c r="E291" i="25"/>
  <c r="D297" i="25"/>
  <c r="D98" i="25"/>
  <c r="E181" i="25"/>
  <c r="E163" i="25" s="1"/>
  <c r="D259" i="25"/>
  <c r="D241" i="25" s="1"/>
  <c r="F297" i="25"/>
  <c r="E314" i="25"/>
  <c r="E129" i="25"/>
  <c r="E111" i="25" s="1"/>
  <c r="E112" i="25" s="1"/>
  <c r="E98" i="25"/>
  <c r="E69" i="25" s="1"/>
  <c r="F181" i="25"/>
  <c r="F163" i="25" s="1"/>
  <c r="F164" i="25" s="1"/>
  <c r="C207" i="25"/>
  <c r="C189" i="25" s="1"/>
  <c r="C190" i="25" s="1"/>
  <c r="D300" i="25"/>
  <c r="D309" i="25"/>
  <c r="D207" i="25"/>
  <c r="D189" i="25" s="1"/>
  <c r="D190" i="25" s="1"/>
  <c r="C98" i="25"/>
  <c r="C155" i="25"/>
  <c r="C137" i="25" s="1"/>
  <c r="C138" i="25" s="1"/>
  <c r="E207" i="25"/>
  <c r="E189" i="25" s="1"/>
  <c r="E190" i="25" s="1"/>
  <c r="D285" i="25"/>
  <c r="D267" i="25" s="1"/>
  <c r="D270" i="25" s="1"/>
  <c r="F300" i="25"/>
  <c r="F309" i="25"/>
  <c r="C233" i="25"/>
  <c r="C215" i="25" s="1"/>
  <c r="C216" i="25" s="1"/>
  <c r="C314" i="25"/>
  <c r="F190" i="25"/>
  <c r="D314" i="25"/>
  <c r="E138" i="25"/>
  <c r="E141" i="25" s="1"/>
  <c r="E140" i="25"/>
  <c r="D216" i="25"/>
  <c r="F242" i="25"/>
  <c r="F244" i="25"/>
  <c r="E268" i="25"/>
  <c r="F138" i="25"/>
  <c r="F140" i="25"/>
  <c r="E218" i="25"/>
  <c r="E216" i="25"/>
  <c r="E219" i="25" s="1"/>
  <c r="D138" i="25"/>
  <c r="F69" i="25"/>
  <c r="F99" i="25"/>
  <c r="F112" i="25"/>
  <c r="D164" i="25"/>
  <c r="D167" i="25" s="1"/>
  <c r="F216" i="25"/>
  <c r="F218" i="25"/>
  <c r="E70" i="25"/>
  <c r="E242" i="25"/>
  <c r="E244" i="25"/>
  <c r="D192" i="25"/>
  <c r="C69" i="25"/>
  <c r="C99" i="25"/>
  <c r="E192" i="25"/>
  <c r="E166" i="25"/>
  <c r="E164" i="25"/>
  <c r="D242" i="25"/>
  <c r="D245" i="25" s="1"/>
  <c r="D244" i="25"/>
  <c r="D295" i="25"/>
  <c r="D294" i="25" s="1"/>
  <c r="E295" i="25"/>
  <c r="F295" i="25"/>
  <c r="D61" i="25"/>
  <c r="D69" i="25"/>
  <c r="D124" i="25"/>
  <c r="D129" i="25" s="1"/>
  <c r="D111" i="25" s="1"/>
  <c r="C295" i="25"/>
  <c r="C294" i="25" s="1"/>
  <c r="C61" i="25"/>
  <c r="E61" i="25"/>
  <c r="D288" i="25"/>
  <c r="F61" i="25"/>
  <c r="F32" i="54" l="1"/>
  <c r="E193" i="25"/>
  <c r="D166" i="25"/>
  <c r="D140" i="25"/>
  <c r="F192" i="25"/>
  <c r="F115" i="25"/>
  <c r="F268" i="25"/>
  <c r="E72" i="25"/>
  <c r="F114" i="25"/>
  <c r="D268" i="25"/>
  <c r="D271" i="25" s="1"/>
  <c r="E99" i="25"/>
  <c r="E167" i="25"/>
  <c r="D218" i="25"/>
  <c r="F166" i="25"/>
  <c r="D219" i="25"/>
  <c r="D141" i="25"/>
  <c r="E270" i="25"/>
  <c r="E271" i="25"/>
  <c r="D193" i="25"/>
  <c r="F245" i="25"/>
  <c r="C287" i="25"/>
  <c r="C32" i="25"/>
  <c r="C33" i="25" s="1"/>
  <c r="C62" i="25"/>
  <c r="E294" i="25"/>
  <c r="C70" i="25"/>
  <c r="C286" i="25"/>
  <c r="F72" i="25"/>
  <c r="F70" i="25"/>
  <c r="F73" i="25" s="1"/>
  <c r="F219" i="25"/>
  <c r="F141" i="25"/>
  <c r="F32" i="25"/>
  <c r="F62" i="25" s="1"/>
  <c r="F287" i="25"/>
  <c r="D32" i="25"/>
  <c r="D62" i="25" s="1"/>
  <c r="D287" i="25"/>
  <c r="F271" i="25"/>
  <c r="D72" i="25"/>
  <c r="D70" i="25"/>
  <c r="F294" i="25"/>
  <c r="F167" i="25"/>
  <c r="D112" i="25"/>
  <c r="D114" i="25"/>
  <c r="F193" i="25"/>
  <c r="E32" i="25"/>
  <c r="E287" i="25"/>
  <c r="E114" i="25"/>
  <c r="D99" i="25"/>
  <c r="E245" i="25"/>
  <c r="D286" i="25" l="1"/>
  <c r="D319" i="25" s="1"/>
  <c r="F286" i="25"/>
  <c r="F319" i="25" s="1"/>
  <c r="D73" i="25"/>
  <c r="F35" i="25"/>
  <c r="F33" i="25"/>
  <c r="E35" i="25"/>
  <c r="E33" i="25"/>
  <c r="E286" i="25"/>
  <c r="E319" i="25" s="1"/>
  <c r="D115" i="25"/>
  <c r="E115" i="25"/>
  <c r="E73" i="25"/>
  <c r="D35" i="25"/>
  <c r="D33" i="25"/>
  <c r="D36" i="25" s="1"/>
  <c r="E62" i="25"/>
  <c r="C319" i="25"/>
  <c r="E36" i="25" l="1"/>
  <c r="F36" i="25"/>
  <c r="F378" i="24"/>
  <c r="E378" i="24"/>
  <c r="D378" i="24"/>
  <c r="C378" i="24"/>
  <c r="F377" i="24"/>
  <c r="E377" i="24"/>
  <c r="D377" i="24"/>
  <c r="C377" i="24"/>
  <c r="F376" i="24"/>
  <c r="E376" i="24"/>
  <c r="D376" i="24"/>
  <c r="C376" i="24"/>
  <c r="F375" i="24"/>
  <c r="E375" i="24"/>
  <c r="D375" i="24"/>
  <c r="C375" i="24"/>
  <c r="F374" i="24"/>
  <c r="E374" i="24"/>
  <c r="D374" i="24"/>
  <c r="C374" i="24"/>
  <c r="F373" i="24"/>
  <c r="E373" i="24"/>
  <c r="D373" i="24"/>
  <c r="C373" i="24"/>
  <c r="F372" i="24"/>
  <c r="E372" i="24"/>
  <c r="D372" i="24"/>
  <c r="C372" i="24"/>
  <c r="F371" i="24"/>
  <c r="E371" i="24"/>
  <c r="D371" i="24"/>
  <c r="C371" i="24"/>
  <c r="F370" i="24"/>
  <c r="E370" i="24"/>
  <c r="D370" i="24"/>
  <c r="D369" i="24" s="1"/>
  <c r="C370" i="24"/>
  <c r="C369" i="24" s="1"/>
  <c r="F369" i="24"/>
  <c r="E369" i="24"/>
  <c r="F368" i="24"/>
  <c r="E368" i="24"/>
  <c r="D368" i="24"/>
  <c r="C368" i="24"/>
  <c r="F367" i="24"/>
  <c r="E367" i="24"/>
  <c r="D367" i="24"/>
  <c r="C367" i="24"/>
  <c r="C366" i="24"/>
  <c r="F365" i="24"/>
  <c r="E365" i="24"/>
  <c r="D365" i="24"/>
  <c r="C365" i="24"/>
  <c r="F364" i="24"/>
  <c r="F363" i="24" s="1"/>
  <c r="E364" i="24"/>
  <c r="E363" i="24" s="1"/>
  <c r="D364" i="24"/>
  <c r="D363" i="24" s="1"/>
  <c r="C364" i="24"/>
  <c r="C363" i="24" s="1"/>
  <c r="F362" i="24"/>
  <c r="E362" i="24"/>
  <c r="D362" i="24"/>
  <c r="D360" i="24" s="1"/>
  <c r="C362" i="24"/>
  <c r="C360" i="24" s="1"/>
  <c r="F361" i="24"/>
  <c r="E361" i="24"/>
  <c r="D361" i="24"/>
  <c r="C361" i="24"/>
  <c r="F360" i="24"/>
  <c r="E360" i="24"/>
  <c r="F359" i="24"/>
  <c r="E359" i="24"/>
  <c r="D359" i="24"/>
  <c r="C359" i="24"/>
  <c r="F358" i="24"/>
  <c r="F357" i="24" s="1"/>
  <c r="E358" i="24"/>
  <c r="E357" i="24" s="1"/>
  <c r="D358" i="24"/>
  <c r="D357" i="24" s="1"/>
  <c r="C358" i="24"/>
  <c r="C357" i="24" s="1"/>
  <c r="F356" i="24"/>
  <c r="E356" i="24"/>
  <c r="D356" i="24"/>
  <c r="C356" i="24"/>
  <c r="C354" i="24" s="1"/>
  <c r="F355" i="24"/>
  <c r="E355" i="24"/>
  <c r="D355" i="24"/>
  <c r="C355" i="24"/>
  <c r="F354" i="24"/>
  <c r="E354" i="24"/>
  <c r="D354" i="24"/>
  <c r="F353" i="24"/>
  <c r="E353" i="24"/>
  <c r="D353" i="24"/>
  <c r="C353" i="24"/>
  <c r="F352" i="24"/>
  <c r="E352" i="24"/>
  <c r="D352" i="24"/>
  <c r="D351" i="24" s="1"/>
  <c r="C352" i="24"/>
  <c r="C351" i="24" s="1"/>
  <c r="F351" i="24"/>
  <c r="E351" i="24"/>
  <c r="F350" i="24"/>
  <c r="E350" i="24"/>
  <c r="D350" i="24"/>
  <c r="D348" i="24" s="1"/>
  <c r="C350" i="24"/>
  <c r="F349" i="24"/>
  <c r="E349" i="24"/>
  <c r="D349" i="24"/>
  <c r="C349" i="24"/>
  <c r="F348" i="24"/>
  <c r="E348" i="24"/>
  <c r="C348" i="24"/>
  <c r="F339" i="24"/>
  <c r="E339" i="24"/>
  <c r="D339" i="24"/>
  <c r="C339" i="24"/>
  <c r="F334" i="24"/>
  <c r="F344" i="24" s="1"/>
  <c r="F326" i="24" s="1"/>
  <c r="E334" i="24"/>
  <c r="E344" i="24" s="1"/>
  <c r="E326" i="24" s="1"/>
  <c r="D334" i="24"/>
  <c r="D344" i="24" s="1"/>
  <c r="D326" i="24" s="1"/>
  <c r="C334" i="24"/>
  <c r="C344" i="24" s="1"/>
  <c r="C326" i="24" s="1"/>
  <c r="C327" i="24" s="1"/>
  <c r="F328" i="24"/>
  <c r="E328" i="24"/>
  <c r="D328" i="24"/>
  <c r="F313" i="24"/>
  <c r="E313" i="24"/>
  <c r="D313" i="24"/>
  <c r="C313" i="24"/>
  <c r="F308" i="24"/>
  <c r="F318" i="24" s="1"/>
  <c r="F300" i="24" s="1"/>
  <c r="E308" i="24"/>
  <c r="E318" i="24" s="1"/>
  <c r="E300" i="24" s="1"/>
  <c r="D308" i="24"/>
  <c r="D318" i="24" s="1"/>
  <c r="D300" i="24" s="1"/>
  <c r="C308" i="24"/>
  <c r="C318" i="24" s="1"/>
  <c r="C300" i="24" s="1"/>
  <c r="C301" i="24" s="1"/>
  <c r="F302" i="24"/>
  <c r="E302" i="24"/>
  <c r="D302" i="24"/>
  <c r="F288" i="24"/>
  <c r="E288" i="24"/>
  <c r="D288" i="24"/>
  <c r="C288" i="24"/>
  <c r="F283" i="24"/>
  <c r="F293" i="24" s="1"/>
  <c r="E283" i="24"/>
  <c r="E293" i="24" s="1"/>
  <c r="D283" i="24"/>
  <c r="D293" i="24" s="1"/>
  <c r="C283" i="24"/>
  <c r="C293" i="24" s="1"/>
  <c r="C275" i="24" s="1"/>
  <c r="E279" i="24"/>
  <c r="F278" i="24"/>
  <c r="E278" i="24"/>
  <c r="F277" i="24"/>
  <c r="E277" i="24"/>
  <c r="D277" i="24"/>
  <c r="F276" i="24"/>
  <c r="F279" i="24" s="1"/>
  <c r="E276" i="24"/>
  <c r="D276" i="24"/>
  <c r="F263" i="24"/>
  <c r="E263" i="24"/>
  <c r="D263" i="24"/>
  <c r="C263" i="24"/>
  <c r="F258" i="24"/>
  <c r="F268" i="24" s="1"/>
  <c r="F250" i="24" s="1"/>
  <c r="E258" i="24"/>
  <c r="E268" i="24" s="1"/>
  <c r="D258" i="24"/>
  <c r="D268" i="24" s="1"/>
  <c r="C258" i="24"/>
  <c r="C268" i="24" s="1"/>
  <c r="C250" i="24" s="1"/>
  <c r="C251" i="24" s="1"/>
  <c r="F252" i="24"/>
  <c r="E252" i="24"/>
  <c r="D252" i="24"/>
  <c r="E250" i="24"/>
  <c r="E251" i="24" s="1"/>
  <c r="D250" i="24"/>
  <c r="D251" i="24" s="1"/>
  <c r="F234" i="24"/>
  <c r="E234" i="24"/>
  <c r="D234" i="24"/>
  <c r="C234" i="24"/>
  <c r="F229" i="24"/>
  <c r="F239" i="24" s="1"/>
  <c r="E229" i="24"/>
  <c r="E239" i="24" s="1"/>
  <c r="D229" i="24"/>
  <c r="D239" i="24" s="1"/>
  <c r="C229" i="24"/>
  <c r="C239" i="24" s="1"/>
  <c r="F223" i="24"/>
  <c r="E223" i="24"/>
  <c r="D223" i="24"/>
  <c r="F213" i="24"/>
  <c r="F208" i="24"/>
  <c r="E208" i="24"/>
  <c r="D208" i="24"/>
  <c r="C208" i="24"/>
  <c r="F203" i="24"/>
  <c r="E203" i="24"/>
  <c r="E213" i="24" s="1"/>
  <c r="E195" i="24" s="1"/>
  <c r="D203" i="24"/>
  <c r="D213" i="24" s="1"/>
  <c r="D195" i="24" s="1"/>
  <c r="C203" i="24"/>
  <c r="C213" i="24" s="1"/>
  <c r="C195" i="24" s="1"/>
  <c r="C196" i="24" s="1"/>
  <c r="F197" i="24"/>
  <c r="E197" i="24"/>
  <c r="D197" i="24"/>
  <c r="F195" i="24"/>
  <c r="F196" i="24" s="1"/>
  <c r="F183" i="24"/>
  <c r="E183" i="24"/>
  <c r="D183" i="24"/>
  <c r="C183" i="24"/>
  <c r="F178" i="24"/>
  <c r="F188" i="24" s="1"/>
  <c r="E178" i="24"/>
  <c r="E188" i="24" s="1"/>
  <c r="D178" i="24"/>
  <c r="D188" i="24" s="1"/>
  <c r="D170" i="24" s="1"/>
  <c r="C178" i="24"/>
  <c r="C188" i="24" s="1"/>
  <c r="C170" i="24" s="1"/>
  <c r="C171" i="24" s="1"/>
  <c r="F174" i="24"/>
  <c r="F173" i="24"/>
  <c r="F172" i="24"/>
  <c r="E172" i="24"/>
  <c r="D172" i="24"/>
  <c r="F171" i="24"/>
  <c r="E171" i="24"/>
  <c r="F158" i="24"/>
  <c r="E158" i="24"/>
  <c r="D158" i="24"/>
  <c r="C158" i="24"/>
  <c r="F153" i="24"/>
  <c r="F163" i="24" s="1"/>
  <c r="F145" i="24" s="1"/>
  <c r="E153" i="24"/>
  <c r="E163" i="24" s="1"/>
  <c r="E145" i="24" s="1"/>
  <c r="D153" i="24"/>
  <c r="D163" i="24" s="1"/>
  <c r="D145" i="24" s="1"/>
  <c r="C153" i="24"/>
  <c r="C163" i="24" s="1"/>
  <c r="C145" i="24" s="1"/>
  <c r="C146" i="24" s="1"/>
  <c r="F147" i="24"/>
  <c r="E147" i="24"/>
  <c r="D147" i="24"/>
  <c r="C134" i="24"/>
  <c r="F133" i="24"/>
  <c r="F104" i="24" s="1"/>
  <c r="E133" i="24"/>
  <c r="E134" i="24" s="1"/>
  <c r="D133" i="24"/>
  <c r="D134" i="24" s="1"/>
  <c r="C133" i="24"/>
  <c r="E107" i="24"/>
  <c r="F106" i="24"/>
  <c r="E106" i="24"/>
  <c r="D106" i="24"/>
  <c r="D105" i="24"/>
  <c r="D108" i="24" s="1"/>
  <c r="C105" i="24"/>
  <c r="E104" i="24"/>
  <c r="E105" i="24" s="1"/>
  <c r="E108" i="24" s="1"/>
  <c r="D104" i="24"/>
  <c r="D107" i="24" s="1"/>
  <c r="C104" i="24"/>
  <c r="D97" i="24"/>
  <c r="C97" i="24"/>
  <c r="F96" i="24"/>
  <c r="F97" i="24" s="1"/>
  <c r="E96" i="24"/>
  <c r="E97" i="24" s="1"/>
  <c r="D96" i="24"/>
  <c r="C96" i="24"/>
  <c r="F70" i="24"/>
  <c r="F69" i="24"/>
  <c r="E69" i="24"/>
  <c r="D69" i="24"/>
  <c r="E68" i="24"/>
  <c r="E71" i="24" s="1"/>
  <c r="D68" i="24"/>
  <c r="D71" i="24" s="1"/>
  <c r="C68" i="24"/>
  <c r="F67" i="24"/>
  <c r="F68" i="24" s="1"/>
  <c r="F71" i="24" s="1"/>
  <c r="E67" i="24"/>
  <c r="E70" i="24" s="1"/>
  <c r="D67" i="24"/>
  <c r="D70" i="24" s="1"/>
  <c r="C67" i="24"/>
  <c r="F56" i="24"/>
  <c r="F366" i="24" s="1"/>
  <c r="E56" i="24"/>
  <c r="E59" i="24" s="1"/>
  <c r="D56" i="24"/>
  <c r="D59" i="24" s="1"/>
  <c r="C56" i="24"/>
  <c r="C59" i="24" s="1"/>
  <c r="F53" i="24"/>
  <c r="F59" i="24" s="1"/>
  <c r="E53" i="24"/>
  <c r="D53" i="24"/>
  <c r="C53" i="24"/>
  <c r="F44" i="24"/>
  <c r="E44" i="24"/>
  <c r="D44" i="24"/>
  <c r="C44" i="24"/>
  <c r="F41" i="24"/>
  <c r="E41" i="24"/>
  <c r="D41" i="24"/>
  <c r="C41" i="24"/>
  <c r="F38" i="24"/>
  <c r="E38" i="24"/>
  <c r="D38" i="24"/>
  <c r="C38" i="24"/>
  <c r="F32" i="24"/>
  <c r="E32" i="24"/>
  <c r="D32" i="24"/>
  <c r="D198" i="24" l="1"/>
  <c r="D196" i="24"/>
  <c r="D199" i="24" s="1"/>
  <c r="D329" i="24"/>
  <c r="D327" i="24"/>
  <c r="D330" i="24" s="1"/>
  <c r="E198" i="24"/>
  <c r="E196" i="24"/>
  <c r="E199" i="24" s="1"/>
  <c r="C276" i="24"/>
  <c r="D279" i="24" s="1"/>
  <c r="D278" i="24"/>
  <c r="E329" i="24"/>
  <c r="E327" i="24"/>
  <c r="E330" i="24" s="1"/>
  <c r="D254" i="24"/>
  <c r="F251" i="24"/>
  <c r="F254" i="24" s="1"/>
  <c r="F253" i="24"/>
  <c r="D171" i="24"/>
  <c r="D174" i="24" s="1"/>
  <c r="E173" i="24"/>
  <c r="D173" i="24"/>
  <c r="D347" i="24"/>
  <c r="D221" i="24"/>
  <c r="E254" i="24"/>
  <c r="E30" i="24"/>
  <c r="E60" i="24" s="1"/>
  <c r="F199" i="24"/>
  <c r="C347" i="24"/>
  <c r="C221" i="24"/>
  <c r="F30" i="24"/>
  <c r="F60" i="24"/>
  <c r="D148" i="24"/>
  <c r="D146" i="24"/>
  <c r="D149" i="24" s="1"/>
  <c r="E347" i="24"/>
  <c r="E221" i="24"/>
  <c r="D303" i="24"/>
  <c r="D301" i="24"/>
  <c r="D304" i="24" s="1"/>
  <c r="F327" i="24"/>
  <c r="F330" i="24" s="1"/>
  <c r="F329" i="24"/>
  <c r="C30" i="24"/>
  <c r="C31" i="24" s="1"/>
  <c r="E148" i="24"/>
  <c r="E146" i="24"/>
  <c r="E149" i="24" s="1"/>
  <c r="F347" i="24"/>
  <c r="F221" i="24"/>
  <c r="E301" i="24"/>
  <c r="E304" i="24" s="1"/>
  <c r="E303" i="24"/>
  <c r="D30" i="24"/>
  <c r="D60" i="24"/>
  <c r="F105" i="24"/>
  <c r="F108" i="24" s="1"/>
  <c r="F107" i="24"/>
  <c r="F146" i="24"/>
  <c r="F149" i="24" s="1"/>
  <c r="F148" i="24"/>
  <c r="F301" i="24"/>
  <c r="F304" i="24" s="1"/>
  <c r="F303" i="24"/>
  <c r="F198" i="24"/>
  <c r="D253" i="24"/>
  <c r="E366" i="24"/>
  <c r="D366" i="24"/>
  <c r="E253" i="24"/>
  <c r="F134" i="24"/>
  <c r="E379" i="24" l="1"/>
  <c r="E174" i="24"/>
  <c r="E224" i="24"/>
  <c r="E222" i="24"/>
  <c r="E346" i="24"/>
  <c r="E31" i="24"/>
  <c r="E33" i="24"/>
  <c r="D31" i="24"/>
  <c r="D34" i="24" s="1"/>
  <c r="D33" i="24"/>
  <c r="C60" i="24"/>
  <c r="D222" i="24"/>
  <c r="D224" i="24"/>
  <c r="D346" i="24"/>
  <c r="F31" i="24"/>
  <c r="F34" i="24" s="1"/>
  <c r="F33" i="24"/>
  <c r="D379" i="24"/>
  <c r="F224" i="24"/>
  <c r="F346" i="24"/>
  <c r="F379" i="24" s="1"/>
  <c r="F222" i="24"/>
  <c r="F225" i="24" s="1"/>
  <c r="C346" i="24"/>
  <c r="C222" i="24"/>
  <c r="C379" i="24"/>
  <c r="E34" i="24" l="1"/>
  <c r="E225" i="24"/>
  <c r="D225" i="24"/>
  <c r="E504" i="23" l="1"/>
  <c r="D504" i="23"/>
  <c r="C504" i="23"/>
  <c r="B504" i="23"/>
  <c r="E503" i="23"/>
  <c r="D503" i="23"/>
  <c r="C503" i="23"/>
  <c r="B503" i="23"/>
  <c r="E502" i="23"/>
  <c r="D502" i="23"/>
  <c r="C502" i="23"/>
  <c r="B502" i="23"/>
  <c r="B500" i="23" s="1"/>
  <c r="E501" i="23"/>
  <c r="D501" i="23"/>
  <c r="C501" i="23"/>
  <c r="B501" i="23"/>
  <c r="F500" i="23"/>
  <c r="E500" i="23"/>
  <c r="D500" i="23"/>
  <c r="C500" i="23"/>
  <c r="E493" i="23"/>
  <c r="D493" i="23"/>
  <c r="C493" i="23"/>
  <c r="B493" i="23"/>
  <c r="E492" i="23"/>
  <c r="D492" i="23"/>
  <c r="C492" i="23"/>
  <c r="B492" i="23"/>
  <c r="E491" i="23"/>
  <c r="D491" i="23"/>
  <c r="C491" i="23"/>
  <c r="E490" i="23"/>
  <c r="D490" i="23"/>
  <c r="D488" i="23" s="1"/>
  <c r="C490" i="23"/>
  <c r="C488" i="23" s="1"/>
  <c r="B490" i="23"/>
  <c r="E489" i="23"/>
  <c r="E488" i="23" s="1"/>
  <c r="D489" i="23"/>
  <c r="C489" i="23"/>
  <c r="B489" i="23"/>
  <c r="B488" i="23" s="1"/>
  <c r="E487" i="23"/>
  <c r="D487" i="23"/>
  <c r="C487" i="23"/>
  <c r="B487" i="23"/>
  <c r="E486" i="23"/>
  <c r="D486" i="23"/>
  <c r="D485" i="23" s="1"/>
  <c r="C486" i="23"/>
  <c r="C485" i="23" s="1"/>
  <c r="B486" i="23"/>
  <c r="E485" i="23"/>
  <c r="B485" i="23"/>
  <c r="E484" i="23"/>
  <c r="D484" i="23"/>
  <c r="D482" i="23" s="1"/>
  <c r="C484" i="23"/>
  <c r="C482" i="23" s="1"/>
  <c r="B484" i="23"/>
  <c r="E483" i="23"/>
  <c r="D483" i="23"/>
  <c r="C483" i="23"/>
  <c r="B483" i="23"/>
  <c r="E482" i="23"/>
  <c r="B482" i="23"/>
  <c r="E481" i="23"/>
  <c r="D481" i="23"/>
  <c r="C481" i="23"/>
  <c r="B481" i="23"/>
  <c r="E480" i="23"/>
  <c r="D480" i="23"/>
  <c r="C480" i="23"/>
  <c r="B480" i="23"/>
  <c r="E478" i="23"/>
  <c r="D478" i="23"/>
  <c r="D476" i="23" s="1"/>
  <c r="C478" i="23"/>
  <c r="C476" i="23" s="1"/>
  <c r="B478" i="23"/>
  <c r="E477" i="23"/>
  <c r="D477" i="23"/>
  <c r="C477" i="23"/>
  <c r="B477" i="23"/>
  <c r="E476" i="23"/>
  <c r="B476" i="23"/>
  <c r="E475" i="23"/>
  <c r="D475" i="23"/>
  <c r="C475" i="23"/>
  <c r="B475" i="23"/>
  <c r="E474" i="23"/>
  <c r="E473" i="23" s="1"/>
  <c r="D474" i="23"/>
  <c r="D473" i="23" s="1"/>
  <c r="C474" i="23"/>
  <c r="C473" i="23" s="1"/>
  <c r="B474" i="23"/>
  <c r="B473" i="23" s="1"/>
  <c r="E469" i="23"/>
  <c r="D469" i="23"/>
  <c r="C469" i="23"/>
  <c r="E464" i="23"/>
  <c r="D464" i="23"/>
  <c r="C464" i="23"/>
  <c r="B464" i="23"/>
  <c r="B469" i="23" s="1"/>
  <c r="E453" i="23"/>
  <c r="D453" i="23"/>
  <c r="C453" i="23"/>
  <c r="C451" i="23"/>
  <c r="E444" i="23"/>
  <c r="E426" i="23" s="1"/>
  <c r="D444" i="23"/>
  <c r="E439" i="23"/>
  <c r="D439" i="23"/>
  <c r="C439" i="23"/>
  <c r="C444" i="23" s="1"/>
  <c r="C426" i="23" s="1"/>
  <c r="B439" i="23"/>
  <c r="B444" i="23" s="1"/>
  <c r="B426" i="23" s="1"/>
  <c r="E428" i="23"/>
  <c r="D428" i="23"/>
  <c r="C428" i="23"/>
  <c r="D426" i="23"/>
  <c r="D427" i="23" s="1"/>
  <c r="E418" i="23"/>
  <c r="E413" i="23"/>
  <c r="D413" i="23"/>
  <c r="D418" i="23" s="1"/>
  <c r="C413" i="23"/>
  <c r="C418" i="23" s="1"/>
  <c r="B413" i="23"/>
  <c r="B418" i="23" s="1"/>
  <c r="E403" i="23"/>
  <c r="D403" i="23"/>
  <c r="C403" i="23"/>
  <c r="E401" i="23"/>
  <c r="E402" i="23" s="1"/>
  <c r="E405" i="23" s="1"/>
  <c r="D401" i="23"/>
  <c r="D402" i="23" s="1"/>
  <c r="D405" i="23" s="1"/>
  <c r="C401" i="23"/>
  <c r="C402" i="23" s="1"/>
  <c r="B401" i="23"/>
  <c r="B402" i="23" s="1"/>
  <c r="E385" i="23"/>
  <c r="E390" i="23" s="1"/>
  <c r="E373" i="23" s="1"/>
  <c r="D385" i="23"/>
  <c r="D390" i="23" s="1"/>
  <c r="D373" i="23" s="1"/>
  <c r="C385" i="23"/>
  <c r="C390" i="23" s="1"/>
  <c r="C373" i="23" s="1"/>
  <c r="B385" i="23"/>
  <c r="B390" i="23" s="1"/>
  <c r="B373" i="23" s="1"/>
  <c r="B374" i="23" s="1"/>
  <c r="E375" i="23"/>
  <c r="D375" i="23"/>
  <c r="C375" i="23"/>
  <c r="E361" i="23"/>
  <c r="D361" i="23"/>
  <c r="C361" i="23"/>
  <c r="B361" i="23"/>
  <c r="B362" i="23" s="1"/>
  <c r="E346" i="23"/>
  <c r="E479" i="23" s="1"/>
  <c r="D346" i="23"/>
  <c r="D479" i="23" s="1"/>
  <c r="F451" i="23" s="1"/>
  <c r="F472" i="23" s="1"/>
  <c r="C346" i="23"/>
  <c r="C479" i="23" s="1"/>
  <c r="B346" i="23"/>
  <c r="B479" i="23" s="1"/>
  <c r="E334" i="23"/>
  <c r="D334" i="23"/>
  <c r="C334" i="23"/>
  <c r="F332" i="23"/>
  <c r="B332" i="23"/>
  <c r="B333" i="23" s="1"/>
  <c r="D324" i="23"/>
  <c r="D325" i="23" s="1"/>
  <c r="C324" i="23"/>
  <c r="C325" i="23" s="1"/>
  <c r="B324" i="23"/>
  <c r="E309" i="23"/>
  <c r="E324" i="23" s="1"/>
  <c r="D309" i="23"/>
  <c r="C309" i="23"/>
  <c r="B309" i="23"/>
  <c r="D298" i="23"/>
  <c r="E297" i="23"/>
  <c r="D297" i="23"/>
  <c r="C297" i="23"/>
  <c r="C296" i="23"/>
  <c r="D295" i="23"/>
  <c r="D296" i="23" s="1"/>
  <c r="D299" i="23" s="1"/>
  <c r="C295" i="23"/>
  <c r="E287" i="23"/>
  <c r="E288" i="23" s="1"/>
  <c r="D287" i="23"/>
  <c r="D288" i="23" s="1"/>
  <c r="E272" i="23"/>
  <c r="D272" i="23"/>
  <c r="C272" i="23"/>
  <c r="C287" i="23" s="1"/>
  <c r="B272" i="23"/>
  <c r="B287" i="23" s="1"/>
  <c r="E260" i="23"/>
  <c r="D260" i="23"/>
  <c r="C260" i="23"/>
  <c r="F258" i="23"/>
  <c r="E258" i="23"/>
  <c r="E259" i="23" s="1"/>
  <c r="E262" i="23" s="1"/>
  <c r="D258" i="23"/>
  <c r="D259" i="23" s="1"/>
  <c r="E250" i="23"/>
  <c r="D250" i="23"/>
  <c r="C250" i="23"/>
  <c r="B250" i="23"/>
  <c r="E235" i="23"/>
  <c r="D235" i="23"/>
  <c r="C235" i="23"/>
  <c r="B235" i="23"/>
  <c r="E223" i="23"/>
  <c r="D223" i="23"/>
  <c r="C223" i="23"/>
  <c r="B221" i="23"/>
  <c r="B222" i="23" s="1"/>
  <c r="B213" i="23"/>
  <c r="E198" i="23"/>
  <c r="E213" i="23" s="1"/>
  <c r="D198" i="23"/>
  <c r="D213" i="23" s="1"/>
  <c r="C198" i="23"/>
  <c r="C213" i="23" s="1"/>
  <c r="B198" i="23"/>
  <c r="E186" i="23"/>
  <c r="D186" i="23"/>
  <c r="C186" i="23"/>
  <c r="F184" i="23"/>
  <c r="E170" i="23"/>
  <c r="E176" i="23" s="1"/>
  <c r="D170" i="23"/>
  <c r="D176" i="23" s="1"/>
  <c r="C170" i="23"/>
  <c r="C176" i="23" s="1"/>
  <c r="B170" i="23"/>
  <c r="B176" i="23" s="1"/>
  <c r="E161" i="23"/>
  <c r="D161" i="23"/>
  <c r="C161" i="23"/>
  <c r="B161" i="23"/>
  <c r="E149" i="23"/>
  <c r="D149" i="23"/>
  <c r="C149" i="23"/>
  <c r="E133" i="23"/>
  <c r="E139" i="23" s="1"/>
  <c r="D133" i="23"/>
  <c r="D139" i="23" s="1"/>
  <c r="C133" i="23"/>
  <c r="C139" i="23" s="1"/>
  <c r="B133" i="23"/>
  <c r="E124" i="23"/>
  <c r="D124" i="23"/>
  <c r="C124" i="23"/>
  <c r="B124" i="23"/>
  <c r="B139" i="23" s="1"/>
  <c r="E112" i="23"/>
  <c r="D112" i="23"/>
  <c r="C112" i="23"/>
  <c r="C102" i="23"/>
  <c r="C103" i="23" s="1"/>
  <c r="E87" i="23"/>
  <c r="E102" i="23" s="1"/>
  <c r="D87" i="23"/>
  <c r="D102" i="23" s="1"/>
  <c r="C87" i="23"/>
  <c r="B87" i="23"/>
  <c r="B102" i="23" s="1"/>
  <c r="E75" i="23"/>
  <c r="D75" i="23"/>
  <c r="C75" i="23"/>
  <c r="C73" i="23"/>
  <c r="D65" i="23"/>
  <c r="B62" i="23"/>
  <c r="B65" i="23" s="1"/>
  <c r="E50" i="23"/>
  <c r="D50" i="23"/>
  <c r="C50" i="23"/>
  <c r="C65" i="23" s="1"/>
  <c r="B50" i="23"/>
  <c r="E47" i="23"/>
  <c r="E65" i="23" s="1"/>
  <c r="D47" i="23"/>
  <c r="C47" i="23"/>
  <c r="B47" i="23"/>
  <c r="E44" i="23"/>
  <c r="D44" i="23"/>
  <c r="C44" i="23"/>
  <c r="B44" i="23"/>
  <c r="E38" i="23"/>
  <c r="D38" i="23"/>
  <c r="C38" i="23"/>
  <c r="D73" i="23" l="1"/>
  <c r="D103" i="23"/>
  <c r="D430" i="23"/>
  <c r="C374" i="23"/>
  <c r="C377" i="23" s="1"/>
  <c r="C376" i="23"/>
  <c r="C362" i="23"/>
  <c r="D374" i="23"/>
  <c r="D377" i="23" s="1"/>
  <c r="D376" i="23"/>
  <c r="C471" i="23"/>
  <c r="E66" i="23"/>
  <c r="E36" i="23"/>
  <c r="C110" i="23"/>
  <c r="C251" i="23"/>
  <c r="E374" i="23"/>
  <c r="E376" i="23"/>
  <c r="D471" i="23"/>
  <c r="E184" i="23"/>
  <c r="E214" i="23"/>
  <c r="E427" i="23"/>
  <c r="E430" i="23" s="1"/>
  <c r="E429" i="23"/>
  <c r="D110" i="23"/>
  <c r="E295" i="23"/>
  <c r="E325" i="23" s="1"/>
  <c r="E471" i="23"/>
  <c r="C36" i="23"/>
  <c r="E110" i="23"/>
  <c r="E140" i="23"/>
  <c r="B177" i="23"/>
  <c r="B147" i="23"/>
  <c r="B148" i="23" s="1"/>
  <c r="C258" i="23"/>
  <c r="C288" i="23"/>
  <c r="B325" i="23"/>
  <c r="C405" i="23"/>
  <c r="C427" i="23"/>
  <c r="C430" i="23" s="1"/>
  <c r="C429" i="23"/>
  <c r="D147" i="23"/>
  <c r="D177" i="23"/>
  <c r="D184" i="23"/>
  <c r="D214" i="23"/>
  <c r="B36" i="23"/>
  <c r="B66" i="23" s="1"/>
  <c r="E147" i="23"/>
  <c r="E177" i="23"/>
  <c r="E73" i="23"/>
  <c r="B258" i="23"/>
  <c r="B259" i="23" s="1"/>
  <c r="B288" i="23"/>
  <c r="C299" i="23"/>
  <c r="B73" i="23"/>
  <c r="B140" i="23"/>
  <c r="B110" i="23"/>
  <c r="B111" i="23" s="1"/>
  <c r="C147" i="23"/>
  <c r="C177" i="23" s="1"/>
  <c r="C184" i="23"/>
  <c r="B451" i="23"/>
  <c r="C454" i="23" s="1"/>
  <c r="B471" i="23"/>
  <c r="C332" i="23"/>
  <c r="D36" i="23"/>
  <c r="C221" i="23"/>
  <c r="D261" i="23"/>
  <c r="D332" i="23"/>
  <c r="C404" i="23"/>
  <c r="D451" i="23"/>
  <c r="B491" i="23"/>
  <c r="B184" i="23"/>
  <c r="B185" i="23" s="1"/>
  <c r="D221" i="23"/>
  <c r="E261" i="23"/>
  <c r="B295" i="23"/>
  <c r="B296" i="23" s="1"/>
  <c r="E332" i="23"/>
  <c r="D404" i="23"/>
  <c r="D429" i="23"/>
  <c r="E451" i="23"/>
  <c r="E221" i="23"/>
  <c r="E404" i="23"/>
  <c r="C452" i="23"/>
  <c r="C455" i="23" s="1"/>
  <c r="E335" i="23" l="1"/>
  <c r="E333" i="23"/>
  <c r="E336" i="23" s="1"/>
  <c r="C187" i="23"/>
  <c r="C185" i="23"/>
  <c r="C188" i="23" s="1"/>
  <c r="C37" i="23"/>
  <c r="C40" i="23" s="1"/>
  <c r="C39" i="23"/>
  <c r="C66" i="23"/>
  <c r="D187" i="23"/>
  <c r="D185" i="23"/>
  <c r="D188" i="23" s="1"/>
  <c r="C259" i="23"/>
  <c r="C261" i="23"/>
  <c r="C111" i="23"/>
  <c r="C114" i="23" s="1"/>
  <c r="C113" i="23"/>
  <c r="D76" i="23"/>
  <c r="D74" i="23"/>
  <c r="D77" i="23" s="1"/>
  <c r="E224" i="23"/>
  <c r="E222" i="23"/>
  <c r="D224" i="23"/>
  <c r="D222" i="23"/>
  <c r="D225" i="23" s="1"/>
  <c r="D37" i="23"/>
  <c r="D40" i="23" s="1"/>
  <c r="D39" i="23"/>
  <c r="E74" i="23"/>
  <c r="E77" i="23" s="1"/>
  <c r="E76" i="23"/>
  <c r="E251" i="23"/>
  <c r="E362" i="23"/>
  <c r="C140" i="23"/>
  <c r="C298" i="23"/>
  <c r="C333" i="23"/>
  <c r="C336" i="23" s="1"/>
  <c r="C335" i="23"/>
  <c r="E103" i="23"/>
  <c r="D150" i="23"/>
  <c r="D148" i="23"/>
  <c r="E185" i="23"/>
  <c r="E188" i="23" s="1"/>
  <c r="E187" i="23"/>
  <c r="E37" i="23"/>
  <c r="E40" i="23" s="1"/>
  <c r="E39" i="23"/>
  <c r="D113" i="23"/>
  <c r="D111" i="23"/>
  <c r="D114" i="23" s="1"/>
  <c r="C222" i="23"/>
  <c r="C225" i="23" s="1"/>
  <c r="C224" i="23"/>
  <c r="E454" i="23"/>
  <c r="E452" i="23"/>
  <c r="E455" i="23" s="1"/>
  <c r="E472" i="23"/>
  <c r="E505" i="23" s="1"/>
  <c r="D452" i="23"/>
  <c r="D455" i="23" s="1"/>
  <c r="D454" i="23"/>
  <c r="D472" i="23"/>
  <c r="D505" i="23" s="1"/>
  <c r="C76" i="23"/>
  <c r="B74" i="23"/>
  <c r="C77" i="23" s="1"/>
  <c r="D251" i="23"/>
  <c r="B214" i="23"/>
  <c r="D335" i="23"/>
  <c r="D333" i="23"/>
  <c r="D336" i="23" s="1"/>
  <c r="D362" i="23"/>
  <c r="C214" i="23"/>
  <c r="C150" i="23"/>
  <c r="C148" i="23"/>
  <c r="C151" i="23" s="1"/>
  <c r="E296" i="23"/>
  <c r="E299" i="23" s="1"/>
  <c r="E298" i="23"/>
  <c r="B472" i="23"/>
  <c r="B505" i="23" s="1"/>
  <c r="E150" i="23"/>
  <c r="E148" i="23"/>
  <c r="B103" i="23"/>
  <c r="E113" i="23"/>
  <c r="E111" i="23"/>
  <c r="E114" i="23" s="1"/>
  <c r="D140" i="23"/>
  <c r="E377" i="23"/>
  <c r="C472" i="23"/>
  <c r="C505" i="23" s="1"/>
  <c r="D66" i="23"/>
  <c r="D151" i="23" l="1"/>
  <c r="C262" i="23"/>
  <c r="D262" i="23"/>
  <c r="E225" i="23"/>
  <c r="E151" i="23"/>
  <c r="F389" i="22" l="1"/>
  <c r="E389" i="22"/>
  <c r="D389" i="22"/>
  <c r="C389" i="22"/>
  <c r="F388" i="22"/>
  <c r="E388" i="22"/>
  <c r="D388" i="22"/>
  <c r="C388" i="22"/>
  <c r="F387" i="22"/>
  <c r="E387" i="22"/>
  <c r="D387" i="22"/>
  <c r="C387" i="22"/>
  <c r="D386" i="22"/>
  <c r="D385" i="22" s="1"/>
  <c r="C386" i="22"/>
  <c r="F384" i="22"/>
  <c r="E384" i="22"/>
  <c r="D384" i="22"/>
  <c r="C384" i="22"/>
  <c r="F383" i="22"/>
  <c r="E383" i="22"/>
  <c r="D383" i="22"/>
  <c r="C383" i="22"/>
  <c r="F382" i="22"/>
  <c r="E382" i="22"/>
  <c r="E380" i="22" s="1"/>
  <c r="D382" i="22"/>
  <c r="C382" i="22"/>
  <c r="F381" i="22"/>
  <c r="F380" i="22" s="1"/>
  <c r="E381" i="22"/>
  <c r="D381" i="22"/>
  <c r="D380" i="22" s="1"/>
  <c r="C381" i="22"/>
  <c r="C380" i="22"/>
  <c r="F379" i="22"/>
  <c r="E379" i="22"/>
  <c r="D379" i="22"/>
  <c r="C379" i="22"/>
  <c r="C378" i="22"/>
  <c r="F376" i="22"/>
  <c r="E376" i="22"/>
  <c r="D376" i="22"/>
  <c r="C376" i="22"/>
  <c r="F375" i="22"/>
  <c r="E375" i="22"/>
  <c r="D375" i="22"/>
  <c r="C375" i="22"/>
  <c r="C374" i="22" s="1"/>
  <c r="E374" i="22"/>
  <c r="D374" i="22"/>
  <c r="F373" i="22"/>
  <c r="F371" i="22" s="1"/>
  <c r="E373" i="22"/>
  <c r="D373" i="22"/>
  <c r="C373" i="22"/>
  <c r="C371" i="22" s="1"/>
  <c r="F372" i="22"/>
  <c r="E372" i="22"/>
  <c r="D372" i="22"/>
  <c r="D371" i="22" s="1"/>
  <c r="C372" i="22"/>
  <c r="E371" i="22"/>
  <c r="F370" i="22"/>
  <c r="E370" i="22"/>
  <c r="D370" i="22"/>
  <c r="C370" i="22"/>
  <c r="F369" i="22"/>
  <c r="F368" i="22" s="1"/>
  <c r="E369" i="22"/>
  <c r="E368" i="22" s="1"/>
  <c r="D369" i="22"/>
  <c r="D368" i="22" s="1"/>
  <c r="C369" i="22"/>
  <c r="C368" i="22" s="1"/>
  <c r="F367" i="22"/>
  <c r="E367" i="22"/>
  <c r="D367" i="22"/>
  <c r="C367" i="22"/>
  <c r="F366" i="22"/>
  <c r="F365" i="22" s="1"/>
  <c r="E366" i="22"/>
  <c r="D366" i="22"/>
  <c r="C366" i="22"/>
  <c r="E365" i="22"/>
  <c r="D365" i="22"/>
  <c r="C365" i="22"/>
  <c r="F364" i="22"/>
  <c r="E364" i="22"/>
  <c r="D364" i="22"/>
  <c r="C364" i="22"/>
  <c r="F363" i="22"/>
  <c r="E363" i="22"/>
  <c r="D363" i="22"/>
  <c r="C363" i="22"/>
  <c r="C362" i="22" s="1"/>
  <c r="E362" i="22"/>
  <c r="D362" i="22"/>
  <c r="F361" i="22"/>
  <c r="E361" i="22"/>
  <c r="D361" i="22"/>
  <c r="C361" i="22"/>
  <c r="F360" i="22"/>
  <c r="E360" i="22"/>
  <c r="D360" i="22"/>
  <c r="D359" i="22" s="1"/>
  <c r="C360" i="22"/>
  <c r="F359" i="22"/>
  <c r="E359" i="22"/>
  <c r="C359" i="22"/>
  <c r="F350" i="22"/>
  <c r="E350" i="22"/>
  <c r="D350" i="22"/>
  <c r="C350" i="22"/>
  <c r="F345" i="22"/>
  <c r="F355" i="22" s="1"/>
  <c r="F337" i="22" s="1"/>
  <c r="E345" i="22"/>
  <c r="E355" i="22" s="1"/>
  <c r="E337" i="22" s="1"/>
  <c r="D345" i="22"/>
  <c r="C345" i="22"/>
  <c r="C355" i="22" s="1"/>
  <c r="C337" i="22" s="1"/>
  <c r="C338" i="22" s="1"/>
  <c r="F339" i="22"/>
  <c r="E339" i="22"/>
  <c r="D339" i="22"/>
  <c r="F324" i="22"/>
  <c r="E324" i="22"/>
  <c r="D324" i="22"/>
  <c r="C324" i="22"/>
  <c r="F319" i="22"/>
  <c r="F329" i="22" s="1"/>
  <c r="F311" i="22" s="1"/>
  <c r="E319" i="22"/>
  <c r="E329" i="22" s="1"/>
  <c r="E311" i="22" s="1"/>
  <c r="D319" i="22"/>
  <c r="D329" i="22" s="1"/>
  <c r="D311" i="22" s="1"/>
  <c r="C319" i="22"/>
  <c r="C329" i="22" s="1"/>
  <c r="C311" i="22" s="1"/>
  <c r="C312" i="22" s="1"/>
  <c r="F313" i="22"/>
  <c r="E313" i="22"/>
  <c r="D313" i="22"/>
  <c r="F299" i="22"/>
  <c r="E299" i="22"/>
  <c r="D299" i="22"/>
  <c r="C299" i="22"/>
  <c r="F294" i="22"/>
  <c r="F304" i="22" s="1"/>
  <c r="E294" i="22"/>
  <c r="D294" i="22"/>
  <c r="C294" i="22"/>
  <c r="F289" i="22"/>
  <c r="E289" i="22"/>
  <c r="D289" i="22"/>
  <c r="F288" i="22"/>
  <c r="E288" i="22"/>
  <c r="D288" i="22"/>
  <c r="F287" i="22"/>
  <c r="F290" i="22" s="1"/>
  <c r="E287" i="22"/>
  <c r="E290" i="22" s="1"/>
  <c r="D287" i="22"/>
  <c r="D290" i="22" s="1"/>
  <c r="C287" i="22"/>
  <c r="F274" i="22"/>
  <c r="E274" i="22"/>
  <c r="D274" i="22"/>
  <c r="C274" i="22"/>
  <c r="F269" i="22"/>
  <c r="F279" i="22" s="1"/>
  <c r="F261" i="22" s="1"/>
  <c r="E269" i="22"/>
  <c r="D269" i="22"/>
  <c r="D279" i="22" s="1"/>
  <c r="C269" i="22"/>
  <c r="C279" i="22" s="1"/>
  <c r="F263" i="22"/>
  <c r="E263" i="22"/>
  <c r="D263" i="22"/>
  <c r="E261" i="22"/>
  <c r="E262" i="22" s="1"/>
  <c r="D261" i="22"/>
  <c r="D262" i="22" s="1"/>
  <c r="C261" i="22"/>
  <c r="D264" i="22" s="1"/>
  <c r="F245" i="22"/>
  <c r="E245" i="22"/>
  <c r="D245" i="22"/>
  <c r="C245" i="22"/>
  <c r="F240" i="22"/>
  <c r="F250" i="22" s="1"/>
  <c r="E240" i="22"/>
  <c r="E250" i="22" s="1"/>
  <c r="D240" i="22"/>
  <c r="D250" i="22" s="1"/>
  <c r="C240" i="22"/>
  <c r="F234" i="22"/>
  <c r="E234" i="22"/>
  <c r="D234" i="22"/>
  <c r="F219" i="22"/>
  <c r="E219" i="22"/>
  <c r="D219" i="22"/>
  <c r="C219" i="22"/>
  <c r="F214" i="22"/>
  <c r="E214" i="22"/>
  <c r="D214" i="22"/>
  <c r="D224" i="22" s="1"/>
  <c r="D206" i="22" s="1"/>
  <c r="C214" i="22"/>
  <c r="F208" i="22"/>
  <c r="E208" i="22"/>
  <c r="D208" i="22"/>
  <c r="I207" i="22"/>
  <c r="I205" i="22"/>
  <c r="J205" i="22" s="1"/>
  <c r="J206" i="22" s="1"/>
  <c r="J207" i="22" s="1"/>
  <c r="F194" i="22"/>
  <c r="E194" i="22"/>
  <c r="D194" i="22"/>
  <c r="C194" i="22"/>
  <c r="F189" i="22"/>
  <c r="F199" i="22" s="1"/>
  <c r="F181" i="22" s="1"/>
  <c r="E189" i="22"/>
  <c r="E199" i="22" s="1"/>
  <c r="E181" i="22" s="1"/>
  <c r="D189" i="22"/>
  <c r="D199" i="22" s="1"/>
  <c r="D181" i="22" s="1"/>
  <c r="C189" i="22"/>
  <c r="F183" i="22"/>
  <c r="E183" i="22"/>
  <c r="D183" i="22"/>
  <c r="F169" i="22"/>
  <c r="E169" i="22"/>
  <c r="D169" i="22"/>
  <c r="C169" i="22"/>
  <c r="F164" i="22"/>
  <c r="E164" i="22"/>
  <c r="D164" i="22"/>
  <c r="D174" i="22" s="1"/>
  <c r="D156" i="22" s="1"/>
  <c r="C164" i="22"/>
  <c r="F158" i="22"/>
  <c r="E158" i="22"/>
  <c r="D158" i="22"/>
  <c r="C145" i="22"/>
  <c r="F144" i="22"/>
  <c r="E144" i="22"/>
  <c r="D144" i="22"/>
  <c r="D115" i="22" s="1"/>
  <c r="C144" i="22"/>
  <c r="F117" i="22"/>
  <c r="E117" i="22"/>
  <c r="D117" i="22"/>
  <c r="F115" i="22"/>
  <c r="F116" i="22" s="1"/>
  <c r="E115" i="22"/>
  <c r="C115" i="22"/>
  <c r="C116" i="22" s="1"/>
  <c r="F107" i="22"/>
  <c r="E107" i="22"/>
  <c r="E78" i="22" s="1"/>
  <c r="D107" i="22"/>
  <c r="D108" i="22" s="1"/>
  <c r="C107" i="22"/>
  <c r="D81" i="22"/>
  <c r="F80" i="22"/>
  <c r="E80" i="22"/>
  <c r="D80" i="22"/>
  <c r="F78" i="22"/>
  <c r="F79" i="22" s="1"/>
  <c r="D78" i="22"/>
  <c r="D79" i="22" s="1"/>
  <c r="C78" i="22"/>
  <c r="C79" i="22" s="1"/>
  <c r="F67" i="22"/>
  <c r="F377" i="22" s="1"/>
  <c r="E67" i="22"/>
  <c r="D67" i="22"/>
  <c r="D377" i="22" s="1"/>
  <c r="C67" i="22"/>
  <c r="C377" i="22" s="1"/>
  <c r="F64" i="22"/>
  <c r="E64" i="22"/>
  <c r="D64" i="22"/>
  <c r="C64" i="22"/>
  <c r="F55" i="22"/>
  <c r="E55" i="22"/>
  <c r="D55" i="22"/>
  <c r="C55" i="22"/>
  <c r="F52" i="22"/>
  <c r="E52" i="22"/>
  <c r="D52" i="22"/>
  <c r="C52" i="22"/>
  <c r="F49" i="22"/>
  <c r="E49" i="22"/>
  <c r="D49" i="22"/>
  <c r="C49" i="22"/>
  <c r="F43" i="22"/>
  <c r="E43" i="22"/>
  <c r="D43" i="22"/>
  <c r="F70" i="22" l="1"/>
  <c r="F108" i="22"/>
  <c r="C174" i="22"/>
  <c r="C156" i="22" s="1"/>
  <c r="C157" i="22" s="1"/>
  <c r="C224" i="22"/>
  <c r="C206" i="22" s="1"/>
  <c r="C207" i="22" s="1"/>
  <c r="C70" i="22"/>
  <c r="C385" i="22"/>
  <c r="E385" i="22"/>
  <c r="E145" i="22"/>
  <c r="E174" i="22"/>
  <c r="E156" i="22" s="1"/>
  <c r="E224" i="22"/>
  <c r="E206" i="22" s="1"/>
  <c r="E70" i="22"/>
  <c r="F118" i="22"/>
  <c r="F145" i="22"/>
  <c r="F174" i="22"/>
  <c r="F156" i="22" s="1"/>
  <c r="F157" i="22" s="1"/>
  <c r="C199" i="22"/>
  <c r="C181" i="22" s="1"/>
  <c r="C182" i="22" s="1"/>
  <c r="F224" i="22"/>
  <c r="F206" i="22" s="1"/>
  <c r="F209" i="22" s="1"/>
  <c r="C250" i="22"/>
  <c r="E279" i="22"/>
  <c r="D355" i="22"/>
  <c r="D337" i="22" s="1"/>
  <c r="F362" i="22"/>
  <c r="F374" i="22"/>
  <c r="C304" i="22"/>
  <c r="C108" i="22"/>
  <c r="D304" i="22"/>
  <c r="D82" i="22"/>
  <c r="E304" i="22"/>
  <c r="C41" i="22"/>
  <c r="C42" i="22" s="1"/>
  <c r="C71" i="22"/>
  <c r="D116" i="22"/>
  <c r="D119" i="22" s="1"/>
  <c r="D118" i="22"/>
  <c r="D157" i="22"/>
  <c r="D160" i="22" s="1"/>
  <c r="D159" i="22"/>
  <c r="D209" i="22"/>
  <c r="D207" i="22"/>
  <c r="D210" i="22" s="1"/>
  <c r="E312" i="22"/>
  <c r="E314" i="22"/>
  <c r="E79" i="22"/>
  <c r="E82" i="22" s="1"/>
  <c r="E81" i="22"/>
  <c r="E157" i="22"/>
  <c r="E159" i="22"/>
  <c r="E209" i="22"/>
  <c r="E207" i="22"/>
  <c r="E210" i="22" s="1"/>
  <c r="F314" i="22"/>
  <c r="F312" i="22"/>
  <c r="F315" i="22" s="1"/>
  <c r="D314" i="22"/>
  <c r="D312" i="22"/>
  <c r="D315" i="22" s="1"/>
  <c r="E41" i="22"/>
  <c r="E71" i="22" s="1"/>
  <c r="F159" i="22"/>
  <c r="C232" i="22"/>
  <c r="D338" i="22"/>
  <c r="D341" i="22" s="1"/>
  <c r="D340" i="22"/>
  <c r="D182" i="22"/>
  <c r="D232" i="22"/>
  <c r="F262" i="22"/>
  <c r="F265" i="22" s="1"/>
  <c r="F264" i="22"/>
  <c r="E338" i="22"/>
  <c r="E341" i="22" s="1"/>
  <c r="E340" i="22"/>
  <c r="F41" i="22"/>
  <c r="F71" i="22"/>
  <c r="E184" i="22"/>
  <c r="E182" i="22"/>
  <c r="E185" i="22" s="1"/>
  <c r="E358" i="22"/>
  <c r="E232" i="22"/>
  <c r="E265" i="22"/>
  <c r="F340" i="22"/>
  <c r="F338" i="22"/>
  <c r="F182" i="22"/>
  <c r="F184" i="22"/>
  <c r="F232" i="22"/>
  <c r="F81" i="22"/>
  <c r="E118" i="22"/>
  <c r="E377" i="22"/>
  <c r="E108" i="22"/>
  <c r="E116" i="22"/>
  <c r="E119" i="22" s="1"/>
  <c r="D145" i="22"/>
  <c r="C262" i="22"/>
  <c r="D265" i="22" s="1"/>
  <c r="E264" i="22"/>
  <c r="D70" i="22"/>
  <c r="C358" i="22" l="1"/>
  <c r="F358" i="22"/>
  <c r="F390" i="22" s="1"/>
  <c r="D185" i="22"/>
  <c r="F207" i="22"/>
  <c r="D184" i="22"/>
  <c r="E315" i="22"/>
  <c r="F119" i="22"/>
  <c r="E160" i="22"/>
  <c r="F82" i="22"/>
  <c r="D41" i="22"/>
  <c r="F160" i="22"/>
  <c r="F235" i="22"/>
  <c r="F357" i="22"/>
  <c r="F233" i="22"/>
  <c r="E42" i="22"/>
  <c r="D357" i="22"/>
  <c r="D235" i="22"/>
  <c r="D233" i="22"/>
  <c r="D358" i="22"/>
  <c r="C233" i="22"/>
  <c r="C357" i="22"/>
  <c r="C390" i="22" s="1"/>
  <c r="E235" i="22"/>
  <c r="E357" i="22"/>
  <c r="E390" i="22" s="1"/>
  <c r="E233" i="22"/>
  <c r="E236" i="22" s="1"/>
  <c r="F341" i="22"/>
  <c r="F42" i="22"/>
  <c r="F44" i="22"/>
  <c r="F210" i="22"/>
  <c r="F185" i="22"/>
  <c r="D390" i="22" l="1"/>
  <c r="F236" i="22"/>
  <c r="D236" i="22"/>
  <c r="F45" i="22"/>
  <c r="D44" i="22"/>
  <c r="D42" i="22"/>
  <c r="D45" i="22" s="1"/>
  <c r="E44" i="22"/>
  <c r="D71" i="22"/>
  <c r="E380" i="21"/>
  <c r="D380" i="21"/>
  <c r="D376" i="21" s="1"/>
  <c r="C380" i="21"/>
  <c r="B380" i="21"/>
  <c r="E379" i="21"/>
  <c r="D379" i="21"/>
  <c r="C379" i="21"/>
  <c r="B379" i="21"/>
  <c r="E378" i="21"/>
  <c r="E376" i="21" s="1"/>
  <c r="C378" i="21"/>
  <c r="C376" i="21" s="1"/>
  <c r="B378" i="21"/>
  <c r="B377" i="21"/>
  <c r="E375" i="21"/>
  <c r="D375" i="21"/>
  <c r="C375" i="21"/>
  <c r="B375" i="21"/>
  <c r="E374" i="21"/>
  <c r="D374" i="21"/>
  <c r="C374" i="21"/>
  <c r="B374" i="21"/>
  <c r="E373" i="21"/>
  <c r="D373" i="21"/>
  <c r="C373" i="21"/>
  <c r="B373" i="21"/>
  <c r="E370" i="21"/>
  <c r="D370" i="21"/>
  <c r="C370" i="21"/>
  <c r="B370" i="21"/>
  <c r="E369" i="21"/>
  <c r="D369" i="21"/>
  <c r="C369" i="21"/>
  <c r="B369" i="21"/>
  <c r="C368" i="21"/>
  <c r="B368" i="21"/>
  <c r="E367" i="21"/>
  <c r="D367" i="21"/>
  <c r="C367" i="21"/>
  <c r="B367" i="21"/>
  <c r="E366" i="21"/>
  <c r="E365" i="21" s="1"/>
  <c r="D366" i="21"/>
  <c r="C366" i="21"/>
  <c r="C365" i="21" s="1"/>
  <c r="B366" i="21"/>
  <c r="D365" i="21"/>
  <c r="B365" i="21"/>
  <c r="E364" i="21"/>
  <c r="D364" i="21"/>
  <c r="C364" i="21"/>
  <c r="C362" i="21" s="1"/>
  <c r="B364" i="21"/>
  <c r="E363" i="21"/>
  <c r="D363" i="21"/>
  <c r="D362" i="21" s="1"/>
  <c r="C363" i="21"/>
  <c r="B363" i="21"/>
  <c r="B362" i="21" s="1"/>
  <c r="E362" i="21"/>
  <c r="E361" i="21"/>
  <c r="D361" i="21"/>
  <c r="D359" i="21" s="1"/>
  <c r="C361" i="21"/>
  <c r="B361" i="21"/>
  <c r="E360" i="21"/>
  <c r="D360" i="21"/>
  <c r="C360" i="21"/>
  <c r="C359" i="21" s="1"/>
  <c r="B360" i="21"/>
  <c r="E359" i="21"/>
  <c r="B359" i="21"/>
  <c r="E358" i="21"/>
  <c r="D358" i="21"/>
  <c r="C358" i="21"/>
  <c r="B358" i="21"/>
  <c r="E357" i="21"/>
  <c r="D357" i="21"/>
  <c r="D356" i="21" s="1"/>
  <c r="C357" i="21"/>
  <c r="C356" i="21" s="1"/>
  <c r="B357" i="21"/>
  <c r="B356" i="21" s="1"/>
  <c r="E356" i="21"/>
  <c r="E355" i="21"/>
  <c r="D355" i="21"/>
  <c r="D353" i="21" s="1"/>
  <c r="C355" i="21"/>
  <c r="B355" i="21"/>
  <c r="E354" i="21"/>
  <c r="E353" i="21" s="1"/>
  <c r="D354" i="21"/>
  <c r="C354" i="21"/>
  <c r="B354" i="21"/>
  <c r="B353" i="21" s="1"/>
  <c r="C353" i="21"/>
  <c r="E352" i="21"/>
  <c r="D352" i="21"/>
  <c r="C352" i="21"/>
  <c r="B352" i="21"/>
  <c r="E351" i="21"/>
  <c r="E350" i="21" s="1"/>
  <c r="D351" i="21"/>
  <c r="C351" i="21"/>
  <c r="C350" i="21" s="1"/>
  <c r="B351" i="21"/>
  <c r="B350" i="21" s="1"/>
  <c r="E341" i="21"/>
  <c r="D341" i="21"/>
  <c r="D337" i="21" s="1"/>
  <c r="D372" i="21" s="1"/>
  <c r="D371" i="21" s="1"/>
  <c r="C341" i="21"/>
  <c r="B341" i="21"/>
  <c r="B337" i="21" s="1"/>
  <c r="B372" i="21" s="1"/>
  <c r="B371" i="21" s="1"/>
  <c r="E337" i="21"/>
  <c r="E372" i="21" s="1"/>
  <c r="C337" i="21"/>
  <c r="C372" i="21" s="1"/>
  <c r="E315" i="21"/>
  <c r="D315" i="21"/>
  <c r="D252" i="21" s="1"/>
  <c r="C315" i="21"/>
  <c r="C252" i="21" s="1"/>
  <c r="B315" i="21"/>
  <c r="B252" i="21" s="1"/>
  <c r="E310" i="21"/>
  <c r="E320" i="21" s="1"/>
  <c r="E302" i="21" s="1"/>
  <c r="D310" i="21"/>
  <c r="D320" i="21" s="1"/>
  <c r="D302" i="21" s="1"/>
  <c r="C310" i="21"/>
  <c r="B310" i="21"/>
  <c r="B320" i="21" s="1"/>
  <c r="B302" i="21" s="1"/>
  <c r="E290" i="21"/>
  <c r="D290" i="21"/>
  <c r="C290" i="21"/>
  <c r="B290" i="21"/>
  <c r="E285" i="21"/>
  <c r="E295" i="21" s="1"/>
  <c r="D285" i="21"/>
  <c r="D295" i="21" s="1"/>
  <c r="C285" i="21"/>
  <c r="B285" i="21"/>
  <c r="B295" i="21" s="1"/>
  <c r="E265" i="21"/>
  <c r="D265" i="21"/>
  <c r="C265" i="21"/>
  <c r="B265" i="21"/>
  <c r="E260" i="21"/>
  <c r="E270" i="21" s="1"/>
  <c r="E252" i="21" s="1"/>
  <c r="D260" i="21"/>
  <c r="D270" i="21" s="1"/>
  <c r="C260" i="21"/>
  <c r="B260" i="21"/>
  <c r="E236" i="21"/>
  <c r="D236" i="21"/>
  <c r="C236" i="21"/>
  <c r="B236" i="21"/>
  <c r="E231" i="21"/>
  <c r="E241" i="21" s="1"/>
  <c r="D231" i="21"/>
  <c r="C231" i="21"/>
  <c r="C241" i="21" s="1"/>
  <c r="B231" i="21"/>
  <c r="E210" i="21"/>
  <c r="D210" i="21"/>
  <c r="C210" i="21"/>
  <c r="B210" i="21"/>
  <c r="E205" i="21"/>
  <c r="E215" i="21" s="1"/>
  <c r="E197" i="21" s="1"/>
  <c r="D205" i="21"/>
  <c r="C205" i="21"/>
  <c r="C215" i="21" s="1"/>
  <c r="C197" i="21" s="1"/>
  <c r="B205" i="21"/>
  <c r="E199" i="21"/>
  <c r="D199" i="21"/>
  <c r="C199" i="21"/>
  <c r="E185" i="21"/>
  <c r="D185" i="21"/>
  <c r="C185" i="21"/>
  <c r="B185" i="21"/>
  <c r="E180" i="21"/>
  <c r="D180" i="21"/>
  <c r="D190" i="21" s="1"/>
  <c r="C180" i="21"/>
  <c r="C190" i="21" s="1"/>
  <c r="C172" i="21" s="1"/>
  <c r="B180" i="21"/>
  <c r="B190" i="21" s="1"/>
  <c r="E160" i="21"/>
  <c r="D160" i="21"/>
  <c r="C160" i="21"/>
  <c r="B160" i="21"/>
  <c r="E155" i="21"/>
  <c r="E165" i="21" s="1"/>
  <c r="D155" i="21"/>
  <c r="D165" i="21" s="1"/>
  <c r="C155" i="21"/>
  <c r="C165" i="21" s="1"/>
  <c r="B155" i="21"/>
  <c r="B165" i="21" s="1"/>
  <c r="E148" i="21"/>
  <c r="D148" i="21"/>
  <c r="C148" i="21"/>
  <c r="B148" i="21"/>
  <c r="E135" i="21"/>
  <c r="E106" i="21" s="1"/>
  <c r="D135" i="21"/>
  <c r="D106" i="21" s="1"/>
  <c r="C135" i="21"/>
  <c r="B135" i="21"/>
  <c r="E108" i="21"/>
  <c r="D108" i="21"/>
  <c r="C108" i="21"/>
  <c r="C106" i="21"/>
  <c r="C136" i="21" s="1"/>
  <c r="E98" i="21"/>
  <c r="E99" i="21" s="1"/>
  <c r="D98" i="21"/>
  <c r="C98" i="21"/>
  <c r="B98" i="21"/>
  <c r="E71" i="21"/>
  <c r="D71" i="21"/>
  <c r="C71" i="21"/>
  <c r="E70" i="21"/>
  <c r="E69" i="21"/>
  <c r="E72" i="21" s="1"/>
  <c r="D69" i="21"/>
  <c r="D99" i="21" s="1"/>
  <c r="C61" i="21"/>
  <c r="D58" i="21"/>
  <c r="D368" i="21" s="1"/>
  <c r="E55" i="21"/>
  <c r="D55" i="21"/>
  <c r="C55" i="21"/>
  <c r="B55" i="21"/>
  <c r="B61" i="21" s="1"/>
  <c r="E46" i="21"/>
  <c r="D46" i="21"/>
  <c r="C46" i="21"/>
  <c r="B46" i="21"/>
  <c r="E43" i="21"/>
  <c r="D43" i="21"/>
  <c r="C43" i="21"/>
  <c r="B43" i="21"/>
  <c r="B32" i="21" s="1"/>
  <c r="B33" i="21" s="1"/>
  <c r="E40" i="21"/>
  <c r="E32" i="21" s="1"/>
  <c r="E33" i="21" s="1"/>
  <c r="D40" i="21"/>
  <c r="D32" i="21" s="1"/>
  <c r="C40" i="21"/>
  <c r="C32" i="21" s="1"/>
  <c r="B40" i="21"/>
  <c r="E34" i="21"/>
  <c r="D34" i="21"/>
  <c r="C34" i="21"/>
  <c r="E45" i="22" l="1"/>
  <c r="E109" i="21"/>
  <c r="E107" i="21"/>
  <c r="E110" i="21" s="1"/>
  <c r="D109" i="21"/>
  <c r="D107" i="21"/>
  <c r="B99" i="21"/>
  <c r="B69" i="21"/>
  <c r="B70" i="21" s="1"/>
  <c r="D136" i="21"/>
  <c r="E136" i="21"/>
  <c r="C371" i="21"/>
  <c r="D215" i="21"/>
  <c r="D197" i="21" s="1"/>
  <c r="D198" i="21" s="1"/>
  <c r="D201" i="21" s="1"/>
  <c r="D241" i="21"/>
  <c r="D223" i="21" s="1"/>
  <c r="C270" i="21"/>
  <c r="C295" i="21"/>
  <c r="C320" i="21"/>
  <c r="C302" i="21" s="1"/>
  <c r="D350" i="21"/>
  <c r="B376" i="21"/>
  <c r="E58" i="21"/>
  <c r="E368" i="21" s="1"/>
  <c r="D61" i="21"/>
  <c r="D62" i="21" s="1"/>
  <c r="E190" i="21"/>
  <c r="B215" i="21"/>
  <c r="B197" i="21" s="1"/>
  <c r="B198" i="21" s="1"/>
  <c r="B241" i="21"/>
  <c r="B223" i="21" s="1"/>
  <c r="B270" i="21"/>
  <c r="E371" i="21"/>
  <c r="C198" i="21"/>
  <c r="C201" i="21" s="1"/>
  <c r="C200" i="21"/>
  <c r="C223" i="21"/>
  <c r="E223" i="21"/>
  <c r="D33" i="21"/>
  <c r="D36" i="21" s="1"/>
  <c r="D35" i="21"/>
  <c r="B62" i="21"/>
  <c r="E198" i="21"/>
  <c r="C33" i="21"/>
  <c r="C36" i="21" s="1"/>
  <c r="C35" i="21"/>
  <c r="C62" i="21"/>
  <c r="C69" i="21"/>
  <c r="C99" i="21" s="1"/>
  <c r="B106" i="21"/>
  <c r="B107" i="21" s="1"/>
  <c r="E35" i="21"/>
  <c r="E61" i="21"/>
  <c r="E62" i="21" s="1"/>
  <c r="B336" i="21"/>
  <c r="B346" i="21" s="1"/>
  <c r="B328" i="21" s="1"/>
  <c r="C336" i="21"/>
  <c r="C346" i="21" s="1"/>
  <c r="C328" i="21" s="1"/>
  <c r="D70" i="21"/>
  <c r="C107" i="21"/>
  <c r="D336" i="21"/>
  <c r="D346" i="21" s="1"/>
  <c r="D328" i="21" s="1"/>
  <c r="E336" i="21"/>
  <c r="E346" i="21" s="1"/>
  <c r="E328" i="21" s="1"/>
  <c r="C109" i="21" l="1"/>
  <c r="B136" i="21"/>
  <c r="D72" i="21"/>
  <c r="E200" i="21"/>
  <c r="D200" i="21"/>
  <c r="E201" i="21"/>
  <c r="E349" i="21"/>
  <c r="C348" i="21"/>
  <c r="C349" i="21"/>
  <c r="D349" i="21"/>
  <c r="B348" i="21"/>
  <c r="E348" i="21"/>
  <c r="D348" i="21"/>
  <c r="B349" i="21"/>
  <c r="C110" i="21"/>
  <c r="D110" i="21"/>
  <c r="D73" i="21"/>
  <c r="E73" i="21"/>
  <c r="C70" i="21"/>
  <c r="C73" i="21" s="1"/>
  <c r="C72" i="21"/>
  <c r="E36" i="21"/>
  <c r="B381" i="21" l="1"/>
  <c r="E381" i="21"/>
  <c r="D381" i="21"/>
  <c r="C381" i="21"/>
  <c r="C800" i="20" l="1"/>
  <c r="D800" i="20"/>
  <c r="E800" i="20"/>
  <c r="B800" i="20"/>
  <c r="E799" i="20"/>
  <c r="D799" i="20"/>
  <c r="C799" i="20"/>
  <c r="B799" i="20"/>
  <c r="E798" i="20"/>
  <c r="D798" i="20"/>
  <c r="C798" i="20"/>
  <c r="B798" i="20"/>
  <c r="E797" i="20"/>
  <c r="D797" i="20"/>
  <c r="C797" i="20"/>
  <c r="B797" i="20"/>
  <c r="E796" i="20"/>
  <c r="D796" i="20"/>
  <c r="C796" i="20"/>
  <c r="B796" i="20"/>
  <c r="E794" i="20"/>
  <c r="D794" i="20"/>
  <c r="C794" i="20"/>
  <c r="B794" i="20"/>
  <c r="E793" i="20"/>
  <c r="D793" i="20"/>
  <c r="C793" i="20"/>
  <c r="B793" i="20"/>
  <c r="E792" i="20"/>
  <c r="D792" i="20"/>
  <c r="C792" i="20"/>
  <c r="B792" i="20"/>
  <c r="B791" i="20"/>
  <c r="B790" i="20" s="1"/>
  <c r="E788" i="20"/>
  <c r="D788" i="20"/>
  <c r="C787" i="20"/>
  <c r="B787" i="20"/>
  <c r="E786" i="20"/>
  <c r="D786" i="20"/>
  <c r="C786" i="20"/>
  <c r="B786" i="20"/>
  <c r="E785" i="20"/>
  <c r="D785" i="20"/>
  <c r="C785" i="20"/>
  <c r="B785" i="20"/>
  <c r="E783" i="20"/>
  <c r="D783" i="20"/>
  <c r="C783" i="20"/>
  <c r="B783" i="20"/>
  <c r="E782" i="20"/>
  <c r="D782" i="20"/>
  <c r="C782" i="20"/>
  <c r="B782" i="20"/>
  <c r="E780" i="20"/>
  <c r="D780" i="20"/>
  <c r="C780" i="20"/>
  <c r="B780" i="20"/>
  <c r="E779" i="20"/>
  <c r="D779" i="20"/>
  <c r="C779" i="20"/>
  <c r="B779" i="20"/>
  <c r="E777" i="20"/>
  <c r="D777" i="20"/>
  <c r="C777" i="20"/>
  <c r="B777" i="20"/>
  <c r="E776" i="20"/>
  <c r="D776" i="20"/>
  <c r="C776" i="20"/>
  <c r="B776" i="20"/>
  <c r="E774" i="20"/>
  <c r="D774" i="20"/>
  <c r="C774" i="20"/>
  <c r="B774" i="20"/>
  <c r="E773" i="20"/>
  <c r="D773" i="20"/>
  <c r="C773" i="20"/>
  <c r="B773" i="20"/>
  <c r="E771" i="20"/>
  <c r="D771" i="20"/>
  <c r="C771" i="20"/>
  <c r="B771" i="20"/>
  <c r="B768" i="20" s="1"/>
  <c r="E770" i="20"/>
  <c r="D770" i="20"/>
  <c r="C770" i="20"/>
  <c r="B770" i="20"/>
  <c r="E760" i="20"/>
  <c r="D760" i="20"/>
  <c r="C760" i="20"/>
  <c r="B760" i="20"/>
  <c r="E755" i="20"/>
  <c r="E765" i="20" s="1"/>
  <c r="E747" i="20" s="1"/>
  <c r="E748" i="20" s="1"/>
  <c r="D755" i="20"/>
  <c r="D765" i="20" s="1"/>
  <c r="D747" i="20" s="1"/>
  <c r="D748" i="20" s="1"/>
  <c r="C755" i="20"/>
  <c r="C765" i="20" s="1"/>
  <c r="C747" i="20" s="1"/>
  <c r="C748" i="20" s="1"/>
  <c r="B755" i="20"/>
  <c r="E735" i="20"/>
  <c r="D735" i="20"/>
  <c r="C735" i="20"/>
  <c r="B735" i="20"/>
  <c r="E730" i="20"/>
  <c r="E740" i="20" s="1"/>
  <c r="E722" i="20" s="1"/>
  <c r="E723" i="20" s="1"/>
  <c r="D730" i="20"/>
  <c r="D740" i="20" s="1"/>
  <c r="D722" i="20" s="1"/>
  <c r="D723" i="20" s="1"/>
  <c r="C730" i="20"/>
  <c r="C740" i="20" s="1"/>
  <c r="C722" i="20" s="1"/>
  <c r="C723" i="20" s="1"/>
  <c r="B730" i="20"/>
  <c r="E710" i="20"/>
  <c r="D710" i="20"/>
  <c r="C710" i="20"/>
  <c r="B710" i="20"/>
  <c r="E705" i="20"/>
  <c r="E715" i="20" s="1"/>
  <c r="E697" i="20" s="1"/>
  <c r="E698" i="20" s="1"/>
  <c r="D705" i="20"/>
  <c r="D715" i="20" s="1"/>
  <c r="D697" i="20" s="1"/>
  <c r="D698" i="20" s="1"/>
  <c r="C705" i="20"/>
  <c r="C715" i="20" s="1"/>
  <c r="C697" i="20" s="1"/>
  <c r="C698" i="20" s="1"/>
  <c r="B705" i="20"/>
  <c r="E685" i="20"/>
  <c r="D685" i="20"/>
  <c r="C685" i="20"/>
  <c r="B685" i="20"/>
  <c r="E680" i="20"/>
  <c r="E690" i="20" s="1"/>
  <c r="D680" i="20"/>
  <c r="D690" i="20" s="1"/>
  <c r="C680" i="20"/>
  <c r="C690" i="20" s="1"/>
  <c r="B680" i="20"/>
  <c r="E659" i="20"/>
  <c r="D659" i="20"/>
  <c r="C659" i="20"/>
  <c r="B659" i="20"/>
  <c r="E654" i="20"/>
  <c r="E664" i="20" s="1"/>
  <c r="D654" i="20"/>
  <c r="D664" i="20" s="1"/>
  <c r="C654" i="20"/>
  <c r="C664" i="20" s="1"/>
  <c r="B654" i="20"/>
  <c r="E632" i="20"/>
  <c r="D632" i="20"/>
  <c r="C632" i="20"/>
  <c r="B632" i="20"/>
  <c r="E627" i="20"/>
  <c r="E637" i="20" s="1"/>
  <c r="D627" i="20"/>
  <c r="D637" i="20" s="1"/>
  <c r="C627" i="20"/>
  <c r="C637" i="20" s="1"/>
  <c r="B627" i="20"/>
  <c r="E606" i="20"/>
  <c r="D606" i="20"/>
  <c r="C606" i="20"/>
  <c r="B606" i="20"/>
  <c r="E601" i="20"/>
  <c r="D601" i="20"/>
  <c r="D611" i="20" s="1"/>
  <c r="C601" i="20"/>
  <c r="C611" i="20" s="1"/>
  <c r="C612" i="20" s="1"/>
  <c r="B601" i="20"/>
  <c r="E579" i="20"/>
  <c r="D579" i="20"/>
  <c r="C579" i="20"/>
  <c r="B579" i="20"/>
  <c r="E574" i="20"/>
  <c r="E584" i="20" s="1"/>
  <c r="D574" i="20"/>
  <c r="D584" i="20" s="1"/>
  <c r="C574" i="20"/>
  <c r="C584" i="20" s="1"/>
  <c r="B574" i="20"/>
  <c r="E559" i="20"/>
  <c r="D559" i="20"/>
  <c r="C559" i="20"/>
  <c r="B559" i="20"/>
  <c r="E553" i="20"/>
  <c r="D553" i="20"/>
  <c r="C553" i="20"/>
  <c r="B553" i="20"/>
  <c r="E548" i="20"/>
  <c r="E784" i="20" s="1"/>
  <c r="D548" i="20"/>
  <c r="D784" i="20" s="1"/>
  <c r="C548" i="20"/>
  <c r="C784" i="20" s="1"/>
  <c r="B548" i="20"/>
  <c r="B784" i="20" s="1"/>
  <c r="E545" i="20"/>
  <c r="E781" i="20" s="1"/>
  <c r="D545" i="20"/>
  <c r="D781" i="20" s="1"/>
  <c r="C545" i="20"/>
  <c r="C781" i="20" s="1"/>
  <c r="B545" i="20"/>
  <c r="B781" i="20" s="1"/>
  <c r="E542" i="20"/>
  <c r="E778" i="20" s="1"/>
  <c r="D542" i="20"/>
  <c r="D778" i="20" s="1"/>
  <c r="C542" i="20"/>
  <c r="C778" i="20" s="1"/>
  <c r="B542" i="20"/>
  <c r="B778" i="20" s="1"/>
  <c r="E539" i="20"/>
  <c r="D539" i="20"/>
  <c r="C539" i="20"/>
  <c r="B539" i="20"/>
  <c r="E536" i="20"/>
  <c r="D536" i="20"/>
  <c r="C536" i="20"/>
  <c r="B536" i="20"/>
  <c r="E533" i="20"/>
  <c r="D533" i="20"/>
  <c r="C533" i="20"/>
  <c r="B533" i="20"/>
  <c r="E530" i="20"/>
  <c r="D530" i="20"/>
  <c r="C530" i="20"/>
  <c r="B530" i="20"/>
  <c r="B519" i="20" s="1"/>
  <c r="B520" i="20" s="1"/>
  <c r="E527" i="20"/>
  <c r="D527" i="20"/>
  <c r="D558" i="20" s="1"/>
  <c r="D519" i="20" s="1"/>
  <c r="D520" i="20" s="1"/>
  <c r="C527" i="20"/>
  <c r="C558" i="20" s="1"/>
  <c r="C519" i="20" s="1"/>
  <c r="C520" i="20" s="1"/>
  <c r="B527" i="20"/>
  <c r="E512" i="20"/>
  <c r="D512" i="20"/>
  <c r="C512" i="20"/>
  <c r="B512" i="20"/>
  <c r="E506" i="20"/>
  <c r="D506" i="20"/>
  <c r="C506" i="20"/>
  <c r="B506" i="20"/>
  <c r="E501" i="20"/>
  <c r="D501" i="20"/>
  <c r="C501" i="20"/>
  <c r="B501" i="20"/>
  <c r="E498" i="20"/>
  <c r="D498" i="20"/>
  <c r="C498" i="20"/>
  <c r="B498" i="20"/>
  <c r="E495" i="20"/>
  <c r="D495" i="20"/>
  <c r="C495" i="20"/>
  <c r="B495" i="20"/>
  <c r="E492" i="20"/>
  <c r="D492" i="20"/>
  <c r="C492" i="20"/>
  <c r="B492" i="20"/>
  <c r="E489" i="20"/>
  <c r="D489" i="20"/>
  <c r="C489" i="20"/>
  <c r="B489" i="20"/>
  <c r="E486" i="20"/>
  <c r="D486" i="20"/>
  <c r="C486" i="20"/>
  <c r="B486" i="20"/>
  <c r="E483" i="20"/>
  <c r="D483" i="20"/>
  <c r="C483" i="20"/>
  <c r="B483" i="20"/>
  <c r="E480" i="20"/>
  <c r="D480" i="20"/>
  <c r="D511" i="20" s="1"/>
  <c r="D472" i="20" s="1"/>
  <c r="D473" i="20" s="1"/>
  <c r="C480" i="20"/>
  <c r="B480" i="20"/>
  <c r="E465" i="20"/>
  <c r="D465" i="20"/>
  <c r="C465" i="20"/>
  <c r="B465" i="20"/>
  <c r="E459" i="20"/>
  <c r="D459" i="20"/>
  <c r="C459" i="20"/>
  <c r="B459" i="20"/>
  <c r="E454" i="20"/>
  <c r="D454" i="20"/>
  <c r="C454" i="20"/>
  <c r="B454" i="20"/>
  <c r="E451" i="20"/>
  <c r="D451" i="20"/>
  <c r="C451" i="20"/>
  <c r="B451" i="20"/>
  <c r="E448" i="20"/>
  <c r="D448" i="20"/>
  <c r="C448" i="20"/>
  <c r="B448" i="20"/>
  <c r="E445" i="20"/>
  <c r="D445" i="20"/>
  <c r="C445" i="20"/>
  <c r="B445" i="20"/>
  <c r="E442" i="20"/>
  <c r="D442" i="20"/>
  <c r="C442" i="20"/>
  <c r="B442" i="20"/>
  <c r="E439" i="20"/>
  <c r="D439" i="20"/>
  <c r="C439" i="20"/>
  <c r="B439" i="20"/>
  <c r="E436" i="20"/>
  <c r="D436" i="20"/>
  <c r="C436" i="20"/>
  <c r="B436" i="20"/>
  <c r="E433" i="20"/>
  <c r="E464" i="20" s="1"/>
  <c r="E425" i="20" s="1"/>
  <c r="D433" i="20"/>
  <c r="D464" i="20" s="1"/>
  <c r="D425" i="20" s="1"/>
  <c r="C433" i="20"/>
  <c r="B433" i="20"/>
  <c r="B425" i="20" s="1"/>
  <c r="B426" i="20" s="1"/>
  <c r="E418" i="20"/>
  <c r="D418" i="20"/>
  <c r="C418" i="20"/>
  <c r="B418" i="20"/>
  <c r="E412" i="20"/>
  <c r="D412" i="20"/>
  <c r="C412" i="20"/>
  <c r="B412" i="20"/>
  <c r="E407" i="20"/>
  <c r="D407" i="20"/>
  <c r="C407" i="20"/>
  <c r="B407" i="20"/>
  <c r="E404" i="20"/>
  <c r="D404" i="20"/>
  <c r="C404" i="20"/>
  <c r="B404" i="20"/>
  <c r="E401" i="20"/>
  <c r="D401" i="20"/>
  <c r="C401" i="20"/>
  <c r="B401" i="20"/>
  <c r="E398" i="20"/>
  <c r="D398" i="20"/>
  <c r="C398" i="20"/>
  <c r="B398" i="20"/>
  <c r="E395" i="20"/>
  <c r="D395" i="20"/>
  <c r="C395" i="20"/>
  <c r="B395" i="20"/>
  <c r="E392" i="20"/>
  <c r="D392" i="20"/>
  <c r="C392" i="20"/>
  <c r="B392" i="20"/>
  <c r="E389" i="20"/>
  <c r="D389" i="20"/>
  <c r="C389" i="20"/>
  <c r="B389" i="20"/>
  <c r="E386" i="20"/>
  <c r="E417" i="20" s="1"/>
  <c r="E378" i="20" s="1"/>
  <c r="E379" i="20" s="1"/>
  <c r="D386" i="20"/>
  <c r="D417" i="20" s="1"/>
  <c r="D378" i="20" s="1"/>
  <c r="D379" i="20" s="1"/>
  <c r="C386" i="20"/>
  <c r="B386" i="20"/>
  <c r="E371" i="20"/>
  <c r="D371" i="20"/>
  <c r="C371" i="20"/>
  <c r="B371" i="20"/>
  <c r="E365" i="20"/>
  <c r="D365" i="20"/>
  <c r="C365" i="20"/>
  <c r="B365" i="20"/>
  <c r="E360" i="20"/>
  <c r="D360" i="20"/>
  <c r="C360" i="20"/>
  <c r="B360" i="20"/>
  <c r="E357" i="20"/>
  <c r="D357" i="20"/>
  <c r="C357" i="20"/>
  <c r="B357" i="20"/>
  <c r="E354" i="20"/>
  <c r="D354" i="20"/>
  <c r="C354" i="20"/>
  <c r="B354" i="20"/>
  <c r="E351" i="20"/>
  <c r="D351" i="20"/>
  <c r="C351" i="20"/>
  <c r="B351" i="20"/>
  <c r="E348" i="20"/>
  <c r="D348" i="20"/>
  <c r="C348" i="20"/>
  <c r="B348" i="20"/>
  <c r="E345" i="20"/>
  <c r="D345" i="20"/>
  <c r="C345" i="20"/>
  <c r="B345" i="20"/>
  <c r="E342" i="20"/>
  <c r="D342" i="20"/>
  <c r="C342" i="20"/>
  <c r="C331" i="20" s="1"/>
  <c r="C332" i="20" s="1"/>
  <c r="B342" i="20"/>
  <c r="E339" i="20"/>
  <c r="D339" i="20"/>
  <c r="D370" i="20" s="1"/>
  <c r="C339" i="20"/>
  <c r="B339" i="20"/>
  <c r="B370" i="20" s="1"/>
  <c r="D331" i="20"/>
  <c r="D332" i="20" s="1"/>
  <c r="E324" i="20"/>
  <c r="D324" i="20"/>
  <c r="C324" i="20"/>
  <c r="B324" i="20"/>
  <c r="E318" i="20"/>
  <c r="D318" i="20"/>
  <c r="C318" i="20"/>
  <c r="B318" i="20"/>
  <c r="E313" i="20"/>
  <c r="D313" i="20"/>
  <c r="C313" i="20"/>
  <c r="B313" i="20"/>
  <c r="E310" i="20"/>
  <c r="D310" i="20"/>
  <c r="C310" i="20"/>
  <c r="B310" i="20"/>
  <c r="E307" i="20"/>
  <c r="D307" i="20"/>
  <c r="C307" i="20"/>
  <c r="B307" i="20"/>
  <c r="E304" i="20"/>
  <c r="D304" i="20"/>
  <c r="C304" i="20"/>
  <c r="B304" i="20"/>
  <c r="E301" i="20"/>
  <c r="D301" i="20"/>
  <c r="C301" i="20"/>
  <c r="B301" i="20"/>
  <c r="E298" i="20"/>
  <c r="D298" i="20"/>
  <c r="C298" i="20"/>
  <c r="B298" i="20"/>
  <c r="E295" i="20"/>
  <c r="D295" i="20"/>
  <c r="C295" i="20"/>
  <c r="B295" i="20"/>
  <c r="B284" i="20" s="1"/>
  <c r="B285" i="20" s="1"/>
  <c r="E292" i="20"/>
  <c r="D292" i="20"/>
  <c r="D323" i="20" s="1"/>
  <c r="D284" i="20" s="1"/>
  <c r="D285" i="20" s="1"/>
  <c r="C292" i="20"/>
  <c r="C323" i="20" s="1"/>
  <c r="C284" i="20" s="1"/>
  <c r="C285" i="20" s="1"/>
  <c r="B292" i="20"/>
  <c r="E277" i="20"/>
  <c r="D277" i="20"/>
  <c r="C277" i="20"/>
  <c r="B277" i="20"/>
  <c r="E271" i="20"/>
  <c r="D271" i="20"/>
  <c r="C271" i="20"/>
  <c r="B271" i="20"/>
  <c r="E266" i="20"/>
  <c r="D266" i="20"/>
  <c r="C266" i="20"/>
  <c r="B266" i="20"/>
  <c r="E263" i="20"/>
  <c r="D263" i="20"/>
  <c r="C263" i="20"/>
  <c r="B263" i="20"/>
  <c r="E260" i="20"/>
  <c r="D260" i="20"/>
  <c r="C260" i="20"/>
  <c r="B260" i="20"/>
  <c r="E257" i="20"/>
  <c r="D257" i="20"/>
  <c r="C257" i="20"/>
  <c r="B257" i="20"/>
  <c r="E254" i="20"/>
  <c r="D254" i="20"/>
  <c r="C254" i="20"/>
  <c r="B254" i="20"/>
  <c r="E251" i="20"/>
  <c r="D251" i="20"/>
  <c r="C251" i="20"/>
  <c r="B251" i="20"/>
  <c r="E248" i="20"/>
  <c r="E237" i="20" s="1"/>
  <c r="E238" i="20" s="1"/>
  <c r="D248" i="20"/>
  <c r="C248" i="20"/>
  <c r="B248" i="20"/>
  <c r="E245" i="20"/>
  <c r="D245" i="20"/>
  <c r="D276" i="20" s="1"/>
  <c r="C245" i="20"/>
  <c r="B245" i="20"/>
  <c r="B276" i="20" s="1"/>
  <c r="D237" i="20"/>
  <c r="D238" i="20" s="1"/>
  <c r="E230" i="20"/>
  <c r="D230" i="20"/>
  <c r="C230" i="20"/>
  <c r="B230" i="20"/>
  <c r="E224" i="20"/>
  <c r="D224" i="20"/>
  <c r="C224" i="20"/>
  <c r="B224" i="20"/>
  <c r="E219" i="20"/>
  <c r="D219" i="20"/>
  <c r="C219" i="20"/>
  <c r="B219" i="20"/>
  <c r="E216" i="20"/>
  <c r="D216" i="20"/>
  <c r="C216" i="20"/>
  <c r="B216" i="20"/>
  <c r="E213" i="20"/>
  <c r="D213" i="20"/>
  <c r="C213" i="20"/>
  <c r="B213" i="20"/>
  <c r="E210" i="20"/>
  <c r="D210" i="20"/>
  <c r="C210" i="20"/>
  <c r="B210" i="20"/>
  <c r="E207" i="20"/>
  <c r="D207" i="20"/>
  <c r="C207" i="20"/>
  <c r="B207" i="20"/>
  <c r="E204" i="20"/>
  <c r="D204" i="20"/>
  <c r="C204" i="20"/>
  <c r="B204" i="20"/>
  <c r="E201" i="20"/>
  <c r="D201" i="20"/>
  <c r="C201" i="20"/>
  <c r="B201" i="20"/>
  <c r="E198" i="20"/>
  <c r="E229" i="20" s="1"/>
  <c r="E190" i="20" s="1"/>
  <c r="E191" i="20" s="1"/>
  <c r="D198" i="20"/>
  <c r="D229" i="20" s="1"/>
  <c r="D190" i="20" s="1"/>
  <c r="D191" i="20" s="1"/>
  <c r="C198" i="20"/>
  <c r="B198" i="20"/>
  <c r="E177" i="20"/>
  <c r="E795" i="20" s="1"/>
  <c r="D177" i="20"/>
  <c r="D795" i="20" s="1"/>
  <c r="C177" i="20"/>
  <c r="B177" i="20"/>
  <c r="E172" i="20"/>
  <c r="D172" i="20"/>
  <c r="C172" i="20"/>
  <c r="B172" i="20"/>
  <c r="E169" i="20"/>
  <c r="D169" i="20"/>
  <c r="C169" i="20"/>
  <c r="B169" i="20"/>
  <c r="E166" i="20"/>
  <c r="D166" i="20"/>
  <c r="C166" i="20"/>
  <c r="B166" i="20"/>
  <c r="E163" i="20"/>
  <c r="D163" i="20"/>
  <c r="C163" i="20"/>
  <c r="B163" i="20"/>
  <c r="E160" i="20"/>
  <c r="D160" i="20"/>
  <c r="C160" i="20"/>
  <c r="B160" i="20"/>
  <c r="E157" i="20"/>
  <c r="D157" i="20"/>
  <c r="C157" i="20"/>
  <c r="B157" i="20"/>
  <c r="E154" i="20"/>
  <c r="E144" i="20" s="1"/>
  <c r="E145" i="20" s="1"/>
  <c r="D154" i="20"/>
  <c r="C154" i="20"/>
  <c r="C144" i="20" s="1"/>
  <c r="C145" i="20" s="1"/>
  <c r="B154" i="20"/>
  <c r="E151" i="20"/>
  <c r="D151" i="20"/>
  <c r="D182" i="20" s="1"/>
  <c r="C151" i="20"/>
  <c r="B151" i="20"/>
  <c r="B182" i="20" s="1"/>
  <c r="B183" i="20" s="1"/>
  <c r="D144" i="20"/>
  <c r="D145" i="20" s="1"/>
  <c r="B144" i="20"/>
  <c r="B145" i="20" s="1"/>
  <c r="E131" i="20"/>
  <c r="D131" i="20"/>
  <c r="C131" i="20"/>
  <c r="B131" i="20"/>
  <c r="E128" i="20"/>
  <c r="D128" i="20"/>
  <c r="C128" i="20"/>
  <c r="B128" i="20"/>
  <c r="E125" i="20"/>
  <c r="D125" i="20"/>
  <c r="C125" i="20"/>
  <c r="B125" i="20"/>
  <c r="E122" i="20"/>
  <c r="D122" i="20"/>
  <c r="C122" i="20"/>
  <c r="B122" i="20"/>
  <c r="E119" i="20"/>
  <c r="E105" i="20" s="1"/>
  <c r="E106" i="20" s="1"/>
  <c r="D119" i="20"/>
  <c r="C119" i="20"/>
  <c r="B119" i="20"/>
  <c r="E116" i="20"/>
  <c r="D116" i="20"/>
  <c r="C116" i="20"/>
  <c r="B116" i="20"/>
  <c r="E113" i="20"/>
  <c r="D113" i="20"/>
  <c r="C113" i="20"/>
  <c r="B113" i="20"/>
  <c r="D106" i="20"/>
  <c r="B106" i="20"/>
  <c r="D105" i="20"/>
  <c r="C105" i="20"/>
  <c r="C106" i="20" s="1"/>
  <c r="E93" i="20"/>
  <c r="D93" i="20"/>
  <c r="C93" i="20"/>
  <c r="B93" i="20"/>
  <c r="E90" i="20"/>
  <c r="D90" i="20"/>
  <c r="C90" i="20"/>
  <c r="B90" i="20"/>
  <c r="E87" i="20"/>
  <c r="D87" i="20"/>
  <c r="C87" i="20"/>
  <c r="B87" i="20"/>
  <c r="E84" i="20"/>
  <c r="D84" i="20"/>
  <c r="C84" i="20"/>
  <c r="B84" i="20"/>
  <c r="E81" i="20"/>
  <c r="D81" i="20"/>
  <c r="C81" i="20"/>
  <c r="B81" i="20"/>
  <c r="E78" i="20"/>
  <c r="E96" i="20" s="1"/>
  <c r="E97" i="20" s="1"/>
  <c r="D78" i="20"/>
  <c r="C78" i="20"/>
  <c r="B78" i="20"/>
  <c r="E75" i="20"/>
  <c r="D75" i="20"/>
  <c r="C75" i="20"/>
  <c r="B75" i="20"/>
  <c r="D68" i="20"/>
  <c r="C68" i="20"/>
  <c r="E67" i="20"/>
  <c r="E68" i="20" s="1"/>
  <c r="D67" i="20"/>
  <c r="C67" i="20"/>
  <c r="E55" i="20"/>
  <c r="D55" i="20"/>
  <c r="C55" i="20"/>
  <c r="B55" i="20"/>
  <c r="E52" i="20"/>
  <c r="D52" i="20"/>
  <c r="C52" i="20"/>
  <c r="B52" i="20"/>
  <c r="E49" i="20"/>
  <c r="D49" i="20"/>
  <c r="C49" i="20"/>
  <c r="B49" i="20"/>
  <c r="E46" i="20"/>
  <c r="D46" i="20"/>
  <c r="C46" i="20"/>
  <c r="B46" i="20"/>
  <c r="E43" i="20"/>
  <c r="D43" i="20"/>
  <c r="D775" i="20" s="1"/>
  <c r="C43" i="20"/>
  <c r="C775" i="20" s="1"/>
  <c r="B43" i="20"/>
  <c r="B775" i="20" s="1"/>
  <c r="E40" i="20"/>
  <c r="E772" i="20" s="1"/>
  <c r="D40" i="20"/>
  <c r="D772" i="20" s="1"/>
  <c r="C40" i="20"/>
  <c r="C772" i="20" s="1"/>
  <c r="B40" i="20"/>
  <c r="B772" i="20" s="1"/>
  <c r="E37" i="20"/>
  <c r="E769" i="20" s="1"/>
  <c r="D37" i="20"/>
  <c r="D29" i="20" s="1"/>
  <c r="D30" i="20" s="1"/>
  <c r="C37" i="20"/>
  <c r="C769" i="20" s="1"/>
  <c r="B37" i="20"/>
  <c r="B59" i="20" s="1"/>
  <c r="C29" i="20"/>
  <c r="C30" i="20" s="1"/>
  <c r="E28" i="20"/>
  <c r="D28" i="20"/>
  <c r="B28" i="20"/>
  <c r="B29" i="20" l="1"/>
  <c r="B30" i="20" s="1"/>
  <c r="B96" i="20"/>
  <c r="B237" i="20"/>
  <c r="B238" i="20" s="1"/>
  <c r="B378" i="20"/>
  <c r="B379" i="20" s="1"/>
  <c r="B417" i="20"/>
  <c r="B472" i="20"/>
  <c r="B473" i="20" s="1"/>
  <c r="B511" i="20"/>
  <c r="E558" i="20"/>
  <c r="E519" i="20" s="1"/>
  <c r="E520" i="20" s="1"/>
  <c r="E791" i="20"/>
  <c r="E790" i="20" s="1"/>
  <c r="C229" i="20"/>
  <c r="C190" i="20" s="1"/>
  <c r="C191" i="20" s="1"/>
  <c r="B58" i="20"/>
  <c r="D96" i="20"/>
  <c r="D97" i="20" s="1"/>
  <c r="B134" i="20"/>
  <c r="B135" i="20" s="1"/>
  <c r="B331" i="20"/>
  <c r="B332" i="20" s="1"/>
  <c r="D791" i="20"/>
  <c r="D790" i="20" s="1"/>
  <c r="C58" i="20"/>
  <c r="E331" i="20"/>
  <c r="E332" i="20" s="1"/>
  <c r="E511" i="20"/>
  <c r="E472" i="20" s="1"/>
  <c r="E473" i="20" s="1"/>
  <c r="D58" i="20"/>
  <c r="D134" i="20"/>
  <c r="D135" i="20" s="1"/>
  <c r="B795" i="20"/>
  <c r="B229" i="20"/>
  <c r="B190" i="20" s="1"/>
  <c r="B191" i="20" s="1"/>
  <c r="B464" i="20"/>
  <c r="E134" i="20"/>
  <c r="E135" i="20" s="1"/>
  <c r="E775" i="20"/>
  <c r="E58" i="20"/>
  <c r="C96" i="20"/>
  <c r="C97" i="20" s="1"/>
  <c r="C795" i="20"/>
  <c r="E323" i="20"/>
  <c r="E284" i="20" s="1"/>
  <c r="E285" i="20" s="1"/>
  <c r="C417" i="20"/>
  <c r="C378" i="20" s="1"/>
  <c r="C379" i="20" s="1"/>
  <c r="C464" i="20"/>
  <c r="C425" i="20" s="1"/>
  <c r="C511" i="20"/>
  <c r="C472" i="20" s="1"/>
  <c r="C473" i="20" s="1"/>
  <c r="B558" i="20"/>
  <c r="B584" i="20"/>
  <c r="B611" i="20"/>
  <c r="B637" i="20"/>
  <c r="B664" i="20"/>
  <c r="B690" i="20"/>
  <c r="B672" i="20" s="1"/>
  <c r="B673" i="20" s="1"/>
  <c r="B715" i="20"/>
  <c r="B697" i="20" s="1"/>
  <c r="B740" i="20"/>
  <c r="B722" i="20" s="1"/>
  <c r="B723" i="20" s="1"/>
  <c r="B765" i="20"/>
  <c r="B747" i="20" s="1"/>
  <c r="B748" i="20" s="1"/>
  <c r="D183" i="20"/>
  <c r="B323" i="20"/>
  <c r="C134" i="20"/>
  <c r="C135" i="20" s="1"/>
  <c r="C237" i="20"/>
  <c r="C238" i="20" s="1"/>
  <c r="E566" i="20"/>
  <c r="E585" i="20"/>
  <c r="E768" i="20"/>
  <c r="E619" i="20"/>
  <c r="E638" i="20" s="1"/>
  <c r="E672" i="20"/>
  <c r="E766" i="20" s="1"/>
  <c r="E767" i="20"/>
  <c r="B566" i="20"/>
  <c r="B567" i="20" s="1"/>
  <c r="B593" i="20"/>
  <c r="B594" i="20" s="1"/>
  <c r="C566" i="20"/>
  <c r="C567" i="20" s="1"/>
  <c r="C638" i="20"/>
  <c r="C619" i="20"/>
  <c r="C646" i="20"/>
  <c r="C665" i="20" s="1"/>
  <c r="C672" i="20"/>
  <c r="C673" i="20" s="1"/>
  <c r="B67" i="20"/>
  <c r="B68" i="20" s="1"/>
  <c r="E665" i="20"/>
  <c r="E646" i="20"/>
  <c r="B619" i="20"/>
  <c r="B638" i="20" s="1"/>
  <c r="B646" i="20"/>
  <c r="B665" i="20" s="1"/>
  <c r="D566" i="20"/>
  <c r="D567" i="20" s="1"/>
  <c r="D593" i="20"/>
  <c r="D612" i="20" s="1"/>
  <c r="D619" i="20"/>
  <c r="D638" i="20" s="1"/>
  <c r="D646" i="20"/>
  <c r="D665" i="20" s="1"/>
  <c r="D672" i="20"/>
  <c r="D766" i="20" s="1"/>
  <c r="C182" i="20"/>
  <c r="C183" i="20" s="1"/>
  <c r="C276" i="20"/>
  <c r="C370" i="20"/>
  <c r="B769" i="20"/>
  <c r="B767" i="20" s="1"/>
  <c r="C59" i="20"/>
  <c r="C791" i="20"/>
  <c r="D59" i="20"/>
  <c r="E182" i="20"/>
  <c r="E183" i="20" s="1"/>
  <c r="E276" i="20"/>
  <c r="D769" i="20"/>
  <c r="D767" i="20" s="1"/>
  <c r="E29" i="20"/>
  <c r="E30" i="20" s="1"/>
  <c r="E370" i="20"/>
  <c r="E611" i="20"/>
  <c r="E59" i="20"/>
  <c r="C766" i="20" l="1"/>
  <c r="B97" i="20"/>
  <c r="D768" i="20"/>
  <c r="D585" i="20"/>
  <c r="B612" i="20"/>
  <c r="B585" i="20"/>
  <c r="C790" i="20"/>
  <c r="C768" i="20"/>
  <c r="E593" i="20"/>
  <c r="E612" i="20" s="1"/>
  <c r="B766" i="20"/>
  <c r="C585" i="20"/>
  <c r="C767" i="20" l="1"/>
  <c r="F380" i="19" l="1"/>
  <c r="E380" i="19"/>
  <c r="D380" i="19"/>
  <c r="C380" i="19"/>
  <c r="F379" i="19"/>
  <c r="E379" i="19"/>
  <c r="D379" i="19"/>
  <c r="C379" i="19"/>
  <c r="F378" i="19"/>
  <c r="F376" i="19" s="1"/>
  <c r="E378" i="19"/>
  <c r="E376" i="19" s="1"/>
  <c r="D378" i="19"/>
  <c r="C378" i="19"/>
  <c r="F377" i="19"/>
  <c r="E377" i="19"/>
  <c r="D377" i="19"/>
  <c r="C377" i="19"/>
  <c r="C376" i="19" s="1"/>
  <c r="D376" i="19"/>
  <c r="F375" i="19"/>
  <c r="E375" i="19"/>
  <c r="D375" i="19"/>
  <c r="C375" i="19"/>
  <c r="F374" i="19"/>
  <c r="E374" i="19"/>
  <c r="D374" i="19"/>
  <c r="C374" i="19"/>
  <c r="F373" i="19"/>
  <c r="E373" i="19"/>
  <c r="D373" i="19"/>
  <c r="C373" i="19"/>
  <c r="F372" i="19"/>
  <c r="E372" i="19"/>
  <c r="D372" i="19"/>
  <c r="D371" i="19" s="1"/>
  <c r="C372" i="19"/>
  <c r="C371" i="19" s="1"/>
  <c r="F370" i="19"/>
  <c r="E370" i="19"/>
  <c r="D370" i="19"/>
  <c r="C370" i="19"/>
  <c r="F369" i="19"/>
  <c r="E369" i="19"/>
  <c r="D369" i="19"/>
  <c r="C369" i="19"/>
  <c r="D368" i="19"/>
  <c r="C368" i="19"/>
  <c r="F367" i="19"/>
  <c r="E367" i="19"/>
  <c r="D367" i="19"/>
  <c r="C367" i="19"/>
  <c r="F366" i="19"/>
  <c r="F365" i="19" s="1"/>
  <c r="E366" i="19"/>
  <c r="E365" i="19" s="1"/>
  <c r="D366" i="19"/>
  <c r="D365" i="19" s="1"/>
  <c r="C366" i="19"/>
  <c r="C365" i="19" s="1"/>
  <c r="F364" i="19"/>
  <c r="F362" i="19" s="1"/>
  <c r="E364" i="19"/>
  <c r="D364" i="19"/>
  <c r="C364" i="19"/>
  <c r="F363" i="19"/>
  <c r="E363" i="19"/>
  <c r="D363" i="19"/>
  <c r="C363" i="19"/>
  <c r="E362" i="19"/>
  <c r="D362" i="19"/>
  <c r="C362" i="19"/>
  <c r="F361" i="19"/>
  <c r="E361" i="19"/>
  <c r="D361" i="19"/>
  <c r="C361" i="19"/>
  <c r="F360" i="19"/>
  <c r="E360" i="19"/>
  <c r="E359" i="19" s="1"/>
  <c r="D360" i="19"/>
  <c r="D359" i="19" s="1"/>
  <c r="C360" i="19"/>
  <c r="C359" i="19" s="1"/>
  <c r="F358" i="19"/>
  <c r="E358" i="19"/>
  <c r="D358" i="19"/>
  <c r="C358" i="19"/>
  <c r="F357" i="19"/>
  <c r="E357" i="19"/>
  <c r="D357" i="19"/>
  <c r="D356" i="19" s="1"/>
  <c r="C357" i="19"/>
  <c r="C356" i="19" s="1"/>
  <c r="F355" i="19"/>
  <c r="E355" i="19"/>
  <c r="D355" i="19"/>
  <c r="C355" i="19"/>
  <c r="F354" i="19"/>
  <c r="F353" i="19" s="1"/>
  <c r="E354" i="19"/>
  <c r="E353" i="19" s="1"/>
  <c r="D354" i="19"/>
  <c r="D353" i="19" s="1"/>
  <c r="C354" i="19"/>
  <c r="F352" i="19"/>
  <c r="E352" i="19"/>
  <c r="E350" i="19" s="1"/>
  <c r="D352" i="19"/>
  <c r="C352" i="19"/>
  <c r="F351" i="19"/>
  <c r="E351" i="19"/>
  <c r="D351" i="19"/>
  <c r="D350" i="19" s="1"/>
  <c r="C351" i="19"/>
  <c r="C350" i="19"/>
  <c r="F341" i="19"/>
  <c r="E341" i="19"/>
  <c r="D341" i="19"/>
  <c r="C341" i="19"/>
  <c r="F336" i="19"/>
  <c r="E336" i="19"/>
  <c r="D336" i="19"/>
  <c r="C336" i="19"/>
  <c r="C346" i="19" s="1"/>
  <c r="C328" i="19" s="1"/>
  <c r="C329" i="19" s="1"/>
  <c r="F330" i="19"/>
  <c r="E330" i="19"/>
  <c r="D330" i="19"/>
  <c r="F315" i="19"/>
  <c r="E315" i="19"/>
  <c r="D315" i="19"/>
  <c r="C315" i="19"/>
  <c r="C252" i="19" s="1"/>
  <c r="F310" i="19"/>
  <c r="F320" i="19" s="1"/>
  <c r="F302" i="19" s="1"/>
  <c r="E310" i="19"/>
  <c r="E320" i="19" s="1"/>
  <c r="E302" i="19" s="1"/>
  <c r="D310" i="19"/>
  <c r="D320" i="19" s="1"/>
  <c r="D302" i="19" s="1"/>
  <c r="C310" i="19"/>
  <c r="F304" i="19"/>
  <c r="E304" i="19"/>
  <c r="D304" i="19"/>
  <c r="F290" i="19"/>
  <c r="E290" i="19"/>
  <c r="D290" i="19"/>
  <c r="C290" i="19"/>
  <c r="F285" i="19"/>
  <c r="E285" i="19"/>
  <c r="D285" i="19"/>
  <c r="C285" i="19"/>
  <c r="F280" i="19"/>
  <c r="E280" i="19"/>
  <c r="D280" i="19"/>
  <c r="F279" i="19"/>
  <c r="E279" i="19"/>
  <c r="D279" i="19"/>
  <c r="F278" i="19"/>
  <c r="F281" i="19" s="1"/>
  <c r="E278" i="19"/>
  <c r="D278" i="19"/>
  <c r="D281" i="19" s="1"/>
  <c r="C278" i="19"/>
  <c r="F265" i="19"/>
  <c r="E265" i="19"/>
  <c r="D265" i="19"/>
  <c r="C265" i="19"/>
  <c r="F260" i="19"/>
  <c r="F270" i="19" s="1"/>
  <c r="F252" i="19" s="1"/>
  <c r="E260" i="19"/>
  <c r="E270" i="19" s="1"/>
  <c r="D260" i="19"/>
  <c r="D270" i="19" s="1"/>
  <c r="C260" i="19"/>
  <c r="C270" i="19" s="1"/>
  <c r="F254" i="19"/>
  <c r="E254" i="19"/>
  <c r="D254" i="19"/>
  <c r="E252" i="19"/>
  <c r="E253" i="19" s="1"/>
  <c r="D252" i="19"/>
  <c r="D253" i="19" s="1"/>
  <c r="F236" i="19"/>
  <c r="E236" i="19"/>
  <c r="D236" i="19"/>
  <c r="C236" i="19"/>
  <c r="F231" i="19"/>
  <c r="E231" i="19"/>
  <c r="E241" i="19" s="1"/>
  <c r="D231" i="19"/>
  <c r="D241" i="19" s="1"/>
  <c r="C231" i="19"/>
  <c r="C241" i="19" s="1"/>
  <c r="F225" i="19"/>
  <c r="E225" i="19"/>
  <c r="D225" i="19"/>
  <c r="F210" i="19"/>
  <c r="E210" i="19"/>
  <c r="D210" i="19"/>
  <c r="C210" i="19"/>
  <c r="F205" i="19"/>
  <c r="F215" i="19" s="1"/>
  <c r="F197" i="19" s="1"/>
  <c r="E205" i="19"/>
  <c r="E215" i="19" s="1"/>
  <c r="E197" i="19" s="1"/>
  <c r="D205" i="19"/>
  <c r="D215" i="19" s="1"/>
  <c r="D197" i="19" s="1"/>
  <c r="C205" i="19"/>
  <c r="C215" i="19" s="1"/>
  <c r="C197" i="19" s="1"/>
  <c r="C198" i="19" s="1"/>
  <c r="F199" i="19"/>
  <c r="E199" i="19"/>
  <c r="D199" i="19"/>
  <c r="F185" i="19"/>
  <c r="E185" i="19"/>
  <c r="D185" i="19"/>
  <c r="C185" i="19"/>
  <c r="F180" i="19"/>
  <c r="F190" i="19" s="1"/>
  <c r="E180" i="19"/>
  <c r="E190" i="19" s="1"/>
  <c r="D180" i="19"/>
  <c r="C180" i="19"/>
  <c r="F175" i="19"/>
  <c r="F174" i="19"/>
  <c r="E174" i="19"/>
  <c r="D174" i="19"/>
  <c r="F173" i="19"/>
  <c r="F176" i="19" s="1"/>
  <c r="E173" i="19"/>
  <c r="C173" i="19"/>
  <c r="F160" i="19"/>
  <c r="E160" i="19"/>
  <c r="D160" i="19"/>
  <c r="F155" i="19"/>
  <c r="F165" i="19" s="1"/>
  <c r="F147" i="19" s="1"/>
  <c r="E155" i="19"/>
  <c r="E165" i="19" s="1"/>
  <c r="E147" i="19" s="1"/>
  <c r="E148" i="19" s="1"/>
  <c r="D155" i="19"/>
  <c r="D165" i="19" s="1"/>
  <c r="D147" i="19" s="1"/>
  <c r="C155" i="19"/>
  <c r="C165" i="19" s="1"/>
  <c r="F149" i="19"/>
  <c r="E149" i="19"/>
  <c r="D149" i="19"/>
  <c r="C148" i="19"/>
  <c r="F135" i="19"/>
  <c r="F136" i="19" s="1"/>
  <c r="E135" i="19"/>
  <c r="D135" i="19"/>
  <c r="C135" i="19"/>
  <c r="F108" i="19"/>
  <c r="E108" i="19"/>
  <c r="D108" i="19"/>
  <c r="F106" i="19"/>
  <c r="F107" i="19" s="1"/>
  <c r="E106" i="19"/>
  <c r="E107" i="19" s="1"/>
  <c r="C106" i="19"/>
  <c r="C107" i="19" s="1"/>
  <c r="E98" i="19"/>
  <c r="D98" i="19"/>
  <c r="F83" i="19"/>
  <c r="F98" i="19" s="1"/>
  <c r="E83" i="19"/>
  <c r="D83" i="19"/>
  <c r="C83" i="19"/>
  <c r="C98" i="19" s="1"/>
  <c r="F71" i="19"/>
  <c r="E71" i="19"/>
  <c r="D71" i="19"/>
  <c r="D69" i="19"/>
  <c r="C57" i="19"/>
  <c r="E54" i="19"/>
  <c r="E368" i="19" s="1"/>
  <c r="F51" i="19"/>
  <c r="E51" i="19"/>
  <c r="D51" i="19"/>
  <c r="C51" i="19"/>
  <c r="F48" i="19"/>
  <c r="E48" i="19"/>
  <c r="D48" i="19"/>
  <c r="C48" i="19"/>
  <c r="F42" i="19"/>
  <c r="E42" i="19"/>
  <c r="D42" i="19"/>
  <c r="C42" i="19"/>
  <c r="F39" i="19"/>
  <c r="E39" i="19"/>
  <c r="D39" i="19"/>
  <c r="C39" i="19"/>
  <c r="F36" i="19"/>
  <c r="E36" i="19"/>
  <c r="D36" i="19"/>
  <c r="C36" i="19"/>
  <c r="F30" i="19"/>
  <c r="E30" i="19"/>
  <c r="D30" i="19"/>
  <c r="D99" i="19" l="1"/>
  <c r="E281" i="19"/>
  <c r="C295" i="19"/>
  <c r="C349" i="19" s="1"/>
  <c r="D346" i="19"/>
  <c r="D328" i="19" s="1"/>
  <c r="F350" i="19"/>
  <c r="F359" i="19"/>
  <c r="F371" i="19"/>
  <c r="C136" i="19"/>
  <c r="E256" i="19"/>
  <c r="D295" i="19"/>
  <c r="D349" i="19" s="1"/>
  <c r="E346" i="19"/>
  <c r="E328" i="19" s="1"/>
  <c r="D57" i="19"/>
  <c r="C190" i="19"/>
  <c r="E295" i="19"/>
  <c r="F346" i="19"/>
  <c r="F328" i="19" s="1"/>
  <c r="C353" i="19"/>
  <c r="E356" i="19"/>
  <c r="E136" i="19"/>
  <c r="D190" i="19"/>
  <c r="D172" i="19" s="1"/>
  <c r="E175" i="19" s="1"/>
  <c r="F241" i="19"/>
  <c r="F295" i="19"/>
  <c r="C320" i="19"/>
  <c r="C302" i="19" s="1"/>
  <c r="C303" i="19" s="1"/>
  <c r="F356" i="19"/>
  <c r="E371" i="19"/>
  <c r="E57" i="19"/>
  <c r="E349" i="19" s="1"/>
  <c r="F54" i="19"/>
  <c r="F57" i="19" s="1"/>
  <c r="F349" i="19" s="1"/>
  <c r="F198" i="19"/>
  <c r="F200" i="19"/>
  <c r="C223" i="19"/>
  <c r="D331" i="19"/>
  <c r="D329" i="19"/>
  <c r="D332" i="19" s="1"/>
  <c r="E331" i="19"/>
  <c r="E329" i="19"/>
  <c r="F331" i="19"/>
  <c r="F329" i="19"/>
  <c r="C253" i="19"/>
  <c r="D256" i="19" s="1"/>
  <c r="D255" i="19"/>
  <c r="E223" i="19"/>
  <c r="D150" i="19"/>
  <c r="D148" i="19"/>
  <c r="D151" i="19" s="1"/>
  <c r="D173" i="19"/>
  <c r="D176" i="19" s="1"/>
  <c r="D175" i="19"/>
  <c r="F223" i="19"/>
  <c r="F303" i="19"/>
  <c r="F305" i="19"/>
  <c r="F253" i="19"/>
  <c r="F256" i="19" s="1"/>
  <c r="F255" i="19"/>
  <c r="F148" i="19"/>
  <c r="F151" i="19" s="1"/>
  <c r="F150" i="19"/>
  <c r="C69" i="19"/>
  <c r="C70" i="19" s="1"/>
  <c r="E176" i="19"/>
  <c r="D303" i="19"/>
  <c r="D306" i="19" s="1"/>
  <c r="D305" i="19"/>
  <c r="D223" i="19"/>
  <c r="D28" i="19"/>
  <c r="F110" i="19"/>
  <c r="E305" i="19"/>
  <c r="E303" i="19"/>
  <c r="E198" i="19"/>
  <c r="E200" i="19"/>
  <c r="F28" i="19"/>
  <c r="F58" i="19" s="1"/>
  <c r="D200" i="19"/>
  <c r="D198" i="19"/>
  <c r="D201" i="19" s="1"/>
  <c r="F368" i="19"/>
  <c r="D70" i="19"/>
  <c r="D106" i="19"/>
  <c r="E109" i="19" s="1"/>
  <c r="C28" i="19"/>
  <c r="C29" i="19" s="1"/>
  <c r="E150" i="19"/>
  <c r="E255" i="19"/>
  <c r="E69" i="19"/>
  <c r="F109" i="19"/>
  <c r="F69" i="19"/>
  <c r="F99" i="19" s="1"/>
  <c r="E151" i="19" l="1"/>
  <c r="E28" i="19"/>
  <c r="E58" i="19" s="1"/>
  <c r="C99" i="19"/>
  <c r="D73" i="19"/>
  <c r="F332" i="19"/>
  <c r="E306" i="19"/>
  <c r="E72" i="19"/>
  <c r="E70" i="19"/>
  <c r="E73" i="19" s="1"/>
  <c r="E201" i="19"/>
  <c r="D226" i="19"/>
  <c r="D348" i="19"/>
  <c r="D224" i="19"/>
  <c r="E99" i="19"/>
  <c r="C224" i="19"/>
  <c r="C348" i="19"/>
  <c r="D381" i="19"/>
  <c r="C58" i="19"/>
  <c r="C381" i="19"/>
  <c r="D31" i="19"/>
  <c r="D29" i="19"/>
  <c r="D32" i="19" s="1"/>
  <c r="F224" i="19"/>
  <c r="F226" i="19"/>
  <c r="F348" i="19"/>
  <c r="F381" i="19" s="1"/>
  <c r="D107" i="19"/>
  <c r="D109" i="19"/>
  <c r="E29" i="19"/>
  <c r="E31" i="19"/>
  <c r="F201" i="19"/>
  <c r="F29" i="19"/>
  <c r="F70" i="19"/>
  <c r="F72" i="19"/>
  <c r="D136" i="19"/>
  <c r="D58" i="19"/>
  <c r="F306" i="19"/>
  <c r="E226" i="19"/>
  <c r="E224" i="19"/>
  <c r="E332" i="19"/>
  <c r="D72" i="19"/>
  <c r="F73" i="19" l="1"/>
  <c r="E348" i="19"/>
  <c r="E381" i="19" s="1"/>
  <c r="F31" i="19"/>
  <c r="D227" i="19"/>
  <c r="E32" i="19"/>
  <c r="D110" i="19"/>
  <c r="E110" i="19"/>
  <c r="F32" i="19"/>
  <c r="E227" i="19"/>
  <c r="F227" i="19"/>
  <c r="F373" i="18" l="1"/>
  <c r="E373" i="18"/>
  <c r="D373" i="18"/>
  <c r="C373" i="18"/>
  <c r="F372" i="18"/>
  <c r="E372" i="18"/>
  <c r="D372" i="18"/>
  <c r="C372" i="18"/>
  <c r="F371" i="18"/>
  <c r="E371" i="18"/>
  <c r="D371" i="18"/>
  <c r="D369" i="18" s="1"/>
  <c r="C371" i="18"/>
  <c r="F370" i="18"/>
  <c r="F369" i="18" s="1"/>
  <c r="E370" i="18"/>
  <c r="D370" i="18"/>
  <c r="C370" i="18"/>
  <c r="E369" i="18"/>
  <c r="F368" i="18"/>
  <c r="E368" i="18"/>
  <c r="D368" i="18"/>
  <c r="C368" i="18"/>
  <c r="F367" i="18"/>
  <c r="E367" i="18"/>
  <c r="D367" i="18"/>
  <c r="C367" i="18"/>
  <c r="F366" i="18"/>
  <c r="E366" i="18"/>
  <c r="D366" i="18"/>
  <c r="C366" i="18"/>
  <c r="F365" i="18"/>
  <c r="E365" i="18"/>
  <c r="D365" i="18"/>
  <c r="C365" i="18"/>
  <c r="C364" i="18" s="1"/>
  <c r="F364" i="18"/>
  <c r="F363" i="18"/>
  <c r="E363" i="18"/>
  <c r="D363" i="18"/>
  <c r="C363" i="18"/>
  <c r="F362" i="18"/>
  <c r="E362" i="18"/>
  <c r="D362" i="18"/>
  <c r="C362" i="18"/>
  <c r="D361" i="18"/>
  <c r="F360" i="18"/>
  <c r="F358" i="18" s="1"/>
  <c r="E360" i="18"/>
  <c r="E358" i="18" s="1"/>
  <c r="D360" i="18"/>
  <c r="C360" i="18"/>
  <c r="F359" i="18"/>
  <c r="E359" i="18"/>
  <c r="D359" i="18"/>
  <c r="D358" i="18" s="1"/>
  <c r="C359" i="18"/>
  <c r="C358" i="18" s="1"/>
  <c r="F357" i="18"/>
  <c r="E357" i="18"/>
  <c r="D357" i="18"/>
  <c r="C357" i="18"/>
  <c r="F356" i="18"/>
  <c r="F355" i="18" s="1"/>
  <c r="E356" i="18"/>
  <c r="E355" i="18" s="1"/>
  <c r="D356" i="18"/>
  <c r="C356" i="18"/>
  <c r="C355" i="18" s="1"/>
  <c r="D355" i="18"/>
  <c r="F354" i="18"/>
  <c r="F352" i="18" s="1"/>
  <c r="E354" i="18"/>
  <c r="D354" i="18"/>
  <c r="C354" i="18"/>
  <c r="F353" i="18"/>
  <c r="E353" i="18"/>
  <c r="D353" i="18"/>
  <c r="C353" i="18"/>
  <c r="C352" i="18" s="1"/>
  <c r="D352" i="18"/>
  <c r="F351" i="18"/>
  <c r="E351" i="18"/>
  <c r="D351" i="18"/>
  <c r="C351" i="18"/>
  <c r="F350" i="18"/>
  <c r="F349" i="18" s="1"/>
  <c r="E350" i="18"/>
  <c r="E349" i="18" s="1"/>
  <c r="C350" i="18"/>
  <c r="D349" i="18"/>
  <c r="F348" i="18"/>
  <c r="E348" i="18"/>
  <c r="D348" i="18"/>
  <c r="C348" i="18"/>
  <c r="C346" i="18" s="1"/>
  <c r="F347" i="18"/>
  <c r="F346" i="18" s="1"/>
  <c r="E347" i="18"/>
  <c r="E346" i="18" s="1"/>
  <c r="D347" i="18"/>
  <c r="F345" i="18"/>
  <c r="E345" i="18"/>
  <c r="D345" i="18"/>
  <c r="C345" i="18"/>
  <c r="F344" i="18"/>
  <c r="E344" i="18"/>
  <c r="E343" i="18" s="1"/>
  <c r="D344" i="18"/>
  <c r="D343" i="18" s="1"/>
  <c r="C344" i="18"/>
  <c r="F343" i="18"/>
  <c r="F334" i="18"/>
  <c r="E334" i="18"/>
  <c r="D334" i="18"/>
  <c r="C334" i="18"/>
  <c r="F329" i="18"/>
  <c r="F339" i="18" s="1"/>
  <c r="E329" i="18"/>
  <c r="D329" i="18"/>
  <c r="D339" i="18" s="1"/>
  <c r="C329" i="18"/>
  <c r="C339" i="18" s="1"/>
  <c r="F321" i="18"/>
  <c r="E321" i="18"/>
  <c r="D321" i="18"/>
  <c r="C321" i="18"/>
  <c r="F316" i="18"/>
  <c r="F326" i="18" s="1"/>
  <c r="F308" i="18" s="1"/>
  <c r="E316" i="18"/>
  <c r="D316" i="18"/>
  <c r="D326" i="18" s="1"/>
  <c r="D308" i="18" s="1"/>
  <c r="C316" i="18"/>
  <c r="C326" i="18" s="1"/>
  <c r="F310" i="18"/>
  <c r="E310" i="18"/>
  <c r="D310" i="18"/>
  <c r="C309" i="18"/>
  <c r="F295" i="18"/>
  <c r="E295" i="18"/>
  <c r="D295" i="18"/>
  <c r="C295" i="18"/>
  <c r="F290" i="18"/>
  <c r="F300" i="18" s="1"/>
  <c r="E290" i="18"/>
  <c r="E300" i="18" s="1"/>
  <c r="D290" i="18"/>
  <c r="D300" i="18" s="1"/>
  <c r="C290" i="18"/>
  <c r="C300" i="18" s="1"/>
  <c r="F285" i="18"/>
  <c r="E285" i="18"/>
  <c r="D285" i="18"/>
  <c r="F284" i="18"/>
  <c r="E284" i="18"/>
  <c r="D284" i="18"/>
  <c r="F283" i="18"/>
  <c r="F286" i="18" s="1"/>
  <c r="E283" i="18"/>
  <c r="D283" i="18"/>
  <c r="D286" i="18" s="1"/>
  <c r="C283" i="18"/>
  <c r="F269" i="18"/>
  <c r="E269" i="18"/>
  <c r="D269" i="18"/>
  <c r="C269" i="18"/>
  <c r="F264" i="18"/>
  <c r="F274" i="18" s="1"/>
  <c r="E264" i="18"/>
  <c r="E274" i="18" s="1"/>
  <c r="D264" i="18"/>
  <c r="D274" i="18" s="1"/>
  <c r="C264" i="18"/>
  <c r="F259" i="18"/>
  <c r="E259" i="18"/>
  <c r="D259" i="18"/>
  <c r="F258" i="18"/>
  <c r="E258" i="18"/>
  <c r="D258" i="18"/>
  <c r="F257" i="18"/>
  <c r="F260" i="18" s="1"/>
  <c r="E257" i="18"/>
  <c r="E260" i="18" s="1"/>
  <c r="D257" i="18"/>
  <c r="D260" i="18" s="1"/>
  <c r="C257" i="18"/>
  <c r="F240" i="18"/>
  <c r="E240" i="18"/>
  <c r="D240" i="18"/>
  <c r="C240" i="18"/>
  <c r="F235" i="18"/>
  <c r="F245" i="18" s="1"/>
  <c r="F227" i="18" s="1"/>
  <c r="F228" i="18" s="1"/>
  <c r="E235" i="18"/>
  <c r="E245" i="18" s="1"/>
  <c r="D235" i="18"/>
  <c r="D245" i="18" s="1"/>
  <c r="C235" i="18"/>
  <c r="F229" i="18"/>
  <c r="E229" i="18"/>
  <c r="D229" i="18"/>
  <c r="F214" i="18"/>
  <c r="E214" i="18"/>
  <c r="D214" i="18"/>
  <c r="C214" i="18"/>
  <c r="F209" i="18"/>
  <c r="F219" i="18" s="1"/>
  <c r="F201" i="18" s="1"/>
  <c r="E209" i="18"/>
  <c r="E219" i="18" s="1"/>
  <c r="E201" i="18" s="1"/>
  <c r="D209" i="18"/>
  <c r="D219" i="18" s="1"/>
  <c r="D201" i="18" s="1"/>
  <c r="C209" i="18"/>
  <c r="C219" i="18" s="1"/>
  <c r="C201" i="18" s="1"/>
  <c r="C202" i="18" s="1"/>
  <c r="F203" i="18"/>
  <c r="E203" i="18"/>
  <c r="D203" i="18"/>
  <c r="F189" i="18"/>
  <c r="E189" i="18"/>
  <c r="D189" i="18"/>
  <c r="C189" i="18"/>
  <c r="F184" i="18"/>
  <c r="F194" i="18" s="1"/>
  <c r="E184" i="18"/>
  <c r="D184" i="18"/>
  <c r="D194" i="18" s="1"/>
  <c r="D176" i="18" s="1"/>
  <c r="C184" i="18"/>
  <c r="C194" i="18" s="1"/>
  <c r="F179" i="18"/>
  <c r="F178" i="18"/>
  <c r="E178" i="18"/>
  <c r="D178" i="18"/>
  <c r="F177" i="18"/>
  <c r="F180" i="18" s="1"/>
  <c r="E177" i="18"/>
  <c r="C177" i="18"/>
  <c r="F163" i="18"/>
  <c r="E163" i="18"/>
  <c r="D163" i="18"/>
  <c r="C163" i="18"/>
  <c r="F158" i="18"/>
  <c r="F168" i="18" s="1"/>
  <c r="E158" i="18"/>
  <c r="E168" i="18" s="1"/>
  <c r="D158" i="18"/>
  <c r="C158" i="18"/>
  <c r="C168" i="18" s="1"/>
  <c r="F153" i="18"/>
  <c r="E153" i="18"/>
  <c r="D153" i="18"/>
  <c r="F152" i="18"/>
  <c r="E152" i="18"/>
  <c r="D152" i="18"/>
  <c r="F151" i="18"/>
  <c r="F154" i="18" s="1"/>
  <c r="E151" i="18"/>
  <c r="E154" i="18" s="1"/>
  <c r="D151" i="18"/>
  <c r="C151" i="18"/>
  <c r="F138" i="18"/>
  <c r="F109" i="18" s="1"/>
  <c r="E138" i="18"/>
  <c r="D138" i="18"/>
  <c r="C138" i="18"/>
  <c r="C109" i="18" s="1"/>
  <c r="F111" i="18"/>
  <c r="E111" i="18"/>
  <c r="D111" i="18"/>
  <c r="E109" i="18"/>
  <c r="E110" i="18" s="1"/>
  <c r="D109" i="18"/>
  <c r="D110" i="18" s="1"/>
  <c r="F101" i="18"/>
  <c r="E101" i="18"/>
  <c r="D101" i="18"/>
  <c r="D72" i="18" s="1"/>
  <c r="C101" i="18"/>
  <c r="C72" i="18" s="1"/>
  <c r="C73" i="18" s="1"/>
  <c r="F74" i="18"/>
  <c r="E74" i="18"/>
  <c r="D74" i="18"/>
  <c r="F72" i="18"/>
  <c r="F73" i="18" s="1"/>
  <c r="E72" i="18"/>
  <c r="E75" i="18" s="1"/>
  <c r="E61" i="18"/>
  <c r="C61" i="18"/>
  <c r="N59" i="18"/>
  <c r="F58" i="18"/>
  <c r="E58" i="18"/>
  <c r="D58" i="18"/>
  <c r="C58" i="18"/>
  <c r="F49" i="18"/>
  <c r="E49" i="18"/>
  <c r="D49" i="18"/>
  <c r="C49" i="18"/>
  <c r="F46" i="18"/>
  <c r="E46" i="18"/>
  <c r="D46" i="18"/>
  <c r="C46" i="18"/>
  <c r="F43" i="18"/>
  <c r="E43" i="18"/>
  <c r="D43" i="18"/>
  <c r="C43" i="18"/>
  <c r="F37" i="18"/>
  <c r="E37" i="18"/>
  <c r="D37" i="18"/>
  <c r="C102" i="18" l="1"/>
  <c r="D168" i="18"/>
  <c r="E194" i="18"/>
  <c r="C274" i="18"/>
  <c r="E326" i="18"/>
  <c r="E308" i="18" s="1"/>
  <c r="E339" i="18"/>
  <c r="C343" i="18"/>
  <c r="E352" i="18"/>
  <c r="C35" i="18"/>
  <c r="C36" i="18" s="1"/>
  <c r="D139" i="18"/>
  <c r="C349" i="18"/>
  <c r="E64" i="18"/>
  <c r="E113" i="18"/>
  <c r="E139" i="18"/>
  <c r="E286" i="18"/>
  <c r="F75" i="18"/>
  <c r="C369" i="18"/>
  <c r="D64" i="18"/>
  <c r="D154" i="18"/>
  <c r="C245" i="18"/>
  <c r="D346" i="18"/>
  <c r="E102" i="18"/>
  <c r="E73" i="18"/>
  <c r="F76" i="18" s="1"/>
  <c r="F102" i="18"/>
  <c r="E112" i="18"/>
  <c r="C139" i="18"/>
  <c r="C110" i="18"/>
  <c r="E311" i="18"/>
  <c r="E309" i="18"/>
  <c r="D202" i="18"/>
  <c r="D205" i="18" s="1"/>
  <c r="D204" i="18"/>
  <c r="E35" i="18"/>
  <c r="D113" i="18"/>
  <c r="F112" i="18"/>
  <c r="F110" i="18"/>
  <c r="F113" i="18" s="1"/>
  <c r="E202" i="18"/>
  <c r="E205" i="18" s="1"/>
  <c r="E204" i="18"/>
  <c r="F311" i="18"/>
  <c r="F309" i="18"/>
  <c r="D102" i="18"/>
  <c r="D75" i="18"/>
  <c r="D73" i="18"/>
  <c r="D76" i="18" s="1"/>
  <c r="C227" i="18"/>
  <c r="D112" i="18"/>
  <c r="D35" i="18"/>
  <c r="D65" i="18"/>
  <c r="D342" i="18"/>
  <c r="D227" i="18"/>
  <c r="F202" i="18"/>
  <c r="F204" i="18"/>
  <c r="E76" i="18"/>
  <c r="E179" i="18"/>
  <c r="D179" i="18"/>
  <c r="D177" i="18"/>
  <c r="D180" i="18" s="1"/>
  <c r="E227" i="18"/>
  <c r="F230" i="18" s="1"/>
  <c r="E342" i="18"/>
  <c r="D311" i="18"/>
  <c r="D309" i="18"/>
  <c r="D312" i="18" s="1"/>
  <c r="F61" i="18"/>
  <c r="C361" i="18"/>
  <c r="C64" i="18"/>
  <c r="C65" i="18" s="1"/>
  <c r="F139" i="18"/>
  <c r="E361" i="18"/>
  <c r="C342" i="18" l="1"/>
  <c r="E180" i="18"/>
  <c r="F205" i="18"/>
  <c r="C341" i="18"/>
  <c r="C228" i="18"/>
  <c r="F64" i="18"/>
  <c r="F361" i="18"/>
  <c r="E312" i="18"/>
  <c r="C374" i="18"/>
  <c r="E230" i="18"/>
  <c r="E228" i="18"/>
  <c r="D341" i="18"/>
  <c r="D374" i="18" s="1"/>
  <c r="E341" i="18"/>
  <c r="E374" i="18" s="1"/>
  <c r="E36" i="18"/>
  <c r="E39" i="18" s="1"/>
  <c r="E38" i="18"/>
  <c r="D230" i="18"/>
  <c r="D228" i="18"/>
  <c r="D231" i="18" s="1"/>
  <c r="D38" i="18"/>
  <c r="D36" i="18"/>
  <c r="D39" i="18" s="1"/>
  <c r="F312" i="18"/>
  <c r="E65" i="18"/>
  <c r="F35" i="18" l="1"/>
  <c r="F65" i="18"/>
  <c r="F342" i="18"/>
  <c r="E231" i="18"/>
  <c r="F231" i="18"/>
  <c r="F341" i="18" l="1"/>
  <c r="F374" i="18" s="1"/>
  <c r="F36" i="18"/>
  <c r="F39" i="18" s="1"/>
  <c r="F38" i="18"/>
  <c r="D27" i="17" l="1"/>
  <c r="E27" i="17"/>
  <c r="F27" i="17"/>
  <c r="C27" i="17"/>
  <c r="C343" i="17" s="1"/>
  <c r="F343" i="17" l="1"/>
  <c r="F344" i="17"/>
  <c r="F375" i="17"/>
  <c r="E375" i="17"/>
  <c r="D375" i="17"/>
  <c r="C375" i="17"/>
  <c r="F374" i="17"/>
  <c r="E374" i="17"/>
  <c r="D374" i="17"/>
  <c r="C374" i="17"/>
  <c r="F373" i="17"/>
  <c r="E373" i="17"/>
  <c r="E371" i="17" s="1"/>
  <c r="D373" i="17"/>
  <c r="C373" i="17"/>
  <c r="F372" i="17"/>
  <c r="E372" i="17"/>
  <c r="D372" i="17"/>
  <c r="D371" i="17" s="1"/>
  <c r="C372" i="17"/>
  <c r="C371" i="17" s="1"/>
  <c r="F371" i="17"/>
  <c r="F370" i="17"/>
  <c r="E370" i="17"/>
  <c r="D370" i="17"/>
  <c r="C370" i="17"/>
  <c r="F369" i="17"/>
  <c r="E369" i="17"/>
  <c r="D369" i="17"/>
  <c r="C369" i="17"/>
  <c r="F368" i="17"/>
  <c r="E368" i="17"/>
  <c r="D368" i="17"/>
  <c r="C368" i="17"/>
  <c r="F367" i="17"/>
  <c r="F366" i="17" s="1"/>
  <c r="E367" i="17"/>
  <c r="E366" i="17" s="1"/>
  <c r="D367" i="17"/>
  <c r="D366" i="17" s="1"/>
  <c r="C367" i="17"/>
  <c r="F365" i="17"/>
  <c r="E365" i="17"/>
  <c r="D365" i="17"/>
  <c r="C365" i="17"/>
  <c r="F364" i="17"/>
  <c r="E364" i="17"/>
  <c r="D364" i="17"/>
  <c r="C364" i="17"/>
  <c r="D363" i="17"/>
  <c r="F362" i="17"/>
  <c r="E362" i="17"/>
  <c r="D362" i="17"/>
  <c r="C362" i="17"/>
  <c r="F361" i="17"/>
  <c r="E361" i="17"/>
  <c r="D361" i="17"/>
  <c r="C361" i="17"/>
  <c r="C360" i="17" s="1"/>
  <c r="D360" i="17"/>
  <c r="F359" i="17"/>
  <c r="E359" i="17"/>
  <c r="D359" i="17"/>
  <c r="C359" i="17"/>
  <c r="F358" i="17"/>
  <c r="E358" i="17"/>
  <c r="D358" i="17"/>
  <c r="C358" i="17"/>
  <c r="D357" i="17"/>
  <c r="F356" i="17"/>
  <c r="E356" i="17"/>
  <c r="D356" i="17"/>
  <c r="C356" i="17"/>
  <c r="F355" i="17"/>
  <c r="F354" i="17" s="1"/>
  <c r="E355" i="17"/>
  <c r="E354" i="17" s="1"/>
  <c r="D355" i="17"/>
  <c r="C355" i="17"/>
  <c r="C354" i="17" s="1"/>
  <c r="F353" i="17"/>
  <c r="E353" i="17"/>
  <c r="D353" i="17"/>
  <c r="C353" i="17"/>
  <c r="F352" i="17"/>
  <c r="F351" i="17" s="1"/>
  <c r="E352" i="17"/>
  <c r="D352" i="17"/>
  <c r="D351" i="17" s="1"/>
  <c r="C352" i="17"/>
  <c r="C351" i="17" s="1"/>
  <c r="F350" i="17"/>
  <c r="E350" i="17"/>
  <c r="D350" i="17"/>
  <c r="C350" i="17"/>
  <c r="F349" i="17"/>
  <c r="E349" i="17"/>
  <c r="D349" i="17"/>
  <c r="C349" i="17"/>
  <c r="C348" i="17" s="1"/>
  <c r="F347" i="17"/>
  <c r="F345" i="17" s="1"/>
  <c r="E347" i="17"/>
  <c r="D347" i="17"/>
  <c r="C347" i="17"/>
  <c r="F346" i="17"/>
  <c r="E346" i="17"/>
  <c r="D346" i="17"/>
  <c r="C346" i="17"/>
  <c r="C345" i="17" s="1"/>
  <c r="F336" i="17"/>
  <c r="E336" i="17"/>
  <c r="D336" i="17"/>
  <c r="C336" i="17"/>
  <c r="F331" i="17"/>
  <c r="F341" i="17" s="1"/>
  <c r="F323" i="17" s="1"/>
  <c r="E331" i="17"/>
  <c r="E341" i="17" s="1"/>
  <c r="E323" i="17" s="1"/>
  <c r="D331" i="17"/>
  <c r="D341" i="17" s="1"/>
  <c r="D323" i="17" s="1"/>
  <c r="C331" i="17"/>
  <c r="F325" i="17"/>
  <c r="E325" i="17"/>
  <c r="D325" i="17"/>
  <c r="F310" i="17"/>
  <c r="E310" i="17"/>
  <c r="D310" i="17"/>
  <c r="D247" i="17" s="1"/>
  <c r="D248" i="17" s="1"/>
  <c r="C310" i="17"/>
  <c r="C247" i="17" s="1"/>
  <c r="C248" i="17" s="1"/>
  <c r="F305" i="17"/>
  <c r="F315" i="17" s="1"/>
  <c r="F297" i="17" s="1"/>
  <c r="E305" i="17"/>
  <c r="E315" i="17" s="1"/>
  <c r="E297" i="17" s="1"/>
  <c r="D305" i="17"/>
  <c r="D315" i="17" s="1"/>
  <c r="D297" i="17" s="1"/>
  <c r="C305" i="17"/>
  <c r="F299" i="17"/>
  <c r="E299" i="17"/>
  <c r="D299" i="17"/>
  <c r="F285" i="17"/>
  <c r="E285" i="17"/>
  <c r="D285" i="17"/>
  <c r="C285" i="17"/>
  <c r="F280" i="17"/>
  <c r="E280" i="17"/>
  <c r="D280" i="17"/>
  <c r="C280" i="17"/>
  <c r="C290" i="17" s="1"/>
  <c r="F275" i="17"/>
  <c r="E275" i="17"/>
  <c r="D275" i="17"/>
  <c r="F274" i="17"/>
  <c r="E274" i="17"/>
  <c r="D274" i="17"/>
  <c r="F273" i="17"/>
  <c r="E273" i="17"/>
  <c r="D273" i="17"/>
  <c r="D276" i="17" s="1"/>
  <c r="C273" i="17"/>
  <c r="F260" i="17"/>
  <c r="E260" i="17"/>
  <c r="D260" i="17"/>
  <c r="C260" i="17"/>
  <c r="F255" i="17"/>
  <c r="F265" i="17" s="1"/>
  <c r="F247" i="17" s="1"/>
  <c r="E255" i="17"/>
  <c r="E265" i="17" s="1"/>
  <c r="D255" i="17"/>
  <c r="D265" i="17" s="1"/>
  <c r="C255" i="17"/>
  <c r="F249" i="17"/>
  <c r="E249" i="17"/>
  <c r="D249" i="17"/>
  <c r="E247" i="17"/>
  <c r="E248" i="17" s="1"/>
  <c r="F231" i="17"/>
  <c r="E231" i="17"/>
  <c r="D231" i="17"/>
  <c r="C231" i="17"/>
  <c r="F226" i="17"/>
  <c r="E226" i="17"/>
  <c r="D226" i="17"/>
  <c r="C226" i="17"/>
  <c r="C236" i="17" s="1"/>
  <c r="F220" i="17"/>
  <c r="E220" i="17"/>
  <c r="D220" i="17"/>
  <c r="F205" i="17"/>
  <c r="E205" i="17"/>
  <c r="D205" i="17"/>
  <c r="C205" i="17"/>
  <c r="F200" i="17"/>
  <c r="F210" i="17" s="1"/>
  <c r="F192" i="17" s="1"/>
  <c r="E200" i="17"/>
  <c r="D200" i="17"/>
  <c r="C200" i="17"/>
  <c r="C210" i="17" s="1"/>
  <c r="C192" i="17" s="1"/>
  <c r="C193" i="17" s="1"/>
  <c r="F194" i="17"/>
  <c r="E194" i="17"/>
  <c r="D194" i="17"/>
  <c r="F180" i="17"/>
  <c r="E180" i="17"/>
  <c r="D180" i="17"/>
  <c r="C180" i="17"/>
  <c r="F175" i="17"/>
  <c r="F185" i="17" s="1"/>
  <c r="E175" i="17"/>
  <c r="D175" i="17"/>
  <c r="C175" i="17"/>
  <c r="F170" i="17"/>
  <c r="F169" i="17"/>
  <c r="E169" i="17"/>
  <c r="D169" i="17"/>
  <c r="F168" i="17"/>
  <c r="F171" i="17" s="1"/>
  <c r="E168" i="17"/>
  <c r="C168" i="17"/>
  <c r="F155" i="17"/>
  <c r="E155" i="17"/>
  <c r="D155" i="17"/>
  <c r="C155" i="17"/>
  <c r="F150" i="17"/>
  <c r="F160" i="17" s="1"/>
  <c r="E150" i="17"/>
  <c r="E160" i="17" s="1"/>
  <c r="D150" i="17"/>
  <c r="D160" i="17" s="1"/>
  <c r="C150" i="17"/>
  <c r="C160" i="17" s="1"/>
  <c r="C142" i="17" s="1"/>
  <c r="F145" i="17"/>
  <c r="E145" i="17"/>
  <c r="F144" i="17"/>
  <c r="E144" i="17"/>
  <c r="D144" i="17"/>
  <c r="F143" i="17"/>
  <c r="E143" i="17"/>
  <c r="D143" i="17"/>
  <c r="F130" i="17"/>
  <c r="E130" i="17"/>
  <c r="D130" i="17"/>
  <c r="C130" i="17"/>
  <c r="F103" i="17"/>
  <c r="E103" i="17"/>
  <c r="D103" i="17"/>
  <c r="F101" i="17"/>
  <c r="F104" i="17" s="1"/>
  <c r="E101" i="17"/>
  <c r="E102" i="17" s="1"/>
  <c r="D101" i="17"/>
  <c r="D102" i="17" s="1"/>
  <c r="F93" i="17"/>
  <c r="E93" i="17"/>
  <c r="E64" i="17" s="1"/>
  <c r="E65" i="17" s="1"/>
  <c r="D93" i="17"/>
  <c r="C93" i="17"/>
  <c r="F66" i="17"/>
  <c r="E66" i="17"/>
  <c r="D66" i="17"/>
  <c r="F64" i="17"/>
  <c r="F65" i="17" s="1"/>
  <c r="C64" i="17"/>
  <c r="C65" i="17" s="1"/>
  <c r="E53" i="17"/>
  <c r="F53" i="17" s="1"/>
  <c r="C53" i="17"/>
  <c r="F50" i="17"/>
  <c r="E50" i="17"/>
  <c r="D50" i="17"/>
  <c r="C50" i="17"/>
  <c r="F41" i="17"/>
  <c r="E41" i="17"/>
  <c r="D41" i="17"/>
  <c r="C41" i="17"/>
  <c r="F38" i="17"/>
  <c r="E38" i="17"/>
  <c r="D38" i="17"/>
  <c r="C38" i="17"/>
  <c r="F35" i="17"/>
  <c r="E35" i="17"/>
  <c r="D35" i="17"/>
  <c r="F30" i="17"/>
  <c r="E30" i="17"/>
  <c r="D30" i="17"/>
  <c r="F29" i="17"/>
  <c r="E29" i="17"/>
  <c r="D29" i="17"/>
  <c r="F28" i="17"/>
  <c r="E28" i="17"/>
  <c r="D28" i="17"/>
  <c r="C28" i="17"/>
  <c r="E31" i="17" l="1"/>
  <c r="F31" i="17"/>
  <c r="E56" i="17"/>
  <c r="E57" i="17" s="1"/>
  <c r="E276" i="17"/>
  <c r="F94" i="17"/>
  <c r="F276" i="17"/>
  <c r="D290" i="17"/>
  <c r="E131" i="17"/>
  <c r="F357" i="17"/>
  <c r="D236" i="17"/>
  <c r="D344" i="17" s="1"/>
  <c r="F348" i="17"/>
  <c r="D354" i="17"/>
  <c r="C357" i="17"/>
  <c r="C185" i="17"/>
  <c r="E236" i="17"/>
  <c r="E218" i="17" s="1"/>
  <c r="D185" i="17"/>
  <c r="D167" i="17" s="1"/>
  <c r="F236" i="17"/>
  <c r="D345" i="17"/>
  <c r="C56" i="17"/>
  <c r="C57" i="17" s="1"/>
  <c r="E185" i="17"/>
  <c r="C341" i="17"/>
  <c r="C323" i="17" s="1"/>
  <c r="C324" i="17" s="1"/>
  <c r="E345" i="17"/>
  <c r="D56" i="17"/>
  <c r="D57" i="17" s="1"/>
  <c r="F146" i="17"/>
  <c r="E290" i="17"/>
  <c r="C363" i="17"/>
  <c r="F290" i="17"/>
  <c r="E251" i="17"/>
  <c r="E94" i="17"/>
  <c r="D131" i="17"/>
  <c r="D210" i="17"/>
  <c r="D192" i="17" s="1"/>
  <c r="D195" i="17" s="1"/>
  <c r="C315" i="17"/>
  <c r="C297" i="17" s="1"/>
  <c r="C298" i="17" s="1"/>
  <c r="D348" i="17"/>
  <c r="E351" i="17"/>
  <c r="E360" i="17"/>
  <c r="E363" i="17"/>
  <c r="D31" i="17"/>
  <c r="E210" i="17"/>
  <c r="E192" i="17" s="1"/>
  <c r="C265" i="17"/>
  <c r="E348" i="17"/>
  <c r="F360" i="17"/>
  <c r="C366" i="17"/>
  <c r="E146" i="17"/>
  <c r="F131" i="17"/>
  <c r="C94" i="17"/>
  <c r="F102" i="17"/>
  <c r="F105" i="17" s="1"/>
  <c r="E357" i="17"/>
  <c r="F248" i="17"/>
  <c r="F251" i="17" s="1"/>
  <c r="F250" i="17"/>
  <c r="D168" i="17"/>
  <c r="E170" i="17"/>
  <c r="D170" i="17"/>
  <c r="D251" i="17"/>
  <c r="D326" i="17"/>
  <c r="D324" i="17"/>
  <c r="D327" i="17" s="1"/>
  <c r="F68" i="17"/>
  <c r="F324" i="17"/>
  <c r="F327" i="17" s="1"/>
  <c r="F326" i="17"/>
  <c r="E326" i="17"/>
  <c r="E324" i="17"/>
  <c r="D193" i="17"/>
  <c r="D196" i="17" s="1"/>
  <c r="D298" i="17"/>
  <c r="D301" i="17" s="1"/>
  <c r="D300" i="17"/>
  <c r="C143" i="17"/>
  <c r="D146" i="17" s="1"/>
  <c r="D145" i="17"/>
  <c r="E105" i="17"/>
  <c r="F363" i="17"/>
  <c r="F56" i="17"/>
  <c r="F57" i="17" s="1"/>
  <c r="F193" i="17"/>
  <c r="C218" i="17"/>
  <c r="E300" i="17"/>
  <c r="E298" i="17"/>
  <c r="F298" i="17"/>
  <c r="F301" i="17" s="1"/>
  <c r="F300" i="17"/>
  <c r="D64" i="17"/>
  <c r="E67" i="17" s="1"/>
  <c r="C101" i="17"/>
  <c r="C102" i="17" s="1"/>
  <c r="D105" i="17" s="1"/>
  <c r="D250" i="17"/>
  <c r="E250" i="17"/>
  <c r="F67" i="17"/>
  <c r="E104" i="17"/>
  <c r="C344" i="17" l="1"/>
  <c r="C376" i="17" s="1"/>
  <c r="D218" i="17"/>
  <c r="F218" i="17"/>
  <c r="E195" i="17"/>
  <c r="D104" i="17"/>
  <c r="F195" i="17"/>
  <c r="E344" i="17"/>
  <c r="E301" i="17"/>
  <c r="E193" i="17"/>
  <c r="E196" i="17" s="1"/>
  <c r="E327" i="17"/>
  <c r="C131" i="17"/>
  <c r="D171" i="17"/>
  <c r="E171" i="17"/>
  <c r="D65" i="17"/>
  <c r="D67" i="17"/>
  <c r="E221" i="17"/>
  <c r="E343" i="17"/>
  <c r="E219" i="17"/>
  <c r="C219" i="17"/>
  <c r="D221" i="17"/>
  <c r="D219" i="17"/>
  <c r="D222" i="17" s="1"/>
  <c r="D343" i="17"/>
  <c r="D376" i="17" s="1"/>
  <c r="F219" i="17"/>
  <c r="F221" i="17"/>
  <c r="D94" i="17"/>
  <c r="E222" i="17" l="1"/>
  <c r="E376" i="17"/>
  <c r="F222" i="17"/>
  <c r="F196" i="17"/>
  <c r="D68" i="17"/>
  <c r="E68" i="17"/>
  <c r="F376" i="17"/>
  <c r="F377" i="16" l="1"/>
  <c r="E377" i="16"/>
  <c r="D377" i="16"/>
  <c r="C377" i="16"/>
  <c r="F376" i="16"/>
  <c r="E376" i="16"/>
  <c r="D376" i="16"/>
  <c r="C376" i="16"/>
  <c r="F375" i="16"/>
  <c r="E375" i="16"/>
  <c r="D375" i="16"/>
  <c r="C375" i="16"/>
  <c r="F374" i="16"/>
  <c r="F373" i="16" s="1"/>
  <c r="E374" i="16"/>
  <c r="D374" i="16"/>
  <c r="D373" i="16" s="1"/>
  <c r="C374" i="16"/>
  <c r="C373" i="16" s="1"/>
  <c r="E373" i="16"/>
  <c r="F372" i="16"/>
  <c r="E372" i="16"/>
  <c r="D372" i="16"/>
  <c r="C372" i="16"/>
  <c r="F371" i="16"/>
  <c r="E371" i="16"/>
  <c r="D371" i="16"/>
  <c r="C371" i="16"/>
  <c r="F370" i="16"/>
  <c r="E370" i="16"/>
  <c r="D370" i="16"/>
  <c r="C370" i="16"/>
  <c r="F369" i="16"/>
  <c r="F368" i="16" s="1"/>
  <c r="E369" i="16"/>
  <c r="E368" i="16" s="1"/>
  <c r="D369" i="16"/>
  <c r="D368" i="16" s="1"/>
  <c r="C369" i="16"/>
  <c r="C368" i="16" s="1"/>
  <c r="F367" i="16"/>
  <c r="E367" i="16"/>
  <c r="D367" i="16"/>
  <c r="C367" i="16"/>
  <c r="F366" i="16"/>
  <c r="E366" i="16"/>
  <c r="D366" i="16"/>
  <c r="C366" i="16"/>
  <c r="D365" i="16"/>
  <c r="C365" i="16"/>
  <c r="F364" i="16"/>
  <c r="E364" i="16"/>
  <c r="D364" i="16"/>
  <c r="C364" i="16"/>
  <c r="F363" i="16"/>
  <c r="E363" i="16"/>
  <c r="D363" i="16"/>
  <c r="C363" i="16"/>
  <c r="C362" i="16" s="1"/>
  <c r="F362" i="16"/>
  <c r="E362" i="16"/>
  <c r="D362" i="16"/>
  <c r="F361" i="16"/>
  <c r="E361" i="16"/>
  <c r="D361" i="16"/>
  <c r="C361" i="16"/>
  <c r="F360" i="16"/>
  <c r="F359" i="16" s="1"/>
  <c r="E360" i="16"/>
  <c r="E359" i="16" s="1"/>
  <c r="D360" i="16"/>
  <c r="D359" i="16" s="1"/>
  <c r="C360" i="16"/>
  <c r="F358" i="16"/>
  <c r="E358" i="16"/>
  <c r="D358" i="16"/>
  <c r="C358" i="16"/>
  <c r="F357" i="16"/>
  <c r="E357" i="16"/>
  <c r="E356" i="16" s="1"/>
  <c r="D357" i="16"/>
  <c r="C357" i="16"/>
  <c r="C356" i="16" s="1"/>
  <c r="F356" i="16"/>
  <c r="F355" i="16"/>
  <c r="E355" i="16"/>
  <c r="D355" i="16"/>
  <c r="C355" i="16"/>
  <c r="F354" i="16"/>
  <c r="F353" i="16" s="1"/>
  <c r="E354" i="16"/>
  <c r="E353" i="16" s="1"/>
  <c r="D354" i="16"/>
  <c r="D353" i="16" s="1"/>
  <c r="C354" i="16"/>
  <c r="F352" i="16"/>
  <c r="E352" i="16"/>
  <c r="D352" i="16"/>
  <c r="C352" i="16"/>
  <c r="F351" i="16"/>
  <c r="F350" i="16" s="1"/>
  <c r="E351" i="16"/>
  <c r="E350" i="16" s="1"/>
  <c r="D351" i="16"/>
  <c r="D350" i="16" s="1"/>
  <c r="C351" i="16"/>
  <c r="F349" i="16"/>
  <c r="E349" i="16"/>
  <c r="D349" i="16"/>
  <c r="C349" i="16"/>
  <c r="C347" i="16" s="1"/>
  <c r="F348" i="16"/>
  <c r="E348" i="16"/>
  <c r="E347" i="16" s="1"/>
  <c r="D348" i="16"/>
  <c r="D347" i="16" s="1"/>
  <c r="C348" i="16"/>
  <c r="F338" i="16"/>
  <c r="E338" i="16"/>
  <c r="D338" i="16"/>
  <c r="C338" i="16"/>
  <c r="F333" i="16"/>
  <c r="F343" i="16" s="1"/>
  <c r="F325" i="16" s="1"/>
  <c r="E333" i="16"/>
  <c r="E343" i="16" s="1"/>
  <c r="E325" i="16" s="1"/>
  <c r="D333" i="16"/>
  <c r="D343" i="16" s="1"/>
  <c r="D325" i="16" s="1"/>
  <c r="C333" i="16"/>
  <c r="F327" i="16"/>
  <c r="E327" i="16"/>
  <c r="D327" i="16"/>
  <c r="F312" i="16"/>
  <c r="E312" i="16"/>
  <c r="E249" i="16" s="1"/>
  <c r="E250" i="16" s="1"/>
  <c r="D312" i="16"/>
  <c r="C312" i="16"/>
  <c r="F307" i="16"/>
  <c r="E307" i="16"/>
  <c r="D307" i="16"/>
  <c r="D317" i="16" s="1"/>
  <c r="D299" i="16" s="1"/>
  <c r="C307" i="16"/>
  <c r="C317" i="16" s="1"/>
  <c r="C299" i="16" s="1"/>
  <c r="C300" i="16" s="1"/>
  <c r="F301" i="16"/>
  <c r="E301" i="16"/>
  <c r="D301" i="16"/>
  <c r="F287" i="16"/>
  <c r="E287" i="16"/>
  <c r="D287" i="16"/>
  <c r="C287" i="16"/>
  <c r="F282" i="16"/>
  <c r="F292" i="16" s="1"/>
  <c r="E282" i="16"/>
  <c r="E292" i="16" s="1"/>
  <c r="D282" i="16"/>
  <c r="C282" i="16"/>
  <c r="F277" i="16"/>
  <c r="E277" i="16"/>
  <c r="D277" i="16"/>
  <c r="F276" i="16"/>
  <c r="E276" i="16"/>
  <c r="D276" i="16"/>
  <c r="F275" i="16"/>
  <c r="F278" i="16" s="1"/>
  <c r="E275" i="16"/>
  <c r="E278" i="16" s="1"/>
  <c r="D275" i="16"/>
  <c r="D278" i="16" s="1"/>
  <c r="C275" i="16"/>
  <c r="F262" i="16"/>
  <c r="E262" i="16"/>
  <c r="D262" i="16"/>
  <c r="C262" i="16"/>
  <c r="F257" i="16"/>
  <c r="E257" i="16"/>
  <c r="D257" i="16"/>
  <c r="C257" i="16"/>
  <c r="F251" i="16"/>
  <c r="E251" i="16"/>
  <c r="D251" i="16"/>
  <c r="D249" i="16"/>
  <c r="D250" i="16" s="1"/>
  <c r="C249" i="16"/>
  <c r="F233" i="16"/>
  <c r="E233" i="16"/>
  <c r="D233" i="16"/>
  <c r="C233" i="16"/>
  <c r="F228" i="16"/>
  <c r="F238" i="16" s="1"/>
  <c r="E228" i="16"/>
  <c r="D228" i="16"/>
  <c r="C228" i="16"/>
  <c r="F222" i="16"/>
  <c r="E222" i="16"/>
  <c r="D222" i="16"/>
  <c r="F207" i="16"/>
  <c r="E207" i="16"/>
  <c r="D207" i="16"/>
  <c r="C207" i="16"/>
  <c r="F202" i="16"/>
  <c r="E202" i="16"/>
  <c r="D202" i="16"/>
  <c r="C202" i="16"/>
  <c r="F196" i="16"/>
  <c r="E196" i="16"/>
  <c r="D196" i="16"/>
  <c r="F182" i="16"/>
  <c r="E182" i="16"/>
  <c r="D182" i="16"/>
  <c r="C182" i="16"/>
  <c r="F177" i="16"/>
  <c r="E177" i="16"/>
  <c r="E187" i="16" s="1"/>
  <c r="D177" i="16"/>
  <c r="D187" i="16" s="1"/>
  <c r="D169" i="16" s="1"/>
  <c r="C177" i="16"/>
  <c r="F172" i="16"/>
  <c r="F171" i="16"/>
  <c r="E171" i="16"/>
  <c r="D171" i="16"/>
  <c r="F170" i="16"/>
  <c r="F173" i="16" s="1"/>
  <c r="E170" i="16"/>
  <c r="C170" i="16"/>
  <c r="F157" i="16"/>
  <c r="E157" i="16"/>
  <c r="D157" i="16"/>
  <c r="C157" i="16"/>
  <c r="F152" i="16"/>
  <c r="E152" i="16"/>
  <c r="D152" i="16"/>
  <c r="D162" i="16" s="1"/>
  <c r="D144" i="16" s="1"/>
  <c r="C152" i="16"/>
  <c r="F146" i="16"/>
  <c r="E146" i="16"/>
  <c r="D146" i="16"/>
  <c r="F132" i="16"/>
  <c r="E132" i="16"/>
  <c r="D132" i="16"/>
  <c r="D103" i="16" s="1"/>
  <c r="C132" i="16"/>
  <c r="C103" i="16" s="1"/>
  <c r="F105" i="16"/>
  <c r="E105" i="16"/>
  <c r="D105" i="16"/>
  <c r="E103" i="16"/>
  <c r="F95" i="16"/>
  <c r="E95" i="16"/>
  <c r="E66" i="16" s="1"/>
  <c r="D95" i="16"/>
  <c r="D66" i="16" s="1"/>
  <c r="C95" i="16"/>
  <c r="F68" i="16"/>
  <c r="E68" i="16"/>
  <c r="D68" i="16"/>
  <c r="F66" i="16"/>
  <c r="F67" i="16" s="1"/>
  <c r="C66" i="16"/>
  <c r="C67" i="16" s="1"/>
  <c r="E55" i="16"/>
  <c r="F52" i="16"/>
  <c r="E52" i="16"/>
  <c r="D52" i="16"/>
  <c r="C52" i="16"/>
  <c r="F43" i="16"/>
  <c r="E43" i="16"/>
  <c r="D43" i="16"/>
  <c r="C43" i="16"/>
  <c r="F40" i="16"/>
  <c r="E40" i="16"/>
  <c r="D40" i="16"/>
  <c r="C40" i="16"/>
  <c r="F37" i="16"/>
  <c r="E37" i="16"/>
  <c r="D37" i="16"/>
  <c r="C37" i="16"/>
  <c r="F31" i="16"/>
  <c r="E31" i="16"/>
  <c r="D31" i="16"/>
  <c r="E162" i="16" l="1"/>
  <c r="E144" i="16" s="1"/>
  <c r="E145" i="16" s="1"/>
  <c r="F187" i="16"/>
  <c r="C212" i="16"/>
  <c r="C194" i="16" s="1"/>
  <c r="C195" i="16" s="1"/>
  <c r="E317" i="16"/>
  <c r="E299" i="16" s="1"/>
  <c r="D356" i="16"/>
  <c r="C359" i="16"/>
  <c r="E58" i="16"/>
  <c r="E29" i="16" s="1"/>
  <c r="F162" i="16"/>
  <c r="F144" i="16" s="1"/>
  <c r="F145" i="16" s="1"/>
  <c r="D212" i="16"/>
  <c r="D194" i="16" s="1"/>
  <c r="D195" i="16" s="1"/>
  <c r="D198" i="16" s="1"/>
  <c r="C267" i="16"/>
  <c r="C346" i="16" s="1"/>
  <c r="C350" i="16"/>
  <c r="C353" i="16"/>
  <c r="E212" i="16"/>
  <c r="E194" i="16" s="1"/>
  <c r="E195" i="16" s="1"/>
  <c r="D267" i="16"/>
  <c r="F96" i="16"/>
  <c r="E133" i="16"/>
  <c r="F103" i="16"/>
  <c r="F104" i="16" s="1"/>
  <c r="F347" i="16"/>
  <c r="C58" i="16"/>
  <c r="F212" i="16"/>
  <c r="F194" i="16" s="1"/>
  <c r="F195" i="16" s="1"/>
  <c r="C238" i="16"/>
  <c r="D252" i="16"/>
  <c r="E267" i="16"/>
  <c r="F317" i="16"/>
  <c r="F299" i="16" s="1"/>
  <c r="F300" i="16" s="1"/>
  <c r="F303" i="16" s="1"/>
  <c r="C343" i="16"/>
  <c r="C325" i="16" s="1"/>
  <c r="C326" i="16" s="1"/>
  <c r="D58" i="16"/>
  <c r="C187" i="16"/>
  <c r="D238" i="16"/>
  <c r="F267" i="16"/>
  <c r="F249" i="16" s="1"/>
  <c r="F252" i="16" s="1"/>
  <c r="C96" i="16"/>
  <c r="C162" i="16"/>
  <c r="C144" i="16" s="1"/>
  <c r="C145" i="16" s="1"/>
  <c r="E238" i="16"/>
  <c r="C292" i="16"/>
  <c r="D292" i="16"/>
  <c r="D300" i="16"/>
  <c r="D303" i="16" s="1"/>
  <c r="D302" i="16"/>
  <c r="E300" i="16"/>
  <c r="E302" i="16"/>
  <c r="D104" i="16"/>
  <c r="D106" i="16"/>
  <c r="C29" i="16"/>
  <c r="C30" i="16" s="1"/>
  <c r="C59" i="16"/>
  <c r="C220" i="16"/>
  <c r="F302" i="16"/>
  <c r="D170" i="16"/>
  <c r="E172" i="16"/>
  <c r="D172" i="16"/>
  <c r="D220" i="16"/>
  <c r="F250" i="16"/>
  <c r="F253" i="16" s="1"/>
  <c r="D326" i="16"/>
  <c r="E67" i="16"/>
  <c r="E69" i="16"/>
  <c r="E346" i="16"/>
  <c r="E220" i="16"/>
  <c r="E253" i="16"/>
  <c r="E328" i="16"/>
  <c r="E326" i="16"/>
  <c r="E147" i="16"/>
  <c r="F147" i="16"/>
  <c r="D96" i="16"/>
  <c r="D69" i="16"/>
  <c r="D67" i="16"/>
  <c r="D70" i="16" s="1"/>
  <c r="C133" i="16"/>
  <c r="C104" i="16"/>
  <c r="D145" i="16"/>
  <c r="D148" i="16" s="1"/>
  <c r="D147" i="16"/>
  <c r="F220" i="16"/>
  <c r="F328" i="16"/>
  <c r="F326" i="16"/>
  <c r="F329" i="16" s="1"/>
  <c r="F69" i="16"/>
  <c r="E106" i="16"/>
  <c r="E365" i="16"/>
  <c r="F55" i="16"/>
  <c r="E96" i="16"/>
  <c r="E104" i="16"/>
  <c r="D133" i="16"/>
  <c r="C250" i="16"/>
  <c r="D253" i="16" s="1"/>
  <c r="E252" i="16"/>
  <c r="F148" i="16" l="1"/>
  <c r="E197" i="16"/>
  <c r="D329" i="16"/>
  <c r="D197" i="16"/>
  <c r="D29" i="16"/>
  <c r="D59" i="16" s="1"/>
  <c r="D346" i="16"/>
  <c r="F198" i="16"/>
  <c r="E107" i="16"/>
  <c r="D328" i="16"/>
  <c r="F197" i="16"/>
  <c r="E303" i="16"/>
  <c r="F133" i="16"/>
  <c r="E329" i="16"/>
  <c r="F106" i="16"/>
  <c r="D30" i="16"/>
  <c r="D33" i="16" s="1"/>
  <c r="D32" i="16"/>
  <c r="E198" i="16"/>
  <c r="E223" i="16"/>
  <c r="E345" i="16"/>
  <c r="E378" i="16" s="1"/>
  <c r="E221" i="16"/>
  <c r="E224" i="16" s="1"/>
  <c r="D221" i="16"/>
  <c r="D223" i="16"/>
  <c r="D345" i="16"/>
  <c r="D378" i="16" s="1"/>
  <c r="E148" i="16"/>
  <c r="E70" i="16"/>
  <c r="C221" i="16"/>
  <c r="C345" i="16"/>
  <c r="C378" i="16" s="1"/>
  <c r="D107" i="16"/>
  <c r="F70" i="16"/>
  <c r="F223" i="16"/>
  <c r="F221" i="16"/>
  <c r="F107" i="16"/>
  <c r="F58" i="16"/>
  <c r="F365" i="16"/>
  <c r="E32" i="16"/>
  <c r="E30" i="16"/>
  <c r="D173" i="16"/>
  <c r="E173" i="16"/>
  <c r="E59" i="16"/>
  <c r="E33" i="16" l="1"/>
  <c r="D224" i="16"/>
  <c r="F224" i="16"/>
  <c r="F29" i="16"/>
  <c r="F59" i="16" s="1"/>
  <c r="F346" i="16"/>
  <c r="F32" i="16" l="1"/>
  <c r="F30" i="16"/>
  <c r="F33" i="16" s="1"/>
  <c r="F345" i="16"/>
  <c r="F378" i="16" s="1"/>
  <c r="F151" i="15" l="1"/>
  <c r="E151" i="15"/>
  <c r="D151" i="15"/>
  <c r="C151" i="15"/>
  <c r="F150" i="15"/>
  <c r="E150" i="15"/>
  <c r="D150" i="15"/>
  <c r="C150" i="15"/>
  <c r="F149" i="15"/>
  <c r="E149" i="15"/>
  <c r="D149" i="15"/>
  <c r="C149" i="15"/>
  <c r="F148" i="15"/>
  <c r="F147" i="15" s="1"/>
  <c r="E148" i="15"/>
  <c r="E147" i="15" s="1"/>
  <c r="D148" i="15"/>
  <c r="D147" i="15" s="1"/>
  <c r="C148" i="15"/>
  <c r="C147" i="15" s="1"/>
  <c r="F146" i="15"/>
  <c r="E146" i="15"/>
  <c r="D146" i="15"/>
  <c r="C146" i="15"/>
  <c r="F145" i="15"/>
  <c r="E145" i="15"/>
  <c r="D145" i="15"/>
  <c r="C145" i="15"/>
  <c r="F144" i="15"/>
  <c r="E144" i="15"/>
  <c r="D144" i="15"/>
  <c r="C144" i="15"/>
  <c r="F143" i="15"/>
  <c r="F142" i="15" s="1"/>
  <c r="E143" i="15"/>
  <c r="E142" i="15" s="1"/>
  <c r="D143" i="15"/>
  <c r="D142" i="15" s="1"/>
  <c r="C143" i="15"/>
  <c r="C142" i="15" s="1"/>
  <c r="F141" i="15"/>
  <c r="E141" i="15"/>
  <c r="D141" i="15"/>
  <c r="C141" i="15"/>
  <c r="F140" i="15"/>
  <c r="F139" i="15" s="1"/>
  <c r="E140" i="15"/>
  <c r="E139" i="15" s="1"/>
  <c r="D140" i="15"/>
  <c r="D139" i="15" s="1"/>
  <c r="C140" i="15"/>
  <c r="C139" i="15" s="1"/>
  <c r="F138" i="15"/>
  <c r="E138" i="15"/>
  <c r="D138" i="15"/>
  <c r="C138" i="15"/>
  <c r="F137" i="15"/>
  <c r="E137" i="15"/>
  <c r="D137" i="15"/>
  <c r="C137" i="15"/>
  <c r="C136" i="15" s="1"/>
  <c r="F136" i="15"/>
  <c r="E136" i="15"/>
  <c r="D136" i="15"/>
  <c r="F135" i="15"/>
  <c r="E135" i="15"/>
  <c r="D135" i="15"/>
  <c r="C135" i="15"/>
  <c r="F134" i="15"/>
  <c r="F133" i="15" s="1"/>
  <c r="E134" i="15"/>
  <c r="E133" i="15" s="1"/>
  <c r="D134" i="15"/>
  <c r="D133" i="15" s="1"/>
  <c r="C134" i="15"/>
  <c r="C133" i="15" s="1"/>
  <c r="F124" i="15"/>
  <c r="E124" i="15"/>
  <c r="D124" i="15"/>
  <c r="C124" i="15"/>
  <c r="F119" i="15"/>
  <c r="E119" i="15"/>
  <c r="D119" i="15"/>
  <c r="C119" i="15"/>
  <c r="C129" i="15" s="1"/>
  <c r="C111" i="15" s="1"/>
  <c r="F111" i="15"/>
  <c r="E111" i="15"/>
  <c r="D111" i="15"/>
  <c r="F95" i="15"/>
  <c r="E95" i="15"/>
  <c r="D95" i="15"/>
  <c r="C95" i="15"/>
  <c r="F90" i="15"/>
  <c r="E90" i="15"/>
  <c r="D90" i="15"/>
  <c r="C90" i="15"/>
  <c r="C100" i="15" s="1"/>
  <c r="C82" i="15" s="1"/>
  <c r="F70" i="15"/>
  <c r="E70" i="15"/>
  <c r="D70" i="15"/>
  <c r="C70" i="15"/>
  <c r="F65" i="15"/>
  <c r="E65" i="15"/>
  <c r="D65" i="15"/>
  <c r="C65" i="15"/>
  <c r="C75" i="15" s="1"/>
  <c r="C57" i="15" s="1"/>
  <c r="C58" i="15" s="1"/>
  <c r="F59" i="15"/>
  <c r="E59" i="15"/>
  <c r="D59" i="15"/>
  <c r="F42" i="15"/>
  <c r="E42" i="15"/>
  <c r="D42" i="15"/>
  <c r="C42" i="15"/>
  <c r="F39" i="15"/>
  <c r="E39" i="15"/>
  <c r="D39" i="15"/>
  <c r="C39" i="15"/>
  <c r="F36" i="15"/>
  <c r="E36" i="15"/>
  <c r="D36" i="15"/>
  <c r="C36" i="15"/>
  <c r="F30" i="15"/>
  <c r="E30" i="15"/>
  <c r="D30" i="15"/>
  <c r="D132" i="15" l="1"/>
  <c r="F100" i="15"/>
  <c r="F82" i="15" s="1"/>
  <c r="C45" i="15"/>
  <c r="C28" i="15" s="1"/>
  <c r="C29" i="15" s="1"/>
  <c r="D75" i="15"/>
  <c r="D57" i="15" s="1"/>
  <c r="D100" i="15"/>
  <c r="D82" i="15" s="1"/>
  <c r="D45" i="15"/>
  <c r="D28" i="15" s="1"/>
  <c r="D131" i="15" s="1"/>
  <c r="D152" i="15" s="1"/>
  <c r="E75" i="15"/>
  <c r="E57" i="15" s="1"/>
  <c r="E58" i="15" s="1"/>
  <c r="E61" i="15" s="1"/>
  <c r="E100" i="15"/>
  <c r="E82" i="15" s="1"/>
  <c r="E45" i="15"/>
  <c r="E28" i="15" s="1"/>
  <c r="F75" i="15"/>
  <c r="F57" i="15" s="1"/>
  <c r="F58" i="15" s="1"/>
  <c r="C131" i="15"/>
  <c r="C152" i="15" s="1"/>
  <c r="F45" i="15"/>
  <c r="F28" i="15" s="1"/>
  <c r="E29" i="15"/>
  <c r="E31" i="15"/>
  <c r="E132" i="15"/>
  <c r="F132" i="15"/>
  <c r="D58" i="15"/>
  <c r="D61" i="15" s="1"/>
  <c r="D60" i="15"/>
  <c r="D29" i="15"/>
  <c r="D32" i="15" s="1"/>
  <c r="D31" i="15"/>
  <c r="F131" i="15"/>
  <c r="C132" i="15"/>
  <c r="F31" i="15"/>
  <c r="F29" i="15"/>
  <c r="F32" i="15" s="1"/>
  <c r="F61" i="15" l="1"/>
  <c r="E32" i="15"/>
  <c r="F60" i="15"/>
  <c r="E60" i="15"/>
  <c r="E131" i="15"/>
  <c r="E152" i="15" s="1"/>
  <c r="F152" i="15"/>
  <c r="F234" i="14" l="1"/>
  <c r="E234" i="14"/>
  <c r="D234" i="14"/>
  <c r="C234" i="14"/>
  <c r="F233" i="14"/>
  <c r="E233" i="14"/>
  <c r="D233" i="14"/>
  <c r="C233" i="14"/>
  <c r="F232" i="14"/>
  <c r="F230" i="14" s="1"/>
  <c r="E232" i="14"/>
  <c r="D232" i="14"/>
  <c r="C232" i="14"/>
  <c r="F231" i="14"/>
  <c r="E231" i="14"/>
  <c r="E230" i="14" s="1"/>
  <c r="D231" i="14"/>
  <c r="D230" i="14" s="1"/>
  <c r="C231" i="14"/>
  <c r="C230" i="14" s="1"/>
  <c r="F229" i="14"/>
  <c r="E229" i="14"/>
  <c r="D229" i="14"/>
  <c r="C229" i="14"/>
  <c r="F228" i="14"/>
  <c r="E228" i="14"/>
  <c r="D228" i="14"/>
  <c r="C228" i="14"/>
  <c r="F227" i="14"/>
  <c r="E227" i="14"/>
  <c r="D227" i="14"/>
  <c r="C227" i="14"/>
  <c r="F226" i="14"/>
  <c r="F225" i="14" s="1"/>
  <c r="E226" i="14"/>
  <c r="D226" i="14"/>
  <c r="D225" i="14" s="1"/>
  <c r="C226" i="14"/>
  <c r="C225" i="14" s="1"/>
  <c r="E225" i="14"/>
  <c r="F224" i="14"/>
  <c r="E224" i="14"/>
  <c r="D224" i="14"/>
  <c r="C224" i="14"/>
  <c r="F223" i="14"/>
  <c r="E223" i="14"/>
  <c r="D223" i="14"/>
  <c r="C223" i="14"/>
  <c r="E222" i="14"/>
  <c r="D222" i="14"/>
  <c r="C222" i="14"/>
  <c r="F221" i="14"/>
  <c r="E221" i="14"/>
  <c r="D221" i="14"/>
  <c r="C221" i="14"/>
  <c r="F220" i="14"/>
  <c r="F219" i="14" s="1"/>
  <c r="E220" i="14"/>
  <c r="D220" i="14"/>
  <c r="D219" i="14" s="1"/>
  <c r="C220" i="14"/>
  <c r="C219" i="14" s="1"/>
  <c r="F218" i="14"/>
  <c r="E218" i="14"/>
  <c r="D218" i="14"/>
  <c r="C218" i="14"/>
  <c r="F217" i="14"/>
  <c r="E217" i="14"/>
  <c r="E216" i="14" s="1"/>
  <c r="D217" i="14"/>
  <c r="C217" i="14"/>
  <c r="C216" i="14" s="1"/>
  <c r="D216" i="14"/>
  <c r="F215" i="14"/>
  <c r="E215" i="14"/>
  <c r="D215" i="14"/>
  <c r="C215" i="14"/>
  <c r="F214" i="14"/>
  <c r="F213" i="14" s="1"/>
  <c r="E214" i="14"/>
  <c r="E213" i="14" s="1"/>
  <c r="D214" i="14"/>
  <c r="D213" i="14" s="1"/>
  <c r="C214" i="14"/>
  <c r="F212" i="14"/>
  <c r="E212" i="14"/>
  <c r="D212" i="14"/>
  <c r="C212" i="14"/>
  <c r="F211" i="14"/>
  <c r="E211" i="14"/>
  <c r="E210" i="14" s="1"/>
  <c r="D211" i="14"/>
  <c r="D210" i="14" s="1"/>
  <c r="C211" i="14"/>
  <c r="C210" i="14"/>
  <c r="F209" i="14"/>
  <c r="E209" i="14"/>
  <c r="D209" i="14"/>
  <c r="C209" i="14"/>
  <c r="F208" i="14"/>
  <c r="F207" i="14" s="1"/>
  <c r="E208" i="14"/>
  <c r="E207" i="14" s="1"/>
  <c r="D208" i="14"/>
  <c r="D207" i="14" s="1"/>
  <c r="C208" i="14"/>
  <c r="F206" i="14"/>
  <c r="E206" i="14"/>
  <c r="D206" i="14"/>
  <c r="C206" i="14"/>
  <c r="F205" i="14"/>
  <c r="E205" i="14"/>
  <c r="D205" i="14"/>
  <c r="C205" i="14"/>
  <c r="C204" i="14" s="1"/>
  <c r="E204" i="14"/>
  <c r="D204" i="14"/>
  <c r="F195" i="14"/>
  <c r="E195" i="14"/>
  <c r="D195" i="14"/>
  <c r="C195" i="14"/>
  <c r="F190" i="14"/>
  <c r="E190" i="14"/>
  <c r="E200" i="14" s="1"/>
  <c r="E182" i="14" s="1"/>
  <c r="D190" i="14"/>
  <c r="D200" i="14" s="1"/>
  <c r="D182" i="14" s="1"/>
  <c r="C190" i="14"/>
  <c r="C200" i="14" s="1"/>
  <c r="C182" i="14" s="1"/>
  <c r="C183" i="14" s="1"/>
  <c r="F184" i="14"/>
  <c r="E184" i="14"/>
  <c r="D184" i="14"/>
  <c r="F169" i="14"/>
  <c r="E169" i="14"/>
  <c r="D169" i="14"/>
  <c r="C169" i="14"/>
  <c r="F164" i="14"/>
  <c r="F174" i="14" s="1"/>
  <c r="F156" i="14" s="1"/>
  <c r="E164" i="14"/>
  <c r="E174" i="14" s="1"/>
  <c r="E156" i="14" s="1"/>
  <c r="D164" i="14"/>
  <c r="D174" i="14" s="1"/>
  <c r="D156" i="14" s="1"/>
  <c r="C164" i="14"/>
  <c r="C174" i="14" s="1"/>
  <c r="C156" i="14" s="1"/>
  <c r="C157" i="14" s="1"/>
  <c r="F158" i="14"/>
  <c r="E158" i="14"/>
  <c r="D158" i="14"/>
  <c r="F144" i="14"/>
  <c r="E144" i="14"/>
  <c r="D144" i="14"/>
  <c r="C144" i="14"/>
  <c r="F139" i="14"/>
  <c r="F149" i="14" s="1"/>
  <c r="E139" i="14"/>
  <c r="D139" i="14"/>
  <c r="C139" i="14"/>
  <c r="F134" i="14"/>
  <c r="F133" i="14"/>
  <c r="E133" i="14"/>
  <c r="D133" i="14"/>
  <c r="F132" i="14"/>
  <c r="F135" i="14" s="1"/>
  <c r="E132" i="14"/>
  <c r="C132" i="14"/>
  <c r="F119" i="14"/>
  <c r="E119" i="14"/>
  <c r="D119" i="14"/>
  <c r="C119" i="14"/>
  <c r="F114" i="14"/>
  <c r="F124" i="14" s="1"/>
  <c r="E114" i="14"/>
  <c r="E124" i="14" s="1"/>
  <c r="D114" i="14"/>
  <c r="C114" i="14"/>
  <c r="F108" i="14"/>
  <c r="E108" i="14"/>
  <c r="D108" i="14"/>
  <c r="F85" i="14"/>
  <c r="F94" i="14" s="1"/>
  <c r="E85" i="14"/>
  <c r="E94" i="14" s="1"/>
  <c r="D85" i="14"/>
  <c r="D94" i="14" s="1"/>
  <c r="C85" i="14"/>
  <c r="F79" i="14"/>
  <c r="E79" i="14"/>
  <c r="D79" i="14"/>
  <c r="C79" i="14"/>
  <c r="F67" i="14"/>
  <c r="E67" i="14"/>
  <c r="D67" i="14"/>
  <c r="E54" i="14"/>
  <c r="F51" i="14"/>
  <c r="E51" i="14"/>
  <c r="D51" i="14"/>
  <c r="C51" i="14"/>
  <c r="F42" i="14"/>
  <c r="E42" i="14"/>
  <c r="D42" i="14"/>
  <c r="C42" i="14"/>
  <c r="F39" i="14"/>
  <c r="E39" i="14"/>
  <c r="D39" i="14"/>
  <c r="C39" i="14"/>
  <c r="F36" i="14"/>
  <c r="E36" i="14"/>
  <c r="D36" i="14"/>
  <c r="C36" i="14"/>
  <c r="F30" i="14"/>
  <c r="E30" i="14"/>
  <c r="D30" i="14"/>
  <c r="C57" i="14" l="1"/>
  <c r="F216" i="14"/>
  <c r="D57" i="14"/>
  <c r="C149" i="14"/>
  <c r="F204" i="14"/>
  <c r="C124" i="14"/>
  <c r="D149" i="14"/>
  <c r="D131" i="14" s="1"/>
  <c r="D134" i="14" s="1"/>
  <c r="F200" i="14"/>
  <c r="F182" i="14" s="1"/>
  <c r="F185" i="14" s="1"/>
  <c r="C207" i="14"/>
  <c r="E219" i="14"/>
  <c r="F222" i="14"/>
  <c r="E57" i="14"/>
  <c r="C94" i="14"/>
  <c r="C203" i="14" s="1"/>
  <c r="D124" i="14"/>
  <c r="E149" i="14"/>
  <c r="F210" i="14"/>
  <c r="C213" i="14"/>
  <c r="F157" i="14"/>
  <c r="F159" i="14"/>
  <c r="D28" i="14"/>
  <c r="D58" i="14" s="1"/>
  <c r="C106" i="14"/>
  <c r="E134" i="14"/>
  <c r="E28" i="14"/>
  <c r="E58" i="14"/>
  <c r="D106" i="14"/>
  <c r="D203" i="14"/>
  <c r="C28" i="14"/>
  <c r="C29" i="14" s="1"/>
  <c r="D183" i="14"/>
  <c r="D186" i="14" s="1"/>
  <c r="D185" i="14"/>
  <c r="E185" i="14"/>
  <c r="E183" i="14"/>
  <c r="E186" i="14" s="1"/>
  <c r="D65" i="14"/>
  <c r="D95" i="14" s="1"/>
  <c r="E203" i="14"/>
  <c r="E106" i="14"/>
  <c r="E65" i="14"/>
  <c r="E95" i="14" s="1"/>
  <c r="F106" i="14"/>
  <c r="D157" i="14"/>
  <c r="D160" i="14" s="1"/>
  <c r="D159" i="14"/>
  <c r="F65" i="14"/>
  <c r="F95" i="14" s="1"/>
  <c r="E157" i="14"/>
  <c r="E160" i="14" s="1"/>
  <c r="E159" i="14"/>
  <c r="F54" i="14"/>
  <c r="F57" i="14" s="1"/>
  <c r="C65" i="14" l="1"/>
  <c r="C66" i="14" s="1"/>
  <c r="D132" i="14"/>
  <c r="D135" i="14" s="1"/>
  <c r="F183" i="14"/>
  <c r="D107" i="14"/>
  <c r="D109" i="14"/>
  <c r="D202" i="14"/>
  <c r="F28" i="14"/>
  <c r="F58" i="14"/>
  <c r="F203" i="14"/>
  <c r="F107" i="14"/>
  <c r="F109" i="14"/>
  <c r="E66" i="14"/>
  <c r="E68" i="14"/>
  <c r="C107" i="14"/>
  <c r="F66" i="14"/>
  <c r="F69" i="14" s="1"/>
  <c r="F68" i="14"/>
  <c r="E109" i="14"/>
  <c r="E107" i="14"/>
  <c r="E110" i="14" s="1"/>
  <c r="E202" i="14"/>
  <c r="C58" i="14"/>
  <c r="E31" i="14"/>
  <c r="E29" i="14"/>
  <c r="E32" i="14" s="1"/>
  <c r="E235" i="14"/>
  <c r="F186" i="14"/>
  <c r="D29" i="14"/>
  <c r="D32" i="14" s="1"/>
  <c r="D31" i="14"/>
  <c r="E135" i="14"/>
  <c r="D66" i="14"/>
  <c r="D235" i="14"/>
  <c r="F160" i="14"/>
  <c r="D69" i="14" l="1"/>
  <c r="D68" i="14"/>
  <c r="F110" i="14"/>
  <c r="C202" i="14"/>
  <c r="C235" i="14" s="1"/>
  <c r="C95" i="14"/>
  <c r="F31" i="14"/>
  <c r="F29" i="14"/>
  <c r="F32" i="14" s="1"/>
  <c r="E69" i="14"/>
  <c r="F202" i="14"/>
  <c r="F235" i="14" s="1"/>
  <c r="D110" i="14"/>
  <c r="F383" i="13" l="1"/>
  <c r="E383" i="13"/>
  <c r="D383" i="13"/>
  <c r="C383" i="13"/>
  <c r="F382" i="13"/>
  <c r="E382" i="13"/>
  <c r="D382" i="13"/>
  <c r="C382" i="13"/>
  <c r="F381" i="13"/>
  <c r="E381" i="13"/>
  <c r="D381" i="13"/>
  <c r="C381" i="13"/>
  <c r="F380" i="13"/>
  <c r="E380" i="13"/>
  <c r="D380" i="13"/>
  <c r="D379" i="13" s="1"/>
  <c r="C380" i="13"/>
  <c r="C379" i="13" s="1"/>
  <c r="F378" i="13"/>
  <c r="E378" i="13"/>
  <c r="D378" i="13"/>
  <c r="C378" i="13"/>
  <c r="F377" i="13"/>
  <c r="E377" i="13"/>
  <c r="D377" i="13"/>
  <c r="C377" i="13"/>
  <c r="F376" i="13"/>
  <c r="E376" i="13"/>
  <c r="D376" i="13"/>
  <c r="C376" i="13"/>
  <c r="F375" i="13"/>
  <c r="E375" i="13"/>
  <c r="E374" i="13" s="1"/>
  <c r="D375" i="13"/>
  <c r="D374" i="13" s="1"/>
  <c r="C375" i="13"/>
  <c r="C374" i="13" s="1"/>
  <c r="F373" i="13"/>
  <c r="E373" i="13"/>
  <c r="D373" i="13"/>
  <c r="C373" i="13"/>
  <c r="F372" i="13"/>
  <c r="E372" i="13"/>
  <c r="D372" i="13"/>
  <c r="C372" i="13"/>
  <c r="D371" i="13"/>
  <c r="C371" i="13"/>
  <c r="F370" i="13"/>
  <c r="E370" i="13"/>
  <c r="D370" i="13"/>
  <c r="C370" i="13"/>
  <c r="F369" i="13"/>
  <c r="E369" i="13"/>
  <c r="E368" i="13" s="1"/>
  <c r="D369" i="13"/>
  <c r="C369" i="13"/>
  <c r="F368" i="13"/>
  <c r="F367" i="13"/>
  <c r="E367" i="13"/>
  <c r="D367" i="13"/>
  <c r="C367" i="13"/>
  <c r="F366" i="13"/>
  <c r="F365" i="13" s="1"/>
  <c r="E366" i="13"/>
  <c r="D366" i="13"/>
  <c r="C366" i="13"/>
  <c r="E365" i="13"/>
  <c r="D365" i="13"/>
  <c r="F364" i="13"/>
  <c r="E364" i="13"/>
  <c r="D364" i="13"/>
  <c r="C364" i="13"/>
  <c r="F363" i="13"/>
  <c r="E363" i="13"/>
  <c r="D363" i="13"/>
  <c r="D362" i="13" s="1"/>
  <c r="C363" i="13"/>
  <c r="F362" i="13"/>
  <c r="F361" i="13"/>
  <c r="E361" i="13"/>
  <c r="D361" i="13"/>
  <c r="C361" i="13"/>
  <c r="F360" i="13"/>
  <c r="E360" i="13"/>
  <c r="D360" i="13"/>
  <c r="D359" i="13" s="1"/>
  <c r="C360" i="13"/>
  <c r="C359" i="13"/>
  <c r="F358" i="13"/>
  <c r="E358" i="13"/>
  <c r="D358" i="13"/>
  <c r="C358" i="13"/>
  <c r="F357" i="13"/>
  <c r="F356" i="13" s="1"/>
  <c r="E357" i="13"/>
  <c r="D357" i="13"/>
  <c r="C357" i="13"/>
  <c r="D356" i="13"/>
  <c r="F355" i="13"/>
  <c r="F353" i="13" s="1"/>
  <c r="E355" i="13"/>
  <c r="D355" i="13"/>
  <c r="C355" i="13"/>
  <c r="F354" i="13"/>
  <c r="E354" i="13"/>
  <c r="D354" i="13"/>
  <c r="C354" i="13"/>
  <c r="F344" i="13"/>
  <c r="E344" i="13"/>
  <c r="D344" i="13"/>
  <c r="C344" i="13"/>
  <c r="F339" i="13"/>
  <c r="F349" i="13" s="1"/>
  <c r="F331" i="13" s="1"/>
  <c r="E339" i="13"/>
  <c r="E349" i="13" s="1"/>
  <c r="E331" i="13" s="1"/>
  <c r="D339" i="13"/>
  <c r="C339" i="13"/>
  <c r="C349" i="13" s="1"/>
  <c r="C331" i="13" s="1"/>
  <c r="C332" i="13" s="1"/>
  <c r="F333" i="13"/>
  <c r="E333" i="13"/>
  <c r="D333" i="13"/>
  <c r="F318" i="13"/>
  <c r="E318" i="13"/>
  <c r="D318" i="13"/>
  <c r="D255" i="13" s="1"/>
  <c r="D256" i="13" s="1"/>
  <c r="C318" i="13"/>
  <c r="F313" i="13"/>
  <c r="F323" i="13" s="1"/>
  <c r="F305" i="13" s="1"/>
  <c r="E313" i="13"/>
  <c r="D313" i="13"/>
  <c r="C313" i="13"/>
  <c r="F307" i="13"/>
  <c r="E307" i="13"/>
  <c r="D307" i="13"/>
  <c r="F293" i="13"/>
  <c r="E293" i="13"/>
  <c r="D293" i="13"/>
  <c r="C293" i="13"/>
  <c r="F288" i="13"/>
  <c r="E288" i="13"/>
  <c r="D288" i="13"/>
  <c r="C288" i="13"/>
  <c r="C298" i="13" s="1"/>
  <c r="F283" i="13"/>
  <c r="E283" i="13"/>
  <c r="D283" i="13"/>
  <c r="F282" i="13"/>
  <c r="E282" i="13"/>
  <c r="D282" i="13"/>
  <c r="F281" i="13"/>
  <c r="E281" i="13"/>
  <c r="E284" i="13" s="1"/>
  <c r="D281" i="13"/>
  <c r="C281" i="13"/>
  <c r="F268" i="13"/>
  <c r="E268" i="13"/>
  <c r="D268" i="13"/>
  <c r="C268" i="13"/>
  <c r="F263" i="13"/>
  <c r="E263" i="13"/>
  <c r="E273" i="13" s="1"/>
  <c r="D263" i="13"/>
  <c r="D273" i="13" s="1"/>
  <c r="C263" i="13"/>
  <c r="F257" i="13"/>
  <c r="E257" i="13"/>
  <c r="D257" i="13"/>
  <c r="E255" i="13"/>
  <c r="E256" i="13" s="1"/>
  <c r="C255" i="13"/>
  <c r="C256" i="13" s="1"/>
  <c r="F239" i="13"/>
  <c r="E239" i="13"/>
  <c r="D239" i="13"/>
  <c r="C239" i="13"/>
  <c r="F234" i="13"/>
  <c r="F244" i="13" s="1"/>
  <c r="F226" i="13" s="1"/>
  <c r="E234" i="13"/>
  <c r="E244" i="13" s="1"/>
  <c r="E226" i="13" s="1"/>
  <c r="D234" i="13"/>
  <c r="D244" i="13" s="1"/>
  <c r="D226" i="13" s="1"/>
  <c r="C234" i="13"/>
  <c r="C244" i="13" s="1"/>
  <c r="C226" i="13" s="1"/>
  <c r="C227" i="13" s="1"/>
  <c r="F228" i="13"/>
  <c r="E228" i="13"/>
  <c r="D228" i="13"/>
  <c r="F213" i="13"/>
  <c r="E213" i="13"/>
  <c r="D213" i="13"/>
  <c r="C213" i="13"/>
  <c r="F208" i="13"/>
  <c r="F218" i="13" s="1"/>
  <c r="F200" i="13" s="1"/>
  <c r="E208" i="13"/>
  <c r="E218" i="13" s="1"/>
  <c r="E200" i="13" s="1"/>
  <c r="D208" i="13"/>
  <c r="C208" i="13"/>
  <c r="F202" i="13"/>
  <c r="E202" i="13"/>
  <c r="D202" i="13"/>
  <c r="F188" i="13"/>
  <c r="E188" i="13"/>
  <c r="D188" i="13"/>
  <c r="C188" i="13"/>
  <c r="F183" i="13"/>
  <c r="F193" i="13" s="1"/>
  <c r="E183" i="13"/>
  <c r="D183" i="13"/>
  <c r="D193" i="13" s="1"/>
  <c r="D175" i="13" s="1"/>
  <c r="C183" i="13"/>
  <c r="C193" i="13" s="1"/>
  <c r="F163" i="13"/>
  <c r="E163" i="13"/>
  <c r="D163" i="13"/>
  <c r="C163" i="13"/>
  <c r="F158" i="13"/>
  <c r="F168" i="13" s="1"/>
  <c r="F150" i="13" s="1"/>
  <c r="E158" i="13"/>
  <c r="D158" i="13"/>
  <c r="D168" i="13" s="1"/>
  <c r="D150" i="13" s="1"/>
  <c r="C158" i="13"/>
  <c r="C168" i="13" s="1"/>
  <c r="C150" i="13" s="1"/>
  <c r="C151" i="13" s="1"/>
  <c r="F152" i="13"/>
  <c r="E152" i="13"/>
  <c r="D152" i="13"/>
  <c r="F129" i="13"/>
  <c r="E129" i="13"/>
  <c r="D129" i="13"/>
  <c r="C129" i="13"/>
  <c r="C138" i="13" s="1"/>
  <c r="F123" i="13"/>
  <c r="E123" i="13"/>
  <c r="D123" i="13"/>
  <c r="C123" i="13"/>
  <c r="F111" i="13"/>
  <c r="E111" i="13"/>
  <c r="D111" i="13"/>
  <c r="F92" i="13"/>
  <c r="F101" i="13" s="1"/>
  <c r="E92" i="13"/>
  <c r="D92" i="13"/>
  <c r="D101" i="13" s="1"/>
  <c r="C92" i="13"/>
  <c r="F86" i="13"/>
  <c r="E86" i="13"/>
  <c r="D86" i="13"/>
  <c r="C86" i="13"/>
  <c r="F74" i="13"/>
  <c r="E74" i="13"/>
  <c r="D74" i="13"/>
  <c r="C64" i="13"/>
  <c r="E61" i="13"/>
  <c r="E371" i="13" s="1"/>
  <c r="F58" i="13"/>
  <c r="E58" i="13"/>
  <c r="D58" i="13"/>
  <c r="C58" i="13"/>
  <c r="F55" i="13"/>
  <c r="E55" i="13"/>
  <c r="D55" i="13"/>
  <c r="D64" i="13" s="1"/>
  <c r="C55" i="13"/>
  <c r="F49" i="13"/>
  <c r="E49" i="13"/>
  <c r="D49" i="13"/>
  <c r="C49" i="13"/>
  <c r="F46" i="13"/>
  <c r="E46" i="13"/>
  <c r="D46" i="13"/>
  <c r="C46" i="13"/>
  <c r="F43" i="13"/>
  <c r="E43" i="13"/>
  <c r="D43" i="13"/>
  <c r="C43" i="13"/>
  <c r="F37" i="13"/>
  <c r="E37" i="13"/>
  <c r="D37" i="13"/>
  <c r="F273" i="13" l="1"/>
  <c r="F255" i="13" s="1"/>
  <c r="C368" i="13"/>
  <c r="D368" i="13"/>
  <c r="D323" i="13"/>
  <c r="D305" i="13" s="1"/>
  <c r="C356" i="13"/>
  <c r="F359" i="13"/>
  <c r="E362" i="13"/>
  <c r="C353" i="13"/>
  <c r="C362" i="13"/>
  <c r="D349" i="13"/>
  <c r="D331" i="13" s="1"/>
  <c r="E359" i="13"/>
  <c r="C365" i="13"/>
  <c r="F138" i="13"/>
  <c r="D218" i="13"/>
  <c r="D200" i="13" s="1"/>
  <c r="D201" i="13" s="1"/>
  <c r="C273" i="13"/>
  <c r="E323" i="13"/>
  <c r="E305" i="13" s="1"/>
  <c r="E306" i="13" s="1"/>
  <c r="D353" i="13"/>
  <c r="E356" i="13"/>
  <c r="E379" i="13"/>
  <c r="E353" i="13"/>
  <c r="E352" i="13" s="1"/>
  <c r="F374" i="13"/>
  <c r="F284" i="13"/>
  <c r="D298" i="13"/>
  <c r="E101" i="13"/>
  <c r="E72" i="13" s="1"/>
  <c r="E298" i="13"/>
  <c r="D352" i="13"/>
  <c r="F298" i="13"/>
  <c r="C101" i="13"/>
  <c r="D138" i="13"/>
  <c r="E168" i="13"/>
  <c r="E150" i="13" s="1"/>
  <c r="F153" i="13" s="1"/>
  <c r="E193" i="13"/>
  <c r="C323" i="13"/>
  <c r="C305" i="13" s="1"/>
  <c r="C306" i="13" s="1"/>
  <c r="F379" i="13"/>
  <c r="E138" i="13"/>
  <c r="E109" i="13" s="1"/>
  <c r="E139" i="13" s="1"/>
  <c r="C218" i="13"/>
  <c r="C200" i="13" s="1"/>
  <c r="C201" i="13" s="1"/>
  <c r="E64" i="13"/>
  <c r="D284" i="13"/>
  <c r="F109" i="13"/>
  <c r="F139" i="13" s="1"/>
  <c r="E308" i="13"/>
  <c r="D72" i="13"/>
  <c r="D102" i="13" s="1"/>
  <c r="F256" i="13"/>
  <c r="F259" i="13" s="1"/>
  <c r="F258" i="13"/>
  <c r="D334" i="13"/>
  <c r="D332" i="13"/>
  <c r="D335" i="13" s="1"/>
  <c r="E229" i="13"/>
  <c r="E227" i="13"/>
  <c r="E259" i="13"/>
  <c r="E334" i="13"/>
  <c r="E332" i="13"/>
  <c r="E35" i="13"/>
  <c r="E201" i="13"/>
  <c r="D35" i="13"/>
  <c r="D65" i="13" s="1"/>
  <c r="D229" i="13"/>
  <c r="D227" i="13"/>
  <c r="D230" i="13" s="1"/>
  <c r="F72" i="13"/>
  <c r="F102" i="13" s="1"/>
  <c r="D153" i="13"/>
  <c r="D151" i="13"/>
  <c r="D154" i="13" s="1"/>
  <c r="F332" i="13"/>
  <c r="F335" i="13" s="1"/>
  <c r="F334" i="13"/>
  <c r="C72" i="13"/>
  <c r="C73" i="13" s="1"/>
  <c r="D109" i="13"/>
  <c r="D139" i="13"/>
  <c r="F306" i="13"/>
  <c r="F308" i="13"/>
  <c r="F201" i="13"/>
  <c r="F203" i="13"/>
  <c r="D259" i="13"/>
  <c r="C109" i="13"/>
  <c r="C110" i="13" s="1"/>
  <c r="F227" i="13"/>
  <c r="F229" i="13"/>
  <c r="F151" i="13"/>
  <c r="D306" i="13"/>
  <c r="F61" i="13"/>
  <c r="C35" i="13"/>
  <c r="C36" i="13" s="1"/>
  <c r="D258" i="13"/>
  <c r="E258" i="13"/>
  <c r="E203" i="13" l="1"/>
  <c r="E102" i="13"/>
  <c r="E153" i="13"/>
  <c r="C352" i="13"/>
  <c r="C351" i="13" s="1"/>
  <c r="C384" i="13" s="1"/>
  <c r="E151" i="13"/>
  <c r="F154" i="13" s="1"/>
  <c r="E230" i="13"/>
  <c r="F352" i="13"/>
  <c r="F351" i="13" s="1"/>
  <c r="F384" i="13" s="1"/>
  <c r="D308" i="13"/>
  <c r="D203" i="13"/>
  <c r="D204" i="13"/>
  <c r="D309" i="13"/>
  <c r="F204" i="13"/>
  <c r="E65" i="13"/>
  <c r="D351" i="13"/>
  <c r="D384" i="13" s="1"/>
  <c r="E309" i="13"/>
  <c r="C139" i="13"/>
  <c r="D112" i="13"/>
  <c r="D110" i="13"/>
  <c r="D113" i="13" s="1"/>
  <c r="E38" i="13"/>
  <c r="E36" i="13"/>
  <c r="E112" i="13"/>
  <c r="E110" i="13"/>
  <c r="F110" i="13"/>
  <c r="F112" i="13"/>
  <c r="C102" i="13"/>
  <c r="F64" i="13"/>
  <c r="F371" i="13"/>
  <c r="F230" i="13"/>
  <c r="D38" i="13"/>
  <c r="D36" i="13"/>
  <c r="D39" i="13" s="1"/>
  <c r="E75" i="13"/>
  <c r="E73" i="13"/>
  <c r="D73" i="13"/>
  <c r="D76" i="13" s="1"/>
  <c r="D75" i="13"/>
  <c r="E204" i="13"/>
  <c r="E335" i="13"/>
  <c r="C65" i="13"/>
  <c r="F75" i="13"/>
  <c r="F73" i="13"/>
  <c r="F309" i="13"/>
  <c r="E351" i="13"/>
  <c r="E384" i="13" s="1"/>
  <c r="E154" i="13" l="1"/>
  <c r="F35" i="13"/>
  <c r="F65" i="13" s="1"/>
  <c r="E76" i="13"/>
  <c r="F76" i="13"/>
  <c r="F113" i="13"/>
  <c r="E113" i="13"/>
  <c r="E39" i="13"/>
  <c r="F38" i="13" l="1"/>
  <c r="F36" i="13"/>
  <c r="F39" i="13" s="1"/>
  <c r="F120" i="12" l="1"/>
  <c r="E120" i="12"/>
  <c r="D120" i="12"/>
  <c r="C120" i="12"/>
  <c r="F115" i="12"/>
  <c r="E115" i="12"/>
  <c r="D115" i="12"/>
  <c r="C115" i="12"/>
  <c r="F114" i="12"/>
  <c r="E114" i="12"/>
  <c r="D114" i="12"/>
  <c r="C114" i="12"/>
  <c r="F113" i="12"/>
  <c r="E113" i="12"/>
  <c r="D113" i="12"/>
  <c r="C113" i="12"/>
  <c r="D112" i="12"/>
  <c r="F111" i="12"/>
  <c r="E111" i="12"/>
  <c r="D111" i="12"/>
  <c r="C111" i="12"/>
  <c r="F110" i="12"/>
  <c r="E110" i="12"/>
  <c r="D110" i="12"/>
  <c r="C110" i="12"/>
  <c r="F109" i="12"/>
  <c r="E109" i="12"/>
  <c r="D109" i="12"/>
  <c r="C109" i="12"/>
  <c r="F108" i="12"/>
  <c r="E108" i="12"/>
  <c r="E106" i="12" s="1"/>
  <c r="D108" i="12"/>
  <c r="C108" i="12"/>
  <c r="C106" i="12" s="1"/>
  <c r="F107" i="12"/>
  <c r="E107" i="12"/>
  <c r="D107" i="12"/>
  <c r="C107" i="12"/>
  <c r="F106" i="12"/>
  <c r="D106" i="12"/>
  <c r="F105" i="12"/>
  <c r="E105" i="12"/>
  <c r="D105" i="12"/>
  <c r="C105" i="12"/>
  <c r="F104" i="12"/>
  <c r="E104" i="12"/>
  <c r="E103" i="12" s="1"/>
  <c r="D104" i="12"/>
  <c r="D103" i="12" s="1"/>
  <c r="C104" i="12"/>
  <c r="C103" i="12" s="1"/>
  <c r="F102" i="12"/>
  <c r="E102" i="12"/>
  <c r="D102" i="12"/>
  <c r="C102" i="12"/>
  <c r="F101" i="12"/>
  <c r="E101" i="12"/>
  <c r="E100" i="12" s="1"/>
  <c r="D101" i="12"/>
  <c r="D100" i="12" s="1"/>
  <c r="C101" i="12"/>
  <c r="F100" i="12"/>
  <c r="F99" i="12"/>
  <c r="E99" i="12"/>
  <c r="E97" i="12" s="1"/>
  <c r="D99" i="12"/>
  <c r="C99" i="12"/>
  <c r="D98" i="12"/>
  <c r="C98" i="12"/>
  <c r="F97" i="12"/>
  <c r="F96" i="12"/>
  <c r="E96" i="12"/>
  <c r="D96" i="12"/>
  <c r="C96" i="12"/>
  <c r="C94" i="12" s="1"/>
  <c r="F95" i="12"/>
  <c r="E95" i="12"/>
  <c r="E94" i="12" s="1"/>
  <c r="D95" i="12"/>
  <c r="D94" i="12" s="1"/>
  <c r="C95" i="12"/>
  <c r="F94" i="12"/>
  <c r="F85" i="12"/>
  <c r="F72" i="12" s="1"/>
  <c r="E85" i="12"/>
  <c r="E72" i="12" s="1"/>
  <c r="D85" i="12"/>
  <c r="C85" i="12"/>
  <c r="F74" i="12"/>
  <c r="E74" i="12"/>
  <c r="D74" i="12"/>
  <c r="D73" i="12"/>
  <c r="D76" i="12" s="1"/>
  <c r="C73" i="12"/>
  <c r="D72" i="12"/>
  <c r="D75" i="12" s="1"/>
  <c r="E60" i="12"/>
  <c r="E31" i="12" s="1"/>
  <c r="E57" i="12"/>
  <c r="E112" i="12" s="1"/>
  <c r="C57" i="12"/>
  <c r="C112" i="12" s="1"/>
  <c r="F45" i="12"/>
  <c r="E45" i="12"/>
  <c r="D45" i="12"/>
  <c r="D60" i="12" s="1"/>
  <c r="C45" i="12"/>
  <c r="F42" i="12"/>
  <c r="E42" i="12"/>
  <c r="D42" i="12"/>
  <c r="C42" i="12"/>
  <c r="F39" i="12"/>
  <c r="E39" i="12"/>
  <c r="D39" i="12"/>
  <c r="C39" i="12"/>
  <c r="F33" i="12"/>
  <c r="E33" i="12"/>
  <c r="D33" i="12"/>
  <c r="F103" i="12" l="1"/>
  <c r="F57" i="12"/>
  <c r="F112" i="12" s="1"/>
  <c r="F93" i="12" s="1"/>
  <c r="C100" i="12"/>
  <c r="C60" i="12"/>
  <c r="C31" i="12" s="1"/>
  <c r="C32" i="12" s="1"/>
  <c r="C33" i="12" s="1"/>
  <c r="C34" i="12" s="1"/>
  <c r="C35" i="12" s="1"/>
  <c r="C97" i="12"/>
  <c r="D97" i="12"/>
  <c r="D93" i="12" s="1"/>
  <c r="F60" i="12"/>
  <c r="F31" i="12" s="1"/>
  <c r="F92" i="12" s="1"/>
  <c r="E32" i="12"/>
  <c r="D31" i="12"/>
  <c r="E34" i="12" s="1"/>
  <c r="E93" i="12"/>
  <c r="E125" i="12" s="1"/>
  <c r="C61" i="12"/>
  <c r="E92" i="12"/>
  <c r="E73" i="12"/>
  <c r="E76" i="12" s="1"/>
  <c r="E75" i="12"/>
  <c r="C93" i="12"/>
  <c r="F75" i="12"/>
  <c r="E61" i="12"/>
  <c r="F73" i="12"/>
  <c r="C92" i="12" l="1"/>
  <c r="C125" i="12"/>
  <c r="D61" i="12"/>
  <c r="F61" i="12"/>
  <c r="D92" i="12"/>
  <c r="D125" i="12" s="1"/>
  <c r="F76" i="12"/>
  <c r="F34" i="12"/>
  <c r="F32" i="12"/>
  <c r="F35" i="12" s="1"/>
  <c r="F125" i="12"/>
  <c r="D34" i="12"/>
  <c r="D32" i="12"/>
  <c r="D35" i="12" s="1"/>
  <c r="E35" i="12" l="1"/>
  <c r="F124" i="11" l="1"/>
  <c r="E124" i="11"/>
  <c r="D124" i="11"/>
  <c r="F123" i="11"/>
  <c r="E123" i="11"/>
  <c r="D123" i="11"/>
  <c r="C123" i="11"/>
  <c r="F122" i="11"/>
  <c r="E122" i="11"/>
  <c r="D122" i="11"/>
  <c r="C122" i="11"/>
  <c r="F121" i="11"/>
  <c r="E121" i="11"/>
  <c r="D121" i="11"/>
  <c r="C121" i="11"/>
  <c r="D120" i="11"/>
  <c r="C120" i="11"/>
  <c r="F119" i="11"/>
  <c r="E119" i="11"/>
  <c r="D119" i="11"/>
  <c r="C119" i="11"/>
  <c r="F118" i="11"/>
  <c r="E118" i="11"/>
  <c r="D118" i="11"/>
  <c r="C118" i="11"/>
  <c r="F117" i="11"/>
  <c r="E117" i="11"/>
  <c r="D117" i="11"/>
  <c r="C117" i="11"/>
  <c r="F116" i="11"/>
  <c r="E116" i="11"/>
  <c r="D116" i="11"/>
  <c r="C116" i="11"/>
  <c r="F115" i="11"/>
  <c r="E115" i="11"/>
  <c r="D115" i="11"/>
  <c r="C115" i="11"/>
  <c r="F114" i="11"/>
  <c r="E114" i="11"/>
  <c r="D114" i="11"/>
  <c r="C114" i="11"/>
  <c r="F113" i="11"/>
  <c r="E113" i="11"/>
  <c r="D113" i="11"/>
  <c r="C113" i="11"/>
  <c r="F112" i="11"/>
  <c r="E112" i="11"/>
  <c r="D112" i="11"/>
  <c r="C112" i="11"/>
  <c r="F111" i="11"/>
  <c r="E111" i="11"/>
  <c r="D111" i="11"/>
  <c r="C111" i="11"/>
  <c r="F110" i="11"/>
  <c r="E110" i="11"/>
  <c r="D110" i="11"/>
  <c r="C110" i="11"/>
  <c r="F109" i="11"/>
  <c r="E109" i="11"/>
  <c r="D109" i="11"/>
  <c r="C109" i="11"/>
  <c r="F107" i="11"/>
  <c r="E107" i="11"/>
  <c r="D107" i="11"/>
  <c r="C107" i="11"/>
  <c r="F106" i="11"/>
  <c r="E106" i="11"/>
  <c r="D106" i="11"/>
  <c r="C106" i="11"/>
  <c r="F104" i="11"/>
  <c r="E104" i="11"/>
  <c r="D104" i="11"/>
  <c r="C104" i="11"/>
  <c r="F103" i="11"/>
  <c r="E103" i="11"/>
  <c r="D103" i="11"/>
  <c r="C103" i="11"/>
  <c r="C102" i="11"/>
  <c r="F98" i="11"/>
  <c r="E98" i="11"/>
  <c r="D98" i="11"/>
  <c r="C98" i="11"/>
  <c r="E91" i="11"/>
  <c r="D91" i="11"/>
  <c r="F90" i="11"/>
  <c r="E90" i="11"/>
  <c r="D90" i="11"/>
  <c r="E89" i="11"/>
  <c r="E92" i="11" s="1"/>
  <c r="D89" i="11"/>
  <c r="D92" i="11" s="1"/>
  <c r="C89" i="11"/>
  <c r="C124" i="11" s="1"/>
  <c r="F88" i="11"/>
  <c r="F89" i="11" s="1"/>
  <c r="F92" i="11" s="1"/>
  <c r="F80" i="11"/>
  <c r="E80" i="11"/>
  <c r="D80" i="11"/>
  <c r="C80" i="11"/>
  <c r="E74" i="11"/>
  <c r="F73" i="11"/>
  <c r="E73" i="11"/>
  <c r="D73" i="11"/>
  <c r="F72" i="11"/>
  <c r="E72" i="11"/>
  <c r="D72" i="11"/>
  <c r="F71" i="11"/>
  <c r="F74" i="11" s="1"/>
  <c r="E71" i="11"/>
  <c r="D71" i="11"/>
  <c r="C71" i="11"/>
  <c r="D74" i="11" s="1"/>
  <c r="E56" i="11"/>
  <c r="E120" i="11" s="1"/>
  <c r="C56" i="11"/>
  <c r="C59" i="11" s="1"/>
  <c r="F44" i="11"/>
  <c r="F108" i="11" s="1"/>
  <c r="E44" i="11"/>
  <c r="E59" i="11" s="1"/>
  <c r="D44" i="11"/>
  <c r="D59" i="11" s="1"/>
  <c r="C44" i="11"/>
  <c r="C108" i="11" s="1"/>
  <c r="F41" i="11"/>
  <c r="F105" i="11" s="1"/>
  <c r="E41" i="11"/>
  <c r="E105" i="11" s="1"/>
  <c r="D41" i="11"/>
  <c r="D105" i="11" s="1"/>
  <c r="C41" i="11"/>
  <c r="C105" i="11" s="1"/>
  <c r="F38" i="11"/>
  <c r="F102" i="11" s="1"/>
  <c r="E38" i="11"/>
  <c r="E102" i="11" s="1"/>
  <c r="D38" i="11"/>
  <c r="D102" i="11" s="1"/>
  <c r="C38" i="11"/>
  <c r="F33" i="11"/>
  <c r="E33" i="11"/>
  <c r="D33" i="11"/>
  <c r="F32" i="11"/>
  <c r="E32" i="11"/>
  <c r="D32" i="11"/>
  <c r="F31" i="11"/>
  <c r="F34" i="11" s="1"/>
  <c r="E31" i="11"/>
  <c r="E34" i="11" s="1"/>
  <c r="D31" i="11"/>
  <c r="D34" i="11" s="1"/>
  <c r="C31" i="11"/>
  <c r="C100" i="11" l="1"/>
  <c r="C60" i="11"/>
  <c r="F101" i="11"/>
  <c r="F91" i="11"/>
  <c r="D108" i="11"/>
  <c r="F56" i="11"/>
  <c r="D100" i="11"/>
  <c r="D60" i="11"/>
  <c r="C101" i="11"/>
  <c r="C125" i="11" s="1"/>
  <c r="E60" i="11"/>
  <c r="E100" i="11"/>
  <c r="D101" i="11"/>
  <c r="D125" i="11" s="1"/>
  <c r="E108" i="11"/>
  <c r="E101" i="11" s="1"/>
  <c r="E125" i="11" s="1"/>
  <c r="F120" i="11" l="1"/>
  <c r="F59" i="11"/>
  <c r="F60" i="11" l="1"/>
  <c r="F100" i="11"/>
  <c r="F125" i="11" s="1"/>
  <c r="F366" i="10" l="1"/>
  <c r="E366" i="10"/>
  <c r="D366" i="10"/>
  <c r="C366" i="10"/>
  <c r="F365" i="10"/>
  <c r="E365" i="10"/>
  <c r="D365" i="10"/>
  <c r="C365" i="10"/>
  <c r="F364" i="10"/>
  <c r="E364" i="10"/>
  <c r="D364" i="10"/>
  <c r="C364" i="10"/>
  <c r="F363" i="10"/>
  <c r="F362" i="10" s="1"/>
  <c r="E363" i="10"/>
  <c r="E362" i="10" s="1"/>
  <c r="D363" i="10"/>
  <c r="C363" i="10"/>
  <c r="F361" i="10"/>
  <c r="E361" i="10"/>
  <c r="D361" i="10"/>
  <c r="C361" i="10"/>
  <c r="F360" i="10"/>
  <c r="E360" i="10"/>
  <c r="D360" i="10"/>
  <c r="C360" i="10"/>
  <c r="F359" i="10"/>
  <c r="E359" i="10"/>
  <c r="D359" i="10"/>
  <c r="C359" i="10"/>
  <c r="F358" i="10"/>
  <c r="F357" i="10" s="1"/>
  <c r="E358" i="10"/>
  <c r="E357" i="10" s="1"/>
  <c r="D358" i="10"/>
  <c r="C358" i="10"/>
  <c r="C357" i="10" s="1"/>
  <c r="F356" i="10"/>
  <c r="E356" i="10"/>
  <c r="D356" i="10"/>
  <c r="C356" i="10"/>
  <c r="F355" i="10"/>
  <c r="E355" i="10"/>
  <c r="D355" i="10"/>
  <c r="C355" i="10"/>
  <c r="D354" i="10"/>
  <c r="C354" i="10"/>
  <c r="F353" i="10"/>
  <c r="E353" i="10"/>
  <c r="D353" i="10"/>
  <c r="C353" i="10"/>
  <c r="F352" i="10"/>
  <c r="F351" i="10" s="1"/>
  <c r="E352" i="10"/>
  <c r="E351" i="10" s="1"/>
  <c r="D352" i="10"/>
  <c r="C352" i="10"/>
  <c r="F350" i="10"/>
  <c r="E350" i="10"/>
  <c r="D350" i="10"/>
  <c r="D348" i="10" s="1"/>
  <c r="C350" i="10"/>
  <c r="C348" i="10" s="1"/>
  <c r="F349" i="10"/>
  <c r="F348" i="10" s="1"/>
  <c r="E349" i="10"/>
  <c r="D349" i="10"/>
  <c r="C349" i="10"/>
  <c r="F347" i="10"/>
  <c r="E347" i="10"/>
  <c r="E345" i="10" s="1"/>
  <c r="D347" i="10"/>
  <c r="C347" i="10"/>
  <c r="F346" i="10"/>
  <c r="F345" i="10" s="1"/>
  <c r="E346" i="10"/>
  <c r="D346" i="10"/>
  <c r="C346" i="10"/>
  <c r="F344" i="10"/>
  <c r="E344" i="10"/>
  <c r="D344" i="10"/>
  <c r="D342" i="10" s="1"/>
  <c r="C344" i="10"/>
  <c r="F343" i="10"/>
  <c r="E343" i="10"/>
  <c r="D343" i="10"/>
  <c r="C343" i="10"/>
  <c r="F341" i="10"/>
  <c r="E341" i="10"/>
  <c r="D341" i="10"/>
  <c r="C341" i="10"/>
  <c r="F340" i="10"/>
  <c r="E340" i="10"/>
  <c r="D340" i="10"/>
  <c r="C340" i="10"/>
  <c r="F339" i="10"/>
  <c r="F338" i="10"/>
  <c r="E338" i="10"/>
  <c r="D338" i="10"/>
  <c r="C338" i="10"/>
  <c r="F337" i="10"/>
  <c r="E337" i="10"/>
  <c r="D337" i="10"/>
  <c r="C337" i="10"/>
  <c r="F327" i="10"/>
  <c r="E327" i="10"/>
  <c r="D327" i="10"/>
  <c r="C327" i="10"/>
  <c r="F322" i="10"/>
  <c r="E322" i="10"/>
  <c r="D322" i="10"/>
  <c r="C322" i="10"/>
  <c r="C332" i="10" s="1"/>
  <c r="F316" i="10"/>
  <c r="E316" i="10"/>
  <c r="D316" i="10"/>
  <c r="F301" i="10"/>
  <c r="E301" i="10"/>
  <c r="D301" i="10"/>
  <c r="C301" i="10"/>
  <c r="F296" i="10"/>
  <c r="F306" i="10" s="1"/>
  <c r="F288" i="10" s="1"/>
  <c r="E296" i="10"/>
  <c r="E306" i="10" s="1"/>
  <c r="E288" i="10" s="1"/>
  <c r="D296" i="10"/>
  <c r="D306" i="10" s="1"/>
  <c r="D288" i="10" s="1"/>
  <c r="C296" i="10"/>
  <c r="C306" i="10" s="1"/>
  <c r="C288" i="10" s="1"/>
  <c r="C289" i="10" s="1"/>
  <c r="F290" i="10"/>
  <c r="E290" i="10"/>
  <c r="D290" i="10"/>
  <c r="F276" i="10"/>
  <c r="E276" i="10"/>
  <c r="D276" i="10"/>
  <c r="C276" i="10"/>
  <c r="F271" i="10"/>
  <c r="F281" i="10" s="1"/>
  <c r="E271" i="10"/>
  <c r="D271" i="10"/>
  <c r="C271" i="10"/>
  <c r="F266" i="10"/>
  <c r="E266" i="10"/>
  <c r="D266" i="10"/>
  <c r="F265" i="10"/>
  <c r="E265" i="10"/>
  <c r="D265" i="10"/>
  <c r="F264" i="10"/>
  <c r="F267" i="10" s="1"/>
  <c r="E264" i="10"/>
  <c r="E267" i="10" s="1"/>
  <c r="D264" i="10"/>
  <c r="C264" i="10"/>
  <c r="F251" i="10"/>
  <c r="E251" i="10"/>
  <c r="D251" i="10"/>
  <c r="C251" i="10"/>
  <c r="F246" i="10"/>
  <c r="E246" i="10"/>
  <c r="D246" i="10"/>
  <c r="C246" i="10"/>
  <c r="F240" i="10"/>
  <c r="E240" i="10"/>
  <c r="D240" i="10"/>
  <c r="E238" i="10"/>
  <c r="E239" i="10" s="1"/>
  <c r="D238" i="10"/>
  <c r="D239" i="10" s="1"/>
  <c r="C238" i="10"/>
  <c r="C239" i="10" s="1"/>
  <c r="F222" i="10"/>
  <c r="E222" i="10"/>
  <c r="D222" i="10"/>
  <c r="C222" i="10"/>
  <c r="C227" i="10" s="1"/>
  <c r="F217" i="10"/>
  <c r="F227" i="10" s="1"/>
  <c r="E217" i="10"/>
  <c r="D217" i="10"/>
  <c r="F211" i="10"/>
  <c r="E211" i="10"/>
  <c r="D211" i="10"/>
  <c r="C210" i="10"/>
  <c r="F197" i="10"/>
  <c r="E197" i="10"/>
  <c r="F192" i="10"/>
  <c r="E192" i="10"/>
  <c r="D192" i="10"/>
  <c r="D202" i="10" s="1"/>
  <c r="C192" i="10"/>
  <c r="C202" i="10" s="1"/>
  <c r="E187" i="10"/>
  <c r="D187" i="10"/>
  <c r="F186" i="10"/>
  <c r="E186" i="10"/>
  <c r="D186" i="10"/>
  <c r="E185" i="10"/>
  <c r="E188" i="10" s="1"/>
  <c r="D185" i="10"/>
  <c r="C185" i="10"/>
  <c r="D188" i="10" s="1"/>
  <c r="F172" i="10"/>
  <c r="E172" i="10"/>
  <c r="F167" i="10"/>
  <c r="E167" i="10"/>
  <c r="D167" i="10"/>
  <c r="D177" i="10" s="1"/>
  <c r="C167" i="10"/>
  <c r="C177" i="10" s="1"/>
  <c r="E162" i="10"/>
  <c r="D162" i="10"/>
  <c r="F161" i="10"/>
  <c r="E161" i="10"/>
  <c r="D161" i="10"/>
  <c r="E160" i="10"/>
  <c r="D160" i="10"/>
  <c r="C160" i="10"/>
  <c r="F146" i="10"/>
  <c r="E146" i="10"/>
  <c r="F141" i="10"/>
  <c r="F151" i="10" s="1"/>
  <c r="F133" i="10" s="1"/>
  <c r="E141" i="10"/>
  <c r="D141" i="10"/>
  <c r="D151" i="10" s="1"/>
  <c r="C141" i="10"/>
  <c r="C151" i="10" s="1"/>
  <c r="E136" i="10"/>
  <c r="D136" i="10"/>
  <c r="F135" i="10"/>
  <c r="E135" i="10"/>
  <c r="D135" i="10"/>
  <c r="E134" i="10"/>
  <c r="D134" i="10"/>
  <c r="C134" i="10"/>
  <c r="F116" i="10"/>
  <c r="F126" i="10" s="1"/>
  <c r="E116" i="10"/>
  <c r="E126" i="10" s="1"/>
  <c r="D116" i="10"/>
  <c r="D126" i="10" s="1"/>
  <c r="C116" i="10"/>
  <c r="C126" i="10" s="1"/>
  <c r="F111" i="10"/>
  <c r="E111" i="10"/>
  <c r="D111" i="10"/>
  <c r="F110" i="10"/>
  <c r="E110" i="10"/>
  <c r="D110" i="10"/>
  <c r="F109" i="10"/>
  <c r="E109" i="10"/>
  <c r="D109" i="10"/>
  <c r="D112" i="10" s="1"/>
  <c r="F96" i="10"/>
  <c r="F97" i="10" s="1"/>
  <c r="E96" i="10"/>
  <c r="E97" i="10" s="1"/>
  <c r="D96" i="10"/>
  <c r="D97" i="10" s="1"/>
  <c r="C96" i="10"/>
  <c r="C97" i="10" s="1"/>
  <c r="F71" i="10"/>
  <c r="E71" i="10"/>
  <c r="F70" i="10"/>
  <c r="E70" i="10"/>
  <c r="D70" i="10"/>
  <c r="F69" i="10"/>
  <c r="E69" i="10"/>
  <c r="D69" i="10"/>
  <c r="C68" i="10"/>
  <c r="D71" i="10" s="1"/>
  <c r="E56" i="10"/>
  <c r="F56" i="10" s="1"/>
  <c r="F53" i="10"/>
  <c r="E53" i="10"/>
  <c r="E59" i="10" s="1"/>
  <c r="E60" i="10" s="1"/>
  <c r="D53" i="10"/>
  <c r="D59" i="10" s="1"/>
  <c r="D60" i="10" s="1"/>
  <c r="C53" i="10"/>
  <c r="C59" i="10" s="1"/>
  <c r="C60" i="10" s="1"/>
  <c r="C44" i="10"/>
  <c r="F33" i="10"/>
  <c r="E33" i="10"/>
  <c r="D33" i="10"/>
  <c r="F32" i="10"/>
  <c r="E32" i="10"/>
  <c r="D32" i="10"/>
  <c r="F31" i="10"/>
  <c r="F34" i="10" s="1"/>
  <c r="E31" i="10"/>
  <c r="D31" i="10"/>
  <c r="D34" i="10" s="1"/>
  <c r="C31" i="10"/>
  <c r="E202" i="10" l="1"/>
  <c r="D163" i="10"/>
  <c r="E137" i="10"/>
  <c r="C256" i="10"/>
  <c r="D256" i="10"/>
  <c r="D267" i="10"/>
  <c r="C339" i="10"/>
  <c r="C342" i="10"/>
  <c r="E332" i="10"/>
  <c r="E314" i="10" s="1"/>
  <c r="E336" i="10"/>
  <c r="D339" i="10"/>
  <c r="E34" i="10"/>
  <c r="D137" i="10"/>
  <c r="E163" i="10"/>
  <c r="F256" i="10"/>
  <c r="F238" i="10" s="1"/>
  <c r="F332" i="10"/>
  <c r="F314" i="10" s="1"/>
  <c r="F336" i="10"/>
  <c r="E339" i="10"/>
  <c r="E342" i="10"/>
  <c r="D345" i="10"/>
  <c r="E177" i="10"/>
  <c r="F202" i="10"/>
  <c r="F184" i="10" s="1"/>
  <c r="F185" i="10" s="1"/>
  <c r="F188" i="10" s="1"/>
  <c r="E227" i="10"/>
  <c r="E281" i="10"/>
  <c r="C336" i="10"/>
  <c r="F342" i="10"/>
  <c r="F112" i="10"/>
  <c r="E151" i="10"/>
  <c r="F177" i="10"/>
  <c r="F159" i="10" s="1"/>
  <c r="F160" i="10" s="1"/>
  <c r="F163" i="10" s="1"/>
  <c r="D351" i="10"/>
  <c r="D336" i="10"/>
  <c r="D357" i="10"/>
  <c r="C345" i="10"/>
  <c r="E112" i="10"/>
  <c r="D227" i="10"/>
  <c r="E256" i="10"/>
  <c r="D332" i="10"/>
  <c r="D314" i="10" s="1"/>
  <c r="D315" i="10" s="1"/>
  <c r="E348" i="10"/>
  <c r="C351" i="10"/>
  <c r="C362" i="10"/>
  <c r="C281" i="10"/>
  <c r="D362" i="10"/>
  <c r="D281" i="10"/>
  <c r="F354" i="10"/>
  <c r="F59" i="10"/>
  <c r="F60" i="10" s="1"/>
  <c r="D291" i="10"/>
  <c r="D289" i="10"/>
  <c r="D292" i="10" s="1"/>
  <c r="E289" i="10"/>
  <c r="E291" i="10"/>
  <c r="F289" i="10"/>
  <c r="F291" i="10"/>
  <c r="C335" i="10"/>
  <c r="C314" i="10"/>
  <c r="D317" i="10" s="1"/>
  <c r="F136" i="10"/>
  <c r="F134" i="10"/>
  <c r="F137" i="10" s="1"/>
  <c r="F187" i="10"/>
  <c r="D209" i="10"/>
  <c r="D242" i="10"/>
  <c r="E209" i="10"/>
  <c r="F239" i="10"/>
  <c r="F242" i="10" s="1"/>
  <c r="F241" i="10"/>
  <c r="E315" i="10"/>
  <c r="F209" i="10"/>
  <c r="E242" i="10"/>
  <c r="F315" i="10"/>
  <c r="E354" i="10"/>
  <c r="D241" i="10"/>
  <c r="E241" i="10"/>
  <c r="E335" i="10" l="1"/>
  <c r="F292" i="10"/>
  <c r="F317" i="10"/>
  <c r="D335" i="10"/>
  <c r="F162" i="10"/>
  <c r="E317" i="10"/>
  <c r="F318" i="10"/>
  <c r="E292" i="10"/>
  <c r="F335" i="10"/>
  <c r="D212" i="10"/>
  <c r="D334" i="10"/>
  <c r="D367" i="10" s="1"/>
  <c r="D210" i="10"/>
  <c r="D213" i="10" s="1"/>
  <c r="C315" i="10"/>
  <c r="D318" i="10" s="1"/>
  <c r="C334" i="10"/>
  <c r="C367" i="10" s="1"/>
  <c r="E212" i="10"/>
  <c r="E334" i="10"/>
  <c r="E367" i="10" s="1"/>
  <c r="E210" i="10"/>
  <c r="F212" i="10"/>
  <c r="F334" i="10"/>
  <c r="F210" i="10"/>
  <c r="E318" i="10"/>
  <c r="E213" i="10" l="1"/>
  <c r="F213" i="10"/>
  <c r="F367" i="10"/>
  <c r="F171" i="9" l="1"/>
  <c r="E171" i="9"/>
  <c r="D171" i="9"/>
  <c r="C171" i="9"/>
  <c r="F170" i="9"/>
  <c r="E170" i="9"/>
  <c r="D170" i="9"/>
  <c r="C170" i="9"/>
  <c r="F169" i="9"/>
  <c r="E169" i="9"/>
  <c r="D169" i="9"/>
  <c r="D167" i="9" s="1"/>
  <c r="C169" i="9"/>
  <c r="F168" i="9"/>
  <c r="F167" i="9" s="1"/>
  <c r="E168" i="9"/>
  <c r="E167" i="9" s="1"/>
  <c r="D168" i="9"/>
  <c r="C168" i="9"/>
  <c r="C167" i="9" s="1"/>
  <c r="F166" i="9"/>
  <c r="E166" i="9"/>
  <c r="D166" i="9"/>
  <c r="C166" i="9"/>
  <c r="F165" i="9"/>
  <c r="E165" i="9"/>
  <c r="D165" i="9"/>
  <c r="C165" i="9"/>
  <c r="F164" i="9"/>
  <c r="E164" i="9"/>
  <c r="D164" i="9"/>
  <c r="C164" i="9"/>
  <c r="F163" i="9"/>
  <c r="E163" i="9"/>
  <c r="E162" i="9" s="1"/>
  <c r="D163" i="9"/>
  <c r="D162" i="9" s="1"/>
  <c r="C163" i="9"/>
  <c r="C162" i="9" s="1"/>
  <c r="F161" i="9"/>
  <c r="E161" i="9"/>
  <c r="D161" i="9"/>
  <c r="C161" i="9"/>
  <c r="F160" i="9"/>
  <c r="E160" i="9"/>
  <c r="D160" i="9"/>
  <c r="C160" i="9"/>
  <c r="D159" i="9"/>
  <c r="F158" i="9"/>
  <c r="E158" i="9"/>
  <c r="D158" i="9"/>
  <c r="C158" i="9"/>
  <c r="F157" i="9"/>
  <c r="E157" i="9"/>
  <c r="E156" i="9" s="1"/>
  <c r="D157" i="9"/>
  <c r="D156" i="9" s="1"/>
  <c r="C157" i="9"/>
  <c r="C156" i="9" s="1"/>
  <c r="F155" i="9"/>
  <c r="E155" i="9"/>
  <c r="D155" i="9"/>
  <c r="C155" i="9"/>
  <c r="F154" i="9"/>
  <c r="F153" i="9" s="1"/>
  <c r="E154" i="9"/>
  <c r="E153" i="9" s="1"/>
  <c r="D154" i="9"/>
  <c r="D153" i="9" s="1"/>
  <c r="C154" i="9"/>
  <c r="C153" i="9" s="1"/>
  <c r="F152" i="9"/>
  <c r="E152" i="9"/>
  <c r="D152" i="9"/>
  <c r="C152" i="9"/>
  <c r="F151" i="9"/>
  <c r="E151" i="9"/>
  <c r="D151" i="9"/>
  <c r="D150" i="9" s="1"/>
  <c r="C151" i="9"/>
  <c r="C150" i="9" s="1"/>
  <c r="F149" i="9"/>
  <c r="E149" i="9"/>
  <c r="E147" i="9" s="1"/>
  <c r="D149" i="9"/>
  <c r="C149" i="9"/>
  <c r="F148" i="9"/>
  <c r="F147" i="9" s="1"/>
  <c r="D148" i="9"/>
  <c r="C148" i="9"/>
  <c r="C147" i="9" s="1"/>
  <c r="F146" i="9"/>
  <c r="E146" i="9"/>
  <c r="E144" i="9" s="1"/>
  <c r="D146" i="9"/>
  <c r="C146" i="9"/>
  <c r="F145" i="9"/>
  <c r="D145" i="9"/>
  <c r="D144" i="9" s="1"/>
  <c r="C145" i="9"/>
  <c r="C144" i="9" s="1"/>
  <c r="F143" i="9"/>
  <c r="E143" i="9"/>
  <c r="D143" i="9"/>
  <c r="C143" i="9"/>
  <c r="F142" i="9"/>
  <c r="F141" i="9" s="1"/>
  <c r="D142" i="9"/>
  <c r="D141" i="9" s="1"/>
  <c r="C142" i="9"/>
  <c r="C141" i="9" s="1"/>
  <c r="E141" i="9"/>
  <c r="F132" i="9"/>
  <c r="E132" i="9"/>
  <c r="D132" i="9"/>
  <c r="C132" i="9"/>
  <c r="F127" i="9"/>
  <c r="F137" i="9" s="1"/>
  <c r="F119" i="9" s="1"/>
  <c r="E127" i="9"/>
  <c r="E137" i="9" s="1"/>
  <c r="E119" i="9" s="1"/>
  <c r="D127" i="9"/>
  <c r="D137" i="9" s="1"/>
  <c r="D119" i="9" s="1"/>
  <c r="C127" i="9"/>
  <c r="C137" i="9" s="1"/>
  <c r="C119" i="9" s="1"/>
  <c r="C120" i="9" s="1"/>
  <c r="F121" i="9"/>
  <c r="E121" i="9"/>
  <c r="D121" i="9"/>
  <c r="F107" i="9"/>
  <c r="E107" i="9"/>
  <c r="C107" i="9"/>
  <c r="F102" i="9"/>
  <c r="F112" i="9" s="1"/>
  <c r="E102" i="9"/>
  <c r="D102" i="9"/>
  <c r="D112" i="9" s="1"/>
  <c r="C102" i="9"/>
  <c r="C112" i="9" s="1"/>
  <c r="F97" i="9"/>
  <c r="E97" i="9"/>
  <c r="D97" i="9"/>
  <c r="F96" i="9"/>
  <c r="E96" i="9"/>
  <c r="D96" i="9"/>
  <c r="F95" i="9"/>
  <c r="F98" i="9" s="1"/>
  <c r="E95" i="9"/>
  <c r="E98" i="9" s="1"/>
  <c r="D95" i="9"/>
  <c r="D98" i="9" s="1"/>
  <c r="C95" i="9"/>
  <c r="F82" i="9"/>
  <c r="E82" i="9"/>
  <c r="D82" i="9"/>
  <c r="C82" i="9"/>
  <c r="F77" i="9"/>
  <c r="E77" i="9"/>
  <c r="E87" i="9" s="1"/>
  <c r="E69" i="9" s="1"/>
  <c r="D77" i="9"/>
  <c r="D87" i="9" s="1"/>
  <c r="C77" i="9"/>
  <c r="D72" i="9"/>
  <c r="F71" i="9"/>
  <c r="E71" i="9"/>
  <c r="D71" i="9"/>
  <c r="D70" i="9"/>
  <c r="C70" i="9"/>
  <c r="E54" i="9"/>
  <c r="C54" i="9"/>
  <c r="F51" i="9"/>
  <c r="E51" i="9"/>
  <c r="D51" i="9"/>
  <c r="C51" i="9"/>
  <c r="F42" i="9"/>
  <c r="E42" i="9"/>
  <c r="D42" i="9"/>
  <c r="C42" i="9"/>
  <c r="F39" i="9"/>
  <c r="E39" i="9"/>
  <c r="D39" i="9"/>
  <c r="C39" i="9"/>
  <c r="F36" i="9"/>
  <c r="E36" i="9"/>
  <c r="D36" i="9"/>
  <c r="C36" i="9"/>
  <c r="F30" i="9"/>
  <c r="E30" i="9"/>
  <c r="D30" i="9"/>
  <c r="D147" i="9" l="1"/>
  <c r="F87" i="9"/>
  <c r="F69" i="9" s="1"/>
  <c r="F144" i="9"/>
  <c r="E112" i="9"/>
  <c r="D73" i="9"/>
  <c r="D57" i="9"/>
  <c r="D140" i="9" s="1"/>
  <c r="F150" i="9"/>
  <c r="C57" i="9"/>
  <c r="C87" i="9"/>
  <c r="E150" i="9"/>
  <c r="F156" i="9"/>
  <c r="E57" i="9"/>
  <c r="E58" i="9" s="1"/>
  <c r="F162" i="9"/>
  <c r="F72" i="9"/>
  <c r="F70" i="9"/>
  <c r="D120" i="9"/>
  <c r="D123" i="9" s="1"/>
  <c r="D122" i="9"/>
  <c r="E120" i="9"/>
  <c r="E122" i="9"/>
  <c r="E28" i="9"/>
  <c r="E140" i="9"/>
  <c r="F120" i="9"/>
  <c r="F123" i="9" s="1"/>
  <c r="F122" i="9"/>
  <c r="E72" i="9"/>
  <c r="E70" i="9"/>
  <c r="E73" i="9" s="1"/>
  <c r="C159" i="9"/>
  <c r="F54" i="9"/>
  <c r="E159" i="9"/>
  <c r="C28" i="9" l="1"/>
  <c r="C58" i="9" s="1"/>
  <c r="C140" i="9"/>
  <c r="E123" i="9"/>
  <c r="D28" i="9"/>
  <c r="D139" i="9" s="1"/>
  <c r="D172" i="9" s="1"/>
  <c r="F57" i="9"/>
  <c r="F159" i="9"/>
  <c r="E139" i="9"/>
  <c r="E172" i="9" s="1"/>
  <c r="E29" i="9"/>
  <c r="C139" i="9"/>
  <c r="C29" i="9"/>
  <c r="C172" i="9"/>
  <c r="F73" i="9"/>
  <c r="E31" i="9" l="1"/>
  <c r="D31" i="9"/>
  <c r="D29" i="9"/>
  <c r="D32" i="9" s="1"/>
  <c r="D58" i="9"/>
  <c r="F140" i="9"/>
  <c r="F28" i="9"/>
  <c r="E32" i="9" l="1"/>
  <c r="F139" i="9"/>
  <c r="F29" i="9"/>
  <c r="F32" i="9" s="1"/>
  <c r="F31" i="9"/>
  <c r="F58" i="9"/>
  <c r="F172" i="9"/>
  <c r="E197" i="8" l="1"/>
  <c r="D197" i="8"/>
  <c r="C197" i="8"/>
  <c r="B197" i="8"/>
  <c r="E196" i="8"/>
  <c r="D196" i="8"/>
  <c r="C196" i="8"/>
  <c r="B196" i="8"/>
  <c r="E194" i="8"/>
  <c r="E192" i="8" s="1"/>
  <c r="D194" i="8"/>
  <c r="C194" i="8"/>
  <c r="C192" i="8" s="1"/>
  <c r="B194" i="8"/>
  <c r="D192" i="8"/>
  <c r="E191" i="8"/>
  <c r="D191" i="8"/>
  <c r="C191" i="8"/>
  <c r="C189" i="8" s="1"/>
  <c r="B191" i="8"/>
  <c r="B189" i="8" s="1"/>
  <c r="E190" i="8"/>
  <c r="E189" i="8" s="1"/>
  <c r="D190" i="8"/>
  <c r="E188" i="8"/>
  <c r="D188" i="8"/>
  <c r="C188" i="8"/>
  <c r="B188" i="8"/>
  <c r="E187" i="8"/>
  <c r="D187" i="8"/>
  <c r="C187" i="8"/>
  <c r="B187" i="8"/>
  <c r="E185" i="8"/>
  <c r="D185" i="8"/>
  <c r="C185" i="8"/>
  <c r="B185" i="8"/>
  <c r="E184" i="8"/>
  <c r="D184" i="8"/>
  <c r="C184" i="8"/>
  <c r="B184" i="8"/>
  <c r="E182" i="8"/>
  <c r="D182" i="8"/>
  <c r="C182" i="8"/>
  <c r="B182" i="8"/>
  <c r="E181" i="8"/>
  <c r="D181" i="8"/>
  <c r="C181" i="8"/>
  <c r="B181" i="8"/>
  <c r="E179" i="8"/>
  <c r="D179" i="8"/>
  <c r="C179" i="8"/>
  <c r="B179" i="8"/>
  <c r="E178" i="8"/>
  <c r="D178" i="8"/>
  <c r="C178" i="8"/>
  <c r="E176" i="8"/>
  <c r="D176" i="8"/>
  <c r="C176" i="8"/>
  <c r="B176" i="8"/>
  <c r="E175" i="8"/>
  <c r="D175" i="8"/>
  <c r="C175" i="8"/>
  <c r="B175" i="8"/>
  <c r="E173" i="8"/>
  <c r="D173" i="8"/>
  <c r="C173" i="8"/>
  <c r="B173" i="8"/>
  <c r="E172" i="8"/>
  <c r="E171" i="8" s="1"/>
  <c r="D172" i="8"/>
  <c r="D171" i="8" s="1"/>
  <c r="C172" i="8"/>
  <c r="C171" i="8" s="1"/>
  <c r="B172" i="8"/>
  <c r="B171" i="8" s="1"/>
  <c r="E161" i="8"/>
  <c r="D161" i="8"/>
  <c r="C161" i="8"/>
  <c r="B161" i="8"/>
  <c r="E156" i="8"/>
  <c r="D156" i="8"/>
  <c r="D166" i="8" s="1"/>
  <c r="C156" i="8"/>
  <c r="C166" i="8" s="1"/>
  <c r="B156" i="8"/>
  <c r="B166" i="8" s="1"/>
  <c r="E133" i="8"/>
  <c r="D133" i="8"/>
  <c r="C133" i="8"/>
  <c r="B133" i="8"/>
  <c r="E130" i="8"/>
  <c r="D130" i="8"/>
  <c r="C130" i="8"/>
  <c r="B130" i="8"/>
  <c r="E127" i="8"/>
  <c r="D127" i="8"/>
  <c r="C127" i="8"/>
  <c r="B127" i="8"/>
  <c r="E124" i="8"/>
  <c r="D124" i="8"/>
  <c r="C124" i="8"/>
  <c r="B124" i="8"/>
  <c r="E121" i="8"/>
  <c r="E107" i="8" s="1"/>
  <c r="D121" i="8"/>
  <c r="D107" i="8" s="1"/>
  <c r="C121" i="8"/>
  <c r="C107" i="8" s="1"/>
  <c r="B121" i="8"/>
  <c r="B107" i="8" s="1"/>
  <c r="E118" i="8"/>
  <c r="D118" i="8"/>
  <c r="C118" i="8"/>
  <c r="B118" i="8"/>
  <c r="E115" i="8"/>
  <c r="D115" i="8"/>
  <c r="C115" i="8"/>
  <c r="B115" i="8"/>
  <c r="E95" i="8"/>
  <c r="D95" i="8"/>
  <c r="C95" i="8"/>
  <c r="B95" i="8"/>
  <c r="E92" i="8"/>
  <c r="D92" i="8"/>
  <c r="C92" i="8"/>
  <c r="B92" i="8"/>
  <c r="E89" i="8"/>
  <c r="D89" i="8"/>
  <c r="C89" i="8"/>
  <c r="B89" i="8"/>
  <c r="E86" i="8"/>
  <c r="D86" i="8"/>
  <c r="C86" i="8"/>
  <c r="B86" i="8"/>
  <c r="E83" i="8"/>
  <c r="D83" i="8"/>
  <c r="C83" i="8"/>
  <c r="B83" i="8"/>
  <c r="E80" i="8"/>
  <c r="D80" i="8"/>
  <c r="C80" i="8"/>
  <c r="B80" i="8"/>
  <c r="E77" i="8"/>
  <c r="D77" i="8"/>
  <c r="C77" i="8"/>
  <c r="B77" i="8"/>
  <c r="E57" i="8"/>
  <c r="D57" i="8"/>
  <c r="C57" i="8"/>
  <c r="B57" i="8"/>
  <c r="E54" i="8"/>
  <c r="E186" i="8" s="1"/>
  <c r="D54" i="8"/>
  <c r="D186" i="8" s="1"/>
  <c r="C54" i="8"/>
  <c r="C186" i="8" s="1"/>
  <c r="B54" i="8"/>
  <c r="B186" i="8" s="1"/>
  <c r="E51" i="8"/>
  <c r="D51" i="8"/>
  <c r="C51" i="8"/>
  <c r="C183" i="8" s="1"/>
  <c r="B51" i="8"/>
  <c r="E48" i="8"/>
  <c r="E180" i="8" s="1"/>
  <c r="D48" i="8"/>
  <c r="D180" i="8" s="1"/>
  <c r="C48" i="8"/>
  <c r="C180" i="8" s="1"/>
  <c r="B48" i="8"/>
  <c r="B180" i="8" s="1"/>
  <c r="B46" i="8"/>
  <c r="B178" i="8" s="1"/>
  <c r="E45" i="8"/>
  <c r="D45" i="8"/>
  <c r="C45" i="8"/>
  <c r="C177" i="8" s="1"/>
  <c r="E42" i="8"/>
  <c r="E31" i="8" s="1"/>
  <c r="E32" i="8" s="1"/>
  <c r="D42" i="8"/>
  <c r="D174" i="8" s="1"/>
  <c r="C42" i="8"/>
  <c r="C174" i="8" s="1"/>
  <c r="B42" i="8"/>
  <c r="E39" i="8"/>
  <c r="D39" i="8"/>
  <c r="C39" i="8"/>
  <c r="B39" i="8"/>
  <c r="E166" i="8" l="1"/>
  <c r="E148" i="8" s="1"/>
  <c r="E149" i="8" s="1"/>
  <c r="D177" i="8"/>
  <c r="E177" i="8"/>
  <c r="E183" i="8"/>
  <c r="B98" i="8"/>
  <c r="D98" i="8"/>
  <c r="E98" i="8"/>
  <c r="E69" i="8" s="1"/>
  <c r="E99" i="8" s="1"/>
  <c r="B183" i="8"/>
  <c r="B136" i="8"/>
  <c r="B137" i="8" s="1"/>
  <c r="D189" i="8"/>
  <c r="B192" i="8"/>
  <c r="C98" i="8"/>
  <c r="C69" i="8" s="1"/>
  <c r="C99" i="8" s="1"/>
  <c r="C136" i="8"/>
  <c r="B174" i="8"/>
  <c r="D183" i="8"/>
  <c r="D202" i="8" s="1"/>
  <c r="D60" i="8"/>
  <c r="D61" i="8" s="1"/>
  <c r="D136" i="8"/>
  <c r="D137" i="8" s="1"/>
  <c r="D31" i="8"/>
  <c r="D32" i="8" s="1"/>
  <c r="E60" i="8"/>
  <c r="E61" i="8" s="1"/>
  <c r="E136" i="8"/>
  <c r="E137" i="8" s="1"/>
  <c r="B148" i="8"/>
  <c r="B149" i="8" s="1"/>
  <c r="C170" i="8"/>
  <c r="D69" i="8"/>
  <c r="D99" i="8" s="1"/>
  <c r="D148" i="8"/>
  <c r="D149" i="8" s="1"/>
  <c r="D167" i="8"/>
  <c r="D170" i="8"/>
  <c r="C148" i="8"/>
  <c r="C149" i="8" s="1"/>
  <c r="B69" i="8"/>
  <c r="B99" i="8" s="1"/>
  <c r="C137" i="8"/>
  <c r="C202" i="8"/>
  <c r="E174" i="8"/>
  <c r="E170" i="8" s="1"/>
  <c r="C31" i="8"/>
  <c r="C32" i="8" s="1"/>
  <c r="C60" i="8"/>
  <c r="B45" i="8"/>
  <c r="B177" i="8" s="1"/>
  <c r="F45" i="8"/>
  <c r="E202" i="8" l="1"/>
  <c r="E167" i="8"/>
  <c r="D169" i="8"/>
  <c r="E169" i="8"/>
  <c r="B170" i="8"/>
  <c r="B60" i="8"/>
  <c r="C167" i="8"/>
  <c r="B202" i="8"/>
  <c r="C61" i="8"/>
  <c r="C169" i="8"/>
  <c r="B31" i="8"/>
  <c r="B32" i="8" s="1"/>
  <c r="B167" i="8"/>
  <c r="B61" i="8" l="1"/>
  <c r="B169" i="8"/>
  <c r="D187" i="7" l="1"/>
  <c r="D186" i="7" s="1"/>
  <c r="F181" i="7"/>
  <c r="E181" i="7"/>
  <c r="D181" i="7"/>
  <c r="C181" i="7"/>
  <c r="F178" i="7"/>
  <c r="E178" i="7"/>
  <c r="D178" i="7"/>
  <c r="C178" i="7"/>
  <c r="F175" i="7"/>
  <c r="E175" i="7"/>
  <c r="D175" i="7"/>
  <c r="C175" i="7"/>
  <c r="F172" i="7"/>
  <c r="E172" i="7"/>
  <c r="D172" i="7"/>
  <c r="C172" i="7"/>
  <c r="F171" i="7"/>
  <c r="E171" i="7"/>
  <c r="D171" i="7"/>
  <c r="C171" i="7"/>
  <c r="F170" i="7"/>
  <c r="E170" i="7"/>
  <c r="D170" i="7"/>
  <c r="D169" i="7" s="1"/>
  <c r="C170" i="7"/>
  <c r="C169" i="7"/>
  <c r="F166" i="7"/>
  <c r="E166" i="7"/>
  <c r="D166" i="7"/>
  <c r="C166" i="7"/>
  <c r="F163" i="7"/>
  <c r="E163" i="7"/>
  <c r="D163" i="7"/>
  <c r="C163" i="7"/>
  <c r="F160" i="7"/>
  <c r="E160" i="7"/>
  <c r="D160" i="7"/>
  <c r="C160" i="7"/>
  <c r="E151" i="7"/>
  <c r="E150" i="7" s="1"/>
  <c r="D151" i="7"/>
  <c r="D150" i="7" s="1"/>
  <c r="F150" i="7"/>
  <c r="C150" i="7"/>
  <c r="F145" i="7"/>
  <c r="E145" i="7"/>
  <c r="D145" i="7"/>
  <c r="D155" i="7" s="1"/>
  <c r="C145" i="7"/>
  <c r="C155" i="7" s="1"/>
  <c r="E125" i="7"/>
  <c r="E124" i="7" s="1"/>
  <c r="D125" i="7"/>
  <c r="D124" i="7" s="1"/>
  <c r="C124" i="7"/>
  <c r="F119" i="7"/>
  <c r="F129" i="7" s="1"/>
  <c r="F187" i="7" s="1"/>
  <c r="F186" i="7" s="1"/>
  <c r="E119" i="7"/>
  <c r="D119" i="7"/>
  <c r="D129" i="7" s="1"/>
  <c r="C119" i="7"/>
  <c r="C129" i="7" s="1"/>
  <c r="F103" i="7"/>
  <c r="E103" i="7"/>
  <c r="C103" i="7"/>
  <c r="D98" i="7"/>
  <c r="D103" i="7" s="1"/>
  <c r="F93" i="7"/>
  <c r="E93" i="7"/>
  <c r="D93" i="7"/>
  <c r="C93" i="7"/>
  <c r="D71" i="7"/>
  <c r="C71" i="7"/>
  <c r="F66" i="7"/>
  <c r="F76" i="7" s="1"/>
  <c r="E66" i="7"/>
  <c r="E76" i="7" s="1"/>
  <c r="D66" i="7"/>
  <c r="D76" i="7" s="1"/>
  <c r="C66" i="7"/>
  <c r="F49" i="7"/>
  <c r="E49" i="7"/>
  <c r="D49" i="7"/>
  <c r="C49" i="7"/>
  <c r="C187" i="7" l="1"/>
  <c r="C186" i="7" s="1"/>
  <c r="C76" i="7"/>
  <c r="E129" i="7"/>
  <c r="E187" i="7" s="1"/>
  <c r="E186" i="7" s="1"/>
  <c r="E169" i="7"/>
  <c r="F169" i="7"/>
  <c r="F155" i="7"/>
  <c r="F158" i="7" s="1"/>
  <c r="F159" i="7" s="1"/>
  <c r="F191" i="7" s="1"/>
  <c r="E155" i="7"/>
  <c r="E158" i="7" s="1"/>
  <c r="E159" i="7" s="1"/>
  <c r="E191" i="7" s="1"/>
  <c r="D158" i="7"/>
  <c r="D159" i="7" s="1"/>
  <c r="D191" i="7" s="1"/>
  <c r="C158" i="7"/>
  <c r="C159" i="7" s="1"/>
  <c r="C191" i="7" s="1"/>
</calcChain>
</file>

<file path=xl/comments1.xml><?xml version="1.0" encoding="utf-8"?>
<comments xmlns="http://schemas.openxmlformats.org/spreadsheetml/2006/main">
  <authors>
    <author>Author</author>
  </authors>
  <commentList>
    <comment ref="F15" authorId="0">
      <text>
        <r>
          <rPr>
            <b/>
            <sz val="9"/>
            <color indexed="81"/>
            <rFont val="Tahoma"/>
            <family val="2"/>
            <charset val="238"/>
          </rPr>
          <t>Author:</t>
        </r>
        <r>
          <rPr>
            <sz val="9"/>
            <color indexed="81"/>
            <rFont val="Tahoma"/>
            <family val="2"/>
            <charset val="238"/>
          </rPr>
          <t xml:space="preserve">
eshte e pamundur te vendosim nje tregues ne nivel impakti, per shkak se sistemi I drejtesise eshte shume I gjere dhe matja e perceptueshmerise se ketij sistemi eshte e veshtire dhe do te realizohet ne vijim</t>
        </r>
      </text>
    </comment>
    <comment ref="C29" authorId="0">
      <text>
        <r>
          <rPr>
            <b/>
            <sz val="9"/>
            <color indexed="81"/>
            <rFont val="Tahoma"/>
            <charset val="1"/>
          </rPr>
          <t>Author:</t>
        </r>
        <r>
          <rPr>
            <sz val="9"/>
            <color indexed="81"/>
            <rFont val="Tahoma"/>
            <charset val="1"/>
          </rPr>
          <t xml:space="preserve">
te gjitha dosjet e mbetura , pra 200, jane ne proces shqyrtimi</t>
        </r>
      </text>
    </comment>
    <comment ref="D29" authorId="0">
      <text>
        <r>
          <rPr>
            <b/>
            <sz val="9"/>
            <color indexed="81"/>
            <rFont val="Tahoma"/>
            <charset val="1"/>
          </rPr>
          <t>Author:</t>
        </r>
        <r>
          <rPr>
            <sz val="9"/>
            <color indexed="81"/>
            <rFont val="Tahoma"/>
            <charset val="1"/>
          </rPr>
          <t xml:space="preserve">
kjo eshte diferenca midis dosjeve ne proces shqyrtimi dhe dosjeve te parashikuara qe mund te perfundojne te me vendim ne vitin parardhes</t>
        </r>
      </text>
    </comment>
    <comment ref="E29" authorId="0">
      <text>
        <r>
          <rPr>
            <b/>
            <sz val="9"/>
            <color indexed="81"/>
            <rFont val="Tahoma"/>
            <charset val="1"/>
          </rPr>
          <t>Author:</t>
        </r>
        <r>
          <rPr>
            <sz val="9"/>
            <color indexed="81"/>
            <rFont val="Tahoma"/>
            <charset val="1"/>
          </rPr>
          <t xml:space="preserve">
kjo eshte diferenca midis dosjeve ne proces shqyrtimi dhe dosjeve te parashikuara qe mund te perfundojne te me vendim ne vitin parardhes</t>
        </r>
      </text>
    </comment>
  </commentList>
</comments>
</file>

<file path=xl/comments2.xml><?xml version="1.0" encoding="utf-8"?>
<comments xmlns="http://schemas.openxmlformats.org/spreadsheetml/2006/main">
  <authors>
    <author>Author</author>
  </authors>
  <commentList>
    <comment ref="F27" authorId="0">
      <text>
        <r>
          <rPr>
            <b/>
            <sz val="9"/>
            <color indexed="81"/>
            <rFont val="Tahoma"/>
            <family val="2"/>
            <charset val="238"/>
          </rPr>
          <t>Author:</t>
        </r>
        <r>
          <rPr>
            <sz val="9"/>
            <color indexed="81"/>
            <rFont val="Tahoma"/>
            <family val="2"/>
            <charset val="238"/>
          </rPr>
          <t xml:space="preserve">
mos harro sasine</t>
        </r>
      </text>
    </comment>
  </commentList>
</comments>
</file>

<file path=xl/comments3.xml><?xml version="1.0" encoding="utf-8"?>
<comments xmlns="http://schemas.openxmlformats.org/spreadsheetml/2006/main">
  <authors>
    <author>Author</author>
  </authors>
  <commentList>
    <comment ref="C100" authorId="0">
      <text>
        <r>
          <rPr>
            <b/>
            <sz val="9"/>
            <color indexed="81"/>
            <rFont val="Tahoma"/>
            <family val="2"/>
          </rPr>
          <t>Author:</t>
        </r>
        <r>
          <rPr>
            <sz val="9"/>
            <color indexed="81"/>
            <rFont val="Tahoma"/>
            <family val="2"/>
          </rPr>
          <t xml:space="preserve">
keshtu duhet te jete te gjitha elemente e nje produkti jo sic jane paraqitur pak me siper me AC AB. Pra duhet te pershkruhet emertesa e produktit dhe te elementet e tjere.......</t>
        </r>
      </text>
    </comment>
  </commentList>
</comments>
</file>

<file path=xl/comments4.xml><?xml version="1.0" encoding="utf-8"?>
<comments xmlns="http://schemas.openxmlformats.org/spreadsheetml/2006/main">
  <authors>
    <author>Author</author>
  </authors>
  <commentList>
    <comment ref="B373" authorId="0">
      <text>
        <r>
          <rPr>
            <b/>
            <sz val="9"/>
            <color indexed="81"/>
            <rFont val="Tahoma"/>
            <family val="2"/>
          </rPr>
          <t>Author:</t>
        </r>
        <r>
          <rPr>
            <sz val="9"/>
            <color indexed="81"/>
            <rFont val="Tahoma"/>
            <family val="2"/>
          </rPr>
          <t xml:space="preserve">
Rikonstruksion godine</t>
        </r>
      </text>
    </comment>
    <comment ref="C373" authorId="0">
      <text>
        <r>
          <rPr>
            <b/>
            <sz val="9"/>
            <color indexed="81"/>
            <rFont val="Tahoma"/>
            <family val="2"/>
          </rPr>
          <t>Author:</t>
        </r>
        <r>
          <rPr>
            <sz val="9"/>
            <color indexed="81"/>
            <rFont val="Tahoma"/>
            <family val="2"/>
          </rPr>
          <t xml:space="preserve">
Pajisje zyre</t>
        </r>
      </text>
    </comment>
    <comment ref="E386" authorId="0">
      <text>
        <r>
          <rPr>
            <b/>
            <sz val="9"/>
            <color indexed="81"/>
            <rFont val="Tahoma"/>
            <family val="2"/>
            <charset val="238"/>
          </rPr>
          <t>Author:</t>
        </r>
        <r>
          <rPr>
            <sz val="9"/>
            <color indexed="81"/>
            <rFont val="Tahoma"/>
            <family val="2"/>
            <charset val="238"/>
          </rPr>
          <t xml:space="preserve">
kaq jane investimet per vitin 2019-2021</t>
        </r>
      </text>
    </comment>
    <comment ref="B401" authorId="0">
      <text>
        <r>
          <rPr>
            <b/>
            <sz val="9"/>
            <color indexed="81"/>
            <rFont val="Tahoma"/>
            <family val="2"/>
          </rPr>
          <t>Author:</t>
        </r>
        <r>
          <rPr>
            <sz val="9"/>
            <color indexed="81"/>
            <rFont val="Tahoma"/>
            <family val="2"/>
          </rPr>
          <t xml:space="preserve">
Rikonstruksion godine</t>
        </r>
      </text>
    </comment>
    <comment ref="C401" authorId="0">
      <text>
        <r>
          <rPr>
            <b/>
            <sz val="9"/>
            <color indexed="81"/>
            <rFont val="Tahoma"/>
            <family val="2"/>
          </rPr>
          <t>Author:</t>
        </r>
        <r>
          <rPr>
            <sz val="9"/>
            <color indexed="81"/>
            <rFont val="Tahoma"/>
            <family val="2"/>
          </rPr>
          <t xml:space="preserve">
Pajisje zyre</t>
        </r>
      </text>
    </comment>
    <comment ref="E414" authorId="0">
      <text>
        <r>
          <rPr>
            <b/>
            <sz val="9"/>
            <color indexed="81"/>
            <rFont val="Tahoma"/>
            <family val="2"/>
            <charset val="238"/>
          </rPr>
          <t>Author:</t>
        </r>
        <r>
          <rPr>
            <sz val="9"/>
            <color indexed="81"/>
            <rFont val="Tahoma"/>
            <family val="2"/>
            <charset val="238"/>
          </rPr>
          <t xml:space="preserve">
kaq jane investimet per vitin 2019-2021</t>
        </r>
      </text>
    </comment>
  </commentList>
</comments>
</file>

<file path=xl/sharedStrings.xml><?xml version="1.0" encoding="utf-8"?>
<sst xmlns="http://schemas.openxmlformats.org/spreadsheetml/2006/main" count="26343" uniqueCount="2850">
  <si>
    <t>FORMAT 2: FORMATI STANDARD I PËRGATITJES SË KËRKESAVE BUXHETOREPBA 2024-2026</t>
  </si>
  <si>
    <t>Politikat Ekzistuese</t>
  </si>
  <si>
    <t>Emërtimi i Grupit</t>
  </si>
  <si>
    <t>Shërbimi Informativ Kombëtar</t>
  </si>
  <si>
    <t>Kodi i Grupit</t>
  </si>
  <si>
    <t>18</t>
  </si>
  <si>
    <t>Emërtimi i Programit Buxhetor</t>
  </si>
  <si>
    <t>Veprimtaria Informative Shtetërore</t>
  </si>
  <si>
    <t>Kodi i Programit</t>
  </si>
  <si>
    <t>03520</t>
  </si>
  <si>
    <t>Programi Buxhetor Afatmesëm</t>
  </si>
  <si>
    <t>PBA 2024-2026</t>
  </si>
  <si>
    <t>Përshkrimi i Programit</t>
  </si>
  <si>
    <t>Ky program perfaqeson nevojat e njesve organizativo-strukturore të institucionit, që kryejnë veprimtarinë kryesore të tij: Sigurimin e informacionit të domosdoshëm nga zbulimi dhe kundërzbulimi, në funksion të sigurisë kombëtare te vendit, NATO-s dhe vendeve aleate, ne perputhje me Kushtetuten dhe Ligjet e Republikes se Shqiperise.</t>
  </si>
  <si>
    <t>Qëllimet e Politikës së Programit</t>
  </si>
  <si>
    <t>Sigurimi i informacionit efektiv dhe cilesor ne kuader te ruajtes se sigurise kombetare dhe nderkombetare.</t>
  </si>
  <si>
    <t>Objektivi i Politikës së Programit</t>
  </si>
  <si>
    <t>Realizimi i produktit informativ per sigurine kombetare</t>
  </si>
  <si>
    <t/>
  </si>
  <si>
    <t>Produkti</t>
  </si>
  <si>
    <t>Përshkrimi i Produktit</t>
  </si>
  <si>
    <t>Njësia Matëse</t>
  </si>
  <si>
    <t>Buxheti</t>
  </si>
  <si>
    <t>Parashikimi</t>
  </si>
  <si>
    <t>Detajimi i Kostos Totale të Produktit  sipas Artikujve Ekonomikë</t>
  </si>
  <si>
    <t xml:space="preserve">Kosto totale e produktit </t>
  </si>
  <si>
    <t>e pa lidhur me politikën</t>
  </si>
  <si>
    <t>Shpenzimet Korrente</t>
  </si>
  <si>
    <t>91801</t>
  </si>
  <si>
    <t>Jo-projekte (001-18-03520)</t>
  </si>
  <si>
    <t>91801AA - Informacione për veprimtari që cënojnë sigurinë kombëtare</t>
  </si>
  <si>
    <t>Informacione për zhvillime dhe veprimtari që cënojnë sigurinë kombëtare nga brenda dhe jashte vendit si terrorizmi, krimi i organizuar, përhapja e armëve të dëmtimit në masë, krimi kibernetik dhe atij ndaj mjedisit, për ruajtjen e integritetit, pavarësisë dhe rendit kushtetues.</t>
  </si>
  <si>
    <t>Numër Informacionesh</t>
  </si>
  <si>
    <t>Sasia</t>
  </si>
  <si>
    <t>1</t>
  </si>
  <si>
    <t>Kosto totale (në lekë)</t>
  </si>
  <si>
    <t>1852900000</t>
  </si>
  <si>
    <t>1835700000</t>
  </si>
  <si>
    <t>1836900000</t>
  </si>
  <si>
    <t>1837900000</t>
  </si>
  <si>
    <t>Kosto për njësi (në lekë)</t>
  </si>
  <si>
    <t>Ndryshimi në % i Sasisë</t>
  </si>
  <si>
    <t>0</t>
  </si>
  <si>
    <t>Ndryshimi në % i kostos totale</t>
  </si>
  <si>
    <t>-0.0093</t>
  </si>
  <si>
    <t>0.0007</t>
  </si>
  <si>
    <t>0.0005</t>
  </si>
  <si>
    <t>Ndryshimi në % i kostos për njësi</t>
  </si>
  <si>
    <t>600 - Paga</t>
  </si>
  <si>
    <t xml:space="preserve">  01 - Nga Buxheti</t>
  </si>
  <si>
    <t xml:space="preserve">  05 - Nga të ardhurat e veta</t>
  </si>
  <si>
    <t>601 - Sigurime Shoqërore</t>
  </si>
  <si>
    <t>602 - Mallra dhe Shërbime të Tjera</t>
  </si>
  <si>
    <t>603 - Subvencione</t>
  </si>
  <si>
    <t xml:space="preserve">604 - Transferta Korente të </t>
  </si>
  <si>
    <t>605 - Transferta Korente të Huaja</t>
  </si>
  <si>
    <t>606 - Trans per Buxh. Fam. &amp; Individ</t>
  </si>
  <si>
    <t>230 - Kapitale të Patrupëzuara</t>
  </si>
  <si>
    <t xml:space="preserve">  02 - Financim i huaj - Grant</t>
  </si>
  <si>
    <t xml:space="preserve">  22 - Financim i huaj - Kredi</t>
  </si>
  <si>
    <t xml:space="preserve">  03 - Kosto lokale</t>
  </si>
  <si>
    <t xml:space="preserve">  04 - TVSH, Detyrim Doganor</t>
  </si>
  <si>
    <t>231 - Kapitale të Trupëzuara</t>
  </si>
  <si>
    <t>232 - Transferta Kapitale</t>
  </si>
  <si>
    <t>999 - Jashtë-buxhetore</t>
  </si>
  <si>
    <t xml:space="preserve">  06 - Nga të ardhurat jashtë limitit</t>
  </si>
  <si>
    <t>Shpenzimet Kapitale</t>
  </si>
  <si>
    <t>18AG3</t>
  </si>
  <si>
    <t>Instalime teknike, pajisje, vegla pune</t>
  </si>
  <si>
    <t>M180043 - Pajisje te blera, kondicionere per kompletim dhe zevendesim.</t>
  </si>
  <si>
    <t>Blerje dhe instalim të kondicionereve per kompletim dhe zevendesim</t>
  </si>
  <si>
    <t>Numer kondicioresh</t>
  </si>
  <si>
    <t>24</t>
  </si>
  <si>
    <t>21</t>
  </si>
  <si>
    <t>1186000</t>
  </si>
  <si>
    <t>1174000</t>
  </si>
  <si>
    <t>1369000</t>
  </si>
  <si>
    <t>49416.67</t>
  </si>
  <si>
    <t>65222.22</t>
  </si>
  <si>
    <t>65190.48</t>
  </si>
  <si>
    <t>-0.25</t>
  </si>
  <si>
    <t>0.1667</t>
  </si>
  <si>
    <t>-0.0101</t>
  </si>
  <si>
    <t>0.1661</t>
  </si>
  <si>
    <t>0.3198</t>
  </si>
  <si>
    <t>-0.0005</t>
  </si>
  <si>
    <t>M180017 - Pajisje dhe orendi zyre të blera</t>
  </si>
  <si>
    <t>Shpenzime per blerje orendi zyre (karrige, rafte, kasaforta, dollape, etj), për komletim dhe zëvendësim.</t>
  </si>
  <si>
    <t>Numer pajisjesh dhe orendish</t>
  </si>
  <si>
    <t>248</t>
  </si>
  <si>
    <t>51</t>
  </si>
  <si>
    <t>256</t>
  </si>
  <si>
    <t>221</t>
  </si>
  <si>
    <t>1690000</t>
  </si>
  <si>
    <t>884000</t>
  </si>
  <si>
    <t>1829000</t>
  </si>
  <si>
    <t>2657000</t>
  </si>
  <si>
    <t>6814.52</t>
  </si>
  <si>
    <t>17333.33</t>
  </si>
  <si>
    <t>7144.53</t>
  </si>
  <si>
    <t>12022.62</t>
  </si>
  <si>
    <t>-0.7944</t>
  </si>
  <si>
    <t>4.0196</t>
  </si>
  <si>
    <t>-0.1367</t>
  </si>
  <si>
    <t>-0.4769</t>
  </si>
  <si>
    <t>1.069</t>
  </si>
  <si>
    <t>0.4527</t>
  </si>
  <si>
    <t>1.5436</t>
  </si>
  <si>
    <t>-0.5878</t>
  </si>
  <si>
    <t>0.6828</t>
  </si>
  <si>
    <t>M180046 - Pajisje të teknologjise së informacionit të blera</t>
  </si>
  <si>
    <t>Blerje pajisje te teknologjise se informacionit, kompjutera, printera, ups, etj. për kompletim dhe zëvendësim</t>
  </si>
  <si>
    <t>Numer pajisjesh</t>
  </si>
  <si>
    <t>214</t>
  </si>
  <si>
    <t>417</t>
  </si>
  <si>
    <t>21318000</t>
  </si>
  <si>
    <t>51122.3</t>
  </si>
  <si>
    <t>-1</t>
  </si>
  <si>
    <t>M180066 - Blerje pajisje, mjete teknike te sektorit operativ</t>
  </si>
  <si>
    <t>Blerje pajisje dhe mjete teknike të sektorit operativ ( pajisje audio-vizuale) për mbledhjen e informacionit</t>
  </si>
  <si>
    <t>Numer pajisje</t>
  </si>
  <si>
    <t>12</t>
  </si>
  <si>
    <t>2700000</t>
  </si>
  <si>
    <t>225000</t>
  </si>
  <si>
    <t>M180044 - Blerje mjete dhe pajisje te tjera teknike</t>
  </si>
  <si>
    <t>Blerje mjete dhe pajisje te tjera teknike (pompë uji, etj.) për sektorin mbeshtetes.</t>
  </si>
  <si>
    <t>Numer</t>
  </si>
  <si>
    <t>19</t>
  </si>
  <si>
    <t>7</t>
  </si>
  <si>
    <t>6</t>
  </si>
  <si>
    <t>10</t>
  </si>
  <si>
    <t>3693000</t>
  </si>
  <si>
    <t>115000</t>
  </si>
  <si>
    <t>83000</t>
  </si>
  <si>
    <t>125000</t>
  </si>
  <si>
    <t>194368.42</t>
  </si>
  <si>
    <t>16428.57</t>
  </si>
  <si>
    <t>13833.33</t>
  </si>
  <si>
    <t>12500</t>
  </si>
  <si>
    <t>-0.6316</t>
  </si>
  <si>
    <t>-0.1429</t>
  </si>
  <si>
    <t>0.6667</t>
  </si>
  <si>
    <t>-0.9689</t>
  </si>
  <si>
    <t>-0.2783</t>
  </si>
  <si>
    <t>0.506</t>
  </si>
  <si>
    <t>-0.9155</t>
  </si>
  <si>
    <t>-0.158</t>
  </si>
  <si>
    <t>-0.0964</t>
  </si>
  <si>
    <t>18AG307 - Blerje sistem zjarri</t>
  </si>
  <si>
    <t>Blerje sistem  per sigurine e godinave nga zjarri.</t>
  </si>
  <si>
    <t>sistem</t>
  </si>
  <si>
    <t>1108000</t>
  </si>
  <si>
    <t>18AG308 - Blerje pajisje per implementimin e rrjetit te klasifikuar WAN</t>
  </si>
  <si>
    <t>Implementim i rrjetit per komunikim te sigurt, WAN.</t>
  </si>
  <si>
    <t>cope</t>
  </si>
  <si>
    <t>5</t>
  </si>
  <si>
    <t>11</t>
  </si>
  <si>
    <t>28715000</t>
  </si>
  <si>
    <t>46719000</t>
  </si>
  <si>
    <t>5743000</t>
  </si>
  <si>
    <t>4247181.82</t>
  </si>
  <si>
    <t>1.2</t>
  </si>
  <si>
    <t>0.627</t>
  </si>
  <si>
    <t>-0.2605</t>
  </si>
  <si>
    <t>18AG5</t>
  </si>
  <si>
    <t>Blerje Automjetesh</t>
  </si>
  <si>
    <t>M180037 - Automjete te blera per rinovimin e parkut te SHISH.</t>
  </si>
  <si>
    <t>Blerje automjete per rinovimin e parkut te SHISH-it per zevendesim dhe kompletim</t>
  </si>
  <si>
    <t>Numer automjetesh</t>
  </si>
  <si>
    <t>21831000</t>
  </si>
  <si>
    <t>3118714.29</t>
  </si>
  <si>
    <t xml:space="preserve">Totali shpenzimeve të Programit </t>
  </si>
  <si>
    <t>604 - Transferta Korente të Brendshme</t>
  </si>
  <si>
    <t>Akademia e Shkencave</t>
  </si>
  <si>
    <t>22</t>
  </si>
  <si>
    <t xml:space="preserve">Veprimtaria Akademike </t>
  </si>
  <si>
    <t>01520</t>
  </si>
  <si>
    <t>Veprimtaria e Ash per ShTI e zhvillim social-ekonomik te vendit Ash protagonist i zhvillimit te ShTI dhe zhvillimit ekonomik,social e kulturor te vendit.Ky program synon realizimin e misionit te ASh ne zhvillimet shkencore,teknologjike dhe intelektuale,ne interes te integrimit europian te vendit,nepermjet:hulumtimit te aspekteve me te rendesishme social-ekonomike e trashegimise historiko-kulturore me qellim ruajtjen e promovimin e vlerave me te mira kombetare dhe zhvillimin e vlerave universale te demokracise e respektimit te te drejtave te njeriut;hulumtimit te shkencave natyrore e teknike me qellim perdorimin e metodologjive dhe teknologjive te perparuara;eficiente nga pikpamje ekonomike,te pranueshme nga pikpamja sociale dhe miqesore me mjedisin;rritjes se bashkepunimit kombetar e nderkombetar me institucionet e sistemit te ShTI dhe me akademite e botes (ALLEA,TWOS,IAP) dhe organizma te tjera shkencore(iv)vazhdimesise se bashkepunimit me AShA te Kosoves,Kroaci,Mal te Zi,Maqedoni</t>
  </si>
  <si>
    <t>"Fuqizimi i rolit të Akademisë së Shkencave, per te kryer misionin në zhvillimin e vendit, duke zbatuar prioritetet kombëtare në shkencë dhe nxitjes së kërkimeve në fushat përparësore, të zhvillimit ekonomik dhe teknologjik.  "</t>
  </si>
  <si>
    <t>Treguesit e Performancës në nivel Qëllimi</t>
  </si>
  <si>
    <t>Fusha te reja kerkimore te propozuara me interes shteteror per rritjen e nivelit te kerkimit shkencor baze, aplikimeve teknologjike dhe inovative ne sherbim te zhvillimit multiidisiplinor ne mbeshtetje te strategjive ekzistuese si dhe atyre qe do te formulohen</t>
  </si>
  <si>
    <t>100%</t>
  </si>
  <si>
    <t>Fuqizimi i rolit të Akademisë së Shkencave, e aftë të kryejë misonin në zhvillimin e vendit, duke zbatuar prioritetet kombëtare në shkencë dhe nxitjes së kërkimeve në fushat përparësore, të zhvillimit ekonomik dhe teknologjik</t>
  </si>
  <si>
    <t>"Bashkëpunimi me institucione kërkimore dhe mësimore, brenda dhe jashtë vendit, që kanë kapacitetet e nevojshme fizike për kërkim, për kryerjen e studimeve në fusha të ndryshme të shkencës në përputhje me nevojat e zhvillimit të vendit. "</t>
  </si>
  <si>
    <t>Treguesit e Performancës për Objektivin</t>
  </si>
  <si>
    <t>1-  Mbeshtetje financiare per punonjesit shkencore te A.SH.SH.</t>
  </si>
  <si>
    <t>100</t>
  </si>
  <si>
    <t>2- Transferimi i teknologjive inovative nga jashte nepermjet bashkepunimeve me rrjetin akademik nderkombetar (te 135  Akademive ),  te rrjetit te akademive evropiane e te institucioneve kerkimore shkencore me te cilat A.SH.SH. bashkepunon</t>
  </si>
  <si>
    <t>4- Zhvillime te veprimtarive shkencore kombetare/nderkombetare: (konferenca, workshope, seminare, tavolina te rrumbullaketa, dite informimi, edukim shkencor) ne bashkepunim me partnere kombetare e nderkombetare brenda dhe jashte akademive</t>
  </si>
  <si>
    <t>5 -  Kontribut i A.SH.SH. mbeshtetes ne reformat e sistemit te kerkimit shkencor ne vend ne pergjithesi</t>
  </si>
  <si>
    <t>3- Kontribute shkencore per kerkim e zhvillim</t>
  </si>
  <si>
    <t>92201</t>
  </si>
  <si>
    <t>Jo-projekte (001-22-01520)</t>
  </si>
  <si>
    <t>92201AA - Veprimtaria shkencore e zhvilluar</t>
  </si>
  <si>
    <t>Produkte te punes Kerkimore e shkencore te  Asamblese se A.SH, seksioneve , komisioneve me impakt  ne Kerkom - zhvillimin  e Teknologjise &amp; Inovacionit   ne Shqiperi Kosove e me gjere. Pagat dhe shpenzimet administrative</t>
  </si>
  <si>
    <t>numer Projekte, ekspedita, Ligjerata te ndersjellta te akademikeve</t>
  </si>
  <si>
    <t>25</t>
  </si>
  <si>
    <t>20</t>
  </si>
  <si>
    <t>95247000</t>
  </si>
  <si>
    <t>75000000</t>
  </si>
  <si>
    <t>3809880</t>
  </si>
  <si>
    <t>3750000</t>
  </si>
  <si>
    <t>-0.2</t>
  </si>
  <si>
    <t>-0.2126</t>
  </si>
  <si>
    <t>-0.0157</t>
  </si>
  <si>
    <t>92201AB - Produkte të kartave të eventeve për politikat shkencore dhe qeverisje (qendrore /vendore) të KSHT&amp;I me impakt në K-Zh dhe prodhim.</t>
  </si>
  <si>
    <t>Veprimtaria e seksioneve, njesive kerkimore, komisioneve, veprimtaria promovuese( konferenca seminare, ligjerata, kongrese) etj,  veprimtari kerkimore studimore ( projekte ), konkurset e cmimeve per krijimtari,</t>
  </si>
  <si>
    <t>Projekte, ekspedita, Ligjerata te ndersjellta te akademikeve dhe botime</t>
  </si>
  <si>
    <t>50</t>
  </si>
  <si>
    <t>33</t>
  </si>
  <si>
    <t>37000000</t>
  </si>
  <si>
    <t>23500000</t>
  </si>
  <si>
    <t>740000</t>
  </si>
  <si>
    <t>712121.21</t>
  </si>
  <si>
    <t>-0.34</t>
  </si>
  <si>
    <t>-0.3649</t>
  </si>
  <si>
    <t>-0.0377</t>
  </si>
  <si>
    <t>92201AE - Projektie madhore ne Albanologji</t>
  </si>
  <si>
    <t>Projektie madhore ne Albanologji</t>
  </si>
  <si>
    <t>Cope (numer projektesh)</t>
  </si>
  <si>
    <t>3</t>
  </si>
  <si>
    <t>55000000</t>
  </si>
  <si>
    <t>45500000</t>
  </si>
  <si>
    <t>18333333.33</t>
  </si>
  <si>
    <t>15166666.67</t>
  </si>
  <si>
    <t>-0.1727</t>
  </si>
  <si>
    <t>18AF1</t>
  </si>
  <si>
    <t>Pasurim I Bibliotekes Shkencore</t>
  </si>
  <si>
    <t>18AF101 - Blerje libri</t>
  </si>
  <si>
    <t>Blerje libri per fondin e Bibliotekes shkencore</t>
  </si>
  <si>
    <t>nr librash</t>
  </si>
  <si>
    <t>150</t>
  </si>
  <si>
    <t>300000</t>
  </si>
  <si>
    <t>2000</t>
  </si>
  <si>
    <t>18AF3</t>
  </si>
  <si>
    <t>Blerje pajisje zyre dhe elektronike</t>
  </si>
  <si>
    <t>18AF301 - Blerje pajisje</t>
  </si>
  <si>
    <t>nr pajisjesh</t>
  </si>
  <si>
    <t>1000000</t>
  </si>
  <si>
    <t>700000</t>
  </si>
  <si>
    <t>100000</t>
  </si>
  <si>
    <t>70000</t>
  </si>
  <si>
    <t>-0.3</t>
  </si>
  <si>
    <t>"Kontributi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</si>
  <si>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2- Çmime kombertare/nderkombetare  (ne perputhje me ligjin)</t>
  </si>
  <si>
    <t>4</t>
  </si>
  <si>
    <t>3 - Mbeshtetje te kerkuesve te rinj te sukseshme ne shkence (rrjetin e Akademikeve te rinj e me gjere)</t>
  </si>
  <si>
    <t>Botime e monografi te ndryshme : Njohja e produkteve shkencore te Akademikeve me kontribut ne kerkim e zhvillim ne Shqiperi</t>
  </si>
  <si>
    <t>30</t>
  </si>
  <si>
    <t>40</t>
  </si>
  <si>
    <t>92201AC - Botime (revista dhe libra )</t>
  </si>
  <si>
    <t>"Produkte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</si>
  <si>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Botime (revista dhe libra )</t>
  </si>
  <si>
    <t>12000000</t>
  </si>
  <si>
    <t>400000</t>
  </si>
  <si>
    <t>Nuk ka punuar ne sistem</t>
  </si>
  <si>
    <t>Agjensia Telegrafike Shqiptare</t>
  </si>
  <si>
    <t>31</t>
  </si>
  <si>
    <t>Veprimtaria Telegrafike e ATSH-se</t>
  </si>
  <si>
    <t>08320</t>
  </si>
  <si>
    <t xml:space="preserve">Veprimtaria telegrafike e Agjencise Telegrafike Shqiptare, konsiston ne mbledhjen, perpunimin, perkthimin e lajmeve te konfirmuara nga burimet autentike dhe zyrtare. </t>
  </si>
  <si>
    <t>Qellimi i ATSH, eshte pasqyrimi i lajmit me vertetesi, shpjetesi dhe paanshmeri si dhe shperndarjen e materialeve mediatike brenda dhe jashte vendit nepermjet internet.</t>
  </si>
  <si>
    <t>Vertetesia e lajmit</t>
  </si>
  <si>
    <t>Shpejtesia e publikimit te lajmit</t>
  </si>
  <si>
    <t>Nr i klikimeve te faqes/ne dite</t>
  </si>
  <si>
    <t>90%</t>
  </si>
  <si>
    <t>92%</t>
  </si>
  <si>
    <t>93%</t>
  </si>
  <si>
    <t>95%</t>
  </si>
  <si>
    <t>Nr i ndjekesve te faqes</t>
  </si>
  <si>
    <t>96%</t>
  </si>
  <si>
    <t>97%</t>
  </si>
  <si>
    <t>98%</t>
  </si>
  <si>
    <t>Nr i lajmeve te aksesuara</t>
  </si>
  <si>
    <t>Prodhim i lajmit me mbulim 82% te territorit te Republikes se Shqiperise.</t>
  </si>
  <si>
    <t>Kryerja e veprimtarise operacionale ne transnmetimin e lajmit ne shqiperi dhe bote 24ore /dite</t>
  </si>
  <si>
    <t>Informimi objektiv I publikut ne mase te gjere me qellim per te shmangur fake news</t>
  </si>
  <si>
    <t>nr i gazetareve femra te trajnuara /totali</t>
  </si>
  <si>
    <t>8</t>
  </si>
  <si>
    <t>Nr i femrave ne pozicione drejtuese</t>
  </si>
  <si>
    <t>93101</t>
  </si>
  <si>
    <t>Jo-projekte (001-31-08320)</t>
  </si>
  <si>
    <t>93101AA - Lajme te realizuara</t>
  </si>
  <si>
    <t>Prodhim i informacionit te shpejte, perkthim informacioni ne menyre te sakte dhe transmetim i informacionit ne kohe reale.</t>
  </si>
  <si>
    <t>Nr i lajmeve te realizuara</t>
  </si>
  <si>
    <t>86000</t>
  </si>
  <si>
    <t>70950000</t>
  </si>
  <si>
    <t>60500000</t>
  </si>
  <si>
    <t>60750000</t>
  </si>
  <si>
    <t>825</t>
  </si>
  <si>
    <t>703.49</t>
  </si>
  <si>
    <t>706.4</t>
  </si>
  <si>
    <t>-0.1473</t>
  </si>
  <si>
    <t>0.0041</t>
  </si>
  <si>
    <t>18AB0</t>
  </si>
  <si>
    <t>Dixhitalizimi i Arkives</t>
  </si>
  <si>
    <t>18AB001 - Dixhitalizimi i Arkives</t>
  </si>
  <si>
    <t>Nr. Dokumetave te dixhitalizuara</t>
  </si>
  <si>
    <t>Avokati i Popullit</t>
  </si>
  <si>
    <t>66</t>
  </si>
  <si>
    <t>Shërbimi i Avokatisë</t>
  </si>
  <si>
    <t>03320</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</si>
  <si>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</si>
  <si>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Ambicia strategjike e Avokatit te Popullit eshte te behet aktori kryesor i te drejtave te njeriut te nje sistemi kombetar mire-funksionues per te drejtat e njeriut ne Shqiperi.</t>
  </si>
  <si>
    <t>Numri i ankesave te qytetareve ndaj sjelljes, vendimeve apo mosveprimeve te parregullta e te paligjshme te administrates publike</t>
  </si>
  <si>
    <t>5850</t>
  </si>
  <si>
    <t>6000</t>
  </si>
  <si>
    <t>6100</t>
  </si>
  <si>
    <t>6150</t>
  </si>
  <si>
    <t>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t>
  </si>
  <si>
    <t>Numri i rekomandimeve per adresimin e shkeljeve te te drejtave te grupeve vulnerabel ndaj totalit te rekomandimeve</t>
  </si>
  <si>
    <t>80</t>
  </si>
  <si>
    <t>82</t>
  </si>
  <si>
    <t>83</t>
  </si>
  <si>
    <t>84</t>
  </si>
  <si>
    <t>Numri i inspektimeve / monitorimeve te kryera</t>
  </si>
  <si>
    <t>1070</t>
  </si>
  <si>
    <t>1072</t>
  </si>
  <si>
    <t>1073</t>
  </si>
  <si>
    <t>1074</t>
  </si>
  <si>
    <t>Numri total i rekomandimeve te dhena nga AP</t>
  </si>
  <si>
    <t>271</t>
  </si>
  <si>
    <t xml:space="preserve"> 273</t>
  </si>
  <si>
    <t>274</t>
  </si>
  <si>
    <t>275</t>
  </si>
  <si>
    <t>Numri i rekomandimeve per adresimin e shkeljeve me baze gjinore ndaj totalit te rekomandimeve te AP</t>
  </si>
  <si>
    <t>101</t>
  </si>
  <si>
    <t>103</t>
  </si>
  <si>
    <t>104</t>
  </si>
  <si>
    <t>105</t>
  </si>
  <si>
    <t>96601</t>
  </si>
  <si>
    <t>Jo-projekte (001-66-03320)</t>
  </si>
  <si>
    <t>96601AA - Kërkesa të trajtuara</t>
  </si>
  <si>
    <t>Zgjidhja e ankesave apo kërkesave të qytetarëve ndaj sjelljes,vendimeve apo mosveprimeve të parregullta e të paligjshme të administratës publike</t>
  </si>
  <si>
    <t>Nr kerkesash te trajtura</t>
  </si>
  <si>
    <t>5950</t>
  </si>
  <si>
    <t>6050</t>
  </si>
  <si>
    <t>155850000</t>
  </si>
  <si>
    <t>134500000</t>
  </si>
  <si>
    <t>135500000</t>
  </si>
  <si>
    <t>26641.03</t>
  </si>
  <si>
    <t>22605.04</t>
  </si>
  <si>
    <t>22231.4</t>
  </si>
  <si>
    <t>22213.11</t>
  </si>
  <si>
    <t>0.0171</t>
  </si>
  <si>
    <t>0.0168</t>
  </si>
  <si>
    <t>0.0083</t>
  </si>
  <si>
    <t>-0.137</t>
  </si>
  <si>
    <t>0.0074</t>
  </si>
  <si>
    <t>-0.1515</t>
  </si>
  <si>
    <t>-0.0165</t>
  </si>
  <si>
    <t>-0.0008</t>
  </si>
  <si>
    <t>18AC1</t>
  </si>
  <si>
    <t>Blerje pajisjesh te ndryshme</t>
  </si>
  <si>
    <t>M660001 - Blerje pajisje dhe orendi zyre</t>
  </si>
  <si>
    <t>Blerje pajisje per permiresimin e kushteve  ne pune</t>
  </si>
  <si>
    <t>Nr pajisje</t>
  </si>
  <si>
    <t>1600000</t>
  </si>
  <si>
    <t>2000000</t>
  </si>
  <si>
    <t>40000</t>
  </si>
  <si>
    <t>50000</t>
  </si>
  <si>
    <t>0.25</t>
  </si>
  <si>
    <t>Komisioneri për  Mbikëqyrjen e Shërbimit Civil</t>
  </si>
  <si>
    <t>67</t>
  </si>
  <si>
    <t>Planifikimi, Menaxhimi dhe Administrimi</t>
  </si>
  <si>
    <t>01110</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</si>
  <si>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</si>
  <si>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Garantimi dhe respektimi i ligjit per sherbimin civil ne institucionet qendrore, te pavarura dhe ato vendore.</t>
  </si>
  <si>
    <t>Numri i shkeljeve te konstatuara te ligjit te nepunesit civil</t>
  </si>
  <si>
    <t>24%</t>
  </si>
  <si>
    <t>23%</t>
  </si>
  <si>
    <t>22%</t>
  </si>
  <si>
    <t>21%</t>
  </si>
  <si>
    <t>Rritja e nivelit te zbatimit te ligjit per sherbimin civil</t>
  </si>
  <si>
    <t>Niveli i zbatimit te vendimeve te Komisionerit</t>
  </si>
  <si>
    <t>Niveli i lenies ne fuqi nga gjobat te vendimeve te ankimuara te Komisionerit</t>
  </si>
  <si>
    <t>Niveli i trajtimit te informacionit (ankesave) te ardhura prane Komisionerit</t>
  </si>
  <si>
    <t>96701</t>
  </si>
  <si>
    <t>Jo-projekte (001-67-01110)</t>
  </si>
  <si>
    <t>96701AA - Mbikëqyrje dhe inspektime të kryera.</t>
  </si>
  <si>
    <t>Mbikëqyrje të kryera sipas planit vjetor si dhe inspektime të realizuara sipas problematikave te ndryshme.</t>
  </si>
  <si>
    <t>Numër misionesh mbikëqyrjeje.</t>
  </si>
  <si>
    <t>212</t>
  </si>
  <si>
    <t>215</t>
  </si>
  <si>
    <t>84210000</t>
  </si>
  <si>
    <t>72800000</t>
  </si>
  <si>
    <t>73000000</t>
  </si>
  <si>
    <t>397216.98</t>
  </si>
  <si>
    <t>338604.65</t>
  </si>
  <si>
    <t>339534.88</t>
  </si>
  <si>
    <t>0.0142</t>
  </si>
  <si>
    <t>-0.1355</t>
  </si>
  <si>
    <t>0.0027</t>
  </si>
  <si>
    <t>-0.1476</t>
  </si>
  <si>
    <t>18AC2</t>
  </si>
  <si>
    <t>Blerje Pajisje Zyre dhe Elektonike</t>
  </si>
  <si>
    <t>18AC201 - Pajisje elektronike dhe zyre te blera</t>
  </si>
  <si>
    <t>Pajisje elektronike dhe zyre te blera</t>
  </si>
  <si>
    <t>Numër pajisje</t>
  </si>
  <si>
    <t>3000000</t>
  </si>
  <si>
    <t>200000</t>
  </si>
  <si>
    <t>-0.3333</t>
  </si>
  <si>
    <t>FORMAT 2: FORMATI STANDARD I PËRGATITJES SË KËRKESAVE BUXHETORE PBA 2024-2026</t>
  </si>
  <si>
    <t>Buxheti 2024-2026</t>
  </si>
  <si>
    <t>Shërbimeve Qeveritare</t>
  </si>
  <si>
    <t>01320</t>
  </si>
  <si>
    <t>2024-2026</t>
  </si>
  <si>
    <t>Prioritet e DSHQ për vitin 2023-2025 janë: Ofrimi i një shërbimi cilësor sipas standarteve bashkëkohore, në zbatim të bazës ligjore mbi të cilën ushtron veprimtarinë DSHQ, realizimi i  investimeve dhe mirëmbatjes me qëllim kthimin e Vilave dhe Rezidencave Qeveritare në mjedise bashkëkohore, zbatimi i politikave që sigurojnë integritet, drejtësi dhe ndershmëri si në marrëdhëniet e brendshme dhe ato të jashtme për nga pikëpamja financiare por jo vetëm.</t>
  </si>
  <si>
    <t>Realizimi në kohë dhe me standart të lartë cilësie për shërbime ndaj Institucioneve të larta Qëndrore Shtetërore,  Tre Krerëve të Shtetit dhe pritje -  përcjellje të delegacioneve të huaja. Rritja e cilesisë me kushte bashkëkohore të ambjenteve në zotërim të Drejtorisë së Shërbimeve Qeveritare si dhe suksesi financiar i realizuar nëpërmjet dhënies me qira dhe  shërbimit ushqimor për organizimin e aktiviteteve.</t>
  </si>
  <si>
    <t>Emërtimi i Treguesit 1: Ofrimi i  shërbimeve me standart të lartë cilësie, ndaj institucioneve të larta qëndrore</t>
  </si>
  <si>
    <t>Shërbime të ofruara dhe në vitet e mëparshme</t>
  </si>
  <si>
    <t xml:space="preserve"> Rritja e numrit të shërbimeve të ofruara dhe ruajta e standarit të lartë të shërbimit</t>
  </si>
  <si>
    <t>Vlera e Synuar</t>
  </si>
  <si>
    <t>Emërtimi i Treguesit 2: Realizimi i  projekteve të reja të investimeve dhe kryerja e investimeve, me qëllim kthimin e vilave dhe rezidencave në mjedise komode bashkëkohore të kërkuara për nivelin e lartë të personaliteteve</t>
  </si>
  <si>
    <r>
      <t xml:space="preserve">Vlera e investimeve të realizuara në vazhdim       </t>
    </r>
    <r>
      <rPr>
        <b/>
        <sz val="12"/>
        <color theme="1"/>
        <rFont val="Garamond"/>
        <family val="1"/>
      </rPr>
      <t>15.4%</t>
    </r>
  </si>
  <si>
    <r>
      <t xml:space="preserve">Rritja e investimeve të realizuara krahasuar me vitet paraardhëse        </t>
    </r>
    <r>
      <rPr>
        <b/>
        <sz val="12"/>
        <color theme="1"/>
        <rFont val="Garamond"/>
        <family val="1"/>
      </rPr>
      <t>30.7%</t>
    </r>
  </si>
  <si>
    <r>
      <t xml:space="preserve">Vlera e Synuar                                   </t>
    </r>
    <r>
      <rPr>
        <b/>
        <sz val="12"/>
        <color theme="1"/>
        <rFont val="Garamond"/>
        <family val="1"/>
      </rPr>
      <t xml:space="preserve"> 38%</t>
    </r>
  </si>
  <si>
    <r>
      <t xml:space="preserve">Vlera e Synuar                                  </t>
    </r>
    <r>
      <rPr>
        <b/>
        <sz val="12"/>
        <color theme="1"/>
        <rFont val="Garamond"/>
        <family val="1"/>
      </rPr>
      <t xml:space="preserve">  38%</t>
    </r>
  </si>
  <si>
    <t>Emërtimi i Treguesit 3: Rritja e numrit të klintëve publik dhe privat si dhe realizimi i eventeve të planifikuara në kohë dhe me cilësinë e kërkuar.</t>
  </si>
  <si>
    <t xml:space="preserve"> Të ardhura të ralizuara nga organizimi i eventeve të ndryshme</t>
  </si>
  <si>
    <t>Rritja e të ardhurave të institucionit nga dhënia me qera dhe shërbimi uqimor që ofrohet për klientët</t>
  </si>
  <si>
    <t>Emërtimi i Treguesit 4: Nr të femrave në nivelet drejtuese kundrejt totalit.</t>
  </si>
  <si>
    <t>Objektivi 1 i Politikës së Programit</t>
  </si>
  <si>
    <t>Marrja e te gjitha masave për te realizuar sipas standarteve dhe kushteve  të percaktuara në detyrat dhe politikat e brëndshme të DSHQ për realizimin e misionit të saj.</t>
  </si>
  <si>
    <t xml:space="preserve">Shpenzimet Korrente* </t>
  </si>
  <si>
    <t>Produkti 1</t>
  </si>
  <si>
    <t xml:space="preserve">Organizim Eventesh dhe Pritje Përcjellje Personalitetesh të vendit dhe të huaj                                                                                                     </t>
  </si>
  <si>
    <t>Përshkrimi i Produktit:</t>
  </si>
  <si>
    <t xml:space="preserve">Realizimi në kohë dhe në standart te lartë cilësie për shërbimet ndaj institucioneve të larta qëndrore shtetërore me prioritet tre Krerët e Shtetit Pritje/Përcjellje Personalitesh të vendit dhe të huaj.                                                                                                              Mirëmbatjen e Rezidencave dhe Vilave Qeveritare:  në të gjithë territorin e Republikës së Shqipërisë (Tiranë: Vila 30, Vila 31, Vila Dajt, Pall.Kongreseve, Pall. Brigadave, Vilat në Vlorë, Vila në Dhermi, Vilat në Pogradec, Vilat në Durrës, Vila Velipojë)                                                                                                                                                                                                 </t>
  </si>
  <si>
    <t>Periudhe sherbimi</t>
  </si>
  <si>
    <t>1 vit</t>
  </si>
  <si>
    <t>Kosto totale (në mijë lekë)</t>
  </si>
  <si>
    <t>Kosto për njësi (në mijë lekë)</t>
  </si>
  <si>
    <t xml:space="preserve">Ndryshimi në % i Sasisë  </t>
  </si>
  <si>
    <t xml:space="preserve">Ndryshimi në % i kostos totale  </t>
  </si>
  <si>
    <r>
      <t xml:space="preserve">Detajimi i Kostos Totale të </t>
    </r>
    <r>
      <rPr>
        <b/>
        <sz val="12"/>
        <color rgb="FFFF0000"/>
        <rFont val="Garamond"/>
        <family val="1"/>
      </rPr>
      <t>Produktit 1</t>
    </r>
    <r>
      <rPr>
        <b/>
        <sz val="12"/>
        <color theme="1"/>
        <rFont val="Garamond"/>
        <family val="1"/>
      </rPr>
      <t xml:space="preserve"> </t>
    </r>
    <r>
      <rPr>
        <sz val="12"/>
        <color theme="1"/>
        <rFont val="Garamond"/>
        <family val="1"/>
      </rPr>
      <t>sipas Artikujve Ekonomikë</t>
    </r>
  </si>
  <si>
    <t xml:space="preserve">600. Pagat </t>
  </si>
  <si>
    <t>Kapitulli 01</t>
  </si>
  <si>
    <t>Kapitulli 05</t>
  </si>
  <si>
    <t>601. Sigurimet Shoqërore dhe Shëndetësore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</si>
  <si>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</si>
  <si>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</si>
  <si>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</si>
  <si>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</si>
  <si>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</si>
  <si>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X</t>
  </si>
  <si>
    <t>Kategoria 2: Shpenzimet për projekte investimesh</t>
  </si>
  <si>
    <t>Produkti 1 (shto produkte sipas rastit)</t>
  </si>
  <si>
    <t>Projekti i rivitalizimit te Rezidences Pogradec</t>
  </si>
  <si>
    <t>Kodi i Projektit sipas listes se investimeve</t>
  </si>
  <si>
    <t>m2</t>
  </si>
  <si>
    <r>
      <t xml:space="preserve">Detajimi i Kostos Totale të </t>
    </r>
    <r>
      <rPr>
        <b/>
        <sz val="12"/>
        <color rgb="FFFF0000"/>
        <rFont val="Garamond"/>
        <family val="1"/>
      </rPr>
      <t>Produktit 1</t>
    </r>
    <r>
      <rPr>
        <b/>
        <sz val="12"/>
        <color theme="1"/>
        <rFont val="Garamond"/>
        <family val="1"/>
      </rPr>
      <t xml:space="preserve"> sipas Artikujve Ekonomikë</t>
    </r>
  </si>
  <si>
    <t xml:space="preserve">230. Aktive të patrupëzuara </t>
  </si>
  <si>
    <t>Kapitull 02</t>
  </si>
  <si>
    <t>Kapitulli 03</t>
  </si>
  <si>
    <t>Kapitulli 04</t>
  </si>
  <si>
    <t xml:space="preserve">231. Aktive të trupëzuara </t>
  </si>
  <si>
    <t>Kosto totale e produktit 1</t>
  </si>
  <si>
    <t>Kodi i Projektit të Investimeve</t>
  </si>
  <si>
    <t>Produkti 2 (shto produkte sipas rastit)</t>
  </si>
  <si>
    <t>Makinë Frigoriferike</t>
  </si>
  <si>
    <t xml:space="preserve">Drejtoria e Shërbimeve Qeveritare parashikon të domosdoshëm një investim
për blerjen e një automjeti frigoriferik, që do të bënte të mundur sigurimin e një shërbimi më të
sigurt e cilësor të transportit të ushqimeve për tre Krerët e Shtetit.
</t>
  </si>
  <si>
    <t>copë</t>
  </si>
  <si>
    <r>
      <t>Detajimi i Kostos Totale të</t>
    </r>
    <r>
      <rPr>
        <b/>
        <sz val="12"/>
        <color rgb="FFFF0000"/>
        <rFont val="Garamond"/>
        <family val="1"/>
      </rPr>
      <t xml:space="preserve"> Produktit 2</t>
    </r>
    <r>
      <rPr>
        <b/>
        <sz val="12"/>
        <color theme="1"/>
        <rFont val="Garamond"/>
        <family val="1"/>
      </rPr>
      <t xml:space="preserve"> sipas Artikujve Ekonomikë</t>
    </r>
  </si>
  <si>
    <t>Kosto totale e produktit 2</t>
  </si>
  <si>
    <t>Produkti 3 (shto produkte sipas rastit)</t>
  </si>
  <si>
    <t>Rrethimi dhe Rikonstruksioni i Pjesshëm i Vilës Nr.4</t>
  </si>
  <si>
    <r>
      <t xml:space="preserve">Detajimi i Kostos Totale të </t>
    </r>
    <r>
      <rPr>
        <b/>
        <sz val="12"/>
        <color rgb="FFFF0000"/>
        <rFont val="Garamond"/>
        <family val="1"/>
      </rPr>
      <t>Produktit 3</t>
    </r>
    <r>
      <rPr>
        <b/>
        <sz val="12"/>
        <color theme="1"/>
        <rFont val="Garamond"/>
        <family val="1"/>
      </rPr>
      <t xml:space="preserve"> sipas Artikujve Ekonomikë</t>
    </r>
  </si>
  <si>
    <t>Kosto totale e produktit 3</t>
  </si>
  <si>
    <t>Produkti 4 (shto produkte sipas rastit)</t>
  </si>
  <si>
    <t>Rrethimi me kangjella i perimetrit të jashtëm të Pallatit të Brigadave</t>
  </si>
  <si>
    <t>Rrethimi me kangjella i perimetrit të jashtëm të Pallatit të Brigadave, punime zbatimi</t>
  </si>
  <si>
    <t>ml</t>
  </si>
  <si>
    <r>
      <t xml:space="preserve">Detajimi i Kostos Totale të </t>
    </r>
    <r>
      <rPr>
        <b/>
        <sz val="12"/>
        <color rgb="FFFF0000"/>
        <rFont val="Garamond"/>
        <family val="1"/>
      </rPr>
      <t>Produktit 4</t>
    </r>
    <r>
      <rPr>
        <b/>
        <sz val="12"/>
        <color theme="1"/>
        <rFont val="Garamond"/>
        <family val="1"/>
      </rPr>
      <t xml:space="preserve"> sipas Artikujve Ekonomikë</t>
    </r>
  </si>
  <si>
    <t>Kosto totale e produktit 4</t>
  </si>
  <si>
    <t>Totali i shpenzimeve të Programit sipas produkteve*****</t>
  </si>
  <si>
    <t>Totali i shpenzimeve të Programit sipas artikujve*****</t>
  </si>
  <si>
    <t>Kapitull 05</t>
  </si>
  <si>
    <t>601. Sigurimet Shoqërore dhe Shendetësore</t>
  </si>
  <si>
    <t>230. Aktivet e patrupëzuara</t>
  </si>
  <si>
    <t>Kapitulli 02</t>
  </si>
  <si>
    <t>231. Aktivet e trupëzuara</t>
  </si>
  <si>
    <t>Kontroll</t>
  </si>
  <si>
    <t>ADMINISTRIMI I UJRAVE</t>
  </si>
  <si>
    <t>05640</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</si>
  <si>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</si>
  <si>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Mbrojtja sasiore dhe cilësore e burimeve ujore, shfrytëzimi racional dhe shpërndarja e drejtë e tyre si dhe mbrojtja e gjendjes natyrore të ujërave ndërkufitare në bashkëpunim me vendet fqinje</t>
  </si>
  <si>
    <t xml:space="preserve">Plane Menaxhimi Baseni Ujor te hartuar e te miratuar </t>
  </si>
  <si>
    <t xml:space="preserve"> Sigurimi, mbrojtja dhe shfrytezimi racional i burimeve ujore</t>
  </si>
  <si>
    <t>Treguesit e Performancës për Objektivin 1</t>
  </si>
  <si>
    <t>Trend rrites</t>
  </si>
  <si>
    <t xml:space="preserve">Ulja e informalitetit ne perdorimin e burimeve ujore nepermjet mekanizmave monitorues dhe ndergjegjesues me tregues te matshem rritjen e numrit te aplikimeve per pajisje me leje/autorizim per perdorim te burimeve ujore. </t>
  </si>
  <si>
    <t>Inventarizimi i burimeve ujore ekzistuese dhe i te dhenave sasiore e cilesore ne lidhje me ato dhe pasqyrimi i tyre ne Kadastren Kombetare te Burimeve Ujore me tregues te matshem rritjen e te dhenave ne lidhje me burimet ujore.</t>
  </si>
  <si>
    <t>Produktet për Objektivin 1</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</si>
  <si>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</si>
  <si>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</si>
  <si>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</si>
  <si>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</si>
  <si>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 xml:space="preserve">Numer dokumentash </t>
  </si>
  <si>
    <t>…</t>
  </si>
  <si>
    <r>
      <t xml:space="preserve">Detajimi i Kostos Totale të </t>
    </r>
    <r>
      <rPr>
        <b/>
        <sz val="9"/>
        <color rgb="FFFF0000"/>
        <rFont val="Garamond"/>
        <family val="1"/>
      </rPr>
      <t>Produktit 1</t>
    </r>
    <r>
      <rPr>
        <b/>
        <sz val="9"/>
        <color theme="1"/>
        <rFont val="Garamond"/>
        <family val="1"/>
      </rPr>
      <t xml:space="preserve"> sipas Artikujve Ekonomikë</t>
    </r>
  </si>
  <si>
    <t>98708AB</t>
  </si>
  <si>
    <t>Produkti 2</t>
  </si>
  <si>
    <t>Sistemi i furnizimit me të dhëna i Kadastrës Kombëtare të Ujit i përmirësuar</t>
  </si>
  <si>
    <t xml:space="preserve">Zhvillimi i kadastrës së ujit në formën e një sistemi GIS. Kadastra e ujit do të përbëhet nga një bazë të dhënash për burimet e kërkuara të Gjeo-Referencuara. Zhvillimi i një databaze dixhitale për matjen e cilësisë së ujërave. Regjistri kombëtar i lejeve të burimeve ujore. Shtimi i numrit të të dhënave në Kadastër, analiza e tyre me qëllim përditësimin e informacionit të burimeve ujore. </t>
  </si>
  <si>
    <t>% e të dhënave</t>
  </si>
  <si>
    <r>
      <t>Detajimi i Kostos Totale të</t>
    </r>
    <r>
      <rPr>
        <b/>
        <sz val="9"/>
        <color rgb="FFFF0000"/>
        <rFont val="Garamond"/>
        <family val="1"/>
      </rPr>
      <t xml:space="preserve"> Produktit 2 </t>
    </r>
    <r>
      <rPr>
        <b/>
        <sz val="9"/>
        <color theme="1"/>
        <rFont val="Garamond"/>
        <family val="1"/>
      </rPr>
      <t>sipas Artikujve Ekonomikë</t>
    </r>
  </si>
  <si>
    <t xml:space="preserve">Kodi i Produktit </t>
  </si>
  <si>
    <t>98708AC</t>
  </si>
  <si>
    <t>Produkti 3</t>
  </si>
  <si>
    <t>Zbatimi  i  politikave dhe i dokumentave strategjik dhe planifikues, me qellim menaxhimin e integruar të burimeve ujore</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</si>
  <si>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</si>
  <si>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Numer vendimesh</t>
  </si>
  <si>
    <r>
      <t>Detajimi i Kostos Totale të</t>
    </r>
    <r>
      <rPr>
        <b/>
        <sz val="9"/>
        <color rgb="FFFF0000"/>
        <rFont val="Garamond"/>
        <family val="1"/>
      </rPr>
      <t xml:space="preserve"> Produktit 3 </t>
    </r>
    <r>
      <rPr>
        <b/>
        <sz val="9"/>
        <color theme="1"/>
        <rFont val="Garamond"/>
        <family val="1"/>
      </rPr>
      <t>sipas Artikujve Ekonomikë</t>
    </r>
  </si>
  <si>
    <t>Shpenzimet Kapitale***</t>
  </si>
  <si>
    <t>Kategoria 1: Shpenzimet Administrative Kapitale</t>
  </si>
  <si>
    <t>Kodi i Projektit të Investimeve****</t>
  </si>
  <si>
    <t>"Dokumenti I veprimit/Mbeshtetje per Menaxhimin e Ujerave"</t>
  </si>
  <si>
    <t xml:space="preserve">Produkti 1 </t>
  </si>
  <si>
    <t xml:space="preserve">Menaxhimi i Integruar i burimeve ujore </t>
  </si>
  <si>
    <t xml:space="preserve">Kodi I projektit 18AQ001 dhe Kodi I TVSH 18AQ002 </t>
  </si>
  <si>
    <t>Mbeshtetje e BE-se dhe ADA per Menaxhimin e Integruar të Burimeve Ujrave në Shqiperi me qëllim përmiresimin e zbatimit të reformës kombëtare të ujit dhe përparimi i vendit drejt kërkesave te Legjislacionit të BE -se per sektorin e Ujit.</t>
  </si>
  <si>
    <t>Numer Projekesh</t>
  </si>
  <si>
    <r>
      <t xml:space="preserve">Detajimi i Kostos Totale të </t>
    </r>
    <r>
      <rPr>
        <b/>
        <sz val="9"/>
        <color rgb="FFFF0000"/>
        <rFont val="Garamond"/>
        <family val="1"/>
      </rPr>
      <t xml:space="preserve">Produktit 1 </t>
    </r>
    <r>
      <rPr>
        <b/>
        <sz val="9"/>
        <color theme="1"/>
        <rFont val="Garamond"/>
        <family val="1"/>
      </rPr>
      <t>sipas Artikujve Ekonomikë</t>
    </r>
  </si>
  <si>
    <t xml:space="preserve">Shërbimi i Avokatisë Shtetërore </t>
  </si>
  <si>
    <t>03310</t>
  </si>
  <si>
    <t xml:space="preserve">Programi synon:                                                                                                                                                                                                                           Ofrimin e shërbimt  këshillimor për veprimtarinë juridike të organeve të administratës shtetërore qendrore dhe enteve publike veçanërisht për lidhjen e kontrateve të cilat parashikojnë efekte financiare për shtetin.                                                                                                                                                                  Përfaqësimin dhe mbrojtjen e interesave  pasurore të shtetit shqiptar pranë gjykatave kombëtare e ndërkombëtare, në çështjet gjyqësore, në të cilat një organ i administratës shtetërore ose Republika e Shqipërisë është palë,                                                                                                                                                 Ofrimin e  asistencës juridike njësive të qeverisjes vendore sipas kritereve të përcaktuara në ligj,                                                                                             Përcaktimin e rregullave  për unifikimin e praktikave  dhe formulimin  e kritereve  të përgjithshme  të asistencës juridike të shtetit                                                                                                                                                  Ndërmjetësimin për zgjidhjen me pajtim të mosmarrëveshjeve ndërmjet organeve qendrore të administratës publike dhe enteve publike.                                                                                                                                            Programi zhvillohet duke u bazuar në ligjin nr. 10018, date 13.11.2008 "Për Avokaturën e Shtetit", i ndryshuar.                                                                                                                                                                                                                                                                                                                                                                                                                                                                                                                                                                                                                                                                                                                                                                                                                                                                                                                                                                                                                                   </t>
  </si>
  <si>
    <t xml:space="preserve">Mbrojtja e interesave financiare dhe pasurore të Shtetit Shqipëtar </t>
  </si>
  <si>
    <t xml:space="preserve">Përfaqësim dhe këshillim i çdo praktike në mbrojtje të interesave pasurore dhe financiare të Shtetit Shqiptar </t>
  </si>
  <si>
    <t>Emërtimi i Treguesit 2</t>
  </si>
  <si>
    <t>Vlera Bazë</t>
  </si>
  <si>
    <t>Emërtimi i Treguesit x (shto tregues sipas rastit)</t>
  </si>
  <si>
    <t xml:space="preserve">Ofrimi i shërbimit të këshillimit dhe përfaqësimit ligjor në çdo rast të parashikuar në ligj. </t>
  </si>
  <si>
    <t xml:space="preserve">% e praktikave të përfunduara kundrejt praktikave të trajtuara </t>
  </si>
  <si>
    <t>Këshillim dhe  përfaqësim i ofruar</t>
  </si>
  <si>
    <t xml:space="preserve">Ofrimit  të shërbimit të këshillimit dhe përfaqësimit ligjor në çdo rast të parashikuar në ligj. </t>
  </si>
  <si>
    <t xml:space="preserve">numër rastesh </t>
  </si>
  <si>
    <r>
      <t xml:space="preserve">Detajimi i Kostos Totale të </t>
    </r>
    <r>
      <rPr>
        <b/>
        <sz val="12"/>
        <color rgb="FFFF0000"/>
        <rFont val="Times New Roman"/>
        <family val="1"/>
      </rPr>
      <t>Produktit 1</t>
    </r>
    <r>
      <rPr>
        <b/>
        <sz val="12"/>
        <color theme="1"/>
        <rFont val="Times New Roman"/>
        <family val="1"/>
      </rPr>
      <t xml:space="preserve"> sipas Artikujve Ekonomikë</t>
    </r>
  </si>
  <si>
    <t>Blerje orendi/pajisje zyre</t>
  </si>
  <si>
    <t>Pajisje zyre të blera</t>
  </si>
  <si>
    <t>18AP901</t>
  </si>
  <si>
    <t>Pajisje zyre sipas nevojave të institucionit (rafte arkive, rafte dokumentash, tavolina pune, karrige, kondicioner )</t>
  </si>
  <si>
    <t>Numër</t>
  </si>
  <si>
    <r>
      <t xml:space="preserve">Detajimi i Kostos Totale të </t>
    </r>
    <r>
      <rPr>
        <b/>
        <sz val="12"/>
        <color rgb="FFFF0000"/>
        <rFont val="Times New Roman"/>
        <family val="1"/>
      </rPr>
      <t xml:space="preserve">Produktit 1 </t>
    </r>
    <r>
      <rPr>
        <b/>
        <sz val="12"/>
        <color theme="1"/>
        <rFont val="Times New Roman"/>
        <family val="1"/>
      </rPr>
      <t>sipas Artikujve Ekonomikë</t>
    </r>
  </si>
  <si>
    <t>Pajisje elektronike të blera</t>
  </si>
  <si>
    <t xml:space="preserve"> M140194 </t>
  </si>
  <si>
    <t>Pajisje elektronike sipas nevojave të institucionit (kompjuter desktop, laptop, skaner)</t>
  </si>
  <si>
    <r>
      <t xml:space="preserve">Detajimi i Kostos Totale të </t>
    </r>
    <r>
      <rPr>
        <b/>
        <sz val="12"/>
        <color rgb="FFFF0000"/>
        <rFont val="Times New Roman"/>
        <family val="1"/>
      </rPr>
      <t xml:space="preserve">Produktit 2 </t>
    </r>
    <r>
      <rPr>
        <b/>
        <sz val="12"/>
        <color theme="1"/>
        <rFont val="Times New Roman"/>
        <family val="1"/>
      </rPr>
      <t>sipas Artikujve Ekonomikë</t>
    </r>
  </si>
  <si>
    <t>Kosto totale e produkti 2</t>
  </si>
  <si>
    <t>Produkti X (shto produkte sipas rastit)</t>
  </si>
  <si>
    <r>
      <t xml:space="preserve">Detajimi i Kostos Totale të </t>
    </r>
    <r>
      <rPr>
        <b/>
        <sz val="12"/>
        <color rgb="FFFF0000"/>
        <rFont val="Times New Roman"/>
        <family val="1"/>
      </rPr>
      <t xml:space="preserve">Produktit 1&amp;2 …X </t>
    </r>
    <r>
      <rPr>
        <b/>
        <sz val="12"/>
        <color theme="1"/>
        <rFont val="Times New Roman"/>
        <family val="1"/>
      </rPr>
      <t>sipas Artikujve Ekonomikë</t>
    </r>
  </si>
  <si>
    <t xml:space="preserve">Kosto totale e projektit </t>
  </si>
  <si>
    <t>Mbështetje për Kultet fetare</t>
  </si>
  <si>
    <t>08480</t>
  </si>
  <si>
    <t>Mbështetje financiare për bashkësitë fetare, për përmirësimin e infrastrukturës së tyre administrative, arsimore, shpirtërore e kulturore.</t>
  </si>
  <si>
    <t>Garantimi i një mjedisi ku, çdo bashkësi fetare të shprehë dhe praktikojë lirisht të drejtën kushtetuese të besimit, nëpërmjet mbështetjes financiare nga shteti.</t>
  </si>
  <si>
    <t>Emërtimi i Treguesit 1</t>
  </si>
  <si>
    <t>Harmonia Fetare</t>
  </si>
  <si>
    <t>Trend në rritje</t>
  </si>
  <si>
    <t>Forcimi i harmonisë fetare me anë të mbështetjes financiare  dhe hartimin e akteve ligjore dhe nënligjore për këtë qëllim.</t>
  </si>
  <si>
    <t>Forcimi i kontributit të bashkësive fetare në të mirë të shoqërisë</t>
  </si>
  <si>
    <t>Numër  dokumentash/ aktesh nënligjore</t>
  </si>
  <si>
    <t>Financim i Bashkësive fetare  KODI 98709AA</t>
  </si>
  <si>
    <t>Financim i bashkësive fetare, për pagat e personelit të administratës, të arsimtarëve dhe mbështetje për rikonstruksionet e objekteve të kultit, në zbatim të legjislacionit përkatës.</t>
  </si>
  <si>
    <t>Numri i bashkësive</t>
  </si>
  <si>
    <r>
      <t xml:space="preserve">Detajimi i Kostos Totale të </t>
    </r>
    <r>
      <rPr>
        <b/>
        <sz val="8"/>
        <color rgb="FFFF0000"/>
        <rFont val="Garamond"/>
        <family val="1"/>
      </rPr>
      <t>Produktit 1</t>
    </r>
    <r>
      <rPr>
        <b/>
        <sz val="8"/>
        <color theme="1"/>
        <rFont val="Garamond"/>
        <family val="1"/>
      </rPr>
      <t xml:space="preserve"> sipas Artikujve Ekonomikë</t>
    </r>
  </si>
  <si>
    <r>
      <rPr>
        <b/>
        <sz val="8"/>
        <color rgb="FFFF0000"/>
        <rFont val="Garamond"/>
        <family val="1"/>
      </rPr>
      <t>Produkti 2</t>
    </r>
    <r>
      <rPr>
        <sz val="8"/>
        <color theme="1"/>
        <rFont val="Garamond"/>
        <family val="1"/>
      </rPr>
      <t>(shto produkte sipas rastit)</t>
    </r>
  </si>
  <si>
    <t xml:space="preserve">Network rajonal mes homologësh   KODI 98709AD                                                                                 </t>
  </si>
  <si>
    <t xml:space="preserve">Ndërtimi i infrastrukturës së një rrjeti rajonal me homologët e KSHK ku të trajtohen problematikat e përbashkëta  dhe të ndahen e promovohen praktikat e mira në lidhje me lirinë e fesë dhe besimit dhe marrëdhëniet e tyre me shtetet. </t>
  </si>
  <si>
    <t>Numër aktivitetesh/workshopesh</t>
  </si>
  <si>
    <r>
      <t>Detajimi i Kostos Totale të</t>
    </r>
    <r>
      <rPr>
        <b/>
        <sz val="8"/>
        <color rgb="FFFF0000"/>
        <rFont val="Garamond"/>
        <family val="1"/>
      </rPr>
      <t xml:space="preserve"> Produktit 2 </t>
    </r>
    <r>
      <rPr>
        <b/>
        <sz val="8"/>
        <color theme="1"/>
        <rFont val="Garamond"/>
        <family val="1"/>
      </rPr>
      <t>sipas Artikujve Ekonomikë</t>
    </r>
  </si>
  <si>
    <t>Pajisje elektronike</t>
  </si>
  <si>
    <t>DUHET GJENERUAR KOD !!!</t>
  </si>
  <si>
    <t>Kondicioner, etj</t>
  </si>
  <si>
    <t>Numër pajisjesh</t>
  </si>
  <si>
    <r>
      <t xml:space="preserve">Detajimi i Kostos Totale të </t>
    </r>
    <r>
      <rPr>
        <b/>
        <sz val="8"/>
        <color rgb="FFFF0000"/>
        <rFont val="Garamond"/>
        <family val="1"/>
      </rPr>
      <t xml:space="preserve">Produktit 1 </t>
    </r>
    <r>
      <rPr>
        <b/>
        <sz val="8"/>
        <color theme="1"/>
        <rFont val="Garamond"/>
        <family val="1"/>
      </rPr>
      <t>sipas Artikujve Ekonomikë</t>
    </r>
  </si>
  <si>
    <t>Rikonstruksion zyrash (për dëmtime të tërmetit)</t>
  </si>
  <si>
    <t>M870036</t>
  </si>
  <si>
    <t>Rikonstruksion i mjediseve të institucionit, për dëmtime të shkaktuara nga tërmeti i nëntorit 2019.</t>
  </si>
  <si>
    <t>M2 punime</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</si>
  <si>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</si>
  <si>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Produkti 2 </t>
  </si>
  <si>
    <t>Kolaudim punimesh</t>
  </si>
  <si>
    <t>M870326</t>
  </si>
  <si>
    <t>kolaudim i punimeve per rikonstruksion i mjediseve të institucionit, për dëmtime të shkaktuara nga tërmeti i nëntorit 2019.</t>
  </si>
  <si>
    <t xml:space="preserve">Produkti 3 </t>
  </si>
  <si>
    <t>Mbikqyrja e punimeve</t>
  </si>
  <si>
    <t>M870150</t>
  </si>
  <si>
    <t>Mbikqyrja e punimeve per rikonstruksionin e mjediseve të institucionit, për dëmtime të shkaktuara nga tërmeti i nëntorit 2019.</t>
  </si>
  <si>
    <t xml:space="preserve">Produkti 4 </t>
  </si>
  <si>
    <t>Projekt</t>
  </si>
  <si>
    <t>M870124</t>
  </si>
  <si>
    <t>Projekt për rikonstruksionin e zyrave te demtuara nga termeti.</t>
  </si>
  <si>
    <t>Nr. projekti</t>
  </si>
  <si>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</si>
  <si>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2 </t>
    </r>
    <r>
      <rPr>
        <b/>
        <sz val="8"/>
        <color theme="1"/>
        <rFont val="Garamond"/>
        <family val="1"/>
      </rPr>
      <t>sipas Artikujve Ekonomikë</t>
    </r>
  </si>
  <si>
    <r>
      <t xml:space="preserve">Detajimi i Kostos Totale të </t>
    </r>
    <r>
      <rPr>
        <b/>
        <sz val="8"/>
        <color rgb="FFFF0000"/>
        <rFont val="Garamond"/>
        <family val="1"/>
      </rPr>
      <t xml:space="preserve">Produktit X </t>
    </r>
    <r>
      <rPr>
        <b/>
        <sz val="8"/>
        <color theme="1"/>
        <rFont val="Garamond"/>
        <family val="1"/>
      </rPr>
      <t>sipas Artikujve Ekonomikë</t>
    </r>
  </si>
  <si>
    <t>Politika Ekzistuese</t>
  </si>
  <si>
    <t>Shërbime të tjera</t>
  </si>
  <si>
    <t>01150</t>
  </si>
  <si>
    <t>Aktivitete në AKSIK</t>
  </si>
  <si>
    <t>Qëllimi e Politikës së Programit</t>
  </si>
  <si>
    <t>Sigurimi i informacionit të klasifikuar "sekret shtetëror", të NATO-s, BE-s, shteteve e organizatave të tjera ndërkombëtare.</t>
  </si>
  <si>
    <t>Treguesi i Performancës në nivel Qëllimi</t>
  </si>
  <si>
    <t>Raste të konstatuara të shkeljes së sigurisë kundrejt totalit të rasteve.</t>
  </si>
  <si>
    <t>Trend zbritës</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</si>
  <si>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</si>
  <si>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</si>
  <si>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</si>
  <si>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Përqindja e punonjësve të trajnuar në fushën e sigurisë kombëtare kundrejt totalit.</t>
  </si>
  <si>
    <t>Trend rritës</t>
  </si>
  <si>
    <t>Numri i punonjësve të pajisur me çertifikatë sigurie kundrejt totalit të kërkesave.</t>
  </si>
  <si>
    <t>Numri i femrave në nivelet drejtuese kundrejt totalit.</t>
  </si>
  <si>
    <t xml:space="preserve">Produktet për Objektivin </t>
  </si>
  <si>
    <t xml:space="preserve">Shpenzimet Korrente </t>
  </si>
  <si>
    <t xml:space="preserve">Produkti </t>
  </si>
  <si>
    <t>Certifikata Sigurie Personi, Industriale dhe Sistemesh.</t>
  </si>
  <si>
    <t>Veprimtari administrative dhe operative në përmbushje të Qëllimit të Politikës së Programit</t>
  </si>
  <si>
    <t xml:space="preserve">Numer </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</si>
  <si>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</si>
  <si>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Blerje orendi zyre dhe kompjuterike</t>
  </si>
  <si>
    <t>Orendi zyre</t>
  </si>
  <si>
    <t>Kodi i Projektit sipas listës së investimeve</t>
  </si>
  <si>
    <t>18AN601</t>
  </si>
  <si>
    <t>Pajisje zyre dhe kompjuterike</t>
  </si>
  <si>
    <t xml:space="preserve">Blerje Automjeti </t>
  </si>
  <si>
    <t>M870013</t>
  </si>
  <si>
    <r>
      <t xml:space="preserve">Detajimi i Kostos Totale të </t>
    </r>
    <r>
      <rPr>
        <b/>
        <sz val="8"/>
        <color rgb="FFFF0000"/>
        <rFont val="Garamond"/>
        <family val="1"/>
      </rPr>
      <t>Produktit 2</t>
    </r>
    <r>
      <rPr>
        <b/>
        <sz val="8"/>
        <color theme="1"/>
        <rFont val="Garamond"/>
        <family val="1"/>
      </rPr>
      <t xml:space="preserve"> sipas Artikujve Ekonomikë</t>
    </r>
  </si>
  <si>
    <t>Shërbimi i Prokurimit Publik</t>
  </si>
  <si>
    <t>01130</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</si>
  <si>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</si>
  <si>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 xml:space="preserve">Garantimi i mirëfunksionimit të sistemit të Prokurimit Publik në Shqipëri, duke u fokusuar në përmiresimin e kuadrit rregullator dhe të sistemit elektronik të prokurimit, për të garantuar  përdorim me efikasitet dhe efiçencë të fondeve publike.                                                 </t>
  </si>
  <si>
    <t>Treguesit e Performancës ne nivel qellimi</t>
  </si>
  <si>
    <t>Numri i procedurave me negocim pa shpallje paraprake në raport me procedurat e perfunduara me fitues ne Sistemin e Prokurimit Elektronik</t>
  </si>
  <si>
    <t>trend zbrites</t>
  </si>
  <si>
    <t>Numri I procedurave të publikuara në raport me procedurat e krijuara në SPE</t>
  </si>
  <si>
    <t>trend rritës</t>
  </si>
  <si>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</si>
  <si>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 xml:space="preserve">Procedura të fituara ku është përdorur "oferta ekonomikisht me e favorshme bazuar në kosto" në raport me totalin e procedurave të fituara.  </t>
  </si>
  <si>
    <t>Numri I procedurave të asistuara pa problematika në raport me totalin procedurave të asistuara.</t>
  </si>
  <si>
    <t>Procedura të finalizuara me fitues në gjashtëmujorin e parë, në raport me fondin total të parashikuar në rregjister</t>
  </si>
  <si>
    <t>Procedura dhe kontrata të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</si>
  <si>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</si>
  <si>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</si>
  <si>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Detajimi i Kostos Totale të Produktit 1 sipas Artikujve Ekonomikë</t>
  </si>
  <si>
    <t xml:space="preserve">Blerje pajisje zyre dhe elektronike </t>
  </si>
  <si>
    <t xml:space="preserve">Pajisje te blera elektonike dhe zyre
</t>
  </si>
  <si>
    <t>18Am201</t>
  </si>
  <si>
    <t xml:space="preserve">Blerje pajisje kompjuterike dhe pajisje  zyre </t>
  </si>
  <si>
    <r>
      <t xml:space="preserve">Detajimi i Kostos Totale të </t>
    </r>
    <r>
      <rPr>
        <b/>
        <sz val="12"/>
        <color rgb="FFFF0000"/>
        <rFont val="Times New Roman"/>
        <family val="1"/>
      </rPr>
      <t>Produktit 1&amp;2</t>
    </r>
    <r>
      <rPr>
        <b/>
        <sz val="12"/>
        <color theme="1"/>
        <rFont val="Times New Roman"/>
        <family val="1"/>
      </rPr>
      <t xml:space="preserve"> sipas Artikujve Ekonomikë</t>
    </r>
  </si>
  <si>
    <t>Emri</t>
  </si>
  <si>
    <t>Titullari i Institucionit / Ministri</t>
  </si>
  <si>
    <t>Nenshkrimi</t>
  </si>
  <si>
    <t>Data</t>
  </si>
  <si>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</si>
  <si>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Buxheti 2023-2025</t>
  </si>
  <si>
    <t>Mbeshtetje per Rinine dhe Femijet</t>
  </si>
  <si>
    <t>8610</t>
  </si>
  <si>
    <t>Misioni i Agjencisë Kombëtare të Rinisë është garantimi i mbrojtjes dhe i promovimit të të drejtave të të rinjve, nëpërmjet mbështetjes për edukim joformal, ndërveprimit e aktivizimit të rinisë dhe financimit të veprimtarive rinore, në zbatim të politikave shtetërore në fushën e rinisë.</t>
  </si>
  <si>
    <t>Qëllimi 1: Të rejat dhe të rinjtë marrin pjesë aktivisht në shoqëri dhe ndihen të fuqizuar, mbështetet dhe nxitet novacioni rinor, rritja e aftësive dhe profesionalizmit  përmes edukimit cilësor, rritja e  mirëqënies aktive, fizike, sociale dhe mendore e të rinjve, rritet siguria, mbrojtja dhe përfshirja e të rinjve. 
-Të rinjtë janë të mirë-informuar rreth mundësive për të mësuar, fituar përvojë organizative dhe vullnetarizëm, dhe për të marrë pjesë aktivisht në jetën qytetare, sociale dhe politike.
-Politika rinore është e koordinuar, e bazuar në analiza dhe e harmonizuar në sektorë të ndryshëm duke kërkuar kohezionin dhe optimizmin e burimeve dhe duke forcuar si instrument zbatues të këtyre politikave Agjencinë Kombëtare të Rinisë.
-Studimet rinore dhe të dhënat për rininë nxiten të zhvillohen dhe të bëhen pjesë e programeve të studimit në institucionet e arsimit të lartë dhe referenca për zhvillimet e mëtejshme në fushën e rinisë.
 Qëllimi 2: Mbështetet dhe nxitet novacioni rinor dhe rritja e aftësive dhe profesionalizmit të të rejave dhe të rinjve përmes edukimit cilësor në TIK dhe fusha të tjera të zhvillimit digjital duke rritur dhe përmirësuar kështu mundësitë për të hyrë në tregun e punës.
-Të rinjtë janë të aftësuar, të mirinformuar në lidhje me mundësitë për punësim dhe në gjendje të bëjnë zgjedhje autonome kur i bashkohen popullsisë ekonomikisht aktive.
- Të rinjtë janë të informuar mirë për mundësitë arsimore të lidhura me tregun e punës dhe  ju mundësohet i mësuari cilësor si në arsimin formal ashtu edhe në atë joformal duke kontribuar në zhvillimin e  kompetencave, aftësive dhe virtyteve.
-Të rinjtë, në të gjitha kushtet dhe situatat, përfaqësojnë një fokus të veçantë në aftësim, punësimin, sipërmarrje dhe politika punësimi. 
 Qëllimi 3:Mirëqenia aktive, e shëndetshme, fizike, sociale dhe mendore e të rinjve. Siguria, mbrojtja dhe përfshirja e të rinjve në të gjithë diversitetin e tyre, veçanërisht për ata të rinj që janë në situatë rreziku apo mënjanimi social.
-Mbrojtja mbështetja dhe siguria e të rejave dhe të rinjve, veçanërisht e atyre në situatë rreziku, në vendin ku jetojnë dhe hapësirën digjitale.
- Të rejave dhe të rinjve ju ofrohen shërbime shëndetësore miqësore dhe  ata praktikojnë stile jetese të shëndetshme, veçanërisht në lidhje me shëndetin dhe mirëqenien e tyre mendore, sociale, fizike dhe seksuale.
-Të rejat dhe të rinjtë mbështeten në përfshirjen dhe integrimin e tyre në shoqëri duke pasur mundësi për strehim dhe argëtim (në kulturë, art dhe sport).</t>
  </si>
  <si>
    <t>Nurmi i të rinjëve të përfshirë në praktikat e punës.</t>
  </si>
  <si>
    <t>Numri i granteve të dhëna nga Thirrja për grante për organizata të jofitim prurëse.</t>
  </si>
  <si>
    <t xml:space="preserve">Numri i të rinjëve të impaktuar nga grante për organizata të jofitim prurëse. </t>
  </si>
  <si>
    <t>Numri i granteve të dhëna nga Thirrja për grante për bashkitë.</t>
  </si>
  <si>
    <t>Numri i të rinjëve të impaktuar grante për bashki.</t>
  </si>
  <si>
    <t>Numri i të rinjve të trajuar në trajinime formale.</t>
  </si>
  <si>
    <t>Numri i të rinjve të promovuar, grupe të rinjsh dhe qendra rinore.</t>
  </si>
  <si>
    <t>Numri i të rinjve të trajuar në trajinime jo formale.</t>
  </si>
  <si>
    <t>98710AC Plani kombetar te veprimit per rinine i zbatuar</t>
  </si>
  <si>
    <t xml:space="preserve">Realizimi i aktiviteve mbi lidershipin rinor, pjesëmarrjen në vendimmarrje, punësimin, kreativitetin dhe vullnetarizimin  informimin e të rinjve, shkëmbimin e  informacionit dhe pjesmarrjen ne zbatim te Strategjisë Kombëtare të Rinisë </t>
  </si>
  <si>
    <t>Numri I projekteve/aktiviteteve</t>
  </si>
  <si>
    <t>98710AA  Studente pjesmarres ne programin kombetar te praktikave te punes</t>
  </si>
  <si>
    <t>Të  aftësojë studentët me përvojë pune, përmes pjesëmarrjes në programin kombëtar të praktikave të punës në Institucionet e administratës shtetërore</t>
  </si>
  <si>
    <t xml:space="preserve">Nr I praktikanteve </t>
  </si>
  <si>
    <r>
      <t>Detajimi i Kostos Totale të</t>
    </r>
    <r>
      <rPr>
        <b/>
        <sz val="8"/>
        <color rgb="FFFF0000"/>
        <rFont val="Garamond"/>
        <family val="1"/>
      </rPr>
      <t xml:space="preserve"> Produktit X </t>
    </r>
    <r>
      <rPr>
        <b/>
        <sz val="8"/>
        <color theme="1"/>
        <rFont val="Garamond"/>
        <family val="1"/>
      </rPr>
      <t>sipas Artikujve Ekonomikë</t>
    </r>
  </si>
  <si>
    <r>
      <rPr>
        <b/>
        <sz val="8"/>
        <color rgb="FFFF0000"/>
        <rFont val="Garamond"/>
        <family val="1"/>
      </rPr>
      <t>Produkti 3</t>
    </r>
    <r>
      <rPr>
        <sz val="8"/>
        <color theme="1"/>
        <rFont val="Garamond"/>
        <family val="1"/>
      </rPr>
      <t>(shto produkte sipas rastit)</t>
    </r>
  </si>
  <si>
    <t>98710AB  Fushate Informuese per programin e praktikave</t>
  </si>
  <si>
    <t>Realizimi i Fushatave Informuese në universitete për pjesëmarrjen e të rinjve në program</t>
  </si>
  <si>
    <t xml:space="preserve">Nr i fushatave </t>
  </si>
  <si>
    <r>
      <t>Detajimi i Kostos Totale të</t>
    </r>
    <r>
      <rPr>
        <b/>
        <sz val="8"/>
        <color rgb="FFFF0000"/>
        <rFont val="Garamond"/>
        <family val="1"/>
      </rPr>
      <t xml:space="preserve"> Produktit 3 </t>
    </r>
    <r>
      <rPr>
        <b/>
        <sz val="8"/>
        <color theme="1"/>
        <rFont val="Garamond"/>
        <family val="1"/>
      </rPr>
      <t>sipas Artikujve Ekonomikë</t>
    </r>
  </si>
  <si>
    <t xml:space="preserve">M870013 </t>
  </si>
  <si>
    <t>MXXXXX</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</si>
  <si>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</si>
  <si>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xxxxx</t>
  </si>
  <si>
    <t>xx</t>
  </si>
  <si>
    <t>Pajisje per godinen e re</t>
  </si>
  <si>
    <t>Sherbime te tjera</t>
  </si>
  <si>
    <t>Koordinim dhe monitorim i administrimit dhe zbatimit ne praktike te kuadrit ligjor dhe politikave mbi pakicat kombetare.</t>
  </si>
  <si>
    <t>Sigurimi i ushtrimit te të drejtave specifike të personave që u përkasin një pakice kombëtare, si një përbërës thelbësor i një shoqërie të integruar dhe që garantojnë mosdiskriminimin dhe barazinë e plotë para ligjit.</t>
  </si>
  <si>
    <t>Perqindja/Numri  rasteve te diskriminimit te pakicave kombetare kundrejt totalit te diskriminimeve</t>
  </si>
  <si>
    <t xml:space="preserve">Zbatimi i kuadrit ligjor dhe politikave shteterore ne lidhje me pakicat kombetare, si edhe financimi i projekteve dhe nismave per fuqizimin, mbrojtjen e te drejtave, ruajtjen e promovimin e identitetit kombetar, kulturor e gjuhesor te tyre.
</t>
  </si>
  <si>
    <t xml:space="preserve">Perqindja e takimeve /aktiviteteve te realizuara kundrejt  takimeve /aktiviteteve te parashikuara </t>
  </si>
  <si>
    <t>Perqindja e  projekteve te realizuara kundrejt  projekteve te paraqitura</t>
  </si>
  <si>
    <t>Takime te kryera/Aktivitete</t>
  </si>
  <si>
    <t>Takime periodike me perfaqesuesit e PK per tu informuar mbi ecurine e problematikave te tyre dhe amendimin e kuadrit ligjor si dhe aktivitete te perbashketa me institucione te ngjashme te fushes.</t>
  </si>
  <si>
    <t xml:space="preserve">Nr.takimesh/aktivitetesh
</t>
  </si>
  <si>
    <t xml:space="preserve">Projekte/nisma te financuara </t>
  </si>
  <si>
    <t xml:space="preserve">Mbeshtetja e nismave dhe projekteve që synojnë mbrojtjen e të drejtave të pakicave kombëtare, ruajtjen dhe promovimin e identitetit të tyre të dallueshëm kulturor, etnik, gjuhësor, tradicional dhe fetar të pakicave kombëtare.
</t>
  </si>
  <si>
    <t>Nr Projektesh</t>
  </si>
  <si>
    <t>Pajisje te blera kompjuterike dhe zyre</t>
  </si>
  <si>
    <t>Pajisje kompjuterike dhe zyre</t>
  </si>
  <si>
    <t>INSPEKTORATI QENDROR</t>
  </si>
  <si>
    <t>Mbikëqyrja dhe koordinimi i veprimtarisë të  të gjithë Inspektorave Shtetërore, sipas Ligjit Nr.10 433, Datë 16.06.2011</t>
  </si>
  <si>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Qendror, për të rritur efektivitetin dhe përgjegjshmërinë e veprimtarisë inspektuese. </t>
  </si>
  <si>
    <t xml:space="preserve">Numri I Inspektorateve shteterore qe kryejne inspektime online </t>
  </si>
  <si>
    <t>Programimi i inspektimeve me bazw risku pwr Inspektoratet Shtetwrore dhe Vendore, nwpwrmjet sistemit "e-Inspektimi", dhe kryerja e procesit inspektues me dokumenta tw standartizuara</t>
  </si>
  <si>
    <t>Numri I Inspektorateve shteterore qe kryejne inspektime online me bazw risku</t>
  </si>
  <si>
    <t>Numri I inspektimeve te realizuara online nga Inspektoratet shteterore kundrejt numrit total te inspektimeve tw planifikuara</t>
  </si>
  <si>
    <t>Inspektime te kryera</t>
  </si>
  <si>
    <t>Numri I inspektimeve te kryera nga 16 Inspektoratet Shteterore, koordinimi dhe  mbikqyerja e kerkesave ligjore  ne fushen e  inspektimit per inspektoratet shteterore.</t>
  </si>
  <si>
    <t>Nr. Inspektimesh</t>
  </si>
  <si>
    <r>
      <t xml:space="preserve">Detajimi i Kostos Totale të </t>
    </r>
    <r>
      <rPr>
        <b/>
        <sz val="8"/>
        <color rgb="FFFF0000"/>
        <rFont val="Garamond"/>
        <family val="1"/>
      </rPr>
      <t>Produktit 1</t>
    </r>
    <r>
      <rPr>
        <b/>
        <sz val="8"/>
        <color rgb="FF000000"/>
        <rFont val="Garamond"/>
        <family val="1"/>
      </rPr>
      <t xml:space="preserve"> sipas Artikujve Ekonomikë</t>
    </r>
  </si>
  <si>
    <t>Projekti Nr.1</t>
  </si>
  <si>
    <t>Pajisje informatike te blera</t>
  </si>
  <si>
    <t>18AO601</t>
  </si>
  <si>
    <t xml:space="preserve">  kompjutera per punonjesit,  fotokopje, tableta per sistemin online(palisje hardwere) per inspektoret shteterore etj</t>
  </si>
  <si>
    <r>
      <t xml:space="preserve">Detajimi i Kostos Totale të </t>
    </r>
    <r>
      <rPr>
        <b/>
        <sz val="8"/>
        <color rgb="FFFF0000"/>
        <rFont val="Garamond"/>
        <family val="1"/>
      </rPr>
      <t xml:space="preserve">Produktit 1 </t>
    </r>
    <r>
      <rPr>
        <b/>
        <sz val="8"/>
        <color rgb="FF000000"/>
        <rFont val="Garamond"/>
        <family val="1"/>
      </rPr>
      <t>sipas Artikujve Ekonomikë</t>
    </r>
  </si>
  <si>
    <t>Pajisje zyre te blera</t>
  </si>
  <si>
    <t>M870015</t>
  </si>
  <si>
    <t>Mobilimi I zyrave, pajisje te tjera</t>
  </si>
  <si>
    <t>Nr pajisjesh</t>
  </si>
  <si>
    <r>
      <t xml:space="preserve">Detajimi i Kostos Totale të </t>
    </r>
    <r>
      <rPr>
        <b/>
        <sz val="8"/>
        <color rgb="FFFF0000"/>
        <rFont val="Garamond"/>
        <family val="1"/>
      </rPr>
      <t xml:space="preserve">Produktit 2 </t>
    </r>
    <r>
      <rPr>
        <b/>
        <sz val="8"/>
        <color rgb="FF000000"/>
        <rFont val="Garamond"/>
        <family val="1"/>
      </rPr>
      <t>sipas Artikujve Ekonomikë</t>
    </r>
  </si>
  <si>
    <t>Projekti Nr.2</t>
  </si>
  <si>
    <t>Pajisje hardware per sistemimin online te inspekimit</t>
  </si>
  <si>
    <t>Nr. pajisje</t>
  </si>
  <si>
    <t>Koordinatori i GMS/ Nepunesi Autorizues</t>
  </si>
  <si>
    <t>Planifikimi, Menaxhimi dhe Administrim</t>
  </si>
  <si>
    <t xml:space="preserve">Auditimi me përgjegjësi i zbatimit të dispozitave ligjore nga subjektet që perfitojne fonde nga BE për Programet IPA dhe IPARD , i zbatimit të dispozitave ligjore nga Audituesit e Agjencise. 
</t>
  </si>
  <si>
    <t>Kryerja e veprimtarisë audituese me qëllim verifikim e vërtetësisë, saktësisë së raporteve dhe pasqyrave financiare vjetore , si dhe llogarive vjetore që mbështesin këto pasqyra.</t>
  </si>
  <si>
    <t xml:space="preserve">Emërtimi i Treguesit 1                             Norma e uljes së pasaktesive dhe pavertetesive të raporteve dhe pasqyrave/deklaratave financiare vjetore, si dhe të llogarive vjetore që mbështetin këto pasqyra/deklarata .                                                                   </t>
  </si>
  <si>
    <t>Emërtimi i Treguesit 2                                 Ulja e paligjshmërisë dhe parregullsisë së transaksioneve përkatëse.</t>
  </si>
  <si>
    <t>Përputhshmëria e sistemit të menaxhimit dhe kontrollit me Marrëveshjen kuadër dhe çdo marrëveshje tjetër të lidhur ndërmjet Komisionit Evropian dhe Republikës së Shqipërisë në kuadër të Programit IPA.</t>
  </si>
  <si>
    <t>Norma e uljes së veprimeve që bien ndesh me dispozitat e vendosura në Marrëveshjen kuadër dhe cdo dsipozitë tjetër ligjore në fuqi , që përcakoton dhënien dhe përdorimin e fondeve të programit IPA</t>
  </si>
  <si>
    <t>Norma e përmiresimit të eficensës në evidentimin e paligjshmërisë dhe parregullsisë së transaksioneve</t>
  </si>
  <si>
    <t>98704AA</t>
  </si>
  <si>
    <t xml:space="preserve">Auditime të kryera për sistemin e menaxhimit dhe kontrollin e fondeve IPA të menaxhimit të decentralizuar. </t>
  </si>
  <si>
    <t>Numër Auditimesh</t>
  </si>
  <si>
    <r>
      <t xml:space="preserve">Detajimi i Kostos Totale të </t>
    </r>
    <r>
      <rPr>
        <b/>
        <sz val="14"/>
        <color rgb="FFFF0000"/>
        <rFont val="Garamond"/>
        <family val="1"/>
      </rPr>
      <t>Produktit 1</t>
    </r>
    <r>
      <rPr>
        <b/>
        <sz val="14"/>
        <color theme="1"/>
        <rFont val="Garamond"/>
        <family val="1"/>
      </rPr>
      <t xml:space="preserve"> sipas Artikujve Ekonomikë</t>
    </r>
  </si>
  <si>
    <r>
      <rPr>
        <b/>
        <sz val="14"/>
        <color rgb="FFFF0000"/>
        <rFont val="Garamond"/>
        <family val="1"/>
      </rPr>
      <t>Produkti 2</t>
    </r>
    <r>
      <rPr>
        <sz val="14"/>
        <color theme="1"/>
        <rFont val="Garamond"/>
        <family val="1"/>
      </rPr>
      <t>(shto produkte sipas rastit)</t>
    </r>
  </si>
  <si>
    <r>
      <t>Detajimi i Kostos Totale të</t>
    </r>
    <r>
      <rPr>
        <b/>
        <sz val="14"/>
        <color rgb="FFFF0000"/>
        <rFont val="Garamond"/>
        <family val="1"/>
      </rPr>
      <t xml:space="preserve"> Produktit X </t>
    </r>
    <r>
      <rPr>
        <b/>
        <sz val="14"/>
        <color theme="1"/>
        <rFont val="Garamond"/>
        <family val="1"/>
      </rPr>
      <t>sipas Artikujve Ekonomikë</t>
    </r>
  </si>
  <si>
    <r>
      <rPr>
        <b/>
        <sz val="14"/>
        <color rgb="FFFF0000"/>
        <rFont val="Garamond"/>
        <family val="1"/>
      </rPr>
      <t>Produkti 3</t>
    </r>
    <r>
      <rPr>
        <sz val="14"/>
        <color theme="1"/>
        <rFont val="Garamond"/>
        <family val="1"/>
      </rPr>
      <t>(shto produkte sipas rastit)</t>
    </r>
  </si>
  <si>
    <t xml:space="preserve">Pajisje kompjuterike dhe pajisje zyre sipas nevojave te institucionit </t>
  </si>
  <si>
    <r>
      <t xml:space="preserve">Detajimi i Kostos Totale të </t>
    </r>
    <r>
      <rPr>
        <b/>
        <sz val="14"/>
        <color rgb="FFFF0000"/>
        <rFont val="Garamond"/>
        <family val="1"/>
      </rPr>
      <t xml:space="preserve">Produktit 1 </t>
    </r>
    <r>
      <rPr>
        <b/>
        <sz val="14"/>
        <color theme="1"/>
        <rFont val="Garamond"/>
        <family val="1"/>
      </rPr>
      <t>sipas Artikujve Ekonomikë</t>
    </r>
  </si>
  <si>
    <r>
      <t xml:space="preserve">Detajimi i Kostos Totale të </t>
    </r>
    <r>
      <rPr>
        <b/>
        <sz val="14"/>
        <color rgb="FFFF0000"/>
        <rFont val="Garamond"/>
        <family val="1"/>
      </rPr>
      <t xml:space="preserve">Produktit 2 </t>
    </r>
    <r>
      <rPr>
        <b/>
        <sz val="14"/>
        <color theme="1"/>
        <rFont val="Garamond"/>
        <family val="1"/>
      </rPr>
      <t>sipas Artikujve Ekonomikë</t>
    </r>
  </si>
  <si>
    <r>
      <t xml:space="preserve">Detajimi i Kostos Totale të </t>
    </r>
    <r>
      <rPr>
        <b/>
        <sz val="14"/>
        <color rgb="FFFF0000"/>
        <rFont val="Garamond"/>
        <family val="1"/>
      </rPr>
      <t xml:space="preserve">Produktit 1&amp;2 …X </t>
    </r>
    <r>
      <rPr>
        <b/>
        <sz val="14"/>
        <color theme="1"/>
        <rFont val="Garamond"/>
        <family val="1"/>
      </rPr>
      <t>sipas Artikujve Ekonomikë</t>
    </r>
  </si>
  <si>
    <r>
      <t xml:space="preserve">Detajimi i Kostos Totale të </t>
    </r>
    <r>
      <rPr>
        <b/>
        <sz val="14"/>
        <color rgb="FFFF0000"/>
        <rFont val="Garamond"/>
        <family val="1"/>
      </rPr>
      <t>Produktit X</t>
    </r>
    <r>
      <rPr>
        <b/>
        <sz val="14"/>
        <color theme="1"/>
        <rFont val="Garamond"/>
        <family val="1"/>
      </rPr>
      <t xml:space="preserve"> sipas Artikujve Ekonomikë</t>
    </r>
  </si>
  <si>
    <r>
      <t xml:space="preserve">Detajimi i Kostos Totale të </t>
    </r>
    <r>
      <rPr>
        <b/>
        <sz val="14"/>
        <color rgb="FFFF0000"/>
        <rFont val="Garamond"/>
        <family val="1"/>
      </rPr>
      <t xml:space="preserve">Produktit X </t>
    </r>
    <r>
      <rPr>
        <b/>
        <sz val="14"/>
        <color theme="1"/>
        <rFont val="Garamond"/>
        <family val="1"/>
      </rPr>
      <t>sipas Artikujve Ekonomikë</t>
    </r>
  </si>
  <si>
    <t>30.08.2023</t>
  </si>
  <si>
    <t>Sherbime të tjera</t>
  </si>
  <si>
    <t>1150</t>
  </si>
  <si>
    <t>Institucioni Agjencia e Zhvillimit Të Territorit ka në programin e vet pranimin, përgatitjen dhe  administrimin e dokumentave të aplikuesve për leje ndërtimi  për shqyrtim nga Këshilli Kombëtar i Territorit.</t>
  </si>
  <si>
    <t>Pranimi i aplikimeve dhe dhënia e një përgjigjeje pozitive ose negative brenda 5 diteve punë nga marrja e aplikimit nga Institucioni</t>
  </si>
  <si>
    <t>Nr i  aplikimeve te pranuara dhe shqyrtuara te cilat kane marre nje pergjigje. (AZHT-ja pranon dhe shqyrton dokumentacionin per ceshtje te formes brenda 5 diteve pune nga marrja e tij ne dorezim si dhe njofton aplikantin per pranimin apo mospranimin e kerkeses</t>
  </si>
  <si>
    <t xml:space="preserve">Shqyrtimi i dosjeve aplikante për leje ndërtimi në respekt të afateve kohore sipas legjislacionit përkatës </t>
  </si>
  <si>
    <t>Shqyrtimi i të gjitha aplikimeve që Institucioni merr në dorezim dhe kthimi I përgjigjes brenda afateve kohore</t>
  </si>
  <si>
    <t>Dosje të kaluara për shqyrtim në KKT</t>
  </si>
  <si>
    <t xml:space="preserve">Mbasi Institucioni merr aplikimin dhe përgatit dokumentacionin përkatës  çështja kalon për shqyrtim dhe aprovim te Këshilli  Kombëtar i Territorit </t>
  </si>
  <si>
    <t>Nr. dosjesh</t>
  </si>
  <si>
    <t>Blerje pajisje informatike</t>
  </si>
  <si>
    <t xml:space="preserve"> Pajisje informatike</t>
  </si>
  <si>
    <t>Nr.dosje</t>
  </si>
  <si>
    <t>Misioni ynë është të kontribuojmë për zhvillimin e qëndrueshëm të territorit të udhëhequr nga strategjitë e mirëplanifikuara dhe programet afatmesme e afgjata të zhvillimit; të sigurojmë zbatimin e ligjit dhe akteve nënligjore në fuqi që garantojnë mirëplanifikimin e territorit; si edhe të mbështesim dialogun profesional në fushën e planifikimit të territorit, duke përhapur njohuritë e fituara gjatë eksperiencës sonë në këtë fushë.</t>
  </si>
  <si>
    <t>Procesi i planifikimit te territorit, zhvillimi i qendrueshem i tij,  hartimi në bashkëpunim dhe bashkërendimi i proceseve te hartimit të dokumenteve të planifikimit të territorit, si dhe sigurimi i bashkërendimit ndërmjet autoriteteve të planifikimit të territorit, si atë horizontal (mes institucioneve të pushtetit qendror), ashtu edhe atë vertikal (mes institucioneve vendore e qendrore). Udhëheq, koordinon dhe ndërlidh veprimtaritë për modernizimin e modelit të planifikimit dhe promovimin e praktikave novatore në projektim urban dhe planifikim.</t>
  </si>
  <si>
    <t>Rritja e transparencës në politikat territoriale, ekonomike dhe sociale</t>
  </si>
  <si>
    <t>Planifikimi dhe zhvillimi I qëndrueshëm I territorit</t>
  </si>
  <si>
    <t>Administratë funksionale për realizimin e politikave të Planifikimit Urban</t>
  </si>
  <si>
    <t>% e punonjesve te trajnuar mbi politikat e planifikimit urban kundrejt totalit</t>
  </si>
  <si>
    <r>
      <t xml:space="preserve">Raporti femra / meshkuj ne </t>
    </r>
    <r>
      <rPr>
        <b/>
        <sz val="8"/>
        <color theme="1"/>
        <rFont val="Garamond"/>
        <family val="1"/>
      </rPr>
      <t xml:space="preserve">pozicione drejtuese </t>
    </r>
    <r>
      <rPr>
        <sz val="8"/>
        <color theme="1"/>
        <rFont val="Garamond"/>
        <family val="1"/>
      </rPr>
      <t>(femrat dominojne 80%)</t>
    </r>
  </si>
  <si>
    <r>
      <t>Kapacitete e brendshme /Nenpunesit gjinore/</t>
    </r>
    <r>
      <rPr>
        <b/>
        <sz val="8"/>
        <color theme="1"/>
        <rFont val="Garamond"/>
        <family val="1"/>
      </rPr>
      <t>personeli</t>
    </r>
    <r>
      <rPr>
        <sz val="8"/>
        <color theme="1"/>
        <rFont val="Garamond"/>
        <family val="1"/>
      </rPr>
      <t>, raporti femra/meshkuj, (femrat dominojne 95%)</t>
    </r>
  </si>
  <si>
    <r>
      <t xml:space="preserve">Pjesmarrja gjinore ne </t>
    </r>
    <r>
      <rPr>
        <b/>
        <sz val="8"/>
        <color theme="1"/>
        <rFont val="Garamond"/>
        <family val="1"/>
      </rPr>
      <t>hartimin e projekteve</t>
    </r>
    <r>
      <rPr>
        <sz val="8"/>
        <color theme="1"/>
        <rFont val="Garamond"/>
        <family val="1"/>
      </rPr>
      <t>, raporti femra/meshkuj, (femrat dominojne  57%)</t>
    </r>
  </si>
  <si>
    <r>
      <t xml:space="preserve">Buxhetimi gjinor, </t>
    </r>
    <r>
      <rPr>
        <b/>
        <sz val="8"/>
        <color theme="1"/>
        <rFont val="Garamond"/>
        <family val="1"/>
      </rPr>
      <t>shpenzime personeli paga /sigurime</t>
    </r>
    <r>
      <rPr>
        <sz val="8"/>
        <color theme="1"/>
        <rFont val="Garamond"/>
        <family val="1"/>
      </rPr>
      <t>/, raporti femra /meshkuj(femrat dominojne 95%)</t>
    </r>
  </si>
  <si>
    <t>Plane të Përgjithshme Kombëtare/Plane Vendore të hartuara</t>
  </si>
  <si>
    <t>Sigurimi i sherbimeve per realizimin e politikave te planifikimit, Hartimi i planeve te pergjithshme kombetare, planeve vendore</t>
  </si>
  <si>
    <t>nr. Punonjesish</t>
  </si>
  <si>
    <t>Pajisje informatike te blera (licenca, kompjutera ..)</t>
  </si>
  <si>
    <t>Pajisje informatike te blera (kompjutera, licenca, server)</t>
  </si>
  <si>
    <t>Realizimi i ketij projekti ka si objektiv te sjelle ne parametra bashkohore per  funksionimin e pajisjeve informatike ne AKPT si dhe  Pajisja me licenca ARCGIS desktop Advance del domosdoshmeri per funksionimin e procesit te punes GIS, pasi ky aplikacion krijon / menaxhon / kontrollon /përpunon gjeodatabasa për Plane në nivel vendor dhe qëndor, ruan te dhenat dhe ka kapacitete shumë të mira analitike, topologjike dhe ofron rezultate më të besueshme.Ky projekt perputhet me qellimet dhe objektivat e programit ne fushen e zhvillimit te territorit dhe me ndihmen e këtij aplikacioni proçeset e punës organizohen dhe kryen me një saktesi shumë të larte.</t>
  </si>
  <si>
    <t>Pajisje zyre</t>
  </si>
  <si>
    <t>Pajisje zyre, Kondicioner</t>
  </si>
  <si>
    <t>MB70019</t>
  </si>
  <si>
    <t xml:space="preserve">Projekti synon ti pergjigjet kerkesave per standarte bashkekohore ne mjediset e punes. </t>
  </si>
  <si>
    <t>Kosto totale e produktit</t>
  </si>
  <si>
    <t>Kategoria 3: Shpenzimet për projekte investimesh</t>
  </si>
  <si>
    <t>Planifikimi ne nivel qendror dhe Monitorimi i Territorit</t>
  </si>
  <si>
    <t>Sherbim konsulence</t>
  </si>
  <si>
    <t>18AN901</t>
  </si>
  <si>
    <t xml:space="preserve">Projekti konsiston në vlerësim dhe analizë të gjendjes ekzistuese të territorit dhe ndryshimeve të ndodhura prej vitit 2015 deri më tani, vlerësim të potencialeve, risqeve dhe mundësive që paraqet territori për zhvillim të qëndrueshëm ekonomik, social dhe mjedisor.  Dokumenti do të shërbejnë si referencë dhe udhëzues për stafet e  administratës lokale për zbatimin e planeve lokale.
</t>
  </si>
  <si>
    <t>Nr. Projektesh</t>
  </si>
  <si>
    <t xml:space="preserve"> </t>
  </si>
  <si>
    <t>Platforma për Planifikim Territori Inteligjent</t>
  </si>
  <si>
    <t>Platforma per Planifiim Territori Inteligjent</t>
  </si>
  <si>
    <t>Krijimi I paltformes për Planifikim Territori  Inteligjent eshte nje nisem ne kuader te zhvillimit te qendrueshem te territorit , perdorimit te tokes dhe informacionit te perditesuar dhe perpunimit analitik.</t>
  </si>
  <si>
    <t>Nr platforme</t>
  </si>
  <si>
    <t>Nr. Planesh</t>
  </si>
  <si>
    <t>2023-2026</t>
  </si>
  <si>
    <t xml:space="preserve">Ofrimi direkt te sherbimeve publike, per te garantuar bashkeqeverisje e gjitheperfshirje ne politikberje dhe vendimmarrje, nepermjet nderveprimit ne platformen elektronike (Me ty, per Shqiperine qe duam) te qytetareve, organizatave jofitimprurese e sipermarrjes private me administraten shteterore dhe institucionet qeverisese, si dhe mbeshtetjen e projekteve e te programeve per nje shoqeri te hapur dhe per institucione me prane qytetareve, shoqerise civile, rinise dhe aktoreve te tjere, ne fusha te ndryshme si inovacioni, krijimtaria, transparenca, arsimi, rinia, shkenca, arti, kultura, grupet vulnerabel. </t>
  </si>
  <si>
    <t>Kthimi i pergjigjeve dhe mundesisht zgjidhja e problematikave te ndryshme te qytetareve ne raport me institucionet shteterore</t>
  </si>
  <si>
    <t>% e Nr te ankesave te shqyrtuara ne platforme</t>
  </si>
  <si>
    <t>% e projekteve e te programeve te mbeshtetura per nje shoqeri te hapur dhe per institucione me prane qytetareve.</t>
  </si>
  <si>
    <t>Realizimi dhe rritja e cilesise se bashkeqeverisjes dhe gjithperfshirjes ne politikberje dhe vendimmarrje nepermjet Platformes (Me ty, per Shqiperine qe duam)</t>
  </si>
  <si>
    <t>Produkti 1 AB</t>
  </si>
  <si>
    <t>Ankesa te shqyrtuara</t>
  </si>
  <si>
    <t>Shqyrtimi i te gjitha ankesave te qytetareve, qe lidhen me problematika me institucionet e ndryshme shteterore</t>
  </si>
  <si>
    <t>Nr ankesave</t>
  </si>
  <si>
    <r>
      <rPr>
        <b/>
        <sz val="12"/>
        <color rgb="FFFF0000"/>
        <rFont val="Times New Roman"/>
        <family val="1"/>
      </rPr>
      <t>Produkti 2</t>
    </r>
    <r>
      <rPr>
        <sz val="12"/>
        <color theme="1"/>
        <rFont val="Times New Roman"/>
        <family val="1"/>
      </rPr>
      <t>(shto produkte sipas rastit)</t>
    </r>
  </si>
  <si>
    <t>Produkti 1 AC</t>
  </si>
  <si>
    <t>Produkti 2 AC</t>
  </si>
  <si>
    <t>Aktivitet te kryera</t>
  </si>
  <si>
    <t>Aktivitet, evente te ndryshme per promovim artisesh</t>
  </si>
  <si>
    <t>Nr aktivitetesh</t>
  </si>
  <si>
    <r>
      <t>Detajimi i Kostos Totale të</t>
    </r>
    <r>
      <rPr>
        <b/>
        <sz val="12"/>
        <color rgb="FFFF0000"/>
        <rFont val="Times New Roman"/>
        <family val="1"/>
      </rPr>
      <t xml:space="preserve"> Produktit 2 </t>
    </r>
    <r>
      <rPr>
        <b/>
        <sz val="12"/>
        <color theme="1"/>
        <rFont val="Times New Roman"/>
        <family val="1"/>
      </rPr>
      <t>sipas Artikujve Ekonomikë</t>
    </r>
  </si>
  <si>
    <r>
      <rPr>
        <b/>
        <sz val="12"/>
        <color rgb="FFFF0000"/>
        <rFont val="Times New Roman"/>
        <family val="1"/>
      </rPr>
      <t>Produkti 3</t>
    </r>
    <r>
      <rPr>
        <sz val="12"/>
        <color theme="1"/>
        <rFont val="Times New Roman"/>
        <family val="1"/>
      </rPr>
      <t>(shto produkte sipas rastit)</t>
    </r>
  </si>
  <si>
    <r>
      <t>Detajimi i Kostos Totale të</t>
    </r>
    <r>
      <rPr>
        <b/>
        <sz val="12"/>
        <color rgb="FFFF0000"/>
        <rFont val="Times New Roman"/>
        <family val="1"/>
      </rPr>
      <t xml:space="preserve"> Produktit X </t>
    </r>
    <r>
      <rPr>
        <b/>
        <sz val="12"/>
        <color theme="1"/>
        <rFont val="Times New Roman"/>
        <family val="1"/>
      </rPr>
      <t>sipas Artikujve Ekonomikë</t>
    </r>
  </si>
  <si>
    <t>Blerje paisje kompjuterike dhe materiale zyre</t>
  </si>
  <si>
    <r>
      <t xml:space="preserve">Detajimi i Kostos Totale të </t>
    </r>
    <r>
      <rPr>
        <b/>
        <sz val="12"/>
        <color rgb="FFFF0000"/>
        <rFont val="Times New Roman"/>
        <family val="1"/>
      </rPr>
      <t>Produktit X</t>
    </r>
    <r>
      <rPr>
        <b/>
        <sz val="12"/>
        <color theme="1"/>
        <rFont val="Times New Roman"/>
        <family val="1"/>
      </rPr>
      <t xml:space="preserve"> sipas Artikujve Ekonomikë</t>
    </r>
  </si>
  <si>
    <r>
      <t xml:space="preserve">Detajimi i Kostos Totale të </t>
    </r>
    <r>
      <rPr>
        <b/>
        <sz val="12"/>
        <color rgb="FFFF0000"/>
        <rFont val="Times New Roman"/>
        <family val="1"/>
      </rPr>
      <t xml:space="preserve">Produktit X </t>
    </r>
    <r>
      <rPr>
        <b/>
        <sz val="12"/>
        <color theme="1"/>
        <rFont val="Times New Roman"/>
        <family val="1"/>
      </rPr>
      <t>sipas Artikujve Ekonomikë</t>
    </r>
  </si>
  <si>
    <t>Drejtori i Drejtorise Ekonomike/Finances/Nepunesi Zbatues</t>
  </si>
  <si>
    <t>FORMAT 2 FORMATI   STANDARD I PËRGATITJES  SË  KËRKESAVE  BUXHETORE  PBA 2024 - 2026</t>
  </si>
  <si>
    <t>Politikat ekzistuese</t>
  </si>
  <si>
    <t>SHËRBIME TË TJERA</t>
  </si>
  <si>
    <t xml:space="preserve">Koordinim i ndihmës së huaj lidhur me programet dhe projektet zhvillimore dhe projektet me interes kombëtar duke ofruar mbështetje metodologjike në hartimin e dokumentave strategjikë sektoriale dhe ndësektoriale si dhe mmonitorimin e zbatimit të tyre me qëllim harmonizimin me SKZHIE. </t>
  </si>
  <si>
    <t>Koordinim dhe bashkërendim i ndihmës së huaj si dhe ofrimi i mbështetjes metodologjike në hartimin e dokumentave strategjikë sektoriale dhe ndërsektoriale, monitorimi i zbatimit dhe harmonizimit të tyre me SKZHIE.</t>
  </si>
  <si>
    <t xml:space="preserve">Hartimi dhe miratimi i dokumentave strategjikë në përputhje me SKZHIE </t>
  </si>
  <si>
    <t xml:space="preserve">ulen treguesit sasiore  dhe kosto dyfishohet </t>
  </si>
  <si>
    <t>Koordinimi i ndihmës së huaj me qëllim finalizimin e marëveshjeve të financimit/bashkëpunimit</t>
  </si>
  <si>
    <t>Objektivi 1 i Politikës së Programit*</t>
  </si>
  <si>
    <t xml:space="preserve">Koordinimi i ndihmës së huaj, sigurimi i mbështetjes në hartimin e dokumentave strategjikë dhe monitorimi i tyre.  </t>
  </si>
  <si>
    <t>Projekte të përfituara nga IPA Kombëtare/Rajonale në raport me aplikimet</t>
  </si>
  <si>
    <t>Numri i dokumentave strategjikë të miratuar (Strategji, Plane Veprimi etj)</t>
  </si>
  <si>
    <t>duhet argumentimi I kostos per njesi , pse rritet ?</t>
  </si>
  <si>
    <t>98704AO</t>
  </si>
  <si>
    <t>Strategji Kombëtare, Sektoriale dhe Ndërsektoriale të koordinuara dhe të monitoruara</t>
  </si>
  <si>
    <t>Sigurimi i mbështetjes për përgatitjen dhe miratimin e dokumentave strategjikë sipas fushës së përgjegjësisë së institucioneve (Strategji, Plane Veprimi etj), me synim harmonizimin e tyre me SKZHIE</t>
  </si>
  <si>
    <t>ulen treguesit sasiore  dhe kosto dyfishohet ne 2025 dhe 2026</t>
  </si>
  <si>
    <r>
      <t xml:space="preserve">Detajimi i Kostos Totale të </t>
    </r>
    <r>
      <rPr>
        <b/>
        <sz val="12"/>
        <color rgb="FFFF0000"/>
        <rFont val="Garamond"/>
        <family val="1"/>
        <charset val="238"/>
      </rPr>
      <t>Produktit 1</t>
    </r>
    <r>
      <rPr>
        <b/>
        <sz val="12"/>
        <color theme="1"/>
        <rFont val="Garamond"/>
        <family val="1"/>
        <charset val="238"/>
      </rPr>
      <t xml:space="preserve"> sipas Artikujve Ekonomikë</t>
    </r>
  </si>
  <si>
    <t>98704AP</t>
  </si>
  <si>
    <t>Projekte/programe të përfituara nga IPA Kombëtare/ Rajonale, monitorimi dhe zbatimi i tyre</t>
  </si>
  <si>
    <t>Koordinimi i  procesit të programimit, monitorimit të zbatimit dhe vlerësimit të asistencës financiare të BE-së, në bashkëpunim  me institucionet shqiptare potencialisht përfituese, me qëllim sigurimin e koherencës së prioriteteve të qeverisë me fokus integrimin në BE</t>
  </si>
  <si>
    <t>Nr projektesh</t>
  </si>
  <si>
    <r>
      <t>Detajimi i Kostos Totale të</t>
    </r>
    <r>
      <rPr>
        <b/>
        <sz val="12"/>
        <color rgb="FFFF0000"/>
        <rFont val="Garamond"/>
        <family val="1"/>
        <charset val="238"/>
      </rPr>
      <t xml:space="preserve"> Produktit 2 </t>
    </r>
    <r>
      <rPr>
        <b/>
        <sz val="12"/>
        <color theme="1"/>
        <rFont val="Garamond"/>
        <family val="1"/>
        <charset val="238"/>
      </rPr>
      <t>sipas Artikujve Ekonomikë</t>
    </r>
  </si>
  <si>
    <t>98704AQ</t>
  </si>
  <si>
    <t>Menaxhimi i portofolit të ndihmës së huaj</t>
  </si>
  <si>
    <t>Bashkerendim , negociim dhe nenshkrim I marreveshjeve/memorandumeve te mirekuptimit , protokolleve te bashkepunimit me komunitetin e donatoreve per ndihmen e huaj qe mer KM per programe dhe projekte zhvillimore ne funksion te realizimit te objektivave te SKZHIE-se dhe Integrimit Europian 2022-2030. Hartimi i raportit vjetor te performances se ndihmes se huaj si dhe organizim i takimeve dhe aktiviteteve me komunitetin e donatoreve.</t>
  </si>
  <si>
    <t>Nr i programeve/projekteve</t>
  </si>
  <si>
    <r>
      <t>Detajimi i Kostos Totale të</t>
    </r>
    <r>
      <rPr>
        <b/>
        <sz val="12"/>
        <color rgb="FFFF0000"/>
        <rFont val="Garamond"/>
        <family val="1"/>
        <charset val="238"/>
      </rPr>
      <t xml:space="preserve"> Produktit 3 </t>
    </r>
    <r>
      <rPr>
        <b/>
        <sz val="12"/>
        <color theme="1"/>
        <rFont val="Garamond"/>
        <family val="1"/>
        <charset val="238"/>
      </rPr>
      <t>sipas Artikujve Ekonomikë</t>
    </r>
  </si>
  <si>
    <t>Kodi i Projektit të Investimeve**</t>
  </si>
  <si>
    <t xml:space="preserve">Programe/projekte të Bashkëpunimit Ndërkufitar të Asistencës Financiare të BE-së </t>
  </si>
  <si>
    <t>Asistence Teknike IPA CBC Mal i Zi - Shqipëri</t>
  </si>
  <si>
    <t>GM15003</t>
  </si>
  <si>
    <t>Forcimi dhe zhvillim i kapaciteteve administrative të vendeve pjesëmarrëse në programin Mal i Zi - Shqipëri.</t>
  </si>
  <si>
    <r>
      <t xml:space="preserve">Detajimi i Kostos Totale të </t>
    </r>
    <r>
      <rPr>
        <b/>
        <sz val="12"/>
        <color rgb="FFFF0000"/>
        <rFont val="Garamond"/>
        <family val="1"/>
        <charset val="238"/>
      </rPr>
      <t>Produktit 1</t>
    </r>
    <r>
      <rPr>
        <b/>
        <sz val="12"/>
        <color theme="1"/>
        <rFont val="Garamond"/>
        <family val="1"/>
        <charset val="238"/>
      </rPr>
      <t xml:space="preserve"> </t>
    </r>
    <r>
      <rPr>
        <sz val="12"/>
        <color theme="1"/>
        <rFont val="Garamond"/>
        <family val="1"/>
        <charset val="238"/>
      </rPr>
      <t>sipas Artikujve Ekonomikë</t>
    </r>
  </si>
  <si>
    <t>Asistence Teknike  INTERREG IPA CBC Greqi - Shqipëri</t>
  </si>
  <si>
    <t>GM15004</t>
  </si>
  <si>
    <t>Forcimi dhe zhvillim i kapaciteteve administrative të vendeve pjesëmarrëse në programin  INTERREG IPA CBC Greqi - Shqiperi.</t>
  </si>
  <si>
    <r>
      <t xml:space="preserve">Detajimi i Kostos Totale të </t>
    </r>
    <r>
      <rPr>
        <b/>
        <sz val="12"/>
        <color rgb="FFFF0000"/>
        <rFont val="Garamond"/>
        <family val="1"/>
        <charset val="238"/>
      </rPr>
      <t>Produktit 2</t>
    </r>
    <r>
      <rPr>
        <b/>
        <sz val="12"/>
        <color theme="1"/>
        <rFont val="Garamond"/>
        <family val="1"/>
        <charset val="238"/>
      </rPr>
      <t xml:space="preserve"> </t>
    </r>
    <r>
      <rPr>
        <sz val="12"/>
        <color theme="1"/>
        <rFont val="Garamond"/>
        <family val="1"/>
        <charset val="238"/>
      </rPr>
      <t>sipas Artikujve Ekonomikë</t>
    </r>
  </si>
  <si>
    <t>Asistence Teknike IPA CBC Maqedoni e Veriut - Shqipëri</t>
  </si>
  <si>
    <t>GM15005</t>
  </si>
  <si>
    <t>Projekti i Asistencës Teknike për programin Maqedoni e Veriut  - Shqipëri synon forcimin e kapaciteteve administrative të vendeve pjesëmarrëse në Program.</t>
  </si>
  <si>
    <r>
      <t xml:space="preserve">Detajimi i Kostos Totale të </t>
    </r>
    <r>
      <rPr>
        <b/>
        <sz val="12"/>
        <color rgb="FFFF0000"/>
        <rFont val="Garamond"/>
        <family val="1"/>
        <charset val="238"/>
      </rPr>
      <t>Produktit 3</t>
    </r>
    <r>
      <rPr>
        <b/>
        <sz val="12"/>
        <color theme="1"/>
        <rFont val="Garamond"/>
        <family val="1"/>
        <charset val="238"/>
      </rPr>
      <t xml:space="preserve"> </t>
    </r>
    <r>
      <rPr>
        <sz val="12"/>
        <color theme="1"/>
        <rFont val="Garamond"/>
        <family val="1"/>
        <charset val="238"/>
      </rPr>
      <t>sipas Artikujve Ekonomikë</t>
    </r>
  </si>
  <si>
    <t>Produkti 4</t>
  </si>
  <si>
    <t>Asistencë Teknike IPA CBC Shqiperi-Kosove</t>
  </si>
  <si>
    <t>GM15006</t>
  </si>
  <si>
    <t>Projekti synon forcimin dhe zhvillimin e kapacitetete te burimeve njerëzore të vendeve pjesmarrëse ne program respektivisht te Kosovës dhe Shqipërisë.</t>
  </si>
  <si>
    <r>
      <t xml:space="preserve">Detajimi i Kostos Totale të </t>
    </r>
    <r>
      <rPr>
        <b/>
        <sz val="12"/>
        <color rgb="FFFF0000"/>
        <rFont val="Garamond"/>
        <family val="1"/>
        <charset val="238"/>
      </rPr>
      <t xml:space="preserve">Produktit 4 </t>
    </r>
    <r>
      <rPr>
        <sz val="12"/>
        <color theme="1"/>
        <rFont val="Garamond"/>
        <family val="1"/>
        <charset val="238"/>
      </rPr>
      <t>sipas Artikujve Ekonomikë</t>
    </r>
  </si>
  <si>
    <t>Produkti 5</t>
  </si>
  <si>
    <t>Asistencë teknike projekti strategjik Adrion/EUSAIR</t>
  </si>
  <si>
    <t>GM15013</t>
  </si>
  <si>
    <t>Projekti EUSAIR është instrumenti për promovimin dhe lehtësinë e zbatimit të strategjisë, i cili ofron mbështetje operacionale për strukturat qeverisëse të EUSAIR</t>
  </si>
  <si>
    <r>
      <t xml:space="preserve">Detajimi i Kostos Totale të </t>
    </r>
    <r>
      <rPr>
        <b/>
        <sz val="12"/>
        <color rgb="FFFF0000"/>
        <rFont val="Garamond"/>
        <family val="1"/>
        <charset val="238"/>
      </rPr>
      <t>Produktit 5</t>
    </r>
    <r>
      <rPr>
        <b/>
        <sz val="12"/>
        <color theme="1"/>
        <rFont val="Garamond"/>
        <family val="1"/>
        <charset val="238"/>
      </rPr>
      <t xml:space="preserve"> </t>
    </r>
    <r>
      <rPr>
        <sz val="12"/>
        <color theme="1"/>
        <rFont val="Garamond"/>
        <family val="1"/>
        <charset val="238"/>
      </rPr>
      <t>sipas Artikujve Ekonomikë</t>
    </r>
  </si>
  <si>
    <t>Produkti 6</t>
  </si>
  <si>
    <t>Asistencë teknike INTERREG MED</t>
  </si>
  <si>
    <t>GM15007</t>
  </si>
  <si>
    <t>Projekti i Asistencës Teknike për programin INTERREG MED synon forcimin e kapaciteteve administrative të vendeve pjesëmarrëse në Program.</t>
  </si>
  <si>
    <r>
      <t xml:space="preserve">Detajimi i Kostos Totale të </t>
    </r>
    <r>
      <rPr>
        <b/>
        <sz val="12"/>
        <color rgb="FFFF0000"/>
        <rFont val="Garamond"/>
        <family val="1"/>
        <charset val="238"/>
      </rPr>
      <t>Produktit 6</t>
    </r>
    <r>
      <rPr>
        <b/>
        <sz val="12"/>
        <color theme="1"/>
        <rFont val="Garamond"/>
        <family val="1"/>
        <charset val="238"/>
      </rPr>
      <t xml:space="preserve"> </t>
    </r>
    <r>
      <rPr>
        <sz val="12"/>
        <color theme="1"/>
        <rFont val="Garamond"/>
        <family val="1"/>
        <charset val="238"/>
      </rPr>
      <t>sipas Artikujve Ekonomikë</t>
    </r>
  </si>
  <si>
    <t>Produkti 7</t>
  </si>
  <si>
    <t>Asistencë teknike INTERREG IPA, CBC Balkan Mediterranean</t>
  </si>
  <si>
    <t>GM15010</t>
  </si>
  <si>
    <t>Projekti i Asistencës Teknike për Programin Interreg Balkan Mediterranean synon forcimin e kapaciteteve administrative të vendeve pjesëmarrëse në Program</t>
  </si>
  <si>
    <r>
      <t xml:space="preserve">Detajimi i Kostos Totale të </t>
    </r>
    <r>
      <rPr>
        <b/>
        <sz val="12"/>
        <color rgb="FFFF0000"/>
        <rFont val="Garamond"/>
        <family val="1"/>
        <charset val="238"/>
      </rPr>
      <t>Produktit 7</t>
    </r>
    <r>
      <rPr>
        <b/>
        <sz val="12"/>
        <color theme="1"/>
        <rFont val="Garamond"/>
        <family val="1"/>
        <charset val="238"/>
      </rPr>
      <t xml:space="preserve"> </t>
    </r>
    <r>
      <rPr>
        <sz val="12"/>
        <color theme="1"/>
        <rFont val="Garamond"/>
        <family val="1"/>
        <charset val="238"/>
      </rPr>
      <t>sipas Artikujve Ekonomikë</t>
    </r>
  </si>
  <si>
    <t>Produkti 8</t>
  </si>
  <si>
    <t>Asistencë teknike INTERREG IPA CBC Itali-Shqipëri-Mali i Zi</t>
  </si>
  <si>
    <t>GM15011</t>
  </si>
  <si>
    <t>Projekti i Asistencës Teknike për programin Intereg IPA, Itali - Shqipëri- Mali i Zi synon forcimin e kapaciteteve administrative të vendeve pjesëmarrëse në Program.</t>
  </si>
  <si>
    <r>
      <t xml:space="preserve">Detajimi i Kostos Totale të </t>
    </r>
    <r>
      <rPr>
        <b/>
        <sz val="12"/>
        <color rgb="FFFF0000"/>
        <rFont val="Garamond"/>
        <family val="1"/>
        <charset val="238"/>
      </rPr>
      <t>Produktit 8</t>
    </r>
    <r>
      <rPr>
        <b/>
        <sz val="12"/>
        <color theme="1"/>
        <rFont val="Garamond"/>
        <family val="1"/>
        <charset val="238"/>
      </rPr>
      <t xml:space="preserve"> </t>
    </r>
    <r>
      <rPr>
        <sz val="12"/>
        <color theme="1"/>
        <rFont val="Garamond"/>
        <family val="1"/>
        <charset val="238"/>
      </rPr>
      <t>sipas Artikujve Ekonomikë</t>
    </r>
  </si>
  <si>
    <t>Produkti 9</t>
  </si>
  <si>
    <t>Asistence Teknike Programi INTERREG Adrion</t>
  </si>
  <si>
    <t>GM15012</t>
  </si>
  <si>
    <t>Projekti i Asistencës Teknike për programin Interreg Adrion synon forcimin e kapaciteteve administrative të vendeve pjesëmarrëse në Program.</t>
  </si>
  <si>
    <t>Nr i projekteve</t>
  </si>
  <si>
    <r>
      <t xml:space="preserve">Detajimi i Kostos Totale të </t>
    </r>
    <r>
      <rPr>
        <b/>
        <sz val="12"/>
        <color rgb="FFFF0000"/>
        <rFont val="Garamond"/>
        <family val="1"/>
        <charset val="238"/>
      </rPr>
      <t>Produktit 9</t>
    </r>
    <r>
      <rPr>
        <b/>
        <sz val="12"/>
        <color theme="1"/>
        <rFont val="Garamond"/>
        <family val="1"/>
        <charset val="238"/>
      </rPr>
      <t xml:space="preserve"> </t>
    </r>
    <r>
      <rPr>
        <sz val="12"/>
        <color theme="1"/>
        <rFont val="Garamond"/>
        <family val="1"/>
        <charset val="238"/>
      </rPr>
      <t>sipas Artikujve Ekonomikë</t>
    </r>
  </si>
  <si>
    <t>Produkti 10</t>
  </si>
  <si>
    <t xml:space="preserve">Shërbime konsulence për studime parafizibikliteti, studime fizibiliteti, oponenca dhe shkrime projektesh </t>
  </si>
  <si>
    <t>18AN902</t>
  </si>
  <si>
    <t>Shërbime konsulence për studime parafizibikliteti, studime fizibiliteti, oponenca dhe shkrime projektesh me qëllim ofrimin e mbështetjes për hartimin e dokumentave strategjikë, projekteve etj.</t>
  </si>
  <si>
    <t xml:space="preserve">Numer Projektesh/Raportesh/studime </t>
  </si>
  <si>
    <r>
      <t xml:space="preserve">Detajimi i Kostos Totale të </t>
    </r>
    <r>
      <rPr>
        <b/>
        <sz val="10"/>
        <color rgb="FFFF0000"/>
        <rFont val="Times New Roman"/>
        <family val="1"/>
        <charset val="238"/>
      </rPr>
      <t xml:space="preserve">Produktit 1 </t>
    </r>
    <r>
      <rPr>
        <b/>
        <sz val="10"/>
        <color theme="1"/>
        <rFont val="Times New Roman"/>
        <family val="1"/>
        <charset val="238"/>
      </rPr>
      <t>sipas Artikujve Ekonomikë</t>
    </r>
  </si>
  <si>
    <t>Kosto totale e produktit 10</t>
  </si>
  <si>
    <t>Produkti 11</t>
  </si>
  <si>
    <t>Krijimi i faqes zyrtare (Web) të SASPAC</t>
  </si>
  <si>
    <t>18AN802</t>
  </si>
  <si>
    <t xml:space="preserve">Krijimi i faqes zyrtare (Web) të SASPAC me qëllim mirëfunksionimin dhe sigurimin e transparencën e institucionit </t>
  </si>
  <si>
    <t>Faqa Web</t>
  </si>
  <si>
    <r>
      <t xml:space="preserve">Detajimi i Kostos Totale të </t>
    </r>
    <r>
      <rPr>
        <b/>
        <sz val="10"/>
        <color rgb="FFFF0000"/>
        <rFont val="Times New Roman"/>
        <family val="1"/>
        <charset val="238"/>
      </rPr>
      <t xml:space="preserve">Produktit 11 </t>
    </r>
    <r>
      <rPr>
        <b/>
        <sz val="10"/>
        <color theme="1"/>
        <rFont val="Times New Roman"/>
        <family val="1"/>
        <charset val="238"/>
      </rPr>
      <t>sipas Artikujve Ekonomikë</t>
    </r>
  </si>
  <si>
    <t>Kosto totale e produktit 11</t>
  </si>
  <si>
    <t>Produkti 12</t>
  </si>
  <si>
    <t>Blerje pajisje TIK</t>
  </si>
  <si>
    <t>M870014</t>
  </si>
  <si>
    <t>Blerje e pajisje TIK me qellim të mirefunksonimit te punes ne institucion</t>
  </si>
  <si>
    <t>Nr i pajisjeve (kompjutera, printera, etj)</t>
  </si>
  <si>
    <r>
      <t xml:space="preserve">Detajimi i Kostos Totale të </t>
    </r>
    <r>
      <rPr>
        <b/>
        <sz val="10"/>
        <color rgb="FFFF0000"/>
        <rFont val="Times New Roman"/>
        <family val="1"/>
        <charset val="238"/>
      </rPr>
      <t xml:space="preserve">Produktit 12 </t>
    </r>
    <r>
      <rPr>
        <b/>
        <sz val="10"/>
        <color theme="1"/>
        <rFont val="Times New Roman"/>
        <family val="1"/>
        <charset val="238"/>
      </rPr>
      <t>sipas Artikujve Ekonomikë</t>
    </r>
  </si>
  <si>
    <t>Kosto totale e produktit 12</t>
  </si>
  <si>
    <t>Produkti 13</t>
  </si>
  <si>
    <t xml:space="preserve">Blerje pajisje te tjera zyre </t>
  </si>
  <si>
    <t>M870072</t>
  </si>
  <si>
    <t>Blerja  e pajisjeve të tjera për zyrë të domosdoshme në punën e përditëshme të stafit (kamera, kufje, hardisk i jashtem etj)</t>
  </si>
  <si>
    <t>Asistence Teknike per forcimin e kapaciteteve lidhur me planifikimin, pergatitjen dhe zbatimin e projekteve infrastrukturore ne Shqiperi.  (EuropeAid/139665/DH/SER/AL Contract No: 2019/406-903).</t>
  </si>
  <si>
    <t>M870045</t>
  </si>
  <si>
    <t>Sigurimi i Asistences Teknike per forcimin e kapaciteteve me qellim planifikimin, pergatitjen dhe zbatimin e projekteve infrastrukturore ne Shqiperi. (EuropeAid/139665/DH/SER/AL Contract No: 2019/406-903)</t>
  </si>
  <si>
    <t>GOVERNED</t>
  </si>
  <si>
    <t>produkte te reja qe kerkojne KOD</t>
  </si>
  <si>
    <t>Dixhitalizimi I sherbimeve publike sipas praktikave me te mira Europiane, ne sherbim te rritjes se aftesive te administrates publike , per menaxhimin dhe perthithjen e fondeve te BE</t>
  </si>
  <si>
    <t>Nr sherbimesh/praktikash</t>
  </si>
  <si>
    <r>
      <t xml:space="preserve">Detajimi i Kostos Totale të </t>
    </r>
    <r>
      <rPr>
        <b/>
        <sz val="10"/>
        <color rgb="FFFF0000"/>
        <rFont val="Times New Roman"/>
        <family val="1"/>
        <charset val="238"/>
      </rPr>
      <t xml:space="preserve">Produktit 13 </t>
    </r>
    <r>
      <rPr>
        <b/>
        <sz val="10"/>
        <color theme="1"/>
        <rFont val="Times New Roman"/>
        <family val="1"/>
        <charset val="238"/>
      </rPr>
      <t>sipas Artikujve Ekonomikë</t>
    </r>
  </si>
  <si>
    <t>Kosto totale e produktit 13</t>
  </si>
  <si>
    <t>Produkti 14</t>
  </si>
  <si>
    <t>Asistence Teknike IPA III  CBC Mal i Zi - Shqipëri</t>
  </si>
  <si>
    <r>
      <t xml:space="preserve">Detajimi i Kostos Totale të </t>
    </r>
    <r>
      <rPr>
        <b/>
        <sz val="10"/>
        <color rgb="FFFF0000"/>
        <rFont val="Times New Roman"/>
        <family val="1"/>
        <charset val="238"/>
      </rPr>
      <t xml:space="preserve">Produktit 14 </t>
    </r>
    <r>
      <rPr>
        <b/>
        <sz val="10"/>
        <color theme="1"/>
        <rFont val="Times New Roman"/>
        <family val="1"/>
        <charset val="238"/>
      </rPr>
      <t>sipas Artikujve Ekonomikë</t>
    </r>
  </si>
  <si>
    <t>Kosto totale e produktit 14</t>
  </si>
  <si>
    <t>Produkti 15</t>
  </si>
  <si>
    <t>Asistence Teknike  INTERREG IPA III  CBC Greqi - Shqipëri</t>
  </si>
  <si>
    <r>
      <t xml:space="preserve">Detajimi i Kostos Totale të </t>
    </r>
    <r>
      <rPr>
        <b/>
        <sz val="10"/>
        <color rgb="FFFF0000"/>
        <rFont val="Times New Roman"/>
        <family val="1"/>
        <charset val="238"/>
      </rPr>
      <t xml:space="preserve">Produktit 15 </t>
    </r>
    <r>
      <rPr>
        <b/>
        <sz val="10"/>
        <color theme="1"/>
        <rFont val="Times New Roman"/>
        <family val="1"/>
        <charset val="238"/>
      </rPr>
      <t>sipas Artikujve Ekonomikë</t>
    </r>
  </si>
  <si>
    <t>Kosto totale e produktit 15</t>
  </si>
  <si>
    <t>2024 - 2026</t>
  </si>
  <si>
    <t>Të sigurojë transparencën në lidhje me politikat, aktivitetet, projektet, eventet, si dhe qëllimin, objektivat, risitë apo problematikat që zgjidhen nëpërmjet akteve të Këshillit të Ministrave dhe të akteve të tjera të Ministrave dhe çdo Institucioni të administratës shtetërore.</t>
  </si>
  <si>
    <t>Informim dhe komunikim me publikun dhe median.</t>
  </si>
  <si>
    <t xml:space="preserve">Buxheti </t>
  </si>
  <si>
    <t xml:space="preserve">Parashikimi </t>
  </si>
  <si>
    <t>Informimi i institucioneve mbi raportimet mediatike; prodhimi i përmbajtjes për komunikimin publik të qeverisë dhe përgatitja e sondazheve qeveritare.</t>
  </si>
  <si>
    <t>Informimi i qytetarëve mbi nismat, vendimet dhe politikat e qeverisë përmes të gjitha mjeteve të komunikimit masiv.</t>
  </si>
  <si>
    <t>Informimi i medias mbi vendimet dhe politikat e qeverisë, si dhe menaxhimi i marrëdhënieve me gazetarët që ndjekin aktivitetin e qeverisë.</t>
  </si>
  <si>
    <t xml:space="preserve">Dhënia e informacionit te qytetarët dhe media mbi veprimtarinë e Ministrive dhe Agjencive të varësisë, si dhe informimi i gazetarëve mbi çështje që lidhen me punën ndërsektoriale të Qeverisë.  </t>
  </si>
  <si>
    <t>Organizimi i aktiviteteve publike të Kryeministrit dhe Kryeministrisë si dhe realizimi i produksionit dhe postproduksionit të materialeve për publikim, lidhur me këto organizime.</t>
  </si>
  <si>
    <t>Rritja e aksesit dhe trasparences te medias, qytetareve ne informacionin lidhur me vendimarrjen dhe aktivitetet qeveritare</t>
  </si>
  <si>
    <t>Informimi i qytetarëve dhe medias mbi veprimtarine e Ministrive dhe Agjencive dhe Agjencive te varesise mbi çeshtjet qe lidhen me punen ndersektoriale te Qeverise</t>
  </si>
  <si>
    <t>Nr. i femrave ne nivel drejtues kundrejt totalit</t>
  </si>
  <si>
    <t>98704AN</t>
  </si>
  <si>
    <t xml:space="preserve">Komunikim dhe informim mediatik </t>
  </si>
  <si>
    <t>Numer komunikimesh</t>
  </si>
  <si>
    <t>.</t>
  </si>
  <si>
    <r>
      <rPr>
        <b/>
        <sz val="10"/>
        <color theme="1"/>
        <rFont val="Garamond"/>
        <family val="1"/>
      </rPr>
      <t>Produkti 2</t>
    </r>
    <r>
      <rPr>
        <sz val="10"/>
        <color theme="1"/>
        <rFont val="Garamond"/>
        <family val="1"/>
      </rPr>
      <t>(shto produkte sipas rastit)</t>
    </r>
  </si>
  <si>
    <t>Detajimi i Kostos Totale të Produktit X sipas Artikujve Ekonomikë</t>
  </si>
  <si>
    <r>
      <rPr>
        <b/>
        <sz val="10"/>
        <color theme="1"/>
        <rFont val="Garamond"/>
        <family val="1"/>
      </rPr>
      <t>Produkti 3</t>
    </r>
    <r>
      <rPr>
        <sz val="10"/>
        <color theme="1"/>
        <rFont val="Garamond"/>
        <family val="1"/>
      </rPr>
      <t>(shto produkte sipas rastit)</t>
    </r>
  </si>
  <si>
    <t>Cope</t>
  </si>
  <si>
    <t>Detajimi i Kostos Totale të Produktit 2 sipas Artikujve Ekonomikë</t>
  </si>
  <si>
    <t>Detajimi i Kostos Totale të Produktit 1&amp;2 …X sipas Artikujve Ekonomikë</t>
  </si>
  <si>
    <t>Menaxhimi dhe Zhvillimi i Administrates Publike -ASPA</t>
  </si>
  <si>
    <t>01330</t>
  </si>
  <si>
    <t>Ky program buxhetor mbështet funksionimin e Shkollës Shqiptare të Administratës Publike si një institucion Qëndror Publik me autonomi administrative dhe akademike. Ajo ka për qëllim
formimin profesional të nëpunësve civilë, si dhe të çdo individi tjetër, vendas ose të
huaj, që nuk është pjesë e shërbimit civil dhe që plotëson kriteret e kërkuara, sipas parashikimeve në nenit 8, të ligjit 152/2013 Për Nënpunesin Civil të ndryshuar.</t>
  </si>
  <si>
    <t>Të mbështesi zhvillimin profesional të administratës publike për të përballuar sfidat e ndryshimit dhe reformat për zhvillimin e vendit.</t>
  </si>
  <si>
    <t>Numri i pjesmarrësve të trajnuar nga administrata publike.</t>
  </si>
  <si>
    <t>Numri i individeve të trajnuar kundrejt administrates publike.</t>
  </si>
  <si>
    <t>Forcimi i vazhdueshëm i ASPA si institucion qendror publik me autonomi administrative dhe akademike për ofrimin e sherbimit të trajnimit në mbështetje të administratës publike.</t>
  </si>
  <si>
    <r>
      <t xml:space="preserve">Treguesit e Performancës për </t>
    </r>
    <r>
      <rPr>
        <b/>
        <sz val="8"/>
        <color indexed="8"/>
        <rFont val="Garamond"/>
        <family val="1"/>
      </rPr>
      <t>Objektivin 1</t>
    </r>
  </si>
  <si>
    <t>Buxheti total i alokuar</t>
  </si>
  <si>
    <t>Objektivi 2 i Politikës së Programit</t>
  </si>
  <si>
    <t xml:space="preserve">Rritja e numrit te pjesmarresve në trajnime </t>
  </si>
  <si>
    <r>
      <t xml:space="preserve">Treguesit e Performancës për </t>
    </r>
    <r>
      <rPr>
        <b/>
        <sz val="11"/>
        <color indexed="8"/>
        <rFont val="Garamond"/>
        <family val="1"/>
      </rPr>
      <t>Objektivin 2</t>
    </r>
  </si>
  <si>
    <t>Numri i pjesmarrësve të trajnuar në nivel qëndror.</t>
  </si>
  <si>
    <t>Numri i pjesmarrësve të trajnuar në nivel vendor.</t>
  </si>
  <si>
    <t>Numri i pjesmarrësve të trajnuar në institucionet e pavaruar.</t>
  </si>
  <si>
    <t>Numri i trajnimeve për Barazinë gjinore dhe buxhetimi i përgjithshëm gjinor</t>
  </si>
  <si>
    <t>Produktet për Objektivat</t>
  </si>
  <si>
    <t xml:space="preserve">Persona te trajnuar </t>
  </si>
  <si>
    <t xml:space="preserve"> Trajnimi  për punonjesit e administrates ne  pushtetin qendror, pushtetin vendor, institucionet e pavaruara dhe publikun e gjere.</t>
  </si>
  <si>
    <t>Nr.pjesmarrësish të trajnuar</t>
  </si>
  <si>
    <r>
      <t xml:space="preserve">Detajimi i Kostos Totale të </t>
    </r>
    <r>
      <rPr>
        <b/>
        <sz val="8"/>
        <color indexed="10"/>
        <rFont val="Garamond"/>
        <family val="1"/>
      </rPr>
      <t>Produktit 1</t>
    </r>
    <r>
      <rPr>
        <b/>
        <sz val="8"/>
        <color indexed="8"/>
        <rFont val="Garamond"/>
        <family val="1"/>
      </rPr>
      <t xml:space="preserve"> sipas Artikujve Ekonomikë</t>
    </r>
  </si>
  <si>
    <r>
      <rPr>
        <b/>
        <sz val="11"/>
        <color indexed="10"/>
        <rFont val="Garamond"/>
        <family val="1"/>
      </rPr>
      <t>Produkti 2</t>
    </r>
    <r>
      <rPr>
        <sz val="11"/>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</si>
  <si>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</si>
  <si>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rPr>
        <b/>
        <sz val="11"/>
        <color indexed="10"/>
        <rFont val="Garamond"/>
        <family val="1"/>
      </rPr>
      <t>Produkti 3</t>
    </r>
    <r>
      <rPr>
        <sz val="11"/>
        <color indexed="8"/>
        <rFont val="Garamond"/>
        <family val="1"/>
      </rPr>
      <t>(shto produkte sipas rastit)</t>
    </r>
  </si>
  <si>
    <t>Kodi i Projektit të Investimeve 18AP601</t>
  </si>
  <si>
    <t>Blerje e pajisje  zyre dhe komjuterike te blera</t>
  </si>
  <si>
    <t xml:space="preserve"> Kodi 18AP601</t>
  </si>
  <si>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2021.</t>
    </r>
  </si>
  <si>
    <t>Blerje  pajisje komjuterik/ zyre e për sigurimin e ambienteve të përshtashme për mirëfunksionimin e ASPA</t>
  </si>
  <si>
    <r>
      <t xml:space="preserve">Detajimi i Kostos Totale të </t>
    </r>
    <r>
      <rPr>
        <b/>
        <sz val="8"/>
        <color indexed="10"/>
        <rFont val="Garamond"/>
        <family val="1"/>
      </rPr>
      <t xml:space="preserve">Produktit 1 </t>
    </r>
    <r>
      <rPr>
        <b/>
        <sz val="8"/>
        <color indexed="8"/>
        <rFont val="Garamond"/>
        <family val="1"/>
      </rPr>
      <t>sipas Artikujve Ekonomikë</t>
    </r>
  </si>
  <si>
    <t xml:space="preserve">Produkti 2  Blerje  pajisje  zyre </t>
  </si>
  <si>
    <t>Përshkrimi i Produktit: Kodi 18AP601</t>
  </si>
  <si>
    <t>Blerje  pajisje  zyre për sigurimin e ambienteve të përshtashme për mirëfunksionimin e ASPA</t>
  </si>
  <si>
    <r>
      <t xml:space="preserve">Detajimi i Kostos Totale të </t>
    </r>
    <r>
      <rPr>
        <b/>
        <sz val="8"/>
        <color indexed="10"/>
        <rFont val="Garamond"/>
        <family val="1"/>
      </rPr>
      <t xml:space="preserve">Produktit 2 </t>
    </r>
    <r>
      <rPr>
        <b/>
        <sz val="8"/>
        <color indexed="8"/>
        <rFont val="Garamond"/>
        <family val="1"/>
      </rPr>
      <t>sipas Artikujve Ekonomikë</t>
    </r>
  </si>
  <si>
    <t>Produkti  18BU901</t>
  </si>
  <si>
    <t>Kodi  18BU901</t>
  </si>
  <si>
    <t xml:space="preserve">Rikonstruksion godina ASPA </t>
  </si>
  <si>
    <t>m2 te rikonstruktuar</t>
  </si>
  <si>
    <r>
      <t xml:space="preserve">Detajimi i Kostos Totale të </t>
    </r>
    <r>
      <rPr>
        <b/>
        <sz val="8"/>
        <color indexed="10"/>
        <rFont val="Garamond"/>
        <family val="1"/>
      </rPr>
      <t xml:space="preserve">Produktit 1&amp;2 …X </t>
    </r>
    <r>
      <rPr>
        <b/>
        <sz val="8"/>
        <color indexed="8"/>
        <rFont val="Garamond"/>
        <family val="1"/>
      </rPr>
      <t>sipas Artikujve Ekonomikë</t>
    </r>
  </si>
  <si>
    <t>Software elektronik</t>
  </si>
  <si>
    <t xml:space="preserve">sisteme elektronike </t>
  </si>
  <si>
    <t>nr.sistemesh</t>
  </si>
  <si>
    <r>
      <t xml:space="preserve">Detajimi i Kostos Totale të </t>
    </r>
    <r>
      <rPr>
        <b/>
        <sz val="8"/>
        <color indexed="10"/>
        <rFont val="Garamond"/>
        <family val="1"/>
      </rPr>
      <t>Produktit X</t>
    </r>
    <r>
      <rPr>
        <b/>
        <sz val="8"/>
        <color indexed="8"/>
        <rFont val="Garamond"/>
        <family val="1"/>
      </rPr>
      <t xml:space="preserve"> sipas Artikujve Ekonomikë</t>
    </r>
  </si>
  <si>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2020.</t>
    </r>
  </si>
  <si>
    <r>
      <t xml:space="preserve">Detajimi i Kostos Totale të </t>
    </r>
    <r>
      <rPr>
        <b/>
        <sz val="8"/>
        <color indexed="10"/>
        <rFont val="Garamond"/>
        <family val="1"/>
      </rPr>
      <t xml:space="preserve">Produktit X </t>
    </r>
    <r>
      <rPr>
        <b/>
        <sz val="8"/>
        <color indexed="8"/>
        <rFont val="Garamond"/>
        <family val="1"/>
      </rPr>
      <t>sipas Artikujve Ekonomikë</t>
    </r>
  </si>
  <si>
    <t>Daniela Ndrejaj</t>
  </si>
  <si>
    <t>Buxheti  2024-2026</t>
  </si>
  <si>
    <t>DEPARTAMENTI I ADMINISTRATES PUBLIKE</t>
  </si>
  <si>
    <t>Departamenti i Administratës Publike  zhvillon politika dhe strategji . Ai synon: zhvillimin dhe menaxhimin e burimeve njerëzore, si dhe thellimin e reformës në shërbimin civil ,zgjerimin e fushës së veprimit të këtij kuadri ligjor,  përcaktimin e standarteve të njëjta për nëpunësit civilë dhe punonjësit e tjerë të administratës publike, në kuptimin e rregullimit të marrëdhënieve të punës, pranimit në administratën publike, ecjen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</si>
  <si>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 xml:space="preserve"> Departamenti i Administratës Publike ka për qëllim sigurimin e një shërbimi civil të qëndrueshëm, profesional, të bazuar në meritë, integritet moral dhe paanësi politike
</t>
  </si>
  <si>
    <t>Procedura konkurimi ,konkurse pranimi në shërbimin civil, lëvizje paralele, ngritje në detyrë</t>
  </si>
  <si>
    <t>Përfaqësim në procese gjyqësore, komisione disiplinore dhe procese  monitorimi të kryera</t>
  </si>
  <si>
    <t>Programe në fushën e shërbimit civil  dhe strategji të miratuara ,raportime të kryera</t>
  </si>
  <si>
    <t xml:space="preserve">Strategji të miratuara </t>
  </si>
  <si>
    <t>Raporte monitorimi të kryera</t>
  </si>
  <si>
    <t>Akte ligjore e nënligjore të hartuara , politika të ndërmarra për zhvillimin profesional ,interpretime dhe dhënie mendimi</t>
  </si>
  <si>
    <t xml:space="preserve">Politika të ndërmarra për zhvillimin profesional </t>
  </si>
  <si>
    <t>Procese monitorimi të kryera</t>
  </si>
  <si>
    <t>Administrimi dhe funksionimi i DAP</t>
  </si>
  <si>
    <t xml:space="preserve">Rritja e performances së menaxhimit të burimeve njerëzore të shërbimit civil, ndërtimit të institutcioneve dhe organizimi i sistemit të pagave në administratën publike. Ngritja e kapacitetve të administratës publike me qëllim rritjen e efiçencës dhe përgjegjshmërisë së nëpunësve publikë dhe  monitorimi i zbatimit të legjislacionit të shërbimit civil </t>
  </si>
  <si>
    <t>Realizimi I  performances së menaxhimit të burimeve njerëzore të shërbimit civil</t>
  </si>
  <si>
    <t>Procedura konkurimi në shërbimin civil</t>
  </si>
  <si>
    <t>Zhvillimi i procedurave të konkurimit në institucionet e administratës shtetërore (Konkurse pranimi në shërbimin civil, lëvizje paralele, ngritje në detyrë)</t>
  </si>
  <si>
    <t>Numër procedurash</t>
  </si>
  <si>
    <t>Përfaqësim në procese gjyqësore dhe komisione disiplinore</t>
  </si>
  <si>
    <t>Përfaqësimi i Departamentit të Administratës Publike në procese gjyqësore ku është palë dhe pjesëmarrje në komisione disiplinore.</t>
  </si>
  <si>
    <t>Numër procedurash/procesesh</t>
  </si>
  <si>
    <t xml:space="preserve">Programe/projekte ne fushën e shërbimit civil </t>
  </si>
  <si>
    <t>Hartimi i programeve dhe projekteve dhe përdorimi i mjeteve inovative për menaxhimin e burimeve njerëzore</t>
  </si>
  <si>
    <t>Numër programesh/projektesh</t>
  </si>
  <si>
    <t>Detajimi i Kostos Totale të Produktit 3 sipas Artikujve Ekonomikë</t>
  </si>
  <si>
    <t>Hartimi dhe rishikimi i strategjive të miratuara në kuadër të reformës në administratës publike</t>
  </si>
  <si>
    <t>Numër strategji/plan veprimi</t>
  </si>
  <si>
    <t>Detajimi i Kostos Totale të Produktit 4 sipas Artikujve Ekonomikë</t>
  </si>
  <si>
    <r>
      <rPr>
        <b/>
        <sz val="8"/>
        <rFont val="Garamond"/>
        <family val="1"/>
      </rPr>
      <t xml:space="preserve">Produkti 5 </t>
    </r>
    <r>
      <rPr>
        <sz val="8"/>
        <rFont val="Garamond"/>
        <family val="1"/>
      </rPr>
      <t>(shto produkte sipas rastit)</t>
    </r>
  </si>
  <si>
    <t>Raporte monitorimi te kryera</t>
  </si>
  <si>
    <t>Hartimi dhe përgatitja e raporteve të monitorimit për zbatimin e strategjisë ndërsektoriale në administratën publike për organizmat ndërkombëtarë</t>
  </si>
  <si>
    <t>Numër raportesh</t>
  </si>
  <si>
    <t>Detajimi i Kostos Totale të Produktit 5 sipas Artikujve Ekonomikë</t>
  </si>
  <si>
    <t>Kosto totale e produktit 5</t>
  </si>
  <si>
    <t>Akte ligjore dhe nënligjore te hartuara</t>
  </si>
  <si>
    <t xml:space="preserve">Hartimi i akteve ligjore dhe nënligjore në fushën e pagave, burimeve njerëzore dhe në fushën e organizimit të institucioneve </t>
  </si>
  <si>
    <t>numër aktesh</t>
  </si>
  <si>
    <t>Detajimi i Kostos Totale të Produktit 6 sipas Artikujve Ekonomikë</t>
  </si>
  <si>
    <t xml:space="preserve">Politika te ndermarra për zhvillimin profesional </t>
  </si>
  <si>
    <t>Hartimi i politikave për ngritjen e kapaciteteve dhe rritjen e integritetit në administratën publike</t>
  </si>
  <si>
    <t>politika</t>
  </si>
  <si>
    <t>Detajimi i Kostos Totale të Produktit 7 sipas Artikujve Ekonomikë</t>
  </si>
  <si>
    <t>Kosto totale e produktit 7</t>
  </si>
  <si>
    <t>Procese monitorimi te kryera</t>
  </si>
  <si>
    <t>Procese monitorimi te kryera për zbatimin e legjislacionit të shërbimit civilsi dhe Inspektime për të monitoruar zbatimin e legjislacion it të shërbimit civil</t>
  </si>
  <si>
    <t>Proces inspektimi</t>
  </si>
  <si>
    <t>Detajimi i Kostos Totale të Produktit 8 sipas Artikujve Ekonomikë</t>
  </si>
  <si>
    <t>Kosto totale e produktit 8</t>
  </si>
  <si>
    <t>Procese për sigurimin e mirëfunksionimit të institucionit</t>
  </si>
  <si>
    <t>Procese</t>
  </si>
  <si>
    <t>Detajimi i Kostos Totale të Produktit 9 sipas Artikujve Ekonomikë</t>
  </si>
  <si>
    <t>Kosto totale e produktit 9</t>
  </si>
  <si>
    <t>Blerje e pajisje  zyre dhe komjuterike</t>
  </si>
  <si>
    <t>Pajise zyre</t>
  </si>
  <si>
    <t>Kodi     18AP601</t>
  </si>
  <si>
    <t>Blerje  pajisje  zyre  dhe kompjuterike  për sigurimin e ambienteve të përshtashme për mirëfunksionimin e DAP</t>
  </si>
  <si>
    <t>Kodi i Projektit të Investimeve  M870290</t>
  </si>
  <si>
    <t xml:space="preserve">Rikonstruksion Godine </t>
  </si>
  <si>
    <t>M870290</t>
  </si>
  <si>
    <t>M2 te rikostruktuar/Godine e rikostruktuar</t>
  </si>
  <si>
    <t xml:space="preserve">IPA 2014 Zbatimi i reformes se Sherbimit Civil ne Administraten Publike </t>
  </si>
  <si>
    <t>Zbatimi i reformes se Sherbimit Civil ne Administraten Publike</t>
  </si>
  <si>
    <t>Kodi  18BP504</t>
  </si>
  <si>
    <t xml:space="preserve">Nr reformash </t>
  </si>
  <si>
    <t>Pagesë TVSH</t>
  </si>
  <si>
    <t>Kodi  18AP802</t>
  </si>
  <si>
    <t>Pagesa e TVSH për projekte</t>
  </si>
  <si>
    <t>Albana Koçiu</t>
  </si>
  <si>
    <t>e-Qeverisja</t>
  </si>
  <si>
    <t>1087027</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</si>
  <si>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</si>
  <si>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t>Auditime te infrastrukturave Kritike dhe te Rendesishme </t>
  </si>
  <si>
    <t>30 </t>
  </si>
  <si>
    <t>50 </t>
  </si>
  <si>
    <t>Auditime te Ofruesve te Kualifikuar te Sherbimeve te Besuara (OKSHB) </t>
  </si>
  <si>
    <t>2 </t>
  </si>
  <si>
    <t>2 ose më shumë në varësi të OKSHB të ri të Akredituar </t>
  </si>
  <si>
    <t>Hartimi i Akteve Ligjore dhe Nenligjore</t>
  </si>
  <si>
    <t>Numer Aktesh</t>
  </si>
  <si>
    <t>Pajisje Zyre</t>
  </si>
  <si>
    <t>M870019</t>
  </si>
  <si>
    <t>Pajisje Kompjuterike</t>
  </si>
  <si>
    <t>M870099</t>
  </si>
  <si>
    <t>Pajisje kompjuterike dhe printera</t>
  </si>
  <si>
    <t>Blerje Automjeti</t>
  </si>
  <si>
    <t>18AN803</t>
  </si>
  <si>
    <r>
      <t xml:space="preserve">Detajimi i Kostos Totale të </t>
    </r>
    <r>
      <rPr>
        <b/>
        <sz val="8"/>
        <color rgb="FFFF0000"/>
        <rFont val="Garamond"/>
        <family val="1"/>
      </rPr>
      <t xml:space="preserve">Produktit 3 </t>
    </r>
    <r>
      <rPr>
        <b/>
        <sz val="8"/>
        <color theme="1"/>
        <rFont val="Garamond"/>
        <family val="1"/>
      </rPr>
      <t>sipas Artikujve Ekonomikë</t>
    </r>
  </si>
  <si>
    <t>Kosto totale e projektit 3</t>
  </si>
  <si>
    <t>Dizenjim dhe Zhvillim Web Faqja Zyrtare</t>
  </si>
  <si>
    <t>18CD302</t>
  </si>
  <si>
    <t>faqe web</t>
  </si>
  <si>
    <t>Sistemi i  kontrollit dhe vlerësimit të sigurisë kibernetike</t>
  </si>
  <si>
    <t>20AD436</t>
  </si>
  <si>
    <t>nr sistemi</t>
  </si>
  <si>
    <t>Sistemi i analizes se vulnerabiliteteve dhe Inteligjences ndaj Kercenimeve (Threat Intelligence)</t>
  </si>
  <si>
    <t>20AD437</t>
  </si>
  <si>
    <t>nr. Sistemi</t>
  </si>
  <si>
    <t>“Permiresim dhe shtim i funksionaliteteve te sistemit te menaxhimit dhe raportimit te incidenteve kibernetike”.</t>
  </si>
  <si>
    <t>20AD438</t>
  </si>
  <si>
    <r>
      <t xml:space="preserve">Detajimi i Kostos Totale të </t>
    </r>
    <r>
      <rPr>
        <b/>
        <sz val="8"/>
        <color rgb="FFFF0000"/>
        <rFont val="Garamond"/>
        <family val="1"/>
      </rPr>
      <t>Produktit 4</t>
    </r>
    <r>
      <rPr>
        <b/>
        <sz val="8"/>
        <color theme="1"/>
        <rFont val="Garamond"/>
        <family val="1"/>
      </rPr>
      <t xml:space="preserve"> sipas Artikujve Ekonomikë</t>
    </r>
  </si>
  <si>
    <t>E-Qeverisja</t>
  </si>
  <si>
    <t>01140</t>
  </si>
  <si>
    <t>Krijimi dhe implementimi I NSDI-se (Infrastrukutura Kombëtare e të Dhënave Gjeohapësinore), në Shqipëri është fushë e përgjegjësisë së ASIG-ut. Kjo është një infrastrukturë jetike për vendin tonë pasi lidhet ngushtësisht me aktivitetin e autoriteteve përgjegjëse për mbledhjen, procesimin, ruajtjen, shpërndarjen dhe përditësimin e të dhenave gjeohapësinore. Kjo infrastrukturë e përhershme është duke u ngritur në harmonizim të plotë me kërkesat e direktivës INSPIRE të Bashkimit Europian (BE), me synim ngritjen e mekanizmave të bashkepunimit me institucionet dhe organizatat e përfshira në mbledhjen, mirëmbajtjen dhe shpërndarjen e informacionit gjeohapësinor si dhe monitorimin dhe rregullimin /përshtatjen e punës sipas kërkesave të përdoruesve kryesore, grupeve të interesit dhe individëve. Përgjegjësia kryesore e ASIG-ut është koordinimi i punës për të siguruar krijimin dhe ofrimin e shërbimit të informacionit gjeohapësinor të plotë të saktë ,i përditesuar dhe lehtësisht i aksesueshëm për të gjithë grupet e interesuara. Puna e ASIG-ut konsiston në krijimin e standarteve dhe rregullave të përdorimit gjeohapësinor në funksion të hartimit të politikave zhvillimore dhe vendimmarrjes në nivel qendror dhe lokal.</t>
  </si>
  <si>
    <t>Projektimi, ndërtimi, operimi, mirëmbajtja dhe përmirësimi i një sistemi gjeohapësinor funksional e të integruar (NSDI), i cili prodhon dhe përdor informacion dhe njohuri gjeohapësinore, në përputhje me standardet e BE/ INSPIRE</t>
  </si>
  <si>
    <t>Numri i përdoruesve të Gjeoportalit Kombëtar</t>
  </si>
  <si>
    <t xml:space="preserve">Shërbime online për të dhënat gjeohapësinore </t>
  </si>
  <si>
    <t>Grupe të dhenash të standartizuara</t>
  </si>
  <si>
    <t>Numri i përdoruesve të sistemit ALBCORS</t>
  </si>
  <si>
    <t>Harta bazë e krijuar</t>
  </si>
  <si>
    <t>Imazhe satelitore të përpunuara</t>
  </si>
  <si>
    <t xml:space="preserve">Hartimi dhe zbatimi standardeve dhe rregullave uniforme të infrastrukturës së informacionit gjeohapësinor </t>
  </si>
  <si>
    <t>Grupe të dhënash të standartizuara</t>
  </si>
  <si>
    <t xml:space="preserve">Standarte dhe vendime normative të hartuara </t>
  </si>
  <si>
    <t>Hartimi dhe zbatimi i  standarteve dhe rregullave uniforme të infrastrukturës së informacionit gjeohapesinor për tu zbatuar nga autoritetet përgjegjëse të caktuar me ligj të cilat në aktivitetin e tyre kanë krijimin dhe përdorimin e gjeoinformacionit. (ASIG) harton programe pune në funksion të krijimit të kësaj infrastrukture për zbatimin e politikave, rregullave, procedurave dhe udhëzimeve të punës për temat e gjeoinfomarionit).</t>
  </si>
  <si>
    <t xml:space="preserve">Nr . Aktesh </t>
  </si>
  <si>
    <r>
      <t xml:space="preserve">Detajimi i Kostos Totale të </t>
    </r>
    <r>
      <rPr>
        <b/>
        <sz val="10"/>
        <color rgb="FFFF0000"/>
        <rFont val="Garamond"/>
        <family val="1"/>
      </rPr>
      <t>Produktit 1</t>
    </r>
    <r>
      <rPr>
        <b/>
        <sz val="10"/>
        <color theme="1"/>
        <rFont val="Garamond"/>
        <family val="1"/>
      </rPr>
      <t xml:space="preserve"> sipas Artikujve Ekonomikë</t>
    </r>
  </si>
  <si>
    <t>Rrjeti Albcors i mirëmbajtur</t>
  </si>
  <si>
    <t xml:space="preserve">Sistemit ALBCORS, ndërtimi i të cilit u mundësua me financimin e buxhetit të shtetit filloi funksionin e tij në Dhjetor të vitit 2019.
Implementimi i tij, do të mundesojë  shmangjen përfundimisht të shpenzimeve të dubluara për gjeoreferencim, pasaktësitë dhe konfuzionin që egziston aktualisht në Shqipëri, lidhur me informacionin hartografik, gjeoinformacionit në tërësi,veçanërisht gjatë procesit të regjistrimit të pronësisë duke i paraprirë njëkohësisht reformës qeveritare për tokën. Gjithashtu, do të mbështesë projektet për ndërtimin e infrastrukturës kombëtare. (turizmi, ujësjëllsi, kanalizime projekte rehabilitimi etj..).
Mirëmbajtja e  këtij  sistemi  pritet që të siguroje  dhënien e shërbimit (RTK dhe PP) për mbi 250 përdorues të sistemeve GNSS të cilët i përkasin zyrave të kadastrës, urbanizimit dhe projektuese të pushtetit qëndor,  pushtetit lokal dhe subjekteve private.
Në mënyrë që ky sistem te funksionojë 24 ore pa ndërprerje është lidhur kontratë 4- vjeçare mirëmbajtje me operatorin ekonomik i cili do të sigurojë :
1. Funksionimin e rrjetit aktiv të pozicionimit global "ALBCORS" ( 27 stacione CORS dhe qëndra e monitorimit) pa ndërprerje dhe sipas kushteve teknike të  kontratës.
2. Mbështetje dhe ndihmë teknike 24 orë në ditë për 7 ditë të javës.
3. Sigurimi "on-line" nëpërmjet internetit, telefonisë ose e-mail me ASIG.
4. Kontroll fizik në terren për mirëmbajtjen e stacioneve bazë dhe zgjidhjen e problematikës së   
    hasur.( software dhe hardware).
</t>
  </si>
  <si>
    <t>Sistem</t>
  </si>
  <si>
    <r>
      <t xml:space="preserve">Detajimi i Kostos Totale të </t>
    </r>
    <r>
      <rPr>
        <b/>
        <sz val="10"/>
        <color rgb="FFFF0000"/>
        <rFont val="Garamond"/>
        <family val="1"/>
      </rPr>
      <t>Produktit 2</t>
    </r>
    <r>
      <rPr>
        <b/>
        <sz val="10"/>
        <color theme="1"/>
        <rFont val="Garamond"/>
        <family val="1"/>
      </rPr>
      <t xml:space="preserve"> sipas Artikujve Ekonomikë</t>
    </r>
  </si>
  <si>
    <t>M870302</t>
  </si>
  <si>
    <t xml:space="preserve">Ndërtimi i pjesshëm i Kornizës Referuese Gjeodezike
</t>
  </si>
  <si>
    <t>Kodi i Projektit sipas listës se investimeve</t>
  </si>
  <si>
    <t xml:space="preserve">Ndërtimi i sistemit të rrjeteve gjeodezike të rrjeteve aktiv dhe pasiv (Rendi i Parë dhe Rendi II), ndërtimi i rrjeteve të nivelimit, rrjete gravametrike, magnometrike dhe marografike. </t>
  </si>
  <si>
    <t>nr. Sistemesh</t>
  </si>
  <si>
    <r>
      <t xml:space="preserve">Detajimi i Kostos Totale të </t>
    </r>
    <r>
      <rPr>
        <b/>
        <sz val="10"/>
        <color rgb="FFFF0000"/>
        <rFont val="Garamond"/>
        <family val="1"/>
      </rPr>
      <t xml:space="preserve">Produktit 1 </t>
    </r>
    <r>
      <rPr>
        <b/>
        <sz val="10"/>
        <color theme="1"/>
        <rFont val="Garamond"/>
        <family val="1"/>
      </rPr>
      <t>sipas Artikujve Ekonomikë</t>
    </r>
  </si>
  <si>
    <t>18BV903</t>
  </si>
  <si>
    <t>Blerje dhe instalim pajisjesh për stacionet marografike të Shëngjinit dhe Orikumit</t>
  </si>
  <si>
    <t>Pajisje për stacionet marografike të Shëngjinit dhe Orikumit</t>
  </si>
  <si>
    <r>
      <t xml:space="preserve">Detajimi i Kostos Totale të </t>
    </r>
    <r>
      <rPr>
        <b/>
        <sz val="10"/>
        <color rgb="FFFF0000"/>
        <rFont val="Garamond"/>
        <family val="1"/>
      </rPr>
      <t xml:space="preserve">Produktit 2 </t>
    </r>
    <r>
      <rPr>
        <b/>
        <sz val="10"/>
        <color theme="1"/>
        <rFont val="Garamond"/>
        <family val="1"/>
      </rPr>
      <t>sipas Artikujve Ekonomikë</t>
    </r>
  </si>
  <si>
    <t>18BV902</t>
  </si>
  <si>
    <t>Prodhim i ortofotove nga fotografitë ajrore historike</t>
  </si>
  <si>
    <t>Për realizimin e këtij projekti parashikohet të përgatitet një informacion i rëndësishem hartografik “Ortofoto” në vite për të gjithë Republikën e Shqipërisë rreth 28748 km2. Parashikohen të kryhet përpunimi, orientimi dhe korrektimi fotogrametrik për rreth 19000 fotografi ajrore dhe kryerja e shërbimit online i këtij produkti në Gjeoportalin Kombëtar</t>
  </si>
  <si>
    <r>
      <t xml:space="preserve">Detajimi i Kostos Totale të </t>
    </r>
    <r>
      <rPr>
        <b/>
        <sz val="10"/>
        <color rgb="FFFF0000"/>
        <rFont val="Garamond"/>
        <family val="1"/>
      </rPr>
      <t xml:space="preserve">Produktit 3 </t>
    </r>
    <r>
      <rPr>
        <b/>
        <sz val="10"/>
        <color theme="1"/>
        <rFont val="Garamond"/>
        <family val="1"/>
      </rPr>
      <t>sipas Artikujve Ekonomikë</t>
    </r>
  </si>
  <si>
    <t>Blerje pajisje elektronike</t>
  </si>
  <si>
    <t xml:space="preserve">Blerje kompjutera, UPS, Printer, Fotokopje për stafin e institucionit </t>
  </si>
  <si>
    <r>
      <t xml:space="preserve">Detajimi i Kostos Totale të </t>
    </r>
    <r>
      <rPr>
        <b/>
        <sz val="10"/>
        <color rgb="FFFF0000"/>
        <rFont val="Garamond"/>
        <family val="1"/>
      </rPr>
      <t xml:space="preserve">Produktit 4 </t>
    </r>
    <r>
      <rPr>
        <b/>
        <sz val="10"/>
        <color theme="1"/>
        <rFont val="Garamond"/>
        <family val="1"/>
      </rPr>
      <t>sipas Artikujve Ekonomikë</t>
    </r>
  </si>
  <si>
    <t>Blerje orendi dhe pajisje per mobilimin e zyrave</t>
  </si>
  <si>
    <t>Blerje tavolina karrige dollapë, sirtariere etj për stafin e ri që do të shtohet. Do të plotësohen 20 poste pune.</t>
  </si>
  <si>
    <r>
      <t xml:space="preserve">Detajimi i Kostos Totale të </t>
    </r>
    <r>
      <rPr>
        <b/>
        <sz val="10"/>
        <color rgb="FFFF0000"/>
        <rFont val="Garamond"/>
        <family val="1"/>
      </rPr>
      <t xml:space="preserve">Produktit 5 </t>
    </r>
    <r>
      <rPr>
        <b/>
        <sz val="10"/>
        <color theme="1"/>
        <rFont val="Garamond"/>
        <family val="1"/>
      </rPr>
      <t>sipas Artikujve Ekonomikë</t>
    </r>
  </si>
  <si>
    <t>18AN304</t>
  </si>
  <si>
    <t>Blerje pajisje për sallë konferencash</t>
  </si>
  <si>
    <t>Blerje ekrane të mëdhenj, mikrofonë etj</t>
  </si>
  <si>
    <t>Kosto totale e produktit 6</t>
  </si>
  <si>
    <t>18AN305</t>
  </si>
  <si>
    <t>Blerje pajisje për ruajtje të dhënash</t>
  </si>
  <si>
    <t xml:space="preserve">Blerje type </t>
  </si>
  <si>
    <t>TVSH</t>
  </si>
  <si>
    <t>Këshilli i Lartë Gjyqësor</t>
  </si>
  <si>
    <t>29</t>
  </si>
  <si>
    <t>Ky Program synon garantimin e funksionimit normal të aktivitetit të Këshillit të Lartë Gjyqësor, duke forcuar pavarësinë, efikasitetin, trasparencën, me qëllim që gjyqsori të meritojë besimin e publikut.</t>
  </si>
  <si>
    <t>Permiresimi i sistemit gjyqesor nepermjet vendimmarrjes se Keshillit lidhur me miratimin e akteve nenligjore ne zbatim te ligjeve qe perbejne paketen e reformes ne drejtesi si dhe sigurimin e burimeve dhe kapaciteteve financiare te nevojshme</t>
  </si>
  <si>
    <t>Vendimarrja e KLGJ sipas funksioneve te percaktuara ne ligj dhe vleresimi etiko-profesional i magjistrateve</t>
  </si>
  <si>
    <t>85</t>
  </si>
  <si>
    <t>86</t>
  </si>
  <si>
    <t>KLGJ do te angazhohet ne vendosjen e standarteve te larta te kapaciteteve njerezore dhe institucionale te saj si dhe per permiresimin e performances se gjyqesorit ne te tre nivelet.</t>
  </si>
  <si>
    <t>Numri i akteve nenligjore te miratura nga KLGJ</t>
  </si>
  <si>
    <t>95</t>
  </si>
  <si>
    <t>97</t>
  </si>
  <si>
    <t>98</t>
  </si>
  <si>
    <t>Numri i vleresimeve etiko - profesionale te magjistrateve</t>
  </si>
  <si>
    <t>69</t>
  </si>
  <si>
    <t>71</t>
  </si>
  <si>
    <t>72</t>
  </si>
  <si>
    <t>74</t>
  </si>
  <si>
    <t>92901</t>
  </si>
  <si>
    <t>Jo-projekte (001-29-01110)</t>
  </si>
  <si>
    <t>92901AA - Vendime te miratuara</t>
  </si>
  <si>
    <t>Do të kryhet planifikimi, monitorimi dhe menaxhimi i fondeve buxhetore të gjykatave si edhe do të realizohet blerja e mallrave e shërbimeve për ushtrimin e aktivitetit të KLGJ</t>
  </si>
  <si>
    <t>numer</t>
  </si>
  <si>
    <t>600</t>
  </si>
  <si>
    <t>445</t>
  </si>
  <si>
    <t>439</t>
  </si>
  <si>
    <t>441</t>
  </si>
  <si>
    <t>315900000</t>
  </si>
  <si>
    <t>311150000</t>
  </si>
  <si>
    <t>312150000</t>
  </si>
  <si>
    <t>314150000</t>
  </si>
  <si>
    <t>526500</t>
  </si>
  <si>
    <t>699213.48</t>
  </si>
  <si>
    <t>711047.84</t>
  </si>
  <si>
    <t>712358.28</t>
  </si>
  <si>
    <t>-0.2583</t>
  </si>
  <si>
    <t>-0.0135</t>
  </si>
  <si>
    <t>0.0046</t>
  </si>
  <si>
    <t>-0.015</t>
  </si>
  <si>
    <t>0.0032</t>
  </si>
  <si>
    <t>0.0064</t>
  </si>
  <si>
    <t>0.328</t>
  </si>
  <si>
    <t>0.0169</t>
  </si>
  <si>
    <t>0.0018</t>
  </si>
  <si>
    <t>18AD7</t>
  </si>
  <si>
    <t>Orendi/Pajisje/Mjete (001-29-01110)</t>
  </si>
  <si>
    <t>M290072 - Pajisje elektronike</t>
  </si>
  <si>
    <t>Do realizohet blerja e pajisjeve elektronike për ZABGJ</t>
  </si>
  <si>
    <t>Numer institucioni</t>
  </si>
  <si>
    <t>14500000</t>
  </si>
  <si>
    <t>15000000</t>
  </si>
  <si>
    <t>0.0345</t>
  </si>
  <si>
    <t>Mbështetje për teknologjinë e sistemit të drejtësisë</t>
  </si>
  <si>
    <t>Percaktimi i prioriteteve, politikave dhe standarteve, ne lidhje me sistemet e teknologjise se informacionit, ne sistemin e drejtesise.</t>
  </si>
  <si>
    <t>Permiresimi i sistemeve te teknologjise se informacionit ne sistemin e drejtesise.</t>
  </si>
  <si>
    <t>65</t>
  </si>
  <si>
    <t>70</t>
  </si>
  <si>
    <t>75</t>
  </si>
  <si>
    <t>Angazihimi i  QTI per garantimin e arritjes se standarteve te BE, per teknologjine e informacionit dhe komunikimit.</t>
  </si>
  <si>
    <t>92903</t>
  </si>
  <si>
    <t>Jo-projekte (001-29-01140)</t>
  </si>
  <si>
    <t>92903AA - Akte të miratuara</t>
  </si>
  <si>
    <t>Sigurimi i funksionimit efektiv të sistemeve të teknologjisë së përpunimit të informacionit dhe te dhenave.</t>
  </si>
  <si>
    <t>Numër aktesh të miratuara</t>
  </si>
  <si>
    <t>23</t>
  </si>
  <si>
    <t>13000000</t>
  </si>
  <si>
    <t>12900000</t>
  </si>
  <si>
    <t>13300000</t>
  </si>
  <si>
    <t>13375000</t>
  </si>
  <si>
    <t>650000</t>
  </si>
  <si>
    <t>645000</t>
  </si>
  <si>
    <t>604545.45</t>
  </si>
  <si>
    <t>581521.74</t>
  </si>
  <si>
    <t>0.1</t>
  </si>
  <si>
    <t>0.0455</t>
  </si>
  <si>
    <t>-0.0077</t>
  </si>
  <si>
    <t>0.031</t>
  </si>
  <si>
    <t>0.0056</t>
  </si>
  <si>
    <t>-0.0627</t>
  </si>
  <si>
    <t>-0.0381</t>
  </si>
  <si>
    <t>-0.4135</t>
  </si>
  <si>
    <t>0.5745</t>
  </si>
  <si>
    <t>6.8333</t>
  </si>
  <si>
    <t>-0.2128</t>
  </si>
  <si>
    <t>0.5667</t>
  </si>
  <si>
    <t>-0.5</t>
  </si>
  <si>
    <t>-0.8</t>
  </si>
  <si>
    <t>108500000</t>
  </si>
  <si>
    <t>185000000</t>
  </si>
  <si>
    <t>117500000</t>
  </si>
  <si>
    <t>235000000</t>
  </si>
  <si>
    <t>150000000</t>
  </si>
  <si>
    <t>2</t>
  </si>
  <si>
    <t xml:space="preserve">numer programesh </t>
  </si>
  <si>
    <t xml:space="preserve">Programe per software </t>
  </si>
  <si>
    <t>21AC501 - Programe software per gjykatat</t>
  </si>
  <si>
    <t>Programe software per gjykatat</t>
  </si>
  <si>
    <t>21AC5</t>
  </si>
  <si>
    <t>38250000</t>
  </si>
  <si>
    <t>842105.26</t>
  </si>
  <si>
    <t>76500000</t>
  </si>
  <si>
    <t>16000000</t>
  </si>
  <si>
    <t>Numër Institucioni</t>
  </si>
  <si>
    <t>Do furnizohen gjykatat me pajisje dhe mobilje për zyra dhe salla gjyqi</t>
  </si>
  <si>
    <t>18AD801 - Mobilje dhe pajisje</t>
  </si>
  <si>
    <t>Orendi/Pajisje/Mjete</t>
  </si>
  <si>
    <t>18AD8</t>
  </si>
  <si>
    <t>-0.0389</t>
  </si>
  <si>
    <t>-0.0407</t>
  </si>
  <si>
    <t>0.2147</t>
  </si>
  <si>
    <t>0.0016</t>
  </si>
  <si>
    <t>0.0057</t>
  </si>
  <si>
    <t>-0.0476</t>
  </si>
  <si>
    <t>0.0421</t>
  </si>
  <si>
    <t>0.0483</t>
  </si>
  <si>
    <t>-0.216</t>
  </si>
  <si>
    <t>27200.01</t>
  </si>
  <si>
    <t>28299.99</t>
  </si>
  <si>
    <t>29499.9</t>
  </si>
  <si>
    <t>24285.51</t>
  </si>
  <si>
    <t>3335700000</t>
  </si>
  <si>
    <t>3330400000</t>
  </si>
  <si>
    <t>3311600000</t>
  </si>
  <si>
    <t>3477200000</t>
  </si>
  <si>
    <t>122636</t>
  </si>
  <si>
    <t>117682</t>
  </si>
  <si>
    <t>112258</t>
  </si>
  <si>
    <t>143180</t>
  </si>
  <si>
    <t>Numër çështjesh</t>
  </si>
  <si>
    <t>Realizimi i proceseve gjyqësore nga gjyqtarët dhe stafi mbështetës</t>
  </si>
  <si>
    <t>92902AA - Çështje të gjykuara</t>
  </si>
  <si>
    <t>Jo-projekte (001-29-03310)</t>
  </si>
  <si>
    <t>92902</t>
  </si>
  <si>
    <t>68</t>
  </si>
  <si>
    <t>Vleresimi dhe permiresimi i infrastruktures gjyqesore (ndertesa, mjedise pune), per te garantuar standarde bashkekohore ne permbushje e detyrave kushtetuesedhe ofrimin dinjitoz te sherbimit per publiku.</t>
  </si>
  <si>
    <t>96</t>
  </si>
  <si>
    <t>78</t>
  </si>
  <si>
    <t>Permiresimi, ose ngritja e sistemeve te teknologjise se informacionit, te cilat permbushin standardet nderkombetare dhe rrisin efikasitetin ne ofrimin e sherbimeve, sipas ritmeve te ndryshimeve teknologjike.r</t>
  </si>
  <si>
    <t>Te permiresohet ofrimi i sherbimeve, permes novacionit dhe forcimit te strukturave dhe sistemeve te teknologjise, qe zhvillojne koherencen, efikasitetin dhe efektshmerine institucionale.</t>
  </si>
  <si>
    <t>Rritja e nivelit te sherbimit te ofruar nepermjet nje sistemi funksional, efikas, te mireadministruar dhe qe funksion ne shkallen me te larte te integritetit.</t>
  </si>
  <si>
    <t>Ofrimi efikas i sherbimeve dhe pune me e mire ne gjykatat  e 3 niveleve</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</si>
  <si>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</si>
  <si>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Buxheti Gjyqësor</t>
  </si>
  <si>
    <t>-0.88</t>
  </si>
  <si>
    <t>6000000</t>
  </si>
  <si>
    <t>50000000</t>
  </si>
  <si>
    <t>Programi i Menaxhimit te Rasteve CAMS</t>
  </si>
  <si>
    <t>22AF001 - Programi i Menaxhimit te Rasteve CAMS</t>
  </si>
  <si>
    <t>Sisteme Informatike</t>
  </si>
  <si>
    <t>22AF0</t>
  </si>
  <si>
    <t>38.4477</t>
  </si>
  <si>
    <t>13.7929</t>
  </si>
  <si>
    <t>-0.625</t>
  </si>
  <si>
    <t>8333333.33</t>
  </si>
  <si>
    <t>211250</t>
  </si>
  <si>
    <t>25000000</t>
  </si>
  <si>
    <t>22AE902 - Projekte</t>
  </si>
  <si>
    <t>-0.177</t>
  </si>
  <si>
    <t>0.1509</t>
  </si>
  <si>
    <t>0.646</t>
  </si>
  <si>
    <t>40163500</t>
  </si>
  <si>
    <t>48800000</t>
  </si>
  <si>
    <t>42400000</t>
  </si>
  <si>
    <t>80327000</t>
  </si>
  <si>
    <t>Ndertim godine e re</t>
  </si>
  <si>
    <t>22AE901 - Ndertim godine e re</t>
  </si>
  <si>
    <t>Ndertime</t>
  </si>
  <si>
    <t>22AE9</t>
  </si>
  <si>
    <t>-0.9492</t>
  </si>
  <si>
    <t>18.6667</t>
  </si>
  <si>
    <t>-0.6667</t>
  </si>
  <si>
    <t>1200000</t>
  </si>
  <si>
    <t>23600000</t>
  </si>
  <si>
    <t>nr prokurorish</t>
  </si>
  <si>
    <t>Rikonstruksion I pjesshem godine</t>
  </si>
  <si>
    <t>M280001 - Rikonstruksion i pjesshem godine</t>
  </si>
  <si>
    <t>RIKONSTRUKSION</t>
  </si>
  <si>
    <t>18AF9</t>
  </si>
  <si>
    <t>-0.313</t>
  </si>
  <si>
    <t>0.3333</t>
  </si>
  <si>
    <t>-0.4</t>
  </si>
  <si>
    <t>2500000</t>
  </si>
  <si>
    <t>3333333.33</t>
  </si>
  <si>
    <t>4852000</t>
  </si>
  <si>
    <t>10000000</t>
  </si>
  <si>
    <t>24260000</t>
  </si>
  <si>
    <t>Autovetura te blera</t>
  </si>
  <si>
    <t>M280015 - Autovetura</t>
  </si>
  <si>
    <t>Mjete levizese</t>
  </si>
  <si>
    <t>18AF6</t>
  </si>
  <si>
    <t>0.3433</t>
  </si>
  <si>
    <t>-0.2556</t>
  </si>
  <si>
    <t>0.485</t>
  </si>
  <si>
    <t>4.1667</t>
  </si>
  <si>
    <t>-0.8065</t>
  </si>
  <si>
    <t>2.7126</t>
  </si>
  <si>
    <t>2.8462</t>
  </si>
  <si>
    <t>-0.74</t>
  </si>
  <si>
    <t>1.5</t>
  </si>
  <si>
    <t>124000</t>
  </si>
  <si>
    <t>92307.69</t>
  </si>
  <si>
    <t>83500</t>
  </si>
  <si>
    <t>6200000</t>
  </si>
  <si>
    <t>1670000</t>
  </si>
  <si>
    <t>13</t>
  </si>
  <si>
    <t>cope ( sete )</t>
  </si>
  <si>
    <t>Orendi zyre te blera</t>
  </si>
  <si>
    <t>M280025 - Orendi zyre</t>
  </si>
  <si>
    <t>-0.7052</t>
  </si>
  <si>
    <t>135666.67</t>
  </si>
  <si>
    <t>4070000</t>
  </si>
  <si>
    <t>Paisje zyre e te tjera  te blera</t>
  </si>
  <si>
    <t>18AF502 - Blerje paisje zyre</t>
  </si>
  <si>
    <t>-0.6262</t>
  </si>
  <si>
    <t>0.5506</t>
  </si>
  <si>
    <t>-0.2163</t>
  </si>
  <si>
    <t>-0.3125</t>
  </si>
  <si>
    <t>0.1895</t>
  </si>
  <si>
    <t>0.7164</t>
  </si>
  <si>
    <t>0.8393</t>
  </si>
  <si>
    <t>-0.2329</t>
  </si>
  <si>
    <t>1.19</t>
  </si>
  <si>
    <t>100559.87</t>
  </si>
  <si>
    <t>269047.62</t>
  </si>
  <si>
    <t>173515.98</t>
  </si>
  <si>
    <t>221400</t>
  </si>
  <si>
    <t>31073000</t>
  </si>
  <si>
    <t>45200000</t>
  </si>
  <si>
    <t>38000000</t>
  </si>
  <si>
    <t>22140000</t>
  </si>
  <si>
    <t>309</t>
  </si>
  <si>
    <t>168</t>
  </si>
  <si>
    <t>219</t>
  </si>
  <si>
    <t>Blerje paisje kompjuterike</t>
  </si>
  <si>
    <t>M280019 - Pajisje elektronike</t>
  </si>
  <si>
    <t>Orendi Paisje, mjete</t>
  </si>
  <si>
    <t>18AF5</t>
  </si>
  <si>
    <t>-0.0043</t>
  </si>
  <si>
    <t>-0.175</t>
  </si>
  <si>
    <t>-0.0041</t>
  </si>
  <si>
    <t>-0.1715</t>
  </si>
  <si>
    <t>0.0002</t>
  </si>
  <si>
    <t>0.0043</t>
  </si>
  <si>
    <t>0.0042</t>
  </si>
  <si>
    <t>54093.34</t>
  </si>
  <si>
    <t>54326.93</t>
  </si>
  <si>
    <t>54560.25</t>
  </si>
  <si>
    <t>66129.85</t>
  </si>
  <si>
    <t>2403800000</t>
  </si>
  <si>
    <t>2413800000</t>
  </si>
  <si>
    <t>2913549134</t>
  </si>
  <si>
    <t>44438</t>
  </si>
  <si>
    <t>44431</t>
  </si>
  <si>
    <t>44241</t>
  </si>
  <si>
    <t>44058</t>
  </si>
  <si>
    <t>numer dosjesh</t>
  </si>
  <si>
    <t>Dosje te shqyrtuara te praktikave gjyqesore</t>
  </si>
  <si>
    <t>92801AA - Dosje te perfunduara</t>
  </si>
  <si>
    <t>Jo-projekte (001-28-01110)</t>
  </si>
  <si>
    <t>92801</t>
  </si>
  <si>
    <t>44421</t>
  </si>
  <si>
    <t>Numer dosjesh te shqyrtuara</t>
  </si>
  <si>
    <t>Fuqizimi i funksionit menaxhues, në funksion të implementimit të sukseshëm të programit, konform kërkesave të kuadrit ligjor në fuqi.</t>
  </si>
  <si>
    <t>94%</t>
  </si>
  <si>
    <t>Dosje te trajtuara kundrejt totalit</t>
  </si>
  <si>
    <t>Permiresimi i struktures funksionale per nje menaxhim sa me efektiv te burimeve njerezore per te krijuar nje staf permament dhe sa me qendrueshem.</t>
  </si>
  <si>
    <t>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cilësinë e performancës së ngjashme  me vendet e Bashkimit Europian.</t>
  </si>
  <si>
    <t>28</t>
  </si>
  <si>
    <t>Prokuroria e Përgjithshme</t>
  </si>
  <si>
    <t>-0.1667</t>
  </si>
  <si>
    <t>20000</t>
  </si>
  <si>
    <t>500000</t>
  </si>
  <si>
    <t>600000</t>
  </si>
  <si>
    <t>numer/cope/libra dhe tituj</t>
  </si>
  <si>
    <t>Shtimi i fondit te librave profesionale te bibliotekes se gjykates me tituj te rinj te botimeve profesionale te jurisprudences kushtetuese</t>
  </si>
  <si>
    <t>M300003 - Biblioteke e pasuruar</t>
  </si>
  <si>
    <t>Biblioteke/Libra</t>
  </si>
  <si>
    <t>18AG1</t>
  </si>
  <si>
    <t>Blerje pajisjesh informatike</t>
  </si>
  <si>
    <t>18AG003 - Blerje pajisjesh informatike</t>
  </si>
  <si>
    <t>0.1111</t>
  </si>
  <si>
    <t>450000</t>
  </si>
  <si>
    <t>900000</t>
  </si>
  <si>
    <t>Kompletimi i ambienteve te punes me  mjetet pajisjet e nevojshme te punes</t>
  </si>
  <si>
    <t>M300004 - Pajisje per zyre</t>
  </si>
  <si>
    <t>18AG0</t>
  </si>
  <si>
    <t>-0.0973</t>
  </si>
  <si>
    <t>0.0182</t>
  </si>
  <si>
    <t>-0.0982</t>
  </si>
  <si>
    <t>0.003</t>
  </si>
  <si>
    <t>336000</t>
  </si>
  <si>
    <t>372222.22</t>
  </si>
  <si>
    <t>365555.56</t>
  </si>
  <si>
    <t>405351.69</t>
  </si>
  <si>
    <t>168000000</t>
  </si>
  <si>
    <t>167500000</t>
  </si>
  <si>
    <t>164500000</t>
  </si>
  <si>
    <t>182408262</t>
  </si>
  <si>
    <t>500</t>
  </si>
  <si>
    <t>450</t>
  </si>
  <si>
    <t>Realizimi i proçeseve gjyqsore, te drejta dhe te hapura ne mbrojtje te kushtetutes dhe lirive e te drejtave themelore te njeriut.</t>
  </si>
  <si>
    <t>93001AA - Vendime të marra</t>
  </si>
  <si>
    <t>Jo-projekte (001-30-03320)</t>
  </si>
  <si>
    <t>93001</t>
  </si>
  <si>
    <t>Raporti i numrit te vendimeve te dhena, brenda afatit ligjor me numrin e vendimeve gjithsej</t>
  </si>
  <si>
    <t>Raporti i numrit te vendimeve me numrin e kerkesave te paraqitura per gjykim</t>
  </si>
  <si>
    <t>Fuqizimi i funksionit menaxhues për implementimin e sukseshëm të programit, konform kërkesave të kuadrit ligjor në fuqi per shqyrtimin e kërkesave dhe dhenien e vendimeve  gjyqesore te drejta, transparente e në afatet ligjore</t>
  </si>
  <si>
    <t>99%</t>
  </si>
  <si>
    <t>Vendimmarrje gjyqesore e drejte, transparente e dhene brenda afateve ligjore.</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</si>
  <si>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</si>
  <si>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</si>
  <si>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Veprimtaria gjyqësore kushtetuese</t>
  </si>
  <si>
    <t>Gjykata Kushtetuese</t>
  </si>
  <si>
    <t>Keshilli i Larte i Prokurorise</t>
  </si>
  <si>
    <t>35</t>
  </si>
  <si>
    <t>Veprimtaria e KLP</t>
  </si>
  <si>
    <t>Funksionimi mbi bazen e standarteve me te mira te vendeve te BE-se, i aktivitetit te Keshillit te Larte te Prokurorise , si dhe planifikimi dhe administrimi me eficence i fondeve buxhetore ,me qellim arritjen e objektivave te caktuara nga KLP.</t>
  </si>
  <si>
    <t>Miratimi I akteve nenligjore ne zbatim te ligjeve, miratim I akteve per rregullimin e procedurave te brendshme , emerim dhe shkarkim i prokuroreve, miratim I rregullave per funksionimin e KLP-se,etj.</t>
  </si>
  <si>
    <t>DOSJE TE VLERESUARA</t>
  </si>
  <si>
    <t>Keshilli i Larte i Prokurorise do te garantoje pavaresine e aktivitetit te tij, si dhe permiresimin e veprimtarise se prokurorise nepermjet vendimarrjes.</t>
  </si>
  <si>
    <t>Akte nenligjore te miratuara nga KLP kundrejt vendimeve te marra</t>
  </si>
  <si>
    <t>Magjistrate te vleresuar kundrejt totalit te tyre</t>
  </si>
  <si>
    <t>16</t>
  </si>
  <si>
    <t>Numri i magjistrateve te emeruar,transferuar, kundrejt totalit te tyre</t>
  </si>
  <si>
    <t>93501</t>
  </si>
  <si>
    <t>Jo-projekte (001-35-01110)</t>
  </si>
  <si>
    <t>93501AA - Vendime te marra nga Keshilli</t>
  </si>
  <si>
    <t>Miratimi i akteve nenligjore ne zbatim te ligjeve, miratim i akteve per rregullimin e procedurave te brendshme, emerim dhe shkarkim i prokuroreve, miratim i rregullave per funksionimin e KLP-se etj.</t>
  </si>
  <si>
    <t>nr vendimesh</t>
  </si>
  <si>
    <t>300</t>
  </si>
  <si>
    <t>200</t>
  </si>
  <si>
    <t>171750000</t>
  </si>
  <si>
    <t>158000000</t>
  </si>
  <si>
    <t>160000000</t>
  </si>
  <si>
    <t>160500000</t>
  </si>
  <si>
    <t>572500</t>
  </si>
  <si>
    <t>790000</t>
  </si>
  <si>
    <t>800000</t>
  </si>
  <si>
    <t>802500</t>
  </si>
  <si>
    <t>-0.0801</t>
  </si>
  <si>
    <t>0.0127</t>
  </si>
  <si>
    <t>0.0031</t>
  </si>
  <si>
    <t>0.3799</t>
  </si>
  <si>
    <t>18CK9</t>
  </si>
  <si>
    <t>18CK901 - Pajisje informatike te blera</t>
  </si>
  <si>
    <t>Pajisje informatike( kompjuter,printer,skaner,sistem monitorimi video,sist.audio konference,skaner sigurie ,sist. hyrje-dalje biometrie, etj)</t>
  </si>
  <si>
    <t>15</t>
  </si>
  <si>
    <t>5000000</t>
  </si>
  <si>
    <t>250000</t>
  </si>
  <si>
    <t>666666.67</t>
  </si>
  <si>
    <t>-0.95</t>
  </si>
  <si>
    <t>14</t>
  </si>
  <si>
    <t>-0.8667</t>
  </si>
  <si>
    <t>19AA5</t>
  </si>
  <si>
    <t>Sisteme dhe Infrastrukture TIK</t>
  </si>
  <si>
    <t>Arkiva digitale</t>
  </si>
  <si>
    <t>program digital per dokumentimin  e materialeve</t>
  </si>
  <si>
    <t>Numer softesh</t>
  </si>
  <si>
    <t>Prokuroria e Posaçme Kundër Korrupsionit dhe Krimit të Organizuar</t>
  </si>
  <si>
    <t>41</t>
  </si>
  <si>
    <t>Veprimtaria e SPAK</t>
  </si>
  <si>
    <t>03390</t>
  </si>
  <si>
    <t>Garantimi i respektimit te Kushtetutës, forcimit të shtetit të së drejtës, nepermjet vënies para drejtësisë të çdo vepre penale të korrupsionit dhe krimit të organizuar në mënyrë sa më efikase dhe të pavarur nga çdo ndikim i paligjshëm.</t>
  </si>
  <si>
    <t>Rritja e nivelit të shërbimit të ofruar nëpërmjet një sistemi funksional, efikas, të mirëadministruar dhe që funksionon në shkallën më të lartë të integritetit.</t>
  </si>
  <si>
    <t>80%</t>
  </si>
  <si>
    <t>"Rritja e efektivitetit të hetimit mbi pastrimin e produkteve dhe aseteve kriminale, mbi krimin financiar në përgjithësi dhe vënia përpara përgjegjësisë penale e kujtdo që shkel ligjin. "</t>
  </si>
  <si>
    <t>Raporti midis numrit të çështjeve të përfunduara kundrejt atyre të regjistruara.</t>
  </si>
  <si>
    <t>50%</t>
  </si>
  <si>
    <t>55%</t>
  </si>
  <si>
    <t>60%</t>
  </si>
  <si>
    <t>65%</t>
  </si>
  <si>
    <t>Raporti midis numrit të çështjeve të dërguara për gjykim kundrejt atyre të përfunduara.</t>
  </si>
  <si>
    <t>35%</t>
  </si>
  <si>
    <t>40%</t>
  </si>
  <si>
    <t>45%</t>
  </si>
  <si>
    <t>Raporti midis numrit të personave të gjykuar kundrejt atyre të regjistruar.</t>
  </si>
  <si>
    <t>70%</t>
  </si>
  <si>
    <t>75%</t>
  </si>
  <si>
    <t>94101</t>
  </si>
  <si>
    <t>Jo-projekte (001-41-03390)</t>
  </si>
  <si>
    <t>94101AB - Dosje te perfunduara</t>
  </si>
  <si>
    <t>Dosje te perfunduara</t>
  </si>
  <si>
    <t>190</t>
  </si>
  <si>
    <t>220</t>
  </si>
  <si>
    <t>240</t>
  </si>
  <si>
    <t>1166329880</t>
  </si>
  <si>
    <t>1111000000</t>
  </si>
  <si>
    <t>1112000000</t>
  </si>
  <si>
    <t>1113000000</t>
  </si>
  <si>
    <t>6138578.32</t>
  </si>
  <si>
    <t>5050000</t>
  </si>
  <si>
    <t>4633333.33</t>
  </si>
  <si>
    <t>4637500</t>
  </si>
  <si>
    <t>0.1579</t>
  </si>
  <si>
    <t>0.0909</t>
  </si>
  <si>
    <t>-0.0474</t>
  </si>
  <si>
    <t>0.0009</t>
  </si>
  <si>
    <t>-0.1773</t>
  </si>
  <si>
    <t>-0.0825</t>
  </si>
  <si>
    <t>19AA6</t>
  </si>
  <si>
    <t>Blerje pajisje Administrative</t>
  </si>
  <si>
    <t>19AA603 - Blerje pajisje te tjera zyre</t>
  </si>
  <si>
    <t>Blerje pajisje te tjera zyre</t>
  </si>
  <si>
    <t>Nr</t>
  </si>
  <si>
    <t>140</t>
  </si>
  <si>
    <t>35000000</t>
  </si>
  <si>
    <t>-0.7143</t>
  </si>
  <si>
    <t>19AA605 - Blerje paisje elektronike</t>
  </si>
  <si>
    <t>Blerje paisje elektronike</t>
  </si>
  <si>
    <t>nr</t>
  </si>
  <si>
    <t>34000000</t>
  </si>
  <si>
    <t>485714.29</t>
  </si>
  <si>
    <t>120000</t>
  </si>
  <si>
    <t>2.5</t>
  </si>
  <si>
    <t>-0.2857</t>
  </si>
  <si>
    <t>5.8</t>
  </si>
  <si>
    <t>-0.8235</t>
  </si>
  <si>
    <t>0.9429</t>
  </si>
  <si>
    <t>-0.7529</t>
  </si>
  <si>
    <t>19AA606 - Blerje Pajisje Proceduriale</t>
  </si>
  <si>
    <t>8000000</t>
  </si>
  <si>
    <t>75000</t>
  </si>
  <si>
    <t>80000</t>
  </si>
  <si>
    <t>0.0667</t>
  </si>
  <si>
    <t>10000</t>
  </si>
  <si>
    <t>Blerje libra</t>
  </si>
  <si>
    <t>M550005 - Libra te blere</t>
  </si>
  <si>
    <t>18AI8</t>
  </si>
  <si>
    <t>0.0023</t>
  </si>
  <si>
    <t>0.0406</t>
  </si>
  <si>
    <t>703820.75</t>
  </si>
  <si>
    <t>702229.25</t>
  </si>
  <si>
    <t>672695</t>
  </si>
  <si>
    <t>2815283</t>
  </si>
  <si>
    <t>2808917</t>
  </si>
  <si>
    <t>2800000</t>
  </si>
  <si>
    <t>2690780</t>
  </si>
  <si>
    <t>Nr. botimesh</t>
  </si>
  <si>
    <t>Botime te tjera</t>
  </si>
  <si>
    <t>95501AD - Botime te tjera</t>
  </si>
  <si>
    <t>0.0054</t>
  </si>
  <si>
    <t>0.1532</t>
  </si>
  <si>
    <t>-0.3081</t>
  </si>
  <si>
    <t>548405.67</t>
  </si>
  <si>
    <t>545433.33</t>
  </si>
  <si>
    <t>472956</t>
  </si>
  <si>
    <t>1645217</t>
  </si>
  <si>
    <t>1636300</t>
  </si>
  <si>
    <t>2364780</t>
  </si>
  <si>
    <t>Botimi i periodikeve," Magjistrati" &amp; revista "Jeta Juridike"</t>
  </si>
  <si>
    <t>95501AC - Botimi i periodikeve," Magjistrati" &amp; revista "Jeta Juridike"</t>
  </si>
  <si>
    <t>Jo-projekte (001-55-09820)</t>
  </si>
  <si>
    <t>95501</t>
  </si>
  <si>
    <t>% e nr te autoreve te huaj</t>
  </si>
  <si>
    <t>% e nr te autoreve me tituj e grada shkencore</t>
  </si>
  <si>
    <t>45</t>
  </si>
  <si>
    <t>% e nr. te magjistrateve si autor shkrimesh</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</si>
  <si>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</si>
  <si>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0.5089</t>
  </si>
  <si>
    <t>0.0625</t>
  </si>
  <si>
    <t>1.2633</t>
  </si>
  <si>
    <t>0.5</t>
  </si>
  <si>
    <t>168091.18</t>
  </si>
  <si>
    <t>168096.26</t>
  </si>
  <si>
    <t>168092.67</t>
  </si>
  <si>
    <t>111401.2</t>
  </si>
  <si>
    <t>28575500</t>
  </si>
  <si>
    <t>26895402</t>
  </si>
  <si>
    <t>25213900</t>
  </si>
  <si>
    <t>11140120</t>
  </si>
  <si>
    <t>170</t>
  </si>
  <si>
    <t>160</t>
  </si>
  <si>
    <t>Nr. sesionesh</t>
  </si>
  <si>
    <t>Sesione trajnuese per magjistratë,avokat shteti,ndihëmesa ligjor dhe kancelare ne detyre.</t>
  </si>
  <si>
    <t>95501AB - Sesione trajnuese per magjistratë,avokat shteti,ndihëmesa ligjor dhe kancelare ne detyre.</t>
  </si>
  <si>
    <t>% e numrit te pjesemarreseve  meshkuj te trajnuar</t>
  </si>
  <si>
    <t>60</t>
  </si>
  <si>
    <t>% e numrit te pjesemarreseve  femra te trajnuara</t>
  </si>
  <si>
    <t>99</t>
  </si>
  <si>
    <t>%  e numrit te sesioneve trajnuese per magjistrate e te tjere</t>
  </si>
  <si>
    <t>% e numrit te  te trajnuarve</t>
  </si>
  <si>
    <t>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t>
  </si>
  <si>
    <t>1.1067</t>
  </si>
  <si>
    <t>-0.3754</t>
  </si>
  <si>
    <t>-0.7035</t>
  </si>
  <si>
    <t>30656.72</t>
  </si>
  <si>
    <t>14551.77</t>
  </si>
  <si>
    <t>2054000</t>
  </si>
  <si>
    <t>3288700</t>
  </si>
  <si>
    <t>226</t>
  </si>
  <si>
    <t>Blerje orendi</t>
  </si>
  <si>
    <t>M550003 - Orendi te blera</t>
  </si>
  <si>
    <t>-0.0884</t>
  </si>
  <si>
    <t>0.5003</t>
  </si>
  <si>
    <t>0.3574</t>
  </si>
  <si>
    <t>0.7663</t>
  </si>
  <si>
    <t>-0.6712</t>
  </si>
  <si>
    <t>3.9545</t>
  </si>
  <si>
    <t>0.9375</t>
  </si>
  <si>
    <t>-0.7808</t>
  </si>
  <si>
    <t>2.65</t>
  </si>
  <si>
    <t>91806.45</t>
  </si>
  <si>
    <t>100706.25</t>
  </si>
  <si>
    <t>67123.29</t>
  </si>
  <si>
    <t>49450</t>
  </si>
  <si>
    <t>2846000</t>
  </si>
  <si>
    <t>1611300</t>
  </si>
  <si>
    <t>4900000</t>
  </si>
  <si>
    <t>989000</t>
  </si>
  <si>
    <t>73</t>
  </si>
  <si>
    <t>M550001 - Pajisje elektronike te blera</t>
  </si>
  <si>
    <t>Blerje paisje</t>
  </si>
  <si>
    <t>18AI5</t>
  </si>
  <si>
    <t>0.0017</t>
  </si>
  <si>
    <t>-0.0002</t>
  </si>
  <si>
    <t>0.0368</t>
  </si>
  <si>
    <t>0.0114</t>
  </si>
  <si>
    <t>-0.1225</t>
  </si>
  <si>
    <t>-0.0288</t>
  </si>
  <si>
    <t>0.0096</t>
  </si>
  <si>
    <t>-0.1224</t>
  </si>
  <si>
    <t>-0.0632</t>
  </si>
  <si>
    <t>1403638.1</t>
  </si>
  <si>
    <t>1401204.15</t>
  </si>
  <si>
    <t>1401475.95</t>
  </si>
  <si>
    <t>1351740.87</t>
  </si>
  <si>
    <t>294764000</t>
  </si>
  <si>
    <t>291450464</t>
  </si>
  <si>
    <t>332149800</t>
  </si>
  <si>
    <t>341990440</t>
  </si>
  <si>
    <t>210</t>
  </si>
  <si>
    <t>208</t>
  </si>
  <si>
    <t>237</t>
  </si>
  <si>
    <t>253</t>
  </si>
  <si>
    <t>Nr. kandidatësh</t>
  </si>
  <si>
    <t>Student qe ndjekin ciklin e programit mesimor</t>
  </si>
  <si>
    <t>95501AA - Student qe ndjekin ciklet e programeve mesimor</t>
  </si>
  <si>
    <t>44</t>
  </si>
  <si>
    <t>% e personelit  meshkuj te rekrutuar rishtazi</t>
  </si>
  <si>
    <t>56</t>
  </si>
  <si>
    <t>% e personelit femra te rekrutuar rishtazi</t>
  </si>
  <si>
    <t>% e nr te kandidateve per magjistrate  me vleresim shkelqyer</t>
  </si>
  <si>
    <t>% e Kurikulave  të përmiresuara</t>
  </si>
  <si>
    <t>Realizimi i procesit te  Rekrutimit dhe mesimdhenies se kandidateve per magjistrate,avokate shteti/ndihmes e keshilltare ligjor si dhe kancelareve.</t>
  </si>
  <si>
    <t>% e nr te botimeve</t>
  </si>
  <si>
    <t>% e nr. te kandidateve per magjistrate , avokate shteti, ndihmesa ligjore dhe kancelare te rekrutuar</t>
  </si>
  <si>
    <t>Konsolidimi i formimit profesional te magjistrateve , nëpërmjet rritjes profesionale të personelit të gjykatave dhe prokurorive në përputhje me standartet evropiane.</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</si>
  <si>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</si>
  <si>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09820</t>
  </si>
  <si>
    <t>Veprimtaria Arsimore</t>
  </si>
  <si>
    <t>55</t>
  </si>
  <si>
    <t>Shkolla e Magjistratures</t>
  </si>
  <si>
    <t>Godine</t>
  </si>
  <si>
    <t>Rikonstruksion Zyra KQZ</t>
  </si>
  <si>
    <t>Rikonstruksione</t>
  </si>
  <si>
    <t>21AB3</t>
  </si>
  <si>
    <t>0.0714</t>
  </si>
  <si>
    <t>-0.9533</t>
  </si>
  <si>
    <t>1.1429</t>
  </si>
  <si>
    <t>1500000</t>
  </si>
  <si>
    <t>numer pajisjesh</t>
  </si>
  <si>
    <t>Blerje e pajisjeve informatike dhe zyrash</t>
  </si>
  <si>
    <t>18AC301 - Pajisje informatike dhe zyrash</t>
  </si>
  <si>
    <t>Blerje pajisjesh</t>
  </si>
  <si>
    <t>18AC3</t>
  </si>
  <si>
    <t>-0.1202</t>
  </si>
  <si>
    <t>402400</t>
  </si>
  <si>
    <t>457400</t>
  </si>
  <si>
    <t>40240000</t>
  </si>
  <si>
    <t>45740000</t>
  </si>
  <si>
    <t>nr.aktesh</t>
  </si>
  <si>
    <t>Akte nënligjore të miratuara dhe ankime të trajtuara</t>
  </si>
  <si>
    <t>97301AC - Akte nënligjore të miratuara dhe ankime të trajtuara</t>
  </si>
  <si>
    <t>-0.2146</t>
  </si>
  <si>
    <t>-0.0705</t>
  </si>
  <si>
    <t>0.016</t>
  </si>
  <si>
    <t>-0.286</t>
  </si>
  <si>
    <t>0.0225</t>
  </si>
  <si>
    <t>-0.0909</t>
  </si>
  <si>
    <t>649200</t>
  </si>
  <si>
    <t>826545.45</t>
  </si>
  <si>
    <t>889200</t>
  </si>
  <si>
    <t>875200</t>
  </si>
  <si>
    <t>32460000</t>
  </si>
  <si>
    <t>45460000</t>
  </si>
  <si>
    <t>44460000</t>
  </si>
  <si>
    <t>43760000</t>
  </si>
  <si>
    <t>nr. zyrash</t>
  </si>
  <si>
    <t>Krijimi i kushteve optimale per administraten dhe antaret e KQZ</t>
  </si>
  <si>
    <t>97301AB - Ambiente pune të mirëmbajtura</t>
  </si>
  <si>
    <t>-0.1461</t>
  </si>
  <si>
    <t>1350526.32</t>
  </si>
  <si>
    <t>1581578.95</t>
  </si>
  <si>
    <t>128300000</t>
  </si>
  <si>
    <t>150250000</t>
  </si>
  <si>
    <t>Nr.punonjesish</t>
  </si>
  <si>
    <t>Performanca e administrates ne funksion te realizimit te objektivave te institucionit, ne zbatim te kerkesave ligjore.</t>
  </si>
  <si>
    <t>97301AA - Administrate profesionale</t>
  </si>
  <si>
    <t>Jo-projekte (001-73-01610)</t>
  </si>
  <si>
    <t>97301</t>
  </si>
  <si>
    <t>Nr.punonjesish te trajnuar kundrejt totalit</t>
  </si>
  <si>
    <t>Permiresimi  dhe sigurimi i kushteve optimale te punes dhe rritje e kapaciteteve profesionale te punonjesve</t>
  </si>
  <si>
    <t>85%</t>
  </si>
  <si>
    <t>Ligjet Zgjedhore, procedurat zgjedhore</t>
  </si>
  <si>
    <t>Perdorim me ekonomi, me efektivitet dhe eficence i burimeve njerezore, mjeteve monetare me qellim krijimin e kushteve sa me te mira te punes per trupen e KQZ-se dhe administraten e Komisionit Qendror te Zgjedhjeve</t>
  </si>
  <si>
    <t xml:space="preserve">Planifikimi, menaxhimi dhe administrimi i burimeve njerëzore, mjeteve monetare me qëllim përdorimin e tyre me efektivitet për realizimin e objektivave të Komisionit Qendror të Zgjedhjeve </t>
  </si>
  <si>
    <t>01610</t>
  </si>
  <si>
    <t>Veprimtaria administrative e institucionit</t>
  </si>
  <si>
    <t>Komisioni Qendror i Zgjedhjeve</t>
  </si>
  <si>
    <t>1800000</t>
  </si>
  <si>
    <t>Blerje dhe furnizim kondicioner per zyra.E mire materiale per te relaizuar kushtet teknike dhe cilesore te punes ne ILDKPKI.</t>
  </si>
  <si>
    <t>18AC406 - Blerje Kondicioner per zyra</t>
  </si>
  <si>
    <t>70588.24</t>
  </si>
  <si>
    <t>17</t>
  </si>
  <si>
    <t>Copë</t>
  </si>
  <si>
    <t>Blerje  dhe furnizim pjesë këmbimi për ashensorin duke realizuar kushte teknike dhe cilësore të punës në ILDKPKI</t>
  </si>
  <si>
    <t>18AC405 - Remont Kapital Ashensori</t>
  </si>
  <si>
    <t>Blerje pajisje te tjera zyre per nevoja te institucionit.</t>
  </si>
  <si>
    <t>18AC404 - Blerje pajisje te tjera zyre</t>
  </si>
  <si>
    <t>0.0833</t>
  </si>
  <si>
    <t>0.1748</t>
  </si>
  <si>
    <t>1.3077</t>
  </si>
  <si>
    <t>-0.0714</t>
  </si>
  <si>
    <t>78571.43</t>
  </si>
  <si>
    <t>1100000</t>
  </si>
  <si>
    <t>Blerje pajisje kompjuterike per permiresimin e infrastruktures Teknologji-Informacion, duke arritur plotësimin e nevojave  te institucionit.</t>
  </si>
  <si>
    <t>M760038 - Blerje pajisje elektronike dhe zyre</t>
  </si>
  <si>
    <t>18AC4</t>
  </si>
  <si>
    <t>-0.0336</t>
  </si>
  <si>
    <t>57533.33</t>
  </si>
  <si>
    <t>59533.33</t>
  </si>
  <si>
    <t>67833.33</t>
  </si>
  <si>
    <t>172600000</t>
  </si>
  <si>
    <t>178600000</t>
  </si>
  <si>
    <t>203500000</t>
  </si>
  <si>
    <t>3000</t>
  </si>
  <si>
    <t>Përfshin  sasinë e deklaratave te pasurive të të zgjedhurve dhe të nëpunësve publike të kontrolluara sipas llojeve.</t>
  </si>
  <si>
    <t>97601AA - Deklarata Pasurie te Kontrolluara</t>
  </si>
  <si>
    <t>Jo-projekte (001-76-01110)</t>
  </si>
  <si>
    <t>97601</t>
  </si>
  <si>
    <t>Tentativa të pa suksesshme për ndërhyrje të pa autorizuara në sistemet e ILDKPKI-së</t>
  </si>
  <si>
    <t>Rritje kapacitetesh/trajnime për autoritetet përgjegjëse prane institucioneve publike</t>
  </si>
  <si>
    <t>20%</t>
  </si>
  <si>
    <t>Numri i rasteve të hetimeve administrative kundër korrupsionit</t>
  </si>
  <si>
    <t>Deklarata të dorëzuara/kontrolluara nëpërmjet sistemit elektronik</t>
  </si>
  <si>
    <t>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t>
  </si>
  <si>
    <t>Rritja e rolit të ILDKPKI në drejtim të parandalimit të konfliktit të interesit të zyrtarëve në ushtrimin e funksioneve</t>
  </si>
  <si>
    <t>10%</t>
  </si>
  <si>
    <t>12%</t>
  </si>
  <si>
    <t>14%</t>
  </si>
  <si>
    <t>Shkelje të konstatuara në procesin e deklarimit</t>
  </si>
  <si>
    <t>Deklarata Pasurie sipas Llojeve të Kontrolluara.</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</si>
  <si>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</si>
  <si>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Ky Program konsiston në Planifikim, Menaxhim, Administrim, me eficensë të burimeve financiare, për mbarëvajtjen dhe mirefunksionimin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standarteve në menyrë të matshme të shpenzimeve, realizim efektiv në forme të matshme për cdo vit të PBA-së të fondeve të akorduara nga buxheti i shtetit.</t>
  </si>
  <si>
    <t>76</t>
  </si>
  <si>
    <t>Inspektoriati i Lartë i Kontrollit dhe Deklarimit të Pasurive</t>
  </si>
  <si>
    <t>Komisioni i Prokurimit Publik</t>
  </si>
  <si>
    <t>90</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</si>
  <si>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</si>
  <si>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Garantimi i ligjshmerise ne vendimmarrje dhe permiresimi i menaxhimit te burimeve njerezore, financiare dhe materiale</t>
  </si>
  <si>
    <t>Programet dhe sistemet e menaxhimit te burimeve njerezore dhe financiare dhe qëndrueshmëria në vendimarrje ne fushen e shqyrtimit te ankesave</t>
  </si>
  <si>
    <t>1480</t>
  </si>
  <si>
    <t>1500</t>
  </si>
  <si>
    <t>1650</t>
  </si>
  <si>
    <t>Rritja e kapaciteteve njerezore, permes politikave te reja te trajnimit, promovimit, rekrutimit dhe vleresimit te punonjesve</t>
  </si>
  <si>
    <t>Programet, kalendaret, planet operacionale dhe strategjike te trajnimit, workshopet apo seminaret</t>
  </si>
  <si>
    <t>18AD2</t>
  </si>
  <si>
    <t>M900001 - Blerje Pajisje</t>
  </si>
  <si>
    <t>Do realizohet blerja e pajisjeve elektronike dhe zyre per KPP</t>
  </si>
  <si>
    <t>4000000</t>
  </si>
  <si>
    <t>66666.67</t>
  </si>
  <si>
    <t>-0.75</t>
  </si>
  <si>
    <t>Perdorimi me eficience, transparence dhe efektivitet i burimeve financiare</t>
  </si>
  <si>
    <t>Niveli i shpenzimeve vjetore te kryera ne raport me buxhetin e miratuar dhe ne funksion te realizimit te nevojave te institucionit</t>
  </si>
  <si>
    <t>1,500</t>
  </si>
  <si>
    <t>1,650</t>
  </si>
  <si>
    <t>99001</t>
  </si>
  <si>
    <t>Jo-projekte (001-90-01110)</t>
  </si>
  <si>
    <t>99001AA - Vendime te marra nga KPP</t>
  </si>
  <si>
    <t>Vendime mbi hetimin e procedurave të prokurimit te ankimuara</t>
  </si>
  <si>
    <t>1600</t>
  </si>
  <si>
    <t>86034300</t>
  </si>
  <si>
    <t>78500000</t>
  </si>
  <si>
    <t>78600000</t>
  </si>
  <si>
    <t>58131.28</t>
  </si>
  <si>
    <t>52333.33</t>
  </si>
  <si>
    <t>49125</t>
  </si>
  <si>
    <t>0.0135</t>
  </si>
  <si>
    <t>-0.0876</t>
  </si>
  <si>
    <t>0.0013</t>
  </si>
  <si>
    <t>-0.0997</t>
  </si>
  <si>
    <t>-0.0613</t>
  </si>
  <si>
    <t>21AB4</t>
  </si>
  <si>
    <t>Blerje sistemesh softwerike</t>
  </si>
  <si>
    <t>21AB401 - Blerje programesh per integrimin e funksioneve mbeshtetese</t>
  </si>
  <si>
    <t>Implementimi i nje platforme te integruar per informatizimin e proceseve</t>
  </si>
  <si>
    <t>7000000</t>
  </si>
  <si>
    <t>-0.8571</t>
  </si>
  <si>
    <t>Kuvendi</t>
  </si>
  <si>
    <t>02</t>
  </si>
  <si>
    <t xml:space="preserve">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autonominë financiare dhe administrative të Kuvendit, rritje të kapaciteteve të administratës në përputhje me sfidat dhe kërkesat e reja, përmirësim të menaxhimit dhe komunikimit të brendshëm organizativ të administratës, transparencë dhe komunikim me qytetarët, bashkëpunim me shoqërinë civile, përmirësim të marrdhënieve me median për pasqyrim real të veprimtarisë së Kuvendit, paanshmëri në ofrimin e shërbimeve kërkimore dhe edukuese, si edhe përmirësim të mjediseve, pajisjeve dhe kushteve të punës.
</t>
  </si>
  <si>
    <t>Politika e programit synon përmirësim të vazhdueshëm të punës për ndërgjegjësimin dhe angazhimin e qytetarëve në veprimtarinë e Kuvendit, rritje të efektivitetit dhe paanshmërisë në ofrimin e shërbimeve kërkimore, rritje të nivelit të tekonologjisë së informacionit duke përfshirë dhe sigurimin e punës në distancë, përmirësim i kuadrit rregullator, rritje e kapaciteteve njerëzore, si edhe përmirësim i komunikimit të brendshëm dhe infrastrukturës e kushteve të punës.</t>
  </si>
  <si>
    <t>Rritja në % e numrit të trajnimit të punonjësve.</t>
  </si>
  <si>
    <t>Rritja në % e analizave dhe punës kërkimore për çështjet parlamentare.</t>
  </si>
  <si>
    <t>Rritja në % e raportit meshkuj femra për programin.</t>
  </si>
  <si>
    <t>Informacione në kohë reale të pasqyrimit të aktiviteteve parlamentare, si publikime lajmesh, njoftime konferenca për shtyp dhe mbledhje seancash e komisionesh.</t>
  </si>
  <si>
    <t>Të rritet niveli i transparencës, objektivitetit të informimit dhe aksesi i publikut në çështjet parlamentare duke punuar me kapacitete njerëzore profesionale gjithnjë në rritje.</t>
  </si>
  <si>
    <t>Rritja në % e kapaciteteve të larta profesionale të punonjësve nëpërmjet trajnimeve dhe rekrutimeve.</t>
  </si>
  <si>
    <t>Rritja në % e mbështetjes së anëtarëve të parlamentit nëpërmjet analizave dhe punës kërkimore.</t>
  </si>
  <si>
    <t>Rritja në % e nxënësve dhe studentëve të cilët vizitojnë Kuvendin dhe informohen mbi veprimtarinë e tij</t>
  </si>
  <si>
    <t>Rritja në % e njoftimeve dhe kthim përgjigjeve në kohë reale në kuadër të transparencës dhe informimit të publikut</t>
  </si>
  <si>
    <t>90201</t>
  </si>
  <si>
    <t>Jo-projekte (001-02-01110)</t>
  </si>
  <si>
    <t>90201AA - Burime njerëzore të mirëmenaxhuara në përputhje me sfidat e kërkesat e kohës.</t>
  </si>
  <si>
    <t>Rritja e kapaciteteve njerëzore për të suportuar ligjvënësit në mënyrë sa më profesionale me punë kërkimore, ekspertizë profesionale dhe të paanshme.</t>
  </si>
  <si>
    <t>Numri i nëpunësve që trajnohen dhe rekrutohen</t>
  </si>
  <si>
    <t>400920000</t>
  </si>
  <si>
    <t>322120000</t>
  </si>
  <si>
    <t>10023000</t>
  </si>
  <si>
    <t>8053000</t>
  </si>
  <si>
    <t>7158222.22</t>
  </si>
  <si>
    <t>0.125</t>
  </si>
  <si>
    <t>-0.1965</t>
  </si>
  <si>
    <t>-0.1111</t>
  </si>
  <si>
    <t>90201AB - Informim publik, edukim qytetar dhe transparencë maksimale e bashkëpunim me median për pasqyrimin real të veprimtarisë së Kuvendit.</t>
  </si>
  <si>
    <t>Kuvendi zhvillon aktivitete në rritjen e nivelit të transparencës dhe edukimit qytetar. Gjithashtu Kuvendi harton strategji me politika për përmirësimin e marrdhënieve të tij me median, lehtësimin e përdorimit të faqes zyrtare të internetit, dhënien e informacionit në mënyrën dhe kohën e duhur për publikun e gjerë me qëllim arritjen e një parlamenti dixhital dhe të hapur. Kuvendi zhvillon edhe aktivitete mbi edukimin qytetar dhe krijon lehtësinë e nevojshme për të pasqyruar kontributin e shoqërisë civile dhe grupeve të interesit që dëshirojnë të jenë pjesëmarrës aktivë në vendimmarrje.</t>
  </si>
  <si>
    <t>Numër shërbimesh</t>
  </si>
  <si>
    <t>34</t>
  </si>
  <si>
    <t>7790000</t>
  </si>
  <si>
    <t>8090000</t>
  </si>
  <si>
    <t>311600</t>
  </si>
  <si>
    <t>237941.18</t>
  </si>
  <si>
    <t>269666.67</t>
  </si>
  <si>
    <t>0.36</t>
  </si>
  <si>
    <t>-0.1176</t>
  </si>
  <si>
    <t>0.0385</t>
  </si>
  <si>
    <t>-0.2364</t>
  </si>
  <si>
    <t>0.1333</t>
  </si>
  <si>
    <t>18AA2</t>
  </si>
  <si>
    <t>Blerje pajisje zyre dhe makina e makineri te ndryshme</t>
  </si>
  <si>
    <t>M020029 - Libra te blere</t>
  </si>
  <si>
    <t>SHTIMI I FONDIT TE LIBRIT NE BIBLIOTEKEN E KUVENDIT</t>
  </si>
  <si>
    <t>numër libra</t>
  </si>
  <si>
    <t>43</t>
  </si>
  <si>
    <t>18604.65</t>
  </si>
  <si>
    <t>14285.71</t>
  </si>
  <si>
    <t>-0.186</t>
  </si>
  <si>
    <t>-0.375</t>
  </si>
  <si>
    <t>-0.2321</t>
  </si>
  <si>
    <t>Të sigurohet arkitekturë optimale dhe bashkëkohore e teknologjisë së informacionit si dhe infrastrukturë dhe kushte pune me standarte për veprimtarinë parlamentare, në përgjigje të sfidave të reja.</t>
  </si>
  <si>
    <t>Rritja në % e përdoruesëve të sistemeve të tekonologjisë së informacionit, për të marrë informacion mbi veprimtarinë e Kuvendit në kohë reale.</t>
  </si>
  <si>
    <t>Rritja e efiçencës në teknologjinë e informacionit për përmirësimin e punës në distancë.</t>
  </si>
  <si>
    <t>Përmirësimi i kushteve të punës dhe standarteve të pritje-përcjelljes së delegacioneve.</t>
  </si>
  <si>
    <t>90201AC - Ndërtesa, zyra, sisteme dhe makineri e pajisje të mirëmbajtura.</t>
  </si>
  <si>
    <t>Mirëmbajtja e planifikuar e ndërtesave, zyrave, pajisjeve, sistemeve, autoveturave etj.</t>
  </si>
  <si>
    <t>Numër njësish që do të mirëmbahen</t>
  </si>
  <si>
    <t>151530000</t>
  </si>
  <si>
    <t>149230000</t>
  </si>
  <si>
    <t>134230000</t>
  </si>
  <si>
    <t>135230000</t>
  </si>
  <si>
    <t>2331230.77</t>
  </si>
  <si>
    <t>2072638.89</t>
  </si>
  <si>
    <t>1973970.59</t>
  </si>
  <si>
    <t>1959855.07</t>
  </si>
  <si>
    <t>0.1077</t>
  </si>
  <si>
    <t>-0.0556</t>
  </si>
  <si>
    <t>0.0147</t>
  </si>
  <si>
    <t>-0.0152</t>
  </si>
  <si>
    <t>-0.1005</t>
  </si>
  <si>
    <t>-0.1109</t>
  </si>
  <si>
    <t>-0.0072</t>
  </si>
  <si>
    <t>M020002 - Pajisje zyre te blera</t>
  </si>
  <si>
    <t>Blerje e pajisjeve te ndryshme per zyra, elektronike dhe jo vetem ne funksion te veprimtarise se Kuvendit</t>
  </si>
  <si>
    <t>numër pajisje</t>
  </si>
  <si>
    <t>26</t>
  </si>
  <si>
    <t>28852800</t>
  </si>
  <si>
    <t>5840247</t>
  </si>
  <si>
    <t>1109723.08</t>
  </si>
  <si>
    <t>530931.55</t>
  </si>
  <si>
    <t>-0.5769</t>
  </si>
  <si>
    <t>-0.7976</t>
  </si>
  <si>
    <t>-0.5216</t>
  </si>
  <si>
    <t>18AA3</t>
  </si>
  <si>
    <t>Blerje automjeti</t>
  </si>
  <si>
    <t>M020004 - Autovetura të blera</t>
  </si>
  <si>
    <t>Ky produkt rrjedh nga strategjia e rinovimit te flotes se autoveturave qe i perkasin viteve para 2005.</t>
  </si>
  <si>
    <t>numer autovetura</t>
  </si>
  <si>
    <t>18AA5</t>
  </si>
  <si>
    <t>Rikonstruksion i ambienteve</t>
  </si>
  <si>
    <t>18AA503 - Ambjente të rikonstruktuara të parkut të autoveturave.</t>
  </si>
  <si>
    <t>Rikonstruksionin e parkut të automjeteve të Kuvendit</t>
  </si>
  <si>
    <t>1200</t>
  </si>
  <si>
    <t>48000</t>
  </si>
  <si>
    <t>8278800</t>
  </si>
  <si>
    <t>6899</t>
  </si>
  <si>
    <t>18AA505 - Rivleresimi dhe riaftesimi i godines se Kryesise se Kuvendit</t>
  </si>
  <si>
    <t>Krijimi i kushteve optimale per pune per vijueshmerine e punes se Kuvendit</t>
  </si>
  <si>
    <t>nr projekti</t>
  </si>
  <si>
    <t>47500000</t>
  </si>
  <si>
    <t>M020009 - Riaftësim dhe rikonstruksion  i salles se Seancave Plenare</t>
  </si>
  <si>
    <t>Rikonstruksion i Sallës së Seancave Plenare.</t>
  </si>
  <si>
    <t>23750000</t>
  </si>
  <si>
    <t>M020042 - Sistem i mbrojtjes kundra zjarrit ne Kryesi</t>
  </si>
  <si>
    <t>Ndërtim i sistemit të mbrojtjes së zjarrit dhe shpëtimit.</t>
  </si>
  <si>
    <t>numër sisteme</t>
  </si>
  <si>
    <t>1099200</t>
  </si>
  <si>
    <t>17380953</t>
  </si>
  <si>
    <t>14.8124</t>
  </si>
  <si>
    <t>Veprimtaria Ligjvënëse</t>
  </si>
  <si>
    <t>01120</t>
  </si>
  <si>
    <t xml:space="preserve">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Përmes marrëdhënieve intensive ndërparlamentare bilaterale dhe multiraterale, Kuvendi zhvillon një diplomaci parlamentare me synimin e forcimit të marredhenieve  me vendet e BE, rajonit dhe të gjitha ato vende me interesa strategjike. Një rol thelbësor luan Kuvendi dhe  në procesin e integrimit europian të vendit, duke i garantuar procesit legjitimitetin e nevojshëm demokratik si dhe duke siguruar kontrollin ligjor dhe politik. Në ushtrim të funksionit përfaqësues dhe llogaridhënies, lidhja e deputetëve me zgjedhësit bëhet nëpërmjet zyrave të deputetëve në qarqe dhe përdorimit të mjeteve e mënyrave të tjera të komunikimit. </t>
  </si>
  <si>
    <t>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t>
  </si>
  <si>
    <t>Rritja në % e numrit të seancave plenare, mbledhjeve të komisioneve parlamentare, takimeve me grupet e interesit etj.</t>
  </si>
  <si>
    <t>Rritja në % e opinioneve ligjore dhe relacioneve që shoqërojnë projektligjet që synojnë përafrimin e legjislacionit shqiptar me atë të BE-së.</t>
  </si>
  <si>
    <t>Rritja në % e raporteve monitoruese të instituconeve të pavarura</t>
  </si>
  <si>
    <t>Rritja në % e përfshirjes së grave në parlament dhe aktivitete të tjera të jetës politike.</t>
  </si>
  <si>
    <t>Të synohet rritja e cilësisë së projektligjeve të propozuara, shtimi i nismave nga deputetët dhe nga vetë zgjedhësit si dhe respektim i plotë i rregullave proceduriale në mbledhjet e komisioneve, takimet me grupet e interesit dhe shoqërinë civile, si edhe përgatitja e opinioneve ligjore me përafrim me acquis communautaire.</t>
  </si>
  <si>
    <t>Rritja në % e numrit të akteve që shqyrtohen dhe miratohen në Kuvend, përfshirë dhe aspektet gjinore (nëpërmjet punës në komisionet parlamentare dhe seancat plenare).</t>
  </si>
  <si>
    <t>Rritja në % e numrit të opinioneve ligjore që shoqërojnë projektligjet në kuadër të përafrimit me BE-në.</t>
  </si>
  <si>
    <t>Rritja në % dhe përmirësimi i mekanizmave dhe praktikave të kontrollit parlamentar.</t>
  </si>
  <si>
    <t>Rritja në % e botimeve analitike të cilët mundësojnë vendimarrjen bazuar në të dhëna, rritjen e transparencës dhe informimin e qytetarëve</t>
  </si>
  <si>
    <t>90202</t>
  </si>
  <si>
    <t>Jo-projekte (001-02-01120)</t>
  </si>
  <si>
    <t>90202AA - Akte të miratuara në Kuvend</t>
  </si>
  <si>
    <t>miratimi i akteve ligjore në Kuvend është një ëprmbledhje e punës së komisioneve parlamentare, diskutimeve, takimeve me grupet e interesit dhe shoqërinë civile,</t>
  </si>
  <si>
    <t>Numër aktesh</t>
  </si>
  <si>
    <t>312</t>
  </si>
  <si>
    <t>787603540</t>
  </si>
  <si>
    <t>633626000</t>
  </si>
  <si>
    <t>637626000</t>
  </si>
  <si>
    <t>2524370.32</t>
  </si>
  <si>
    <t>2030852.56</t>
  </si>
  <si>
    <t>2043673.08</t>
  </si>
  <si>
    <t>-0.1955</t>
  </si>
  <si>
    <t>0.0063</t>
  </si>
  <si>
    <t>90202AD - Botime Parlamentare</t>
  </si>
  <si>
    <t>Numër botimesh</t>
  </si>
  <si>
    <t>304</t>
  </si>
  <si>
    <t>201</t>
  </si>
  <si>
    <t>4500000</t>
  </si>
  <si>
    <t>23026.32</t>
  </si>
  <si>
    <t>22388.06</t>
  </si>
  <si>
    <t>-0.3388</t>
  </si>
  <si>
    <t>-0.3571</t>
  </si>
  <si>
    <t>-0.0277</t>
  </si>
  <si>
    <t>Rritja e efektivitetit të diplomacisë parlamentare në funksion të Integrimit Europian dhe zgjerimi i marrdhënieve dypalëshe dhe shumëpalëshe me parlamentet e tjera dhe organizatat ndërkombëtare.</t>
  </si>
  <si>
    <t>Rritja në % e numrit të delegacioneve parlamentare brenda dhe jashtë vendit.</t>
  </si>
  <si>
    <t>Numri i organizatave ndërkombëtare ku Shqipëria aderon si vend anëtar me të drejta të plota.</t>
  </si>
  <si>
    <t>9</t>
  </si>
  <si>
    <t>90202AB - Marrëdhënie ndërkombëtare të intensifikuara</t>
  </si>
  <si>
    <t>pjesemarrje e delegacioneve parlamentare ne vizita zyrtare, konferenca, asamble parlamentare brenda dhe jashte vendit.</t>
  </si>
  <si>
    <t>Numër delegacionesh</t>
  </si>
  <si>
    <t>83000000</t>
  </si>
  <si>
    <t>592857.14</t>
  </si>
  <si>
    <t>90202AC - Partneritet dhe mbështetje nga organizatat ndërkombëtare</t>
  </si>
  <si>
    <t>Kuvendi i Shqipërisë ka detyrimin e pagesës së anëtarësimit në ato organizata ndërkombëtare ku ka të drejta të plota</t>
  </si>
  <si>
    <t>Numër organizata ndërkombëtare</t>
  </si>
  <si>
    <t>1666666.67</t>
  </si>
  <si>
    <t>Presidenca</t>
  </si>
  <si>
    <t>01</t>
  </si>
  <si>
    <t>Veprimtaria e Presidentit</t>
  </si>
  <si>
    <t>Veprimtaria e Presidentit
Sigurimi i ekuilibrit midis organeve kushtetuese, që kryejnë drejtimin politik në vend, nëpërmjet ushtrimit të kompetencave të Presidentit të Republikës, të dhëna nga Kushteuta.</t>
  </si>
  <si>
    <t>Sigurimi i ekuilibrit midis organeve kushtetuese, që kryejnë drejtimin politik në vend, si edhe zbatimi dhe respektimi nga të gjitha palet i Kushtetutës së Shqiperisë.</t>
  </si>
  <si>
    <t>Garantimi i zbatimit të Kushtetutës së Shqiperisë</t>
  </si>
  <si>
    <t>350</t>
  </si>
  <si>
    <t>Ushtrimi i funksioneve kushtetuese të Presidentit nëpërmjet dekretimeve të ndryshme për shpallje ligjesh, shtetësinë shqiptare dhe për dekorata e tituj nderi</t>
  </si>
  <si>
    <t>Dekrete për ligje e shtetësi, ndaj totalit propozuar</t>
  </si>
  <si>
    <t>Dekorata e tituj nderi të akorduara, ndaj totalit te propozuar</t>
  </si>
  <si>
    <t>90101</t>
  </si>
  <si>
    <t>Jo-projekte (001-01-01120)</t>
  </si>
  <si>
    <t>90101AA - Dekrete për shpallje ligjesh, për shtetësinë shqiptare dhe dekorata e tituj nderi</t>
  </si>
  <si>
    <t>Studimi i dosjeve per shpallje te ligjeve, studim dhe perpunim praktikash per dhenie e lenie te nenshtetesise, si edhe per dhenie te dekoratave e titujve te nderit.</t>
  </si>
  <si>
    <t>nr dekretesh/ligjesh</t>
  </si>
  <si>
    <t>400</t>
  </si>
  <si>
    <t>180700000</t>
  </si>
  <si>
    <t>178000000</t>
  </si>
  <si>
    <t>602333.33</t>
  </si>
  <si>
    <t>445000</t>
  </si>
  <si>
    <t>-0.0149</t>
  </si>
  <si>
    <t>-0.2612</t>
  </si>
  <si>
    <t>18AA1</t>
  </si>
  <si>
    <t>Blerje pajisje, sisteme, makineri të ndryshme</t>
  </si>
  <si>
    <t>M010003 - Orendi dhe pajisje zyre</t>
  </si>
  <si>
    <t>Blerje e orendive dhe pajisjeve per zyra</t>
  </si>
  <si>
    <t>16666.67</t>
  </si>
  <si>
    <t>M010020 - Pajisje kompjuterike dhe elektronike te blera</t>
  </si>
  <si>
    <t>Blerja e pajisjeve kompjuterike dhe elektronike</t>
  </si>
  <si>
    <t>Synimet e politikës së jashtme të vendit, promovimi i Shqipërisë në arenën ndërkombëtare, si edhe njohja, nxitja dhe mbështetja e vlerave kombëtare në vend.</t>
  </si>
  <si>
    <t>Partnerë ndërkombetarë të takuar</t>
  </si>
  <si>
    <t>Partnere biznesi, organizata  dhe individë te takuar</t>
  </si>
  <si>
    <t>90101AB - Aktivitete nderkombetare per promovimin e vendit</t>
  </si>
  <si>
    <t>Organizimi i pritjeve, percjelljeve dhe trajtim te personaliteteve te ftuar nga Presidenti i Republikes, si edhe organizimi i vizitave te Presidentit te Republikes jashte vendit.</t>
  </si>
  <si>
    <t>numer aktivitetesh</t>
  </si>
  <si>
    <t>42500000</t>
  </si>
  <si>
    <t>37500000</t>
  </si>
  <si>
    <t>38500000</t>
  </si>
  <si>
    <t>1750000</t>
  </si>
  <si>
    <t>1700000</t>
  </si>
  <si>
    <t>1704545.45</t>
  </si>
  <si>
    <t>1673913.04</t>
  </si>
  <si>
    <t>-0.12</t>
  </si>
  <si>
    <t>0.2143</t>
  </si>
  <si>
    <t>0.0267</t>
  </si>
  <si>
    <t>-0.0286</t>
  </si>
  <si>
    <t>-0.018</t>
  </si>
  <si>
    <t>90101AC - Veprimtari protokollare brenda vendit</t>
  </si>
  <si>
    <t>Organizimi i veprimtarive ne Institucion, si  edhe organizimi i aktiviteteve brenda vendit.</t>
  </si>
  <si>
    <t>280</t>
  </si>
  <si>
    <t>260</t>
  </si>
  <si>
    <t>265</t>
  </si>
  <si>
    <t>48000000</t>
  </si>
  <si>
    <t>218181.82</t>
  </si>
  <si>
    <t>171428.57</t>
  </si>
  <si>
    <t>184615.38</t>
  </si>
  <si>
    <t>181132.08</t>
  </si>
  <si>
    <t>0.2727</t>
  </si>
  <si>
    <t>0.0192</t>
  </si>
  <si>
    <t>-0.2143</t>
  </si>
  <si>
    <t>0.0769</t>
  </si>
  <si>
    <t>-0.0189</t>
  </si>
  <si>
    <t>Kryeministria</t>
  </si>
  <si>
    <t>03</t>
  </si>
  <si>
    <t>Planifikim, Menaxhim dhe Administrim</t>
  </si>
  <si>
    <t>Ushtrimi i funksioneve të Kryeministrit në përputhje me përgjegjësitë që i jep Kushtetuta dhe drejtimet kryesore të politikës së përgjithshme shtetërore.</t>
  </si>
  <si>
    <t>Fuqizimi i funksionit menaxhues, në funksion të implementimit të suksesshëm të programit konform kërkesave të kuadrit ligjor në fuqi.</t>
  </si>
  <si>
    <t>90301</t>
  </si>
  <si>
    <t>Jo-projekte (001-03-01110)</t>
  </si>
  <si>
    <t>90301AA - Akte ligjore/nenligjore te hartuara dhe miratuara</t>
  </si>
  <si>
    <t>Veprimtaria e aparatit të Kryeministrisë për hartimin, rregullimin dhe miratimin e të gjitha  akteve ligjore/nënligjore të Republikës se Shqipërise</t>
  </si>
  <si>
    <t>nr aktesh ligjore/nenligjore</t>
  </si>
  <si>
    <t>7500</t>
  </si>
  <si>
    <t>382987729</t>
  </si>
  <si>
    <t>382900000</t>
  </si>
  <si>
    <t>51065.03</t>
  </si>
  <si>
    <t>51053.33</t>
  </si>
  <si>
    <t>90301AB - Takime /evente të KM</t>
  </si>
  <si>
    <t>Veprimtaria e Kryeministrit, takimeve dhe eventeve në të cilat merr pjesë Kryeministri për të arritur misionin e tij.</t>
  </si>
  <si>
    <t>Nr takimesh/eventesh</t>
  </si>
  <si>
    <t>1800</t>
  </si>
  <si>
    <t>103600000</t>
  </si>
  <si>
    <t>103100000</t>
  </si>
  <si>
    <t>79100000</t>
  </si>
  <si>
    <t>84100000</t>
  </si>
  <si>
    <t>57555.56</t>
  </si>
  <si>
    <t>51550</t>
  </si>
  <si>
    <t>39550</t>
  </si>
  <si>
    <t>42050</t>
  </si>
  <si>
    <t>-0.0048</t>
  </si>
  <si>
    <t>-0.2328</t>
  </si>
  <si>
    <t>0.0632</t>
  </si>
  <si>
    <t>-0.1043</t>
  </si>
  <si>
    <t>90301AC - Asistenca e PNUD për projekte Zhvillimi</t>
  </si>
  <si>
    <t>Mbështet përpjekjet  kombëtare të vendit në zhvillim për zgjidhjen e problemeve të zhvillimit ekonomik dhe për të promovuar përparimin shoqëror në standartet e jetesës në përfitim të popullit të saj.</t>
  </si>
  <si>
    <t>40312271</t>
  </si>
  <si>
    <t>40000000</t>
  </si>
  <si>
    <t>18AE8</t>
  </si>
  <si>
    <t>M030029 - Godine e rikonstruktuar</t>
  </si>
  <si>
    <t>Rikonstruksion godine</t>
  </si>
  <si>
    <t>Meter katror</t>
  </si>
  <si>
    <t>1435</t>
  </si>
  <si>
    <t>49125440</t>
  </si>
  <si>
    <t>34233.76</t>
  </si>
  <si>
    <t>34843.21</t>
  </si>
  <si>
    <t>0.0178</t>
  </si>
  <si>
    <t>Instituti Statistikës</t>
  </si>
  <si>
    <t>Veprimtaria Statistikore</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</si>
  <si>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</si>
  <si>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50-01130 Rritja e cilësisë  së prodhimit statistikor dhe shtimi i burimeve primare të të dhënave nëpërmjet përforcimit të kapaciteteve profesionale të stafit të INSTAT dhe përmirësimit të infrastrukturës së prodhimit statistikor.</t>
  </si>
  <si>
    <t>Rritja e numrit te raporteve te cilesise.</t>
  </si>
  <si>
    <t>8%</t>
  </si>
  <si>
    <t>Rritja e numrit të publikime</t>
  </si>
  <si>
    <t>1%</t>
  </si>
  <si>
    <t>Përmirësimi i cilësisë së vrojtimeve statistikore, prodhimi dhe shpërndarja në kohë e me cilësi  të produkteve statistikore</t>
  </si>
  <si>
    <t>Rritja numrit të njësive statistikore të vrojtuara</t>
  </si>
  <si>
    <t>252</t>
  </si>
  <si>
    <t>Rritja e  numrit  të publikimeve me statistika gjinore</t>
  </si>
  <si>
    <t>41%</t>
  </si>
  <si>
    <t>19%</t>
  </si>
  <si>
    <t>95001</t>
  </si>
  <si>
    <t>Jo-projekte (001-50-01320)</t>
  </si>
  <si>
    <t>95001AA - Njësi statistikore të vrojtuara</t>
  </si>
  <si>
    <t>Anketimi i  njësive statistikore për marrjen e informacioneve ekonomiko- sociale, për të zgjeruar shkallën e përfaqësimit të popullatës.</t>
  </si>
  <si>
    <t>1025521</t>
  </si>
  <si>
    <t>664271</t>
  </si>
  <si>
    <t>291871</t>
  </si>
  <si>
    <t>281071</t>
  </si>
  <si>
    <t>746762000</t>
  </si>
  <si>
    <t>424573000</t>
  </si>
  <si>
    <t>158211000</t>
  </si>
  <si>
    <t>159651000</t>
  </si>
  <si>
    <t>728.18</t>
  </si>
  <si>
    <t>639.16</t>
  </si>
  <si>
    <t>542.06</t>
  </si>
  <si>
    <t>568.01</t>
  </si>
  <si>
    <t>-0.3523</t>
  </si>
  <si>
    <t>-0.5606</t>
  </si>
  <si>
    <t>-0.037</t>
  </si>
  <si>
    <t>-0.4314</t>
  </si>
  <si>
    <t>-0.6274</t>
  </si>
  <si>
    <t>0.0091</t>
  </si>
  <si>
    <t>-0.1222</t>
  </si>
  <si>
    <t>-0.1519</t>
  </si>
  <si>
    <t>0.0479</t>
  </si>
  <si>
    <t>18AA6</t>
  </si>
  <si>
    <t>Blerje pajisje, sisteme te ndryshme</t>
  </si>
  <si>
    <t>M500011 - Infrastrukture e nevojshme software- te perditsuara</t>
  </si>
  <si>
    <t>Blerja e licencave të software-ve për të përditësuar infrastrukturen e nevojshme për kryerjen e proceseve të përpunimit të të dhenave statistikore.</t>
  </si>
  <si>
    <t>5032000</t>
  </si>
  <si>
    <t>49000000</t>
  </si>
  <si>
    <t>6100000</t>
  </si>
  <si>
    <t>264842.11</t>
  </si>
  <si>
    <t>1580645.16</t>
  </si>
  <si>
    <t>265217.39</t>
  </si>
  <si>
    <t>254166.67</t>
  </si>
  <si>
    <t>0.6316</t>
  </si>
  <si>
    <t>-0.2581</t>
  </si>
  <si>
    <t>0.0435</t>
  </si>
  <si>
    <t>8.7377</t>
  </si>
  <si>
    <t>-0.8755</t>
  </si>
  <si>
    <t>4.9683</t>
  </si>
  <si>
    <t>-0.8322</t>
  </si>
  <si>
    <t>-0.0417</t>
  </si>
  <si>
    <t>M500002 - Pajisje te teknologjise se informacionit te blera</t>
  </si>
  <si>
    <t>Blerja paisjeve teknologjise se informacionit  për të pajisur punonjësit me bazën e nevojshme  per grumbullimin edhe perpunimin e te dhenave</t>
  </si>
  <si>
    <t>7830</t>
  </si>
  <si>
    <t>245</t>
  </si>
  <si>
    <t>293733000</t>
  </si>
  <si>
    <t>77200000</t>
  </si>
  <si>
    <t>37513.79</t>
  </si>
  <si>
    <t>315102.04</t>
  </si>
  <si>
    <t>187500</t>
  </si>
  <si>
    <t>-0.9687</t>
  </si>
  <si>
    <t>-0.9347</t>
  </si>
  <si>
    <t>-0.0625</t>
  </si>
  <si>
    <t>-0.7372</t>
  </si>
  <si>
    <t>-0.9611</t>
  </si>
  <si>
    <t>7.3996</t>
  </si>
  <si>
    <t>-0.405</t>
  </si>
  <si>
    <t>18AA7</t>
  </si>
  <si>
    <t>Statistika të Forta Vendore Shqiptare / SALSTAT</t>
  </si>
  <si>
    <t>M500005 - TVSH</t>
  </si>
  <si>
    <t>Numer/Cope</t>
  </si>
  <si>
    <t>16835000</t>
  </si>
  <si>
    <t>23800000</t>
  </si>
  <si>
    <t>6500000</t>
  </si>
  <si>
    <t>0.4137</t>
  </si>
  <si>
    <t>-0.7269</t>
  </si>
  <si>
    <t>21AB0</t>
  </si>
  <si>
    <t>CENS 2020</t>
  </si>
  <si>
    <t>GM50002 - Projekti i Regjistrimit te pergjithshem te popullsise e banesave</t>
  </si>
  <si>
    <t>cop</t>
  </si>
  <si>
    <t>200000000</t>
  </si>
  <si>
    <t>100000000</t>
  </si>
  <si>
    <t>Rritja e perfomancës  së  institucionit duke aplikuar një menaxhim të lartë administrativ, financiar e  njerëzor dhe përmirësimit te infrastrukturës së prodhimit statistikor"</t>
  </si>
  <si>
    <t>% e punonjesve te trajnuar</t>
  </si>
  <si>
    <t>38</t>
  </si>
  <si>
    <t>42</t>
  </si>
  <si>
    <t>Rritja e numrit te auditimeve</t>
  </si>
  <si>
    <t>Rritja e numrit  te Grave në pozicione drejtuese</t>
  </si>
  <si>
    <t>95001AC - Personel i trajnuar</t>
  </si>
  <si>
    <t>Pjesemarrja e personelit në vrojtimet statistikore,në kurse te ndryshme , seminare, work shope  etj.</t>
  </si>
  <si>
    <t>numer punonjesish</t>
  </si>
  <si>
    <t>236</t>
  </si>
  <si>
    <t>384590000</t>
  </si>
  <si>
    <t>425427000</t>
  </si>
  <si>
    <t>421789000</t>
  </si>
  <si>
    <t>420349000</t>
  </si>
  <si>
    <t>1629618.64</t>
  </si>
  <si>
    <t>1802656.78</t>
  </si>
  <si>
    <t>1787241.53</t>
  </si>
  <si>
    <t>1781139.83</t>
  </si>
  <si>
    <t>0.1062</t>
  </si>
  <si>
    <t>-0.0086</t>
  </si>
  <si>
    <t>-0.0034</t>
  </si>
  <si>
    <t>Qendra Kombetare Kinematografike</t>
  </si>
  <si>
    <t>57</t>
  </si>
  <si>
    <t>Mbështetje financiare per veprimtarinë kinematografike</t>
  </si>
  <si>
    <t>08220</t>
  </si>
  <si>
    <t>Financim i pjesshem I projekteve kinematografike i cili synon nxitjen e producenteve per te siguruar fonde alternative ne europe e me gjere per te mundesuar produktin kinematografik,kjo mbeshtetje ekonomike  synon orjentimin e prodhimit kinematografik drejt integrimit ne tregun boteror.</t>
  </si>
  <si>
    <t>Organizimi dhe zhvillimi i kinematografisë shqiptare (si forma e të shprehurit artistik) dhe mbështetjen ekonomike nga shteti te projekteve kinematografike (produkt kinematografik), te cilat realizohen nga producentet shqiptare. Mbeshtetja financiare synon nxitjen e producenteve shqiptare per realizimin e produkteve kinematografike me mbeshtetje sa me te gjere bashkeprodhuese duke siguruar fonde alternative publike apo private ne rajon, Evrope dhe me gjere ne bote. Kjo mbeshtetje, si pjese e trashegimise kulturore, gjithashtu synon orientimin e prodhimit te ri kinematografik drejt integrimit dhe konkurimit te denje ne rrjetin dhe tregun europian dhe boteror te kinemase.</t>
  </si>
  <si>
    <t>Dhenia e mbeshtetjes, asistences dhe lehtesimi i procedurave per ti krijuar mundesi producenteve per realizimin e produkteve kinematografike ne kohe dhe me cilesi</t>
  </si>
  <si>
    <t>67%</t>
  </si>
  <si>
    <t>Mbeshtejta e produkteve kinematografike cilesore me qellim rritjen e interesit te publikut (vendas dhe te huaj) per filmat artistike shqiptare.</t>
  </si>
  <si>
    <t>Perfaqesimi dinjitoz i kinematografise shqiptare ne konkurime nderkombetare rajonale, evropiane dhe boterore.</t>
  </si>
  <si>
    <t>64%</t>
  </si>
  <si>
    <t>68%</t>
  </si>
  <si>
    <t>Objektivi i kesaj politike eshte qe filmi shqiptar te behet sa me kompetitiv dhe I vleresuar ne festivale kombetare dhe nderkombetare .</t>
  </si>
  <si>
    <t>Prezenca me stenda te dedikuara filmit shqiptar ne markete dhe festivale te rendesishme evropiane dhe me gjere me qellim promovimin e produktit kinematografik shqiptar dhe bashkeprodhimet minore.</t>
  </si>
  <si>
    <t>Anetaresimi i Shqiperise ne forume te rendesishme evropiane dhe rajonale qe japin mbeshtetje per kinematografine sic jane Europian Film Promotion, EURIMAGES, Creative Europe, SEE Network, etj.</t>
  </si>
  <si>
    <t>Ne zbatim te Paktit me Studentet te Qeverise Shqiptare, QKK ka nenshkruar Marrëveshje Bashkëpunimi me Universitetin e Arteve per mbeshtetjen financiare te Filmave teme Diplome UA.</t>
  </si>
  <si>
    <t>Organizimi i Festivalit te 14 te Filmit Shqiptar ne kuader te 110-vjetorit t[ Pavaresise se shtetit shqiptar.</t>
  </si>
  <si>
    <t>27%</t>
  </si>
  <si>
    <t>30%</t>
  </si>
  <si>
    <t>Perballimi i kerkesave ne rritje per mbeshtetje financiare te projekteve te kategorise Minority Coproduction, qe i pergjigjet politikave te QKK (2022-2024) per integrimin e kinematografise shqiptare ne bote</t>
  </si>
  <si>
    <t>62%</t>
  </si>
  <si>
    <t>Projekte kinematografike me autore dhe producente femra te mbeshtetura financiarisht kundrejt totalit te projekteve</t>
  </si>
  <si>
    <t>37%</t>
  </si>
  <si>
    <t>95701</t>
  </si>
  <si>
    <t>Jo-projekte (001-57-08220)</t>
  </si>
  <si>
    <t>95701AA - Filma te financuara</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</si>
  <si>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</si>
  <si>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Numer Filmash</t>
  </si>
  <si>
    <t>47</t>
  </si>
  <si>
    <t>120665000</t>
  </si>
  <si>
    <t>123000000</t>
  </si>
  <si>
    <t>125000000</t>
  </si>
  <si>
    <t>2567340.43</t>
  </si>
  <si>
    <t>2617021.28</t>
  </si>
  <si>
    <t>2659574.47</t>
  </si>
  <si>
    <t>0.0194</t>
  </si>
  <si>
    <t>0.0163</t>
  </si>
  <si>
    <t>95701AB - Projekte Kinematografike</t>
  </si>
  <si>
    <t>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t>
  </si>
  <si>
    <t>Numer Projekte Kinematografike</t>
  </si>
  <si>
    <t>39000000</t>
  </si>
  <si>
    <t>2600000</t>
  </si>
  <si>
    <t>2533333.33</t>
  </si>
  <si>
    <t>2466666.67</t>
  </si>
  <si>
    <t>-0.0256</t>
  </si>
  <si>
    <t>-0.0263</t>
  </si>
  <si>
    <t>18AB1</t>
  </si>
  <si>
    <t>M570002 - Pajsje zyre te blera</t>
  </si>
  <si>
    <t>Blerje pajisje</t>
  </si>
  <si>
    <t>333333.33</t>
  </si>
  <si>
    <t>-0.7</t>
  </si>
  <si>
    <t>M570005 - Pajisje kompjuterike te blera</t>
  </si>
  <si>
    <t>Blerje pajisje kompjutrike ,printer kompjutera</t>
  </si>
  <si>
    <t>Mbështetje për Shoqërinë Civile</t>
  </si>
  <si>
    <t>88</t>
  </si>
  <si>
    <t>Misioni i Agjencisë për Mbështetjen e Shoqërisë Civile është nxitja, nëpërmjet asistencës financiare, e zhvillimit të qëndrueshëm të shoqërisë civile dhe krijimi i kushteve të favorshme për nisma qytetare në të mirë dhe interes të publikut, dhe me përparësitë e strategjitë e programit qeveritar, sipas fushave përkatëse sic vendosur nga Bordi Mbikqyres i AMSHC -se ne linje me prioritetet  strategjike    te zhvillimit te qendrueshem te Qeverise Shqiptare</t>
  </si>
  <si>
    <t>Krijimi i kushteve per rritje te qendrueshme te shoqerise civile ne vend permes nje shoqerie civile me vibrante dhe pjesemarrese ne vendimarje dhe monitorim politikash publike</t>
  </si>
  <si>
    <t>Organizata te shoqerise Civile te perfshira ne monitorimin dhe zbatimin e politikave publike ne te mire dhe ne interes publik.</t>
  </si>
  <si>
    <t>Rrirtja e kapacitetit te OJf ve dhe aftesise se tyre ne sigurimin e projekteve ne perputhshmeri me qellimin e programit te financuara nga buxheti i shtetit.</t>
  </si>
  <si>
    <t>Mbeshtetje financiare dhe monitorim per me shume projekte te OJF ve sipas programeve te percaktuara nga Bordi Mbikqyres i AMSHC -se ne vit</t>
  </si>
  <si>
    <t>Numer projektesh te financuara</t>
  </si>
  <si>
    <t>Numer takimesh trajnuese, informuese, workshops te realizuara</t>
  </si>
  <si>
    <t>62</t>
  </si>
  <si>
    <t>Numer projektesh te monitoruara ne terren nga AMSHC</t>
  </si>
  <si>
    <t>98801</t>
  </si>
  <si>
    <t>Jo-projekte (001-88-01110)</t>
  </si>
  <si>
    <t>98801AA - Projekte te financuara nga AMSHC- ja</t>
  </si>
  <si>
    <t>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t>
  </si>
  <si>
    <t>Numri I projekteve te financuara</t>
  </si>
  <si>
    <t>121405000</t>
  </si>
  <si>
    <t>120305000</t>
  </si>
  <si>
    <t>1214050</t>
  </si>
  <si>
    <t>1203050</t>
  </si>
  <si>
    <t>-0.0091</t>
  </si>
  <si>
    <t>98801AB - Monitorime/Inpektime ne terren te projekteve te financuara</t>
  </si>
  <si>
    <t>Projektet e financuara nga AMSHC- ja, ndiqen pergjate vitit dhe monitorohen si nga pikpamja e realizimit te aktiviteteve te pershkruara ne kontrate dhe ky monitorim realizohet  ne terren prane OJFve dhe aty ku realizohen aktivitetet,  ashtu edhe nga ana financiare persa I takon dokumentave justifikues te OJF-ve ne lidhje me perdorimin e fondit.</t>
  </si>
  <si>
    <t>Numer monitorimesh/inpektimesh te kryera</t>
  </si>
  <si>
    <t>4195000</t>
  </si>
  <si>
    <t>56250</t>
  </si>
  <si>
    <t>52437.5</t>
  </si>
  <si>
    <t>46611.11</t>
  </si>
  <si>
    <t>41950</t>
  </si>
  <si>
    <t>-0.0678</t>
  </si>
  <si>
    <t>-0.1</t>
  </si>
  <si>
    <t>18AC9</t>
  </si>
  <si>
    <t>M880001 - Pajisje/mobilje te blera per mirefunksionimin e Institucionit</t>
  </si>
  <si>
    <t>Pajisje/mobilje te blera per mirefunksionimin e Institucionit</t>
  </si>
  <si>
    <t>Numer pajisjesh elektronike per sistemin IT si dhe mobilie per Institucionin</t>
  </si>
  <si>
    <t>-0.6</t>
  </si>
  <si>
    <t>Instituti i Studimeve te Krimeve te Komunizmit</t>
  </si>
  <si>
    <t>92</t>
  </si>
  <si>
    <t xml:space="preserve">Programi përfshin shpenzimet buxhetore që kryhen për studimin, grumbullimin, analizën, informimin dhe vlerësimin objektiv të dokumentacionit të periudhës së regjimit komunist. Aktivitetet  dhe objektivat e këtij programi rrisin performancën e ISKK për një përdorim sa më eficent dhe efektiv të burimeve njerëzore dhe financiare. </t>
  </si>
  <si>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</si>
  <si>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i librave dhe numri i vellimeve te "Fjalorit enciklopedik te viktimave te terrorit komunist" numri dokumentat e marra nga arkivat e ndryshme, dhe nr i intervistave me ish te denuar te mbetur akoma gjalle, dokumentar e minidokumentar per ate periudhe</t>
  </si>
  <si>
    <t>Numri dokumentave te marra nga arkivat e ndryshme, dhe numri i intervistave me ish te denuar te mbetur akoma gjalle, numri i dokumentareve e minidokumentareve te realizuar per  periudhen komuniste.</t>
  </si>
  <si>
    <t>6500</t>
  </si>
  <si>
    <t>7000</t>
  </si>
  <si>
    <t>Pergatitja dhe botimi i "Fjalorit enciklopedik të viktimave të terrorit Komunist", Vëllimi  VIII,  germa SH -  dhe  Kolanes 16-20 librave qe jane deshmi, memuare, studime shkencore, albume  etj</t>
  </si>
  <si>
    <t>Nr i librave te botuar nga ISKK</t>
  </si>
  <si>
    <t>99201</t>
  </si>
  <si>
    <t>Jo-projekte (001-92-01110)</t>
  </si>
  <si>
    <t>99201AA - Libra për të botuar - Enciklopedia vëllimi i VIII dhe Kolana e pervitshme</t>
  </si>
  <si>
    <t>Mbledhja,  perpunimi i dokumentave, intervistave per te pergatitur dhe botuar  "Fjalorin enciklopedik të viktimave të terrorit Komunist", Vëllimi VIII, germa SH-T dhe i i Kolanes se 10-13 librave qe jane deshmi, memuare, studime shkencore, albume etj, si pjese e kolanes se pervitshme te librave te botuar.</t>
  </si>
  <si>
    <t>41935960</t>
  </si>
  <si>
    <t>40500000</t>
  </si>
  <si>
    <t>6451.69</t>
  </si>
  <si>
    <t>6230.77</t>
  </si>
  <si>
    <t>-0.0342</t>
  </si>
  <si>
    <t>99201AB - Konferenca dhe Ekspozita kombetare dhe nderkombetare per botimet dhe aktivitet e ISKK</t>
  </si>
  <si>
    <t>Organizimi i Konferencave dhe ekspozitave me karakter promovues, informues per periudhen komuniste dhe pergatitja e Video Dokumentareve, filmave  si pjese e ketyre konferencave etj</t>
  </si>
  <si>
    <t>Numer konferencash, ekspozitash</t>
  </si>
  <si>
    <t>1460000</t>
  </si>
  <si>
    <t>292000</t>
  </si>
  <si>
    <t>18AD4</t>
  </si>
  <si>
    <t>Blerje pajisje, sisteme, makineri</t>
  </si>
  <si>
    <t>M920008 - Pajisje Zyre te blera</t>
  </si>
  <si>
    <t>Zgjerimi i rafteve te bibliotekes per ekzpozimin e librave te botuar ne ambjente te tjera brenda ISKK</t>
  </si>
  <si>
    <t>M920009 - Pajisje Kompjuterike te blera</t>
  </si>
  <si>
    <t>ISKK, ne funksion te rritjes se efikasitetit te punes se punonjesve merr persiper te bleje pajisje te reja kompjuterike sipas standarteve ne fuqi te AKSHI-it</t>
  </si>
  <si>
    <t>Numer pajisjesh kompjuterike</t>
  </si>
  <si>
    <t>Fond Biblioteke</t>
  </si>
  <si>
    <t>ISKK, ne funksion te rritjes se efikasitetit te punes se punonjesve merr persiper te bleje literature te huaj per periudhen komuniste. M920013</t>
  </si>
  <si>
    <t>7692.31</t>
  </si>
  <si>
    <t>-0.2308</t>
  </si>
  <si>
    <t>0.3</t>
  </si>
  <si>
    <t>Autoriteti per te Drejten e Informimit</t>
  </si>
  <si>
    <t>Të identifikojë, mbledhë dhe krijojë një arkiv të integruar të të gjitha dokumenteve të njohura të prodhuara nga/ose të lidhura me veprimtarinë e ish-Sigurimit;bëjë regjistrimet në dispozicion të publikut sipas dispozitave të parashikuara në ligj.</t>
  </si>
  <si>
    <t>Të identifikojë, mbledhë dhe krijojë një arkiv të integruar të të gjitha dokumenteve të njohura të prodhuara nga/ose të lidhura me veprimtarinë e ish-Sigurimit;bëjë regjistrimet në dispozicion të publikut sipas dispozitave të parashikuara në ligj, duke përfshirë sigurimin e qasjes në informata në formë dixhitale;krijimi i Autoritetit si një burim arkivor qendror, për hulumtimin e aktiviteteve të ish-Sigurimit;të drejtojë informimin publik për të krijuar Autoritetin si një platformë, për angazhimin dhe kuptimin e së kaluarës komuniste në Shqipëri;mbështesë punën e dokumentimit të krimeve të komunizmit, duke përfshirë kontributin në bërjen e drejtësisë;mbështesë procesin e kërkimit, gjetjes, identifikimit dhe rimëkëmbjes së mbetjeve të atyre që u zhdukën ose u ekzekutuan gjatë komunizmit;mbështesë verifikimin e zyrtarëve që konkurrojnë për tu zgjedhur ose emëruar në administratën publike/shtetërore.</t>
  </si>
  <si>
    <t>Numri i aktiviteteve dhe botimeve nga AIDSSH</t>
  </si>
  <si>
    <t>numri i kerkesave</t>
  </si>
  <si>
    <t>950</t>
  </si>
  <si>
    <t>970</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</si>
  <si>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</si>
  <si>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numri i faqeve te vena ne dispzicion</t>
  </si>
  <si>
    <t>74000</t>
  </si>
  <si>
    <t>numri i ankesave</t>
  </si>
  <si>
    <t>99501</t>
  </si>
  <si>
    <t>Jo-projekte (001-95-01110)</t>
  </si>
  <si>
    <t>99501AA - Kërkesa të trajtuara</t>
  </si>
  <si>
    <t>Pranimi, identifikimi, deklasifikimi, përpunimi, dekodifikimi i kërkesës dhe përgjigja ndaj kërkuesve</t>
  </si>
  <si>
    <t>Numër kërkesash</t>
  </si>
  <si>
    <t>138180102</t>
  </si>
  <si>
    <t>115100000</t>
  </si>
  <si>
    <t>116100000</t>
  </si>
  <si>
    <t>76766.72</t>
  </si>
  <si>
    <t>63944.44</t>
  </si>
  <si>
    <t>64500</t>
  </si>
  <si>
    <t>-0.167</t>
  </si>
  <si>
    <t>0.0087</t>
  </si>
  <si>
    <t>18BV4</t>
  </si>
  <si>
    <t>Blerje pajisje, sisteme, makineri (95-01110)</t>
  </si>
  <si>
    <t>18BV402 - Blerje pajisje kompjuterike</t>
  </si>
  <si>
    <t>Bleje pajisje te reja kompjuterike sipas standarteve ne fuqi te AKSHI-it</t>
  </si>
  <si>
    <t>-0.8333</t>
  </si>
  <si>
    <t>Blerje mobilje zyrash</t>
  </si>
  <si>
    <t>Blerja e pajisjeve te zyres me qellim plotesimin e nevojave dhe kerkesave te punes</t>
  </si>
  <si>
    <t>33333.33</t>
  </si>
  <si>
    <t>0.2</t>
  </si>
  <si>
    <t>Drejtoria e Përgjithshme e RTSH</t>
  </si>
  <si>
    <t xml:space="preserve">Sherbimet per shqiptaret jashte kufirit </t>
  </si>
  <si>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</si>
  <si>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</si>
  <si>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</si>
  <si>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RRITJE E SHIKUESHMERISE -AUDIENCA</t>
  </si>
  <si>
    <t>5%</t>
  </si>
  <si>
    <t>RRITJE E CILESISE SE PROGRAMEVE TELEVIZIVE,RADIOFONIKE NE NIVEL INFORMATIV,EDUKATIV,ARTISTIK</t>
  </si>
  <si>
    <t>RRITJA E NUMRIT TE PRODHIMEVE</t>
  </si>
  <si>
    <t>ZGJERIMI I TREGUT TE REKLAMAVE</t>
  </si>
  <si>
    <t>91901</t>
  </si>
  <si>
    <t>Jo-projekte (001-19-08310)</t>
  </si>
  <si>
    <t>91901AA - EMISIONE TELEVIZIVE TE TRANSMETUARA</t>
  </si>
  <si>
    <t>ORE TRANSMETIMI TE EMISIONEVE TV TRANSMETUAR NE SATELIT PER SHQIPTARET JASHTE KUFIRIT</t>
  </si>
  <si>
    <t>ORE TRANSMETIMI</t>
  </si>
  <si>
    <t>87600</t>
  </si>
  <si>
    <t>210000000</t>
  </si>
  <si>
    <t>220000000</t>
  </si>
  <si>
    <t>2397.26</t>
  </si>
  <si>
    <t>2511.42</t>
  </si>
  <si>
    <t>0.0476</t>
  </si>
  <si>
    <t>91901AB - EMISIONE RADIOFONIKE TE TRANSMETUARA</t>
  </si>
  <si>
    <t>ORE TRANSMETIMI EMISIONE INFORMATIVE NE 7 GJUHE TE HUAJA PER PUBLIKUN E HUAJ,EMISIONE KULTURORE,INFORMATIVE,MUZIKORE,ARTISTIKE NE GJUHEN SHQIPE PER BASHKATDHETARET</t>
  </si>
  <si>
    <t>43800</t>
  </si>
  <si>
    <t>30000000</t>
  </si>
  <si>
    <t>20000000</t>
  </si>
  <si>
    <t>684.93</t>
  </si>
  <si>
    <t>456.62</t>
  </si>
  <si>
    <t>Prodhime filmike ose veprimtari artistike mbarekombetare</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</si>
  <si>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</si>
  <si>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</si>
  <si>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</si>
  <si>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13%</t>
  </si>
  <si>
    <t>PERMIRESIMI I CILESISE SE PRODHIMIT DHE TRANSMETIMIT,ZGJERIMI I LARMISHMERISE SE PROJEKTEVE.</t>
  </si>
  <si>
    <t>Numri i prodhimeve</t>
  </si>
  <si>
    <t>Cilesia e transmetimit</t>
  </si>
  <si>
    <t>Te drejta ekskluzive transmetimi</t>
  </si>
  <si>
    <t>91902</t>
  </si>
  <si>
    <t>Jo-projekte (001-19-08330)</t>
  </si>
  <si>
    <t>91902AA - PROGRAME ARTISTIKE</t>
  </si>
  <si>
    <t>PASQYRIM NGA RTSH I EVENTEVE ARTISTIKE ME RENDESI MBAREKOMBETARE</t>
  </si>
  <si>
    <t>NUMER PROGRAMESH</t>
  </si>
  <si>
    <t>68000000</t>
  </si>
  <si>
    <t>22666666.67</t>
  </si>
  <si>
    <t>17000000</t>
  </si>
  <si>
    <t>Orkestra simfonike e RTSH dhe Kinematografise</t>
  </si>
  <si>
    <t>08340</t>
  </si>
  <si>
    <t>FORMACION I QENDRUESHEM E BASHKEKOHOR I ORKESTRES SIMFONIKE TE RTSH DHE ORGANIZIM I VAZHDUESHEM I AKTIVITETEVE TE SAJ KONCERTORE NE TIRANE,RRETHE DHE JASHTE VENDIT ME PJESEMARRJEN E HEREPASHERSHME TE TALENTEVE SHQIPTARE JASHTE SHQIPERISE ,SI EDHE TE ARTIS</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</si>
  <si>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</si>
  <si>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</si>
  <si>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</si>
  <si>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Numri I veprave te riprodhuara</t>
  </si>
  <si>
    <t>Numri I biletave te shitura per koncerte</t>
  </si>
  <si>
    <t>91903</t>
  </si>
  <si>
    <t>Jo-projekte (001-19-08340)</t>
  </si>
  <si>
    <t>91903AA - Koncerte te Orkestres Simfonike</t>
  </si>
  <si>
    <t>KONCERTE TE ORKESTRES,REGJISTRIME MATERIALESH ARKIVORE</t>
  </si>
  <si>
    <t>NUMER KONCERTESH</t>
  </si>
  <si>
    <t>90000000</t>
  </si>
  <si>
    <t>82000000</t>
  </si>
  <si>
    <t>2733333.33</t>
  </si>
  <si>
    <t>2766666.67</t>
  </si>
  <si>
    <t>-0.0889</t>
  </si>
  <si>
    <t>0.0122</t>
  </si>
  <si>
    <t>Projekte teknike per futjen e teknologjive te reja</t>
  </si>
  <si>
    <t>08520</t>
  </si>
  <si>
    <t>INVESTIME NE TEKNOLOGJI,PERSHTATJE E TEKNOLOGJISE EKZISTUESE,OPERIMI,DIAGNOSTIKIMI,MIREMBAJTJA PERIODIKE,MIREMBAJTJA EMERGJENCES,SHERBIMI I MBAJTJES NE GARANCI TE VAZHDUESHME TE PRODUKTEVE,PERDITESIMI DHE MIREMBAJTJA E SISTEMIT TE TRANSMETIMIT DIGJITAL AU</t>
  </si>
  <si>
    <t>OFRIM I SHERBIMIT TE MULTIFLEKSIMIT,TRANSPORTIMIT DHE TRANSMETIMIT NE AJER NEPERMJET TEKNOLOGJISE DIGJITALE DVB-T2  TE PROGRAMEVE TELEVIZIVE TE RTSH-SE DHE GJITHE OPERATOREVE TE TJERE PRIVATE.SIGURIMI I VAZHDIMESISE SE PUNES NE MBI 99,8% TE KOHES.</t>
  </si>
  <si>
    <t>OPTIMIZIM I SINJALIT</t>
  </si>
  <si>
    <t>KRIJIMI I KUSHTEVE OPTIMALE PER VIJUESHMERINE E SISTEMIT TE DIGJITALIZIMIT</t>
  </si>
  <si>
    <t>Niveli I mbulimit te sinjalit</t>
  </si>
  <si>
    <t>Dixhitalizimi materialeve arkivore</t>
  </si>
  <si>
    <t>Rritje e cilesese te prodhimit dhe transmetimit</t>
  </si>
  <si>
    <t>91904</t>
  </si>
  <si>
    <t>Jo-projekte (001-19-08520)</t>
  </si>
  <si>
    <t>91904AA - Rrjet transmetimi i mirembajtur</t>
  </si>
  <si>
    <t>SHPENZIME PER SHERBIME MIREMBAJTJES SE SISTEMIT TE  INTEGRUAR DVB-T2 [PER RTSH</t>
  </si>
  <si>
    <t>ORE SHERBIMI</t>
  </si>
  <si>
    <t>2283.11</t>
  </si>
  <si>
    <t>Drejtoria e Arkivit të Shtetit</t>
  </si>
  <si>
    <t>Unifikimi i procedurave dhe menaxhimi i dokumentacionit arkivor ne RSH, per te siguruar ruajtjen, permiresimin dhe dixhitalizimin e tij.</t>
  </si>
  <si>
    <t>Ruajtja e vlerave historike kombetare permes aplikimit te standardeve bashkekohore per arkivimin e dokumenteve</t>
  </si>
  <si>
    <t>Nr i dokumenteve te perpunuara</t>
  </si>
  <si>
    <t>150000</t>
  </si>
  <si>
    <t>160000</t>
  </si>
  <si>
    <t>Perpunimi i fondit dhe digjitalizimi per te vene ne dispozicion te publikut informacionin e kerkuar.</t>
  </si>
  <si>
    <t>Nr i dokumenteve qe do te pershkruhen ne vit.</t>
  </si>
  <si>
    <t>140000</t>
  </si>
  <si>
    <t>160,000</t>
  </si>
  <si>
    <t>Fonde arkivore te perpunuara ne meter linear</t>
  </si>
  <si>
    <t>Nr i dokumenteve te digjitalizuar kunddrejt totalit.</t>
  </si>
  <si>
    <t>2900000</t>
  </si>
  <si>
    <t>3,000,000</t>
  </si>
  <si>
    <t>92001</t>
  </si>
  <si>
    <t>Jo-projekte (001-20-01110)</t>
  </si>
  <si>
    <t>92001AA - Dokumenta te trajtuar ne vit</t>
  </si>
  <si>
    <t>Ruajtje,restaurim, pershkrim, skanim dhesherbim i fondeve arkivore.</t>
  </si>
  <si>
    <t>nr. dokumentash</t>
  </si>
  <si>
    <t>25200</t>
  </si>
  <si>
    <t>226200000</t>
  </si>
  <si>
    <t>202700000</t>
  </si>
  <si>
    <t>193000000</t>
  </si>
  <si>
    <t>8976.19</t>
  </si>
  <si>
    <t>8043.65</t>
  </si>
  <si>
    <t>7658.73</t>
  </si>
  <si>
    <t>-0.1039</t>
  </si>
  <si>
    <t>-0.0479</t>
  </si>
  <si>
    <t>18AI3</t>
  </si>
  <si>
    <t>Rikontruksion dhe ndertim ambjentesh</t>
  </si>
  <si>
    <t>18AI306 - Rikonstruksion i ambjenteve te DPA(1.Rikosntruksion Shkoze,2.Rikonstruksion oborri dhe DH.Serverit,3.Rikonstruksion ASHV Lushnje,4. Amfiteatri)</t>
  </si>
  <si>
    <t>Rikonstruksion i ambjenteve te DPA(1.Rikosntruksion Shkoze,2.Rikonstruksion oborri dhe DH.Serverit,3.Rikonstruksion ASHV Lushnje,4. Amfiteatri)</t>
  </si>
  <si>
    <t>Numri i godinave</t>
  </si>
  <si>
    <t>24402920</t>
  </si>
  <si>
    <t>29000000</t>
  </si>
  <si>
    <t>25383357</t>
  </si>
  <si>
    <t>6100730</t>
  </si>
  <si>
    <t>9666666.67</t>
  </si>
  <si>
    <t>8461119</t>
  </si>
  <si>
    <t>0.1884</t>
  </si>
  <si>
    <t>-0.1247</t>
  </si>
  <si>
    <t>0.5845</t>
  </si>
  <si>
    <t>18AI307 - Mbikqyrja e rikonstruksionit te objekteve te ASHV-ve</t>
  </si>
  <si>
    <t>Mbikqyrja e rikonstruksionit te objekteve te ASHV-ve</t>
  </si>
  <si>
    <t>Numri i ASHV-ve</t>
  </si>
  <si>
    <t>18AI312 - Muzealizimi dhe mbrojtja nga zjarri per Muzeun e Arkivave dhe Godinen B SHKOZE</t>
  </si>
  <si>
    <t>Muzealizimi dhe mbrojtja nga zjarri per Muzeun e Arkivave dhe Godinen B SHKOZE</t>
  </si>
  <si>
    <t>Nr.godine</t>
  </si>
  <si>
    <t>86992920</t>
  </si>
  <si>
    <t>3.3496</t>
  </si>
  <si>
    <t>18AI4</t>
  </si>
  <si>
    <t>Blerje pajisje dhe makineri te ndryshme</t>
  </si>
  <si>
    <t>18AI401 - Pajisje per godinen e re( Rafte te levizshme)</t>
  </si>
  <si>
    <t>Blerje Rafte per Godinen e re ne Vendruajtjen Shkoze.</t>
  </si>
  <si>
    <t>Numur  Raftesh</t>
  </si>
  <si>
    <t>48</t>
  </si>
  <si>
    <t>16329963</t>
  </si>
  <si>
    <t>46400000</t>
  </si>
  <si>
    <t>104166.67</t>
  </si>
  <si>
    <t>340207.56</t>
  </si>
  <si>
    <t>232000</t>
  </si>
  <si>
    <t>3.1667</t>
  </si>
  <si>
    <t>-0.5833</t>
  </si>
  <si>
    <t>2.266</t>
  </si>
  <si>
    <t>1.8414</t>
  </si>
  <si>
    <t>-0.9913</t>
  </si>
  <si>
    <t>-0.3181</t>
  </si>
  <si>
    <t>18AI406 - Mobilim me pajisje zyre</t>
  </si>
  <si>
    <t>Mobilim me pajisje zyre</t>
  </si>
  <si>
    <t>Numri i pajisjeve</t>
  </si>
  <si>
    <t>60000</t>
  </si>
  <si>
    <t>18AI408 - Mirembajtje e sistemit te akses-kontrollit</t>
  </si>
  <si>
    <t>Mirmebjatje e sistemit te akses kontrollit</t>
  </si>
  <si>
    <t>156580</t>
  </si>
  <si>
    <t xml:space="preserve">18AI414 - Blerje pajisje kondicioneresh </t>
  </si>
  <si>
    <t xml:space="preserve">Blerje pajisje kondicioneresh </t>
  </si>
  <si>
    <t xml:space="preserve">18AI411 - Blerje pajisje Laboratori </t>
  </si>
  <si>
    <t xml:space="preserve">Blerje pajisje Laboratori </t>
  </si>
  <si>
    <t>4279600</t>
  </si>
  <si>
    <t>142857.14</t>
  </si>
  <si>
    <t>152842.86</t>
  </si>
  <si>
    <t>27</t>
  </si>
  <si>
    <t>0.0699</t>
  </si>
  <si>
    <t>-0.9107</t>
  </si>
  <si>
    <t>18AI413 - Mirembajtje e rafteve arkivore</t>
  </si>
  <si>
    <t>Mirembajtje e rafteve arkivore</t>
  </si>
  <si>
    <t>250500</t>
  </si>
  <si>
    <t>18CF4</t>
  </si>
  <si>
    <t>Blerje Pajisje Elektronike (Back Up)</t>
  </si>
  <si>
    <t>18CF403 - Blerje kompjutera e laptop</t>
  </si>
  <si>
    <t>Blerje kompjutera e laptop</t>
  </si>
  <si>
    <t>2985000</t>
  </si>
  <si>
    <t>-0.598</t>
  </si>
  <si>
    <t>Autoriteti Konkurencës</t>
  </si>
  <si>
    <t>77</t>
  </si>
  <si>
    <t>MBIKËQYRJA E TREGUT DHE ADVOKACIA E KONKURRENCËS</t>
  </si>
  <si>
    <t>04120</t>
  </si>
  <si>
    <t>Mbikqyrja e tregut per vendosjen e konkurrences se lire dhe efektive ne treg nepermjet ndalimit te abuzimit me poziten dominuese, evidentimit te marreveshjeve te ndaluara si dhe kontollit te perqendrimeve dhe advokacia e konkurrences.</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</si>
  <si>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</si>
  <si>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Rritja e mundësisë së zgjedhjeve konsumatore(produkte dhe shërbime me cilësi të mirë dhe çmime të ulta</t>
  </si>
  <si>
    <t>91</t>
  </si>
  <si>
    <t>Rritja e efiçencës së tregjeve nga performanca e ndërmarrjeve duke respektuar rregullat e konkurrencës</t>
  </si>
  <si>
    <t>Ndërgjegjësimi I ndërrmarrjeve dhe konsumatorëve për përfitimet që vinë nga konkurrenca</t>
  </si>
  <si>
    <t>91%</t>
  </si>
  <si>
    <t>Mbikëqyrja dhe hetimi i tregjeve prodhuese dhe jo-prodhuese (abuzimi me pozitën dominuese dhe marrëveshjet e ndaluara) si dhe kontrolli perqendrimeve</t>
  </si>
  <si>
    <t>Shkelje te konstatuara te  konkurences</t>
  </si>
  <si>
    <t>Rezultatet nga raportet dhe monitorimet</t>
  </si>
  <si>
    <t>58</t>
  </si>
  <si>
    <t>Vendime perqendrimesh</t>
  </si>
  <si>
    <t>54</t>
  </si>
  <si>
    <t>Akte ligjore te vleresuara</t>
  </si>
  <si>
    <t>32</t>
  </si>
  <si>
    <t>36</t>
  </si>
  <si>
    <t>Trajnime, workshopoe per stafin</t>
  </si>
  <si>
    <t>97701</t>
  </si>
  <si>
    <t>Jo-projekte (001-77-04120)</t>
  </si>
  <si>
    <t>97701AA - Marreveshjet e ndaluara , abuzimi me poziten dominuese dhe perqendrime</t>
  </si>
  <si>
    <t>Realizimi I procedurave investigative në tregjet përkatese deri në hartimin e raportit përfundimtar dhe marrjes së vendimit nga komisioni I konkurrencës</t>
  </si>
  <si>
    <t>Numer Vendime/Raporte/akte nenligjore etj</t>
  </si>
  <si>
    <t>130</t>
  </si>
  <si>
    <t>135</t>
  </si>
  <si>
    <t>99490000</t>
  </si>
  <si>
    <t>78000000</t>
  </si>
  <si>
    <t>765307.69</t>
  </si>
  <si>
    <t>577777.78</t>
  </si>
  <si>
    <t>-0.245</t>
  </si>
  <si>
    <t>18AC5</t>
  </si>
  <si>
    <t>18AC501 - Pajisje informatike dhe zyre</t>
  </si>
  <si>
    <t>Blerje pajisje informatike përmirësimi I cilësisë së punës</t>
  </si>
  <si>
    <t>71428.57</t>
  </si>
  <si>
    <t>-0.4286</t>
  </si>
  <si>
    <t>Këshilli Kombëtar i Kontabilitetit</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</si>
  <si>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</si>
  <si>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</si>
  <si>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Standartet Kombetare te Kontabilitetit</t>
  </si>
  <si>
    <t>Gjinia femerore</t>
  </si>
  <si>
    <t>Gjinia mashkullore</t>
  </si>
  <si>
    <t>Numri standardeve kombetare  te zbatuara/perafruara ne legjislacionin tone</t>
  </si>
  <si>
    <t>Numri standardeve nderkombetare te zbatuara/perafruara ne legjislacionin tone</t>
  </si>
  <si>
    <t>Permiresimi i kushteve te punes per punonjesit.</t>
  </si>
  <si>
    <t>Numri i subjekteve te cilat do te inspektohen/auditohen ne zbatim te standardeve kombetare</t>
  </si>
  <si>
    <t>Numri i subjekteve te cilat do te inspektohen/auditohen ne zbatim te standardeve nderkombetare</t>
  </si>
  <si>
    <t>98201</t>
  </si>
  <si>
    <t>Jo-projekte (001-82-01110)</t>
  </si>
  <si>
    <t>98201AA - Seti i Standardeve Kombëtare të Kontabilitetit (ekzistuese/të reja/të amenduara)</t>
  </si>
  <si>
    <t>Sipas Ligjit nr 25/2018 datë 10.05.2018 "Për kontabilitetin dhe pasqyrat financiare", neni 24, KKK ka për detyrë të hartojë SKK-të në përputhje me kërkesat e këtij ligji dhe në koherencë me SNRF-të.</t>
  </si>
  <si>
    <t>numer/cope</t>
  </si>
  <si>
    <t>16286664</t>
  </si>
  <si>
    <t>13800000</t>
  </si>
  <si>
    <t>-0.1527</t>
  </si>
  <si>
    <t>18AC8</t>
  </si>
  <si>
    <t>Blerje pajisje zyre</t>
  </si>
  <si>
    <t>M820001 - pajisje zyre te blera</t>
  </si>
  <si>
    <t>/cope</t>
  </si>
  <si>
    <t>Komisioneri per Mbrojtjen nga Diskriminimi</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</si>
  <si>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</si>
  <si>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</si>
  <si>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Raste të suksesshme diskriminimi ndaj totalit të cështjeve të gjykuara (numri i vendimeve te konfirmuara nga gjykata me forme prere dhe vendime diskriminimi dhe demshperblim, ne raport me numrin total te çeshtjeve gjyqesore)</t>
  </si>
  <si>
    <t>Evidentimi në kohë dhe trajtimi me efektivitet i cështjeve të diskriminimit dhe rrijtja e ndërgjegjësimit të qytetarëve, institucioneve dhe organizatave me interesa legjitime, në Shqipëri, lidhur me mbrojtjen nga dsikriminimi dhe rolin e KMD-së dhe bashkëpunimit me aktorë të ndryshëm.</t>
  </si>
  <si>
    <t>Cështje të iniciuara nga KMD</t>
  </si>
  <si>
    <t>Ankesa drejtuar KMD</t>
  </si>
  <si>
    <t>76%</t>
  </si>
  <si>
    <t>Ankesa ndaj sektorit privat</t>
  </si>
  <si>
    <t>Vendime diskriminimi të zbatuara nga subjektet të cilave u drejtohen</t>
  </si>
  <si>
    <t>43%</t>
  </si>
  <si>
    <t>Cështje të përfaqësuara me efektivitet në gjykatë (numri i vendimeve te konfirmuara nga gjykata me forme prere dhe vendime diskriminimi dhe demshperblim, ne raport me numrin total te çeshtjeve gjyqesore)</t>
  </si>
  <si>
    <t>Vendime mospranimi të ankesës</t>
  </si>
  <si>
    <t>18%</t>
  </si>
  <si>
    <t>Informacione të referuara nga organizata me interesa legjitime, institucione etj.</t>
  </si>
  <si>
    <t>Rritja e numrit të ankesave.</t>
  </si>
  <si>
    <t>9%</t>
  </si>
  <si>
    <t>99101</t>
  </si>
  <si>
    <t>Jo-projekte (001-91-01110)</t>
  </si>
  <si>
    <t>99101AA - Pritje, inspektime, prapësime, shpjegime dhe mendime me shkrim përpara gjykatës dhe procedurat e ekzekutimit te vendimeve te KMD</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</si>
  <si>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</si>
  <si>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340</t>
  </si>
  <si>
    <t>59180000</t>
  </si>
  <si>
    <t>50050000</t>
  </si>
  <si>
    <t>50500000</t>
  </si>
  <si>
    <t>174058.82</t>
  </si>
  <si>
    <t>147205.88</t>
  </si>
  <si>
    <t>148529.41</t>
  </si>
  <si>
    <t>-0.1543</t>
  </si>
  <si>
    <t>0.009</t>
  </si>
  <si>
    <t>99101AB - Qytetarë të ndërgjegjësuar dhe punonjës të sektorit publik dhe privat, të trajnuar</t>
  </si>
  <si>
    <t>Qytetar dhe punonjës, të sektorit publik dhe privat, të informuar dhe të trajnuar në lidhje me mbrojtjen nga diskriminimi, rolin e KMD-së dhe Barazinë Gjinore.</t>
  </si>
  <si>
    <t>2850</t>
  </si>
  <si>
    <t>3250</t>
  </si>
  <si>
    <t>1754.39</t>
  </si>
  <si>
    <t>1538.46</t>
  </si>
  <si>
    <t>0.1404</t>
  </si>
  <si>
    <t>-0.1231</t>
  </si>
  <si>
    <t>18AD3</t>
  </si>
  <si>
    <t>M910004 - Blerje pajisje kompjuterike (informatike)</t>
  </si>
  <si>
    <t>Blerje pajisje kompjuterike per mirefunksionimin e institiucionit</t>
  </si>
  <si>
    <t>nr kompjuterash</t>
  </si>
  <si>
    <t>M910003 - Blerje pajisje zyrash</t>
  </si>
  <si>
    <t>Pajisja e zyrave te KMD me qellim permbushjen e nevojave te stafit per mirefunksionimin</t>
  </si>
  <si>
    <t>nr pajisje zyre</t>
  </si>
  <si>
    <t>Buxheti 2024-2026 (TAVANET)</t>
  </si>
  <si>
    <t xml:space="preserve">Veprimtaria e Komisionerit Publik </t>
  </si>
  <si>
    <t>03360</t>
  </si>
  <si>
    <t>Veprimtaria e Komisionerit Publik</t>
  </si>
  <si>
    <t xml:space="preserve">Procesi i Rivleresimit te gjyqtareve dhe prokuroreve ne Republiken e Shqiperise ka per qellim garantimin e e funksionimit te shtetit te se drejtes, pavaresine e sistemit te drejtesise si dhe rikthimin e besimit te publikut tek institucionet e ketij sistemi </t>
  </si>
  <si>
    <t xml:space="preserve">Numer ankimesh ose mosankimesh te publikuara brenda afatit ligjor </t>
  </si>
  <si>
    <t>Mbrojtja e interesit publik gjate kryerjes se procesit te rivleresimit, respektimi i parimit te paanesise dhe pavaresise, procesit te rregullt ligjor, transparences dhe frymes se bashkepunimit ndermjet dy komisionereve publike, Operacionit Nderkombetar te Monitorimit dhe institucioneve te tjera."</t>
  </si>
  <si>
    <t>Numer Çeshtjesh te njoftuara nga KPK, te shqyrtuara  nga Komisioneret Publike brenda afateve ligjore</t>
  </si>
  <si>
    <t>Vendime  te shqyrtuara</t>
  </si>
  <si>
    <t>Shqyrtim i vendimeve te njoftuara nga KPK</t>
  </si>
  <si>
    <r>
      <t xml:space="preserve">Detajimi i Kostos Totale të </t>
    </r>
    <r>
      <rPr>
        <b/>
        <sz val="14"/>
        <color indexed="10"/>
        <rFont val="Garamond"/>
        <family val="1"/>
      </rPr>
      <t>Produktit 1</t>
    </r>
    <r>
      <rPr>
        <b/>
        <sz val="14"/>
        <color indexed="8"/>
        <rFont val="Garamond"/>
        <family val="1"/>
      </rPr>
      <t xml:space="preserve"> sipas Artikujve Ekonomikë</t>
    </r>
  </si>
  <si>
    <r>
      <t>Detajimi i Kostos Totale të</t>
    </r>
    <r>
      <rPr>
        <b/>
        <sz val="14"/>
        <color indexed="10"/>
        <rFont val="Garamond"/>
        <family val="1"/>
      </rPr>
      <t xml:space="preserve"> Produktit X </t>
    </r>
    <r>
      <rPr>
        <b/>
        <sz val="14"/>
        <color indexed="8"/>
        <rFont val="Garamond"/>
        <family val="1"/>
      </rPr>
      <t>sipas Artikujve Ekonomikë</t>
    </r>
  </si>
  <si>
    <r>
      <rPr>
        <b/>
        <sz val="14"/>
        <color indexed="10"/>
        <rFont val="Garamond"/>
        <family val="1"/>
      </rPr>
      <t>Produkti 3</t>
    </r>
    <r>
      <rPr>
        <sz val="14"/>
        <color indexed="8"/>
        <rFont val="Garamond"/>
        <family val="1"/>
      </rPr>
      <t>(shto produkte sipas rastit)</t>
    </r>
  </si>
  <si>
    <t xml:space="preserve">Orendi/Pajisje/Mjete
</t>
  </si>
  <si>
    <t xml:space="preserve">Pajisje elektronike
</t>
  </si>
  <si>
    <t>M630013</t>
  </si>
  <si>
    <t xml:space="preserve">Blerje pajisje elektronike
</t>
  </si>
  <si>
    <t>sete pune</t>
  </si>
  <si>
    <r>
      <t xml:space="preserve">Detajimi i Kostos Totale të </t>
    </r>
    <r>
      <rPr>
        <b/>
        <sz val="14"/>
        <color indexed="10"/>
        <rFont val="Garamond"/>
        <family val="1"/>
      </rPr>
      <t xml:space="preserve">Produktit 1 </t>
    </r>
    <r>
      <rPr>
        <b/>
        <sz val="14"/>
        <color indexed="8"/>
        <rFont val="Garamond"/>
        <family val="1"/>
      </rPr>
      <t>sipas Artikujve Ekonomikë</t>
    </r>
  </si>
  <si>
    <t xml:space="preserve">Mobilje Zyre </t>
  </si>
  <si>
    <t>M630002</t>
  </si>
  <si>
    <t xml:space="preserve">Blerje  mobilje zyre 
</t>
  </si>
  <si>
    <t>Sete Pune</t>
  </si>
  <si>
    <r>
      <t xml:space="preserve">Detajimi i Kostos Totale të </t>
    </r>
    <r>
      <rPr>
        <b/>
        <sz val="14"/>
        <color indexed="10"/>
        <rFont val="Garamond"/>
        <family val="1"/>
      </rPr>
      <t xml:space="preserve">Produktit 2 </t>
    </r>
    <r>
      <rPr>
        <b/>
        <sz val="14"/>
        <color indexed="8"/>
        <rFont val="Garamond"/>
        <family val="1"/>
      </rPr>
      <t>sipas Artikujve Ekonomikë</t>
    </r>
  </si>
  <si>
    <t>Veprimtaria e Inspektorit të Lartë të Drejtësisë</t>
  </si>
  <si>
    <t>Veprimtaria e Inspektorit të Lartë  të Drejtësisë  për  verifikimin e ankesave, hetimin e shkeljeve disiplinore të gjyqtarëve dhe prokurorëve të të gjithë niveleve, anëtarëve të KLGJ e KLP, Prokurorit të Përgjithshëm si dhe për inspektimin institucional të gjykatave dhe zyrave të prokurorisë</t>
  </si>
  <si>
    <t xml:space="preserve">   Inspektori i Lartë i Drejtësisë,  në cilësinë e autoritetit shtetëror përgjegjës për zhvillimin e hetimit disiplinor dhe nisjen e procedimit disiplinor ndaj magjistratëve, ka për qëllim garantimin  e funksionimit të shtetit të së drejtës, pavarësinë e sistemit të drejtësisë si dhe rikthimin e besimit të publikut tek institucionet e këtij sistemi </t>
  </si>
  <si>
    <t>Krijimi i një sistemi të plotë dhe afatgjatë të përgjegjësisë dhe llogaridhënies së sistemit të drejtësisë, nëpërmjet përgatitjes së kuadrit rregullator për vlerësim dhe monitorim ( nr. i akteve të miratuara)</t>
  </si>
  <si>
    <t>Rritja e transparencës nëpërmjet komunikimit dhe bashkëpunimit me publikun (  % e publikimit ndaj totalit të urdhrave, njoftimeve dhe raporteve ).</t>
  </si>
  <si>
    <t>Fuqizimi i veprimtarisë për matjen e performancës së subjekteve të hetimit disiplinor mbi cilësinë dhe efikasitetin e dhënies së drejtësisë sipas standardeve evropiane</t>
  </si>
  <si>
    <t>Rritja e standardeve me qëllim zhvillimin e procesit të hetimor disiplinor në përputhje me parimet e ligjshmërisë e të procesit të rregullt ligjor sipas standardeve ndërkombëtare, përmes ndjekjes së aktiviteteve trajnuese, pjesëmarrjes aktive në forume profesionale dhe zhvillimin e vizitave studimore në inspektoratet homologe evropiane ( Numri i aktiviteteve trajnuese dhe vizitave studimore te kryera)</t>
  </si>
  <si>
    <t>Shqyrtimi me profesionalizëm dhe efektivitet i ankesave të paraqitura ( % e ankesave të trajtuara dhe vendimeve të marra/vit ndaj totalit të ankesave të hyra)</t>
  </si>
  <si>
    <t>Kryerja e inspektimeve sipas planit vjetor (Numri i inspektimeve ligjore dhe tematike të kryera)</t>
  </si>
  <si>
    <t>Treguesit e Performancës për Objektivin 2</t>
  </si>
  <si>
    <t>Produktet</t>
  </si>
  <si>
    <t>96301AA</t>
  </si>
  <si>
    <t>Inspektime te kryera (Ankesa te shqyrtuara)</t>
  </si>
  <si>
    <t>Administrimi dhe shqyrtimi i ankesave  lidhur me veprimtarinë e magjistratëve, të ardhura drejtpërdrejt në institucion, por edhe të ankesave të depozituara pranë institucioneve të tjera para fillimit të veprimtarisë së Inspektorit të Lartë të Drejtësisë (backlog), si dhe inspektimet tematike dhe institucionale</t>
  </si>
  <si>
    <t>Pajisje kompjuterike te blera</t>
  </si>
  <si>
    <t>Sigurimi i logjistikes së nevojshme për stafin nëpërmjet blerjes së pajisjeve informatike, si PC, UPS, Fotokopje.</t>
  </si>
  <si>
    <t xml:space="preserve">Licensa te blera </t>
  </si>
  <si>
    <t>18AB202</t>
  </si>
  <si>
    <t xml:space="preserve">Blerje e licensave për pëdoruesit e  sistemit të menaxhimit të ankesave dhe dokumentave (SMAD), dhurate  nga projekti EURALIUS V </t>
  </si>
  <si>
    <t>Rikonstruksion I godines dhe ambjenteve te ILD</t>
  </si>
  <si>
    <t>M630008</t>
  </si>
  <si>
    <t>Kryerja e punimeve për zbatimin e kontratës së Rikonstruksionit të Godinës dhe ambjenteve të ILD</t>
  </si>
  <si>
    <t>Veprimtaria e rivlerësimit kalimtar të magjistratit</t>
  </si>
  <si>
    <t>03330</t>
  </si>
  <si>
    <t>Rivleresimi kalimtar i prokuroreve dhe gjyqtareve ne bazuar ne tre kritere:
a) vlerësimi i pasurisë;
b) kontrolli i figurës; dhe
c) vlerësimi i aftësive profesionale e profesionalizmit.</t>
  </si>
  <si>
    <t>Përcaktimi i rregullave të posaçme për rivlerësimin kalimtar të të gjithë subjekteve të rivlerësimit për të garantuar funksionimin e shtetit të së drejtës, pavarësisë së sistemit të drejtësisë, si dhe rikthimin e besimit të publikut tek institucionet e këtij sistemi.</t>
  </si>
  <si>
    <t>Dosje te perfunduara me vendim - marrje</t>
  </si>
  <si>
    <t>Rivleresimi kalimtar i prokuroreve dhe gjyqetareve</t>
  </si>
  <si>
    <t>Dosje te perfunduara kundrejt totalit te dosjeve per shqyrtim</t>
  </si>
  <si>
    <t xml:space="preserve">Dosje te shqyrtuara </t>
  </si>
  <si>
    <t>Organizimi në 4 trupa gjykuese.
Shpërndarja e çështjeve në trupat gjykuese, të cilët kanë këto aktivitete:             1. thërritja e mbledhjeve dhe seancave dëgjimore;
2. bashkërendimi i punës dhe marrja e masave për të garantuar zbardhjen e vendimeve.
3. Përgatitja e dosjes.
4. ndërmarrja e procedurave për të garantuar provat e nevojshme për procesin.
5. marrja e  masave për të hartuar dokumentacionin e nevojshëm, 
6. marrja e  informacionit shtesë. 
7.  marrja e vendimit .</t>
  </si>
  <si>
    <t>Numer  dosjesh ne proces shqyrtimi</t>
  </si>
  <si>
    <t xml:space="preserve">Kodi i Projektit të Investimeve   </t>
  </si>
  <si>
    <t>Blerje pajisje zyre dhe kompjuterike</t>
  </si>
  <si>
    <t>Blerje pajisje te ndryshme per mobilimin dhe funksionimin e zyrave dhe blerje pajisje te ndrshme elektronike dhe kompjuterike</t>
  </si>
  <si>
    <t>Numer punonjesish</t>
  </si>
  <si>
    <t>FORMAT 2: FORMATI STANDARD I PËRGATITJES SË KËRKESAVE BUXHETORE PBA 2023-2025</t>
  </si>
  <si>
    <t>2023-2025</t>
  </si>
  <si>
    <t>Shpenzime operative dhe investime për sistemet dhe infrastrukturen TI per Agjencine Kombetare te Shoqwrise se Informacionit dhe institucionet ne vartesi te Keshillit te Ministrave. Keto shpenzime jane hartuar mbwshtetur nw Vendimin nr.673, datw 22.11.2018 të Këshillit të Ministrave “Për riorganizimin e Agjencisë Kombëtare të Shoqërisë së Informacionit” i ndryshuar</t>
  </si>
  <si>
    <t>Zbatimin e politikave e te strategjive, per zhvillimin e sektorit te shoqerise se informacionit ( SHI) dhe ne vecanti te teknologjise se informacionit dhe komunikimit (TIK).                                                                                                                                                                                                                                b) Bashkerendimin  e programeve ne fushen e SHse dhe ne vecanti te TIK-ut.                                                                                                                                                                                                                                                                                                                                                                           c) Nxitjen e investimeve ne fushen SHI.                                                                                                                                                                                                                                                                                                                                                           ç)Promovimin e teknologjive te reja ne fushen e SHI-se                                                                                                                                                                                                                                                    d)Dhenien e kontributit ne edukimin dhe nxitjen e perdorimit te TIK-ut nga publiku</t>
  </si>
  <si>
    <t>Mirëmbajtja e sistemeve IT të AKSHI dhe Institucioneve Qeveritare</t>
  </si>
  <si>
    <t>Numer Sitemesh</t>
  </si>
  <si>
    <t>Licensa software</t>
  </si>
  <si>
    <t xml:space="preserve"> Liçensa te ndryshme sigurie dhe Sherbime te Microsoft Company</t>
  </si>
  <si>
    <t>Numer License</t>
  </si>
  <si>
    <t>Konsulence dhe Asistence Jons&amp;Dart</t>
  </si>
  <si>
    <t>M870018</t>
  </si>
  <si>
    <t>Ngritja e sistemve per Institucionet qendrore</t>
  </si>
  <si>
    <t>Permiresimi I sistemit te menaxhimit te standarteve</t>
  </si>
  <si>
    <t>I RI</t>
  </si>
  <si>
    <t>Nr. Sistemesh</t>
  </si>
  <si>
    <t>Përmirësimi i regjistrit elektronik të vaksinimit</t>
  </si>
  <si>
    <t>20AD410</t>
  </si>
  <si>
    <t>Nr sistemi</t>
  </si>
  <si>
    <t>Kosto totale e produkti 3</t>
  </si>
  <si>
    <t>Ngritja e Qendres se Operimit dhe Monitorimit e-Gov</t>
  </si>
  <si>
    <t>20AD411</t>
  </si>
  <si>
    <t>Nr. Sistemi</t>
  </si>
  <si>
    <r>
      <t xml:space="preserve">Detajimi i Kostos Totale të </t>
    </r>
    <r>
      <rPr>
        <b/>
        <sz val="8"/>
        <color rgb="FFFF0000"/>
        <rFont val="Garamond"/>
        <family val="1"/>
      </rPr>
      <t xml:space="preserve">Produktit 4 </t>
    </r>
    <r>
      <rPr>
        <b/>
        <sz val="8"/>
        <color theme="1"/>
        <rFont val="Garamond"/>
        <family val="1"/>
      </rPr>
      <t>sipas Artikujve Ekonomikë</t>
    </r>
  </si>
  <si>
    <t>Permiresimi i sistemit e-gjoba dhe shtimi i tabletave</t>
  </si>
  <si>
    <t>20AD412</t>
  </si>
  <si>
    <r>
      <t xml:space="preserve">Detajimi i Kostos Totale të </t>
    </r>
    <r>
      <rPr>
        <b/>
        <sz val="8"/>
        <color rgb="FFFF0000"/>
        <rFont val="Garamond"/>
        <family val="1"/>
      </rPr>
      <t xml:space="preserve">Produktit 5 </t>
    </r>
    <r>
      <rPr>
        <b/>
        <sz val="8"/>
        <color theme="1"/>
        <rFont val="Garamond"/>
        <family val="1"/>
      </rPr>
      <t>sipas Artikujve Ekonomikë</t>
    </r>
  </si>
  <si>
    <t>Ngritja e infrastruktures qendrore per sistemet e Policise se Shtetit</t>
  </si>
  <si>
    <t>20AD422</t>
  </si>
  <si>
    <r>
      <t xml:space="preserve">Detajimi i Kostos Totale të </t>
    </r>
    <r>
      <rPr>
        <b/>
        <sz val="8"/>
        <color rgb="FFFF0000"/>
        <rFont val="Garamond"/>
        <family val="1"/>
      </rPr>
      <t xml:space="preserve">Produktit 6 </t>
    </r>
    <r>
      <rPr>
        <b/>
        <sz val="8"/>
        <color theme="1"/>
        <rFont val="Garamond"/>
        <family val="1"/>
      </rPr>
      <t>sipas Artikujve Ekonomikë</t>
    </r>
  </si>
  <si>
    <t>Ngritja e Regjistrave Profesional Mjekesor ( Infermieri, mjeku, stomatologu, farmacisti)</t>
  </si>
  <si>
    <t>20AD424</t>
  </si>
  <si>
    <r>
      <t xml:space="preserve">Detajimi i Kostos Totale të </t>
    </r>
    <r>
      <rPr>
        <b/>
        <sz val="8"/>
        <color rgb="FFFF0000"/>
        <rFont val="Garamond"/>
        <family val="1"/>
      </rPr>
      <t xml:space="preserve">Produktit 7 </t>
    </r>
    <r>
      <rPr>
        <b/>
        <sz val="8"/>
        <color theme="1"/>
        <rFont val="Garamond"/>
        <family val="1"/>
      </rPr>
      <t>sipas Artikujve Ekonomikë</t>
    </r>
  </si>
  <si>
    <t>Permiresimi i sistemit te QKB</t>
  </si>
  <si>
    <t>20AD425</t>
  </si>
  <si>
    <r>
      <t xml:space="preserve">Detajimi i Kostos Totale të </t>
    </r>
    <r>
      <rPr>
        <b/>
        <sz val="8"/>
        <color rgb="FFFF0000"/>
        <rFont val="Garamond"/>
        <family val="1"/>
      </rPr>
      <t xml:space="preserve">Produktit 8 </t>
    </r>
    <r>
      <rPr>
        <b/>
        <sz val="8"/>
        <color theme="1"/>
        <rFont val="Garamond"/>
        <family val="1"/>
      </rPr>
      <t>sipas Artikujve Ekonomikë</t>
    </r>
  </si>
  <si>
    <t>Optimizimi dhe zgjerimi i infrastrukturave te sigurise</t>
  </si>
  <si>
    <t>M870052</t>
  </si>
  <si>
    <r>
      <t xml:space="preserve">Detajimi i Kostos Totale të </t>
    </r>
    <r>
      <rPr>
        <b/>
        <sz val="8"/>
        <color rgb="FFFF0000"/>
        <rFont val="Garamond"/>
        <family val="1"/>
      </rPr>
      <t xml:space="preserve">Produktit 9 </t>
    </r>
    <r>
      <rPr>
        <b/>
        <sz val="8"/>
        <color theme="1"/>
        <rFont val="Garamond"/>
        <family val="1"/>
      </rPr>
      <t>sipas Artikujve Ekonomikë</t>
    </r>
  </si>
  <si>
    <t>Upgrade i sistemit te komunikimit te Policisë së Shtetit- DATACOM</t>
  </si>
  <si>
    <t>20AD417</t>
  </si>
  <si>
    <r>
      <t xml:space="preserve">Detajimi i Kostos Totale të </t>
    </r>
    <r>
      <rPr>
        <b/>
        <sz val="8"/>
        <color rgb="FFFF0000"/>
        <rFont val="Garamond"/>
        <family val="1"/>
      </rPr>
      <t xml:space="preserve">Produktit 10 </t>
    </r>
    <r>
      <rPr>
        <b/>
        <sz val="8"/>
        <color theme="1"/>
        <rFont val="Garamond"/>
        <family val="1"/>
      </rPr>
      <t>sipas Artikujve Ekonomikë</t>
    </r>
  </si>
  <si>
    <t>Permiresimi dhe ristrukturimi I platformes se bashkeqeverisjes</t>
  </si>
  <si>
    <t>20AD433</t>
  </si>
  <si>
    <r>
      <t xml:space="preserve">Detajimi i Kostos Totale të </t>
    </r>
    <r>
      <rPr>
        <b/>
        <sz val="8"/>
        <color rgb="FFFF0000"/>
        <rFont val="Garamond"/>
        <family val="1"/>
      </rPr>
      <t xml:space="preserve">Produktit 11 </t>
    </r>
    <r>
      <rPr>
        <b/>
        <sz val="8"/>
        <color theme="1"/>
        <rFont val="Garamond"/>
        <family val="1"/>
      </rPr>
      <t>sipas Artikujve Ekonomikë</t>
    </r>
  </si>
  <si>
    <t>Permiresimi i regjistrit qendror te personelit</t>
  </si>
  <si>
    <t>20AD432</t>
  </si>
  <si>
    <r>
      <t xml:space="preserve">Detajimi i Kostos Totale të </t>
    </r>
    <r>
      <rPr>
        <b/>
        <sz val="8"/>
        <color rgb="FFFF0000"/>
        <rFont val="Garamond"/>
        <family val="1"/>
      </rPr>
      <t xml:space="preserve">Produktit 12 </t>
    </r>
    <r>
      <rPr>
        <b/>
        <sz val="8"/>
        <color theme="1"/>
        <rFont val="Garamond"/>
        <family val="1"/>
      </rPr>
      <t>sipas Artikujve Ekonomikë</t>
    </r>
  </si>
  <si>
    <t>Permiresimi I sistemit informatik te akreditimit</t>
  </si>
  <si>
    <t>I Ri</t>
  </si>
  <si>
    <r>
      <t xml:space="preserve">Detajimi i Kostos Totale të </t>
    </r>
    <r>
      <rPr>
        <b/>
        <sz val="8"/>
        <color rgb="FFFF0000"/>
        <rFont val="Garamond"/>
        <family val="1"/>
      </rPr>
      <t xml:space="preserve">Produktit 13 </t>
    </r>
    <r>
      <rPr>
        <b/>
        <sz val="8"/>
        <color theme="1"/>
        <rFont val="Garamond"/>
        <family val="1"/>
      </rPr>
      <t>sipas Artikujve Ekonomikë</t>
    </r>
  </si>
  <si>
    <t>Ngritja e sistemit te analizes dhe procesimit te te dhenave te fermave tip sipas FADN- MZHBR</t>
  </si>
  <si>
    <r>
      <t xml:space="preserve">Detajimi i Kostos Totale të </t>
    </r>
    <r>
      <rPr>
        <b/>
        <sz val="8"/>
        <color rgb="FFFF0000"/>
        <rFont val="Garamond"/>
        <family val="1"/>
      </rPr>
      <t xml:space="preserve">Produktit 14 </t>
    </r>
    <r>
      <rPr>
        <b/>
        <sz val="8"/>
        <color theme="1"/>
        <rFont val="Garamond"/>
        <family val="1"/>
      </rPr>
      <t>sipas Artikujve Ekonomikë</t>
    </r>
  </si>
  <si>
    <t xml:space="preserve">Permiresimi I eficences se energjise </t>
  </si>
  <si>
    <r>
      <t xml:space="preserve">Detajimi i Kostos Totale të </t>
    </r>
    <r>
      <rPr>
        <b/>
        <sz val="8"/>
        <color rgb="FFFF0000"/>
        <rFont val="Garamond"/>
        <family val="1"/>
      </rPr>
      <t xml:space="preserve">Produktit 15 </t>
    </r>
    <r>
      <rPr>
        <b/>
        <sz val="8"/>
        <color theme="1"/>
        <rFont val="Garamond"/>
        <family val="1"/>
      </rPr>
      <t>sipas Artikujve Ekonomikë</t>
    </r>
  </si>
  <si>
    <t>Produkti 16</t>
  </si>
  <si>
    <t>Permiresimi i sistemit VMS per anijet nen 12 meter</t>
  </si>
  <si>
    <t>Permiresimi I sistemit VMS per anijet nen 12 meter</t>
  </si>
  <si>
    <r>
      <t xml:space="preserve">Detajimi i Kostos Totale të </t>
    </r>
    <r>
      <rPr>
        <b/>
        <sz val="8"/>
        <color rgb="FFFF0000"/>
        <rFont val="Garamond"/>
        <family val="1"/>
      </rPr>
      <t xml:space="preserve">Produktit 16 </t>
    </r>
    <r>
      <rPr>
        <b/>
        <sz val="8"/>
        <color theme="1"/>
        <rFont val="Garamond"/>
        <family val="1"/>
      </rPr>
      <t>sipas Artikujve Ekonomikë</t>
    </r>
  </si>
  <si>
    <t>Kosto totale e produktit 16</t>
  </si>
  <si>
    <t>Produkti 17</t>
  </si>
  <si>
    <t>Permiresimi I sistemit te drejtesise per te mitur</t>
  </si>
  <si>
    <r>
      <t xml:space="preserve">Detajimi i Kostos Totale të </t>
    </r>
    <r>
      <rPr>
        <b/>
        <sz val="8"/>
        <color rgb="FFFF0000"/>
        <rFont val="Garamond"/>
        <family val="1"/>
      </rPr>
      <t xml:space="preserve">Produktit 17 </t>
    </r>
    <r>
      <rPr>
        <b/>
        <sz val="8"/>
        <color theme="1"/>
        <rFont val="Garamond"/>
        <family val="1"/>
      </rPr>
      <t>sipas Artikujve Ekonomikë</t>
    </r>
  </si>
  <si>
    <t>Kosto totale e produktit 17</t>
  </si>
  <si>
    <t>Produkti 18</t>
  </si>
  <si>
    <t>Ngritja e sistemit per menaxhimin e informacionit per drejtorine e pergjithshme detare</t>
  </si>
  <si>
    <r>
      <t xml:space="preserve">Detajimi i Kostos Totale të </t>
    </r>
    <r>
      <rPr>
        <b/>
        <sz val="8"/>
        <color rgb="FFFF0000"/>
        <rFont val="Garamond"/>
        <family val="1"/>
      </rPr>
      <t xml:space="preserve">Produktit 18 </t>
    </r>
    <r>
      <rPr>
        <b/>
        <sz val="8"/>
        <color theme="1"/>
        <rFont val="Garamond"/>
        <family val="1"/>
      </rPr>
      <t>sipas Artikujve Ekonomikë</t>
    </r>
  </si>
  <si>
    <t>Kosto totale e produktit 18</t>
  </si>
  <si>
    <t>Produkti 19</t>
  </si>
  <si>
    <t>Permiresimi I sistemit te raportimit per peshkimin</t>
  </si>
  <si>
    <r>
      <t xml:space="preserve">Detajimi i Kostos Totale të </t>
    </r>
    <r>
      <rPr>
        <b/>
        <sz val="8"/>
        <color rgb="FFFF0000"/>
        <rFont val="Garamond"/>
        <family val="1"/>
      </rPr>
      <t xml:space="preserve">Produktit 19 </t>
    </r>
    <r>
      <rPr>
        <b/>
        <sz val="8"/>
        <color theme="1"/>
        <rFont val="Garamond"/>
        <family val="1"/>
      </rPr>
      <t>sipas Artikujve Ekonomikë</t>
    </r>
  </si>
  <si>
    <t>Kosto totale e produktit 19</t>
  </si>
  <si>
    <t>Produkti 20</t>
  </si>
  <si>
    <t>Permiresimi I sistemit te akteve</t>
  </si>
  <si>
    <t>20AD428</t>
  </si>
  <si>
    <r>
      <t xml:space="preserve">Detajimi i Kostos Totale të </t>
    </r>
    <r>
      <rPr>
        <b/>
        <sz val="8"/>
        <color rgb="FFFF0000"/>
        <rFont val="Garamond"/>
        <family val="1"/>
      </rPr>
      <t xml:space="preserve">Produktit 20 </t>
    </r>
    <r>
      <rPr>
        <b/>
        <sz val="8"/>
        <color theme="1"/>
        <rFont val="Garamond"/>
        <family val="1"/>
      </rPr>
      <t>sipas Artikujve Ekonomikë</t>
    </r>
  </si>
  <si>
    <t>Kosto totale e produktit 20</t>
  </si>
  <si>
    <t>Produkti 21</t>
  </si>
  <si>
    <t>Permiresimi i sistemit te vizes elektronike</t>
  </si>
  <si>
    <t>Permiresimi I sistemit te vizes elektronike</t>
  </si>
  <si>
    <r>
      <t xml:space="preserve">Detajimi i Kostos Totale të </t>
    </r>
    <r>
      <rPr>
        <b/>
        <sz val="8"/>
        <color rgb="FFFF0000"/>
        <rFont val="Garamond"/>
        <family val="1"/>
      </rPr>
      <t xml:space="preserve">Produktit 21 </t>
    </r>
    <r>
      <rPr>
        <b/>
        <sz val="8"/>
        <color theme="1"/>
        <rFont val="Garamond"/>
        <family val="1"/>
      </rPr>
      <t>sipas Artikujve Ekonomikë</t>
    </r>
  </si>
  <si>
    <t>Kosto totale e produktit 21</t>
  </si>
  <si>
    <t>Produkti 22</t>
  </si>
  <si>
    <t>Permiresimi I Sistemeve te Sigurise per Kryeministrine</t>
  </si>
  <si>
    <t>20AD429</t>
  </si>
  <si>
    <r>
      <t xml:space="preserve">Detajimi i Kostos Totale të </t>
    </r>
    <r>
      <rPr>
        <b/>
        <sz val="8"/>
        <color rgb="FFFF0000"/>
        <rFont val="Garamond"/>
        <family val="1"/>
      </rPr>
      <t xml:space="preserve">Produktit 22 </t>
    </r>
    <r>
      <rPr>
        <b/>
        <sz val="8"/>
        <color theme="1"/>
        <rFont val="Garamond"/>
        <family val="1"/>
      </rPr>
      <t>sipas Artikujve Ekonomikë</t>
    </r>
  </si>
  <si>
    <t>Kosto totale e produktit 22</t>
  </si>
  <si>
    <t>Produkti 23</t>
  </si>
  <si>
    <t>Implemenimi I Laboratoreve Smart</t>
  </si>
  <si>
    <t>20AD434</t>
  </si>
  <si>
    <t>Ngritja e sistemit te menaxhimit te informacionit per integrimin ne BE</t>
  </si>
  <si>
    <r>
      <t xml:space="preserve">Detajimi i Kostos Totale të </t>
    </r>
    <r>
      <rPr>
        <b/>
        <sz val="8"/>
        <color rgb="FFFF0000"/>
        <rFont val="Garamond"/>
        <family val="1"/>
      </rPr>
      <t xml:space="preserve">Produktit 23 </t>
    </r>
    <r>
      <rPr>
        <b/>
        <sz val="8"/>
        <color theme="1"/>
        <rFont val="Garamond"/>
        <family val="1"/>
      </rPr>
      <t>sipas Artikujve Ekonomikë</t>
    </r>
  </si>
  <si>
    <t>Kosto totale e produktit 23</t>
  </si>
  <si>
    <t>Produkti 24</t>
  </si>
  <si>
    <t>Permiresimi i Sistemit te Matures Shteterore</t>
  </si>
  <si>
    <t>20AD426</t>
  </si>
  <si>
    <r>
      <t xml:space="preserve">Detajimi i Kostos Totale të </t>
    </r>
    <r>
      <rPr>
        <b/>
        <sz val="8"/>
        <color rgb="FFFF0000"/>
        <rFont val="Garamond"/>
        <family val="1"/>
      </rPr>
      <t xml:space="preserve">Produktit 24 </t>
    </r>
    <r>
      <rPr>
        <b/>
        <sz val="8"/>
        <color theme="1"/>
        <rFont val="Garamond"/>
        <family val="1"/>
      </rPr>
      <t>sipas Artikujve Ekonomikë</t>
    </r>
  </si>
  <si>
    <t>Kosto totale e produktit 24</t>
  </si>
  <si>
    <t>Kredi e Bankes Boterore per permiresimin e sitemeve digitale</t>
  </si>
  <si>
    <t>Ne vazhdim</t>
  </si>
  <si>
    <t>Permiresimi I infrastruktures hardware per sistemet doganore dhe rrjetet fizike</t>
  </si>
  <si>
    <t>Nr projekte</t>
  </si>
  <si>
    <t>Menaxhimi dhe Zhvillimi i Administratës Publike</t>
  </si>
  <si>
    <t>Ky program është pjesë e reformës së ndërmarë nga Qeveria, e cila ka si synim transformimin e mënyrës së ofrimit të shërbimeve publike në Shqipëri përmes qasjes me në qendër qytetarin duke realizuar ri-imxhinierimin e proceseve të dhënies së shërbimeve për qytetarët dhe bizneset, ndarjen funksionale dhe integrimin e shërbimeve publike në platformën e-albania, zhvillimin e kanaleve të ofrimit të shërbimeve, dixhitalizimin, marrjen e opinioneve të qytetarëve dhe monitorimin e performancës së administratës shtetërore në dhënien e shërbimeve.</t>
  </si>
  <si>
    <t>Impementimi i rregullave për ofrimin e shërbimeve publike për personat që banojnë/dhe ose ushtrojnë aktivitetin e tyre në Republikën e Shqipërisë përmes heqjes së pengesave administrative dhe ofrimit të tyre në një kohë sa më të shkurtër.</t>
  </si>
  <si>
    <t>Numri i shërbimeve të ri-inxhinieruara</t>
  </si>
  <si>
    <t>Numri i shërbimeve të ofruara nga Qendrat e Integruara ndaj totalit të shërbimeve publike</t>
  </si>
  <si>
    <t>1207(Q)
    70(V)</t>
  </si>
  <si>
    <t>1207(Q)
     70(V)</t>
  </si>
  <si>
    <t>Nota ime/Rritja e kënaqësisë së qytetarëve në marrje informacioni.</t>
  </si>
  <si>
    <t>Shërbime publike të përmirësuara, të aksesueshme dhe të integruara, duke përmirësuar efektivitetin e ofrimit të tyre.</t>
  </si>
  <si>
    <t>Numri i Qendrave/ Njësive të Ofrimit të Shërbimeve Publike të Integruara</t>
  </si>
  <si>
    <t>Numri i Bashkive (jo qendër-qarku) në të cilën ADISA është prezent nëpërmjet sporteleve</t>
  </si>
  <si>
    <t xml:space="preserve">Numri i kartelave informative të standartizuara për shërbimet publike ndaj totalit të shërbimeve publike </t>
  </si>
  <si>
    <t>1300/1300</t>
  </si>
  <si>
    <t xml:space="preserve">Nunri i formularëve të aplikimit të standartizuar  për shërbimet publike  </t>
  </si>
  <si>
    <t>Koha e shërbimit e shkurtuar /Kërkesa të qytetarëve të trajtuara*</t>
  </si>
  <si>
    <t>Konsiston në ngritjen, monitorimin dhe përmirësimin cilësisht të shërbimeve ndaj qytetarëve.</t>
  </si>
  <si>
    <t>Kontrata</t>
  </si>
  <si>
    <t>Rikonstruksion I dhomes teknike te godines (ish Hoteli I Oficereve Tirane)</t>
  </si>
  <si>
    <t>Mbikqyrja e punimeve Rikonstruksion godine</t>
  </si>
  <si>
    <t>Mbikqyrja e punimeve Rikonstruksion I dhomes teknike te godines (ish Hoteli I Oficereve Tirane)</t>
  </si>
  <si>
    <t>Kolaudim punimesh Rikonstruksion godine</t>
  </si>
  <si>
    <t>Kolaudim punimesh Rikonstruksion I dhomes teknike te godines (ish Hoteli I Oficereve Tirane)</t>
  </si>
  <si>
    <r>
      <t xml:space="preserve">Detajimi i Kostos Totale të </t>
    </r>
    <r>
      <rPr>
        <b/>
        <sz val="12"/>
        <color rgb="FFFF0000"/>
        <rFont val="Times New Roman"/>
        <family val="1"/>
      </rPr>
      <t xml:space="preserve">Produktit 3 </t>
    </r>
    <r>
      <rPr>
        <b/>
        <sz val="12"/>
        <color theme="1"/>
        <rFont val="Times New Roman"/>
        <family val="1"/>
      </rPr>
      <t>sipas Artikujve Ekonomikë</t>
    </r>
  </si>
  <si>
    <t>Projekte Studimi</t>
  </si>
  <si>
    <t>M870057</t>
  </si>
  <si>
    <t>Projekte Studimi - Pergatitjen e Projekt-Zbatimit dhe Preventivit</t>
  </si>
  <si>
    <r>
      <t xml:space="preserve">Detajimi i Kostos Totale të </t>
    </r>
    <r>
      <rPr>
        <b/>
        <sz val="12"/>
        <color rgb="FFFF0000"/>
        <rFont val="Times New Roman"/>
        <family val="1"/>
      </rPr>
      <t>Produktit 4</t>
    </r>
    <r>
      <rPr>
        <b/>
        <sz val="12"/>
        <color theme="1"/>
        <rFont val="Times New Roman"/>
        <family val="1"/>
      </rPr>
      <t xml:space="preserve"> sipas Artikujve Ekonomikë</t>
    </r>
  </si>
  <si>
    <t>Rikonstruksioni për përmirësimin e tualeteve të ADISA, tek godina ish Hoteli I Oficerave Tiranë</t>
  </si>
  <si>
    <r>
      <t xml:space="preserve">Detajimi i Kostos Totale të </t>
    </r>
    <r>
      <rPr>
        <b/>
        <sz val="12"/>
        <color rgb="FFFF0000"/>
        <rFont val="Times New Roman"/>
        <family val="1"/>
      </rPr>
      <t>Produktit 5</t>
    </r>
    <r>
      <rPr>
        <b/>
        <sz val="12"/>
        <color theme="1"/>
        <rFont val="Times New Roman"/>
        <family val="1"/>
      </rPr>
      <t xml:space="preserve"> sipas Artikujve Ekonomikë</t>
    </r>
  </si>
  <si>
    <t>Fond I ngrire</t>
  </si>
  <si>
    <r>
      <t xml:space="preserve">Detajimi i Kostos Totale të </t>
    </r>
    <r>
      <rPr>
        <b/>
        <sz val="12"/>
        <color rgb="FFFF0000"/>
        <rFont val="Times New Roman"/>
        <family val="1"/>
      </rPr>
      <t xml:space="preserve">Produktit 6 </t>
    </r>
    <r>
      <rPr>
        <b/>
        <sz val="12"/>
        <color theme="1"/>
        <rFont val="Times New Roman"/>
        <family val="1"/>
      </rPr>
      <t>sipas Artikujve Ekonomikë</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</si>
</sst>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0"/>
    <numFmt numFmtId="165" formatCode="0.0%"/>
    <numFmt numFmtId="166" formatCode="_-* #,##0_L_e_k_-;\-* #,##0_L_e_k_-;_-* &quot;-&quot;??_L_e_k_-;_-@_-"/>
    <numFmt numFmtId="167" formatCode="_-* #,##0.00_L_e_k_-;\-* #,##0.00_L_e_k_-;_-* &quot;-&quot;??_L_e_k_-;_-@_-"/>
    <numFmt numFmtId="168" formatCode="_(* #,##0_);_(* \(#,##0\);_(* &quot;-&quot;??_);_(@_)"/>
    <numFmt numFmtId="169" formatCode="0.0"/>
    <numFmt numFmtId="170" formatCode="_(* #,##0.0_);_(* \(#,##0.0\);_(* &quot;-&quot;??_);_(@_)"/>
    <numFmt numFmtId="171" formatCode="_-* #,##0.00_-;\-* #,##0.00_-;_-* &quot;-&quot;??_-;_-@_-"/>
    <numFmt numFmtId="172" formatCode="_-* #,##0.0000000_-;\-* #,##0.0000000_-;_-* &quot;-&quot;??_-;_-@_-"/>
    <numFmt numFmtId="173" formatCode="#,##0.0000000000000"/>
  </numFmts>
  <fonts count="169" x14ac:knownFonts="1">
    <font>
      <sz val="11"/>
      <color theme="1"/>
      <name val="Calibri"/>
      <family val="2"/>
      <scheme val="minor"/>
    </font>
    <font>
      <b/>
      <sz val="9"/>
      <color rgb="FF000000"/>
      <name val="Garamond"/>
      <family val="2"/>
    </font>
    <font>
      <b/>
      <sz val="9"/>
      <color rgb="FFDE342F"/>
      <name val="Garamond"/>
      <family val="2"/>
    </font>
    <font>
      <b/>
      <sz val="8"/>
      <color rgb="FF000000"/>
      <name val="Garamond"/>
      <family val="2"/>
    </font>
    <font>
      <sz val="8"/>
      <color rgb="FF000000"/>
      <name val="Garamond"/>
      <family val="2"/>
    </font>
    <font>
      <sz val="9"/>
      <color rgb="FF000000"/>
      <name val="Garamond"/>
      <family val="2"/>
    </font>
    <font>
      <b/>
      <sz val="7"/>
      <color rgb="FFDE342F"/>
      <name val="Garamond"/>
      <family val="2"/>
    </font>
    <font>
      <sz val="7"/>
      <color rgb="FF000000"/>
      <name val="Garamond"/>
      <family val="2"/>
    </font>
    <font>
      <sz val="8"/>
      <color rgb="FFDE342F"/>
      <name val="Garamond"/>
      <family val="2"/>
    </font>
    <font>
      <i/>
      <sz val="8"/>
      <color rgb="FFDE342F"/>
      <name val="Garamond"/>
      <family val="2"/>
    </font>
    <font>
      <i/>
      <sz val="8"/>
      <color rgb="FF000000"/>
      <name val="Garamond"/>
      <family val="2"/>
    </font>
    <font>
      <sz val="8"/>
      <color rgb="FFFAF3F2"/>
      <name val="Garamond"/>
      <family val="2"/>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16"/>
      <color rgb="FFFF0000"/>
      <name val="Calibri"/>
      <family val="2"/>
      <scheme val="minor"/>
    </font>
    <font>
      <b/>
      <sz val="12"/>
      <color theme="1"/>
      <name val="Garamond"/>
      <family val="1"/>
    </font>
    <font>
      <sz val="12"/>
      <color theme="1"/>
      <name val="Garamond"/>
      <family val="1"/>
    </font>
    <font>
      <b/>
      <sz val="12"/>
      <color rgb="FFFF0000"/>
      <name val="Garamond"/>
      <family val="1"/>
    </font>
    <font>
      <sz val="14"/>
      <color theme="1"/>
      <name val="Garamond"/>
      <family val="1"/>
    </font>
    <font>
      <i/>
      <sz val="12"/>
      <color theme="1"/>
      <name val="Garamond"/>
      <family val="1"/>
    </font>
    <font>
      <b/>
      <sz val="14"/>
      <color theme="1"/>
      <name val="Calibri"/>
      <family val="2"/>
      <scheme val="minor"/>
    </font>
    <font>
      <i/>
      <sz val="14"/>
      <color theme="1"/>
      <name val="Garamond"/>
      <family val="1"/>
    </font>
    <font>
      <sz val="18"/>
      <color theme="1"/>
      <name val="Calibri"/>
      <family val="2"/>
      <scheme val="minor"/>
    </font>
    <font>
      <b/>
      <i/>
      <sz val="12"/>
      <color rgb="FFFF0000"/>
      <name val="Garamond"/>
      <family val="1"/>
    </font>
    <font>
      <b/>
      <i/>
      <sz val="14"/>
      <color theme="1"/>
      <name val="Garamond"/>
      <family val="1"/>
    </font>
    <font>
      <b/>
      <sz val="12"/>
      <name val="Times New Roman"/>
      <family val="1"/>
    </font>
    <font>
      <b/>
      <i/>
      <sz val="12"/>
      <color theme="1"/>
      <name val="Garamond"/>
      <family val="1"/>
    </font>
    <font>
      <b/>
      <sz val="14"/>
      <color theme="1"/>
      <name val="Garamond"/>
      <family val="1"/>
    </font>
    <font>
      <b/>
      <sz val="12"/>
      <name val="Garamond"/>
      <family val="1"/>
    </font>
    <font>
      <b/>
      <sz val="9"/>
      <name val="Garamond"/>
      <family val="1"/>
    </font>
    <font>
      <b/>
      <sz val="9"/>
      <color theme="1"/>
      <name val="Calibri"/>
      <family val="2"/>
      <scheme val="minor"/>
    </font>
    <font>
      <sz val="9"/>
      <color theme="1"/>
      <name val="Calibri"/>
      <family val="2"/>
      <scheme val="minor"/>
    </font>
    <font>
      <b/>
      <sz val="9"/>
      <color rgb="FFFF0000"/>
      <name val="Calibri"/>
      <family val="2"/>
      <scheme val="minor"/>
    </font>
    <font>
      <b/>
      <sz val="9"/>
      <color theme="1"/>
      <name val="Garamond"/>
      <family val="1"/>
    </font>
    <font>
      <sz val="9"/>
      <name val="Garamond"/>
      <family val="1"/>
    </font>
    <font>
      <sz val="9"/>
      <color theme="1"/>
      <name val="Garamond"/>
      <family val="1"/>
    </font>
    <font>
      <b/>
      <sz val="9"/>
      <color theme="1"/>
      <name val="Garamond"/>
      <family val="1"/>
      <charset val="238"/>
    </font>
    <font>
      <sz val="9"/>
      <color rgb="FFFF0000"/>
      <name val="Garamond"/>
      <family val="1"/>
    </font>
    <font>
      <b/>
      <sz val="9"/>
      <color rgb="FFFF0000"/>
      <name val="Garamond"/>
      <family val="1"/>
    </font>
    <font>
      <b/>
      <sz val="9"/>
      <name val="Garamond"/>
      <family val="1"/>
      <charset val="238"/>
    </font>
    <font>
      <i/>
      <sz val="9"/>
      <color theme="1"/>
      <name val="Garamond"/>
      <family val="1"/>
    </font>
    <font>
      <i/>
      <sz val="9"/>
      <name val="Garamond"/>
      <family val="1"/>
      <charset val="238"/>
    </font>
    <font>
      <sz val="9"/>
      <name val="Garamond"/>
      <family val="1"/>
      <charset val="238"/>
    </font>
    <font>
      <sz val="9"/>
      <color rgb="FFFF0000"/>
      <name val="Garamond"/>
      <family val="1"/>
      <charset val="238"/>
    </font>
    <font>
      <b/>
      <i/>
      <sz val="9"/>
      <color theme="1"/>
      <name val="Garamond"/>
      <family val="1"/>
      <charset val="238"/>
    </font>
    <font>
      <b/>
      <i/>
      <sz val="9"/>
      <color rgb="FFFF0000"/>
      <name val="Garamond"/>
      <family val="1"/>
    </font>
    <font>
      <sz val="9"/>
      <color theme="1"/>
      <name val="Garamond"/>
      <family val="1"/>
      <charset val="238"/>
    </font>
    <font>
      <sz val="12"/>
      <color theme="1"/>
      <name val="Times New Roman"/>
      <family val="1"/>
    </font>
    <font>
      <b/>
      <sz val="12"/>
      <color theme="1"/>
      <name val="Times New Roman"/>
      <family val="1"/>
    </font>
    <font>
      <b/>
      <sz val="12"/>
      <color rgb="FFFF0000"/>
      <name val="Times New Roman"/>
      <family val="1"/>
    </font>
    <font>
      <sz val="12"/>
      <name val="Times New Roman"/>
      <family val="1"/>
    </font>
    <font>
      <sz val="12"/>
      <name val="Garamond"/>
      <family val="1"/>
    </font>
    <font>
      <sz val="12"/>
      <color rgb="FFFF0000"/>
      <name val="Times New Roman"/>
      <family val="1"/>
    </font>
    <font>
      <i/>
      <sz val="12"/>
      <color theme="1"/>
      <name val="Times New Roman"/>
      <family val="1"/>
    </font>
    <font>
      <b/>
      <i/>
      <sz val="12"/>
      <color rgb="FFFF0000"/>
      <name val="Times New Roman"/>
      <family val="1"/>
    </font>
    <font>
      <b/>
      <sz val="11"/>
      <color rgb="FFFF0000"/>
      <name val="Calibri"/>
      <family val="2"/>
      <scheme val="minor"/>
    </font>
    <font>
      <b/>
      <sz val="10"/>
      <color theme="1"/>
      <name val="Garamond"/>
      <family val="1"/>
    </font>
    <font>
      <sz val="10"/>
      <color theme="1"/>
      <name val="Garamond"/>
      <family val="1"/>
    </font>
    <font>
      <sz val="8"/>
      <color theme="1"/>
      <name val="Garamond"/>
      <family val="1"/>
    </font>
    <font>
      <sz val="8"/>
      <name val="Garamond"/>
      <family val="1"/>
    </font>
    <font>
      <b/>
      <sz val="8"/>
      <color theme="1"/>
      <name val="Garamond"/>
      <family val="1"/>
    </font>
    <font>
      <b/>
      <sz val="8"/>
      <color rgb="FFFF0000"/>
      <name val="Garamond"/>
      <family val="1"/>
    </font>
    <font>
      <i/>
      <sz val="8"/>
      <color theme="1"/>
      <name val="Garamond"/>
      <family val="1"/>
    </font>
    <font>
      <sz val="8"/>
      <color theme="1"/>
      <name val="Calibri"/>
      <family val="2"/>
      <scheme val="minor"/>
    </font>
    <font>
      <i/>
      <sz val="8"/>
      <name val="Garamond"/>
      <family val="1"/>
    </font>
    <font>
      <b/>
      <sz val="8"/>
      <name val="Garamond"/>
      <family val="1"/>
    </font>
    <font>
      <b/>
      <sz val="11"/>
      <name val="Calibri"/>
      <family val="2"/>
      <scheme val="minor"/>
    </font>
    <font>
      <b/>
      <sz val="10"/>
      <color theme="1"/>
      <name val="Calibri"/>
      <family val="2"/>
      <scheme val="minor"/>
    </font>
    <font>
      <sz val="11"/>
      <color rgb="FF9C0006"/>
      <name val="Calibri"/>
      <family val="2"/>
      <scheme val="minor"/>
    </font>
    <font>
      <i/>
      <sz val="9"/>
      <color theme="1"/>
      <name val="Calibri"/>
      <family val="2"/>
      <scheme val="minor"/>
    </font>
    <font>
      <sz val="8"/>
      <color rgb="FFFF0000"/>
      <name val="Garamond"/>
      <family val="1"/>
    </font>
    <font>
      <sz val="10"/>
      <name val="Arial"/>
      <family val="2"/>
    </font>
    <font>
      <sz val="10"/>
      <color rgb="FF000000"/>
      <name val="Garamond"/>
      <family val="2"/>
    </font>
    <font>
      <sz val="8"/>
      <color theme="1"/>
      <name val="Times New Roman"/>
      <family val="1"/>
    </font>
    <font>
      <b/>
      <sz val="10"/>
      <color rgb="FFFF0000"/>
      <name val="Times New Roman"/>
      <family val="1"/>
    </font>
    <font>
      <b/>
      <sz val="8"/>
      <color rgb="FFFF0000"/>
      <name val="Times New Roman"/>
      <family val="1"/>
    </font>
    <font>
      <b/>
      <i/>
      <sz val="9"/>
      <color rgb="FFFF0000"/>
      <name val="Calibri"/>
      <family val="2"/>
      <scheme val="minor"/>
    </font>
    <font>
      <sz val="11"/>
      <color rgb="FF000000"/>
      <name val="Calibri"/>
      <family val="2"/>
      <scheme val="minor"/>
    </font>
    <font>
      <b/>
      <sz val="11"/>
      <color rgb="FF000000"/>
      <name val="Calibri"/>
      <family val="2"/>
      <scheme val="minor"/>
    </font>
    <font>
      <b/>
      <sz val="10"/>
      <color rgb="FF000000"/>
      <name val="Garamond"/>
      <family val="1"/>
    </font>
    <font>
      <sz val="10"/>
      <color rgb="FF000000"/>
      <name val="Garamond"/>
      <family val="1"/>
    </font>
    <font>
      <sz val="9"/>
      <color rgb="FF000000"/>
      <name val="Garamond"/>
      <family val="1"/>
    </font>
    <font>
      <sz val="8"/>
      <color rgb="FF000000"/>
      <name val="Garamond"/>
      <family val="1"/>
    </font>
    <font>
      <b/>
      <sz val="8"/>
      <color rgb="FF000000"/>
      <name val="Garamond"/>
      <family val="1"/>
    </font>
    <font>
      <b/>
      <sz val="9"/>
      <color rgb="FF000000"/>
      <name val="Garamond"/>
      <family val="1"/>
    </font>
    <font>
      <i/>
      <sz val="9"/>
      <color rgb="FF000000"/>
      <name val="Garamond"/>
      <family val="1"/>
    </font>
    <font>
      <i/>
      <sz val="8"/>
      <color rgb="FF000000"/>
      <name val="Garamond"/>
      <family val="1"/>
    </font>
    <font>
      <b/>
      <sz val="9"/>
      <color indexed="81"/>
      <name val="Tahoma"/>
      <family val="2"/>
      <charset val="238"/>
    </font>
    <font>
      <sz val="9"/>
      <color indexed="81"/>
      <name val="Tahoma"/>
      <family val="2"/>
      <charset val="238"/>
    </font>
    <font>
      <b/>
      <sz val="14"/>
      <color rgb="FFFF0000"/>
      <name val="Calibri"/>
      <family val="2"/>
      <scheme val="minor"/>
    </font>
    <font>
      <sz val="14"/>
      <color theme="1"/>
      <name val="Calibri"/>
      <family val="2"/>
      <scheme val="minor"/>
    </font>
    <font>
      <b/>
      <sz val="14"/>
      <color rgb="FFFF0000"/>
      <name val="Garamond"/>
      <family val="1"/>
    </font>
    <font>
      <sz val="14"/>
      <name val="Garamond"/>
      <family val="1"/>
    </font>
    <font>
      <b/>
      <i/>
      <sz val="14"/>
      <color rgb="FFFF0000"/>
      <name val="Garamond"/>
      <family val="1"/>
    </font>
    <font>
      <sz val="11"/>
      <color theme="1"/>
      <name val="Garamond"/>
      <family val="1"/>
    </font>
    <font>
      <b/>
      <sz val="9"/>
      <color indexed="81"/>
      <name val="Tahoma"/>
      <family val="2"/>
    </font>
    <font>
      <sz val="9"/>
      <color indexed="81"/>
      <name val="Tahoma"/>
      <family val="2"/>
    </font>
    <font>
      <b/>
      <sz val="12"/>
      <color theme="1"/>
      <name val="Garamond"/>
      <family val="1"/>
      <charset val="238"/>
    </font>
    <font>
      <b/>
      <sz val="10"/>
      <color theme="1"/>
      <name val="Times New Roman"/>
      <family val="1"/>
      <charset val="238"/>
    </font>
    <font>
      <sz val="10"/>
      <color theme="1"/>
      <name val="Times New Roman"/>
      <family val="1"/>
      <charset val="238"/>
    </font>
    <font>
      <b/>
      <sz val="12"/>
      <color rgb="FFFF0000"/>
      <name val="Garamond"/>
      <family val="1"/>
      <charset val="238"/>
    </font>
    <font>
      <sz val="12"/>
      <color theme="1"/>
      <name val="Garamond"/>
      <family val="1"/>
      <charset val="238"/>
    </font>
    <font>
      <sz val="12"/>
      <name val="Garamond"/>
      <family val="1"/>
      <charset val="238"/>
    </font>
    <font>
      <sz val="10"/>
      <name val="Times New Roman"/>
      <family val="1"/>
      <charset val="238"/>
    </font>
    <font>
      <sz val="10"/>
      <color theme="1"/>
      <name val="Times New Roman"/>
      <family val="1"/>
    </font>
    <font>
      <b/>
      <sz val="10"/>
      <name val="Times New Roman"/>
      <family val="1"/>
      <charset val="238"/>
    </font>
    <font>
      <b/>
      <sz val="12"/>
      <name val="Garamond"/>
      <family val="1"/>
      <charset val="238"/>
    </font>
    <font>
      <sz val="12"/>
      <color rgb="FFFF0000"/>
      <name val="Garamond"/>
      <family val="1"/>
      <charset val="238"/>
    </font>
    <font>
      <sz val="12"/>
      <color rgb="FF000000"/>
      <name val="Garamond"/>
      <family val="1"/>
      <charset val="238"/>
    </font>
    <font>
      <sz val="12"/>
      <color rgb="FF000000"/>
      <name val="Calibri"/>
      <family val="2"/>
      <scheme val="minor"/>
    </font>
    <font>
      <sz val="10"/>
      <color rgb="FF000000"/>
      <name val="Times New Roman"/>
      <family val="1"/>
      <charset val="238"/>
    </font>
    <font>
      <b/>
      <sz val="10"/>
      <color rgb="FFFF0000"/>
      <name val="Times New Roman"/>
      <family val="1"/>
      <charset val="238"/>
    </font>
    <font>
      <i/>
      <sz val="10"/>
      <color theme="1"/>
      <name val="Times New Roman"/>
      <family val="1"/>
      <charset val="238"/>
    </font>
    <font>
      <sz val="10"/>
      <color rgb="FFFF0000"/>
      <name val="Times New Roman"/>
      <family val="1"/>
      <charset val="238"/>
    </font>
    <font>
      <b/>
      <i/>
      <sz val="10"/>
      <color theme="1"/>
      <name val="Times New Roman"/>
      <family val="1"/>
      <charset val="238"/>
    </font>
    <font>
      <b/>
      <i/>
      <sz val="10"/>
      <color rgb="FFFF0000"/>
      <name val="Times New Roman"/>
      <family val="1"/>
      <charset val="238"/>
    </font>
    <font>
      <b/>
      <sz val="10"/>
      <color theme="1"/>
      <name val="Times New Roman"/>
      <family val="1"/>
    </font>
    <font>
      <b/>
      <sz val="10"/>
      <name val="Times New Roman"/>
      <family val="1"/>
    </font>
    <font>
      <sz val="10"/>
      <color theme="1"/>
      <name val="Calibri"/>
      <family val="2"/>
      <scheme val="minor"/>
    </font>
    <font>
      <sz val="10"/>
      <name val="Garamond"/>
      <family val="1"/>
    </font>
    <font>
      <b/>
      <sz val="10"/>
      <color rgb="FFFF0000"/>
      <name val="Calibri"/>
      <family val="2"/>
      <scheme val="minor"/>
    </font>
    <font>
      <b/>
      <sz val="10"/>
      <color rgb="FFFF0000"/>
      <name val="Garamond"/>
      <family val="1"/>
    </font>
    <font>
      <i/>
      <sz val="10"/>
      <color theme="1"/>
      <name val="Garamond"/>
      <family val="1"/>
    </font>
    <font>
      <b/>
      <i/>
      <sz val="10"/>
      <color theme="1"/>
      <name val="Garamond"/>
      <family val="1"/>
    </font>
    <font>
      <b/>
      <sz val="10"/>
      <name val="Garamond"/>
      <family val="1"/>
    </font>
    <font>
      <b/>
      <sz val="11"/>
      <color theme="1"/>
      <name val="Garamond"/>
      <family val="1"/>
    </font>
    <font>
      <sz val="10"/>
      <name val="Calibri"/>
      <family val="2"/>
      <scheme val="minor"/>
    </font>
    <font>
      <b/>
      <sz val="8"/>
      <color indexed="8"/>
      <name val="Garamond"/>
      <family val="1"/>
    </font>
    <font>
      <b/>
      <sz val="11"/>
      <color indexed="8"/>
      <name val="Garamond"/>
      <family val="1"/>
    </font>
    <font>
      <b/>
      <sz val="11"/>
      <color rgb="FFFF0000"/>
      <name val="Garamond"/>
      <family val="1"/>
    </font>
    <font>
      <sz val="11"/>
      <name val="Garamond"/>
      <family val="1"/>
    </font>
    <font>
      <b/>
      <sz val="8"/>
      <color indexed="10"/>
      <name val="Garamond"/>
      <family val="1"/>
    </font>
    <font>
      <i/>
      <sz val="11"/>
      <color theme="1"/>
      <name val="Garamond"/>
      <family val="1"/>
    </font>
    <font>
      <i/>
      <sz val="11"/>
      <name val="Garamond"/>
      <family val="1"/>
    </font>
    <font>
      <b/>
      <i/>
      <sz val="11"/>
      <color rgb="FFFF0000"/>
      <name val="Garamond"/>
      <family val="1"/>
    </font>
    <font>
      <b/>
      <sz val="11"/>
      <color indexed="10"/>
      <name val="Garamond"/>
      <family val="1"/>
    </font>
    <font>
      <sz val="11"/>
      <color indexed="8"/>
      <name val="Garamond"/>
      <family val="1"/>
    </font>
    <font>
      <b/>
      <sz val="10"/>
      <color indexed="10"/>
      <name val="Times New Roman"/>
      <family val="1"/>
    </font>
    <font>
      <b/>
      <sz val="8"/>
      <color indexed="10"/>
      <name val="Times New Roman"/>
      <family val="1"/>
    </font>
    <font>
      <sz val="8"/>
      <color indexed="8"/>
      <name val="Times New Roman"/>
      <family val="1"/>
    </font>
    <font>
      <sz val="8"/>
      <color rgb="FFC00000"/>
      <name val="Garamond"/>
      <family val="1"/>
    </font>
    <font>
      <b/>
      <sz val="9"/>
      <name val="Calibri"/>
      <family val="2"/>
      <scheme val="minor"/>
    </font>
    <font>
      <b/>
      <sz val="10"/>
      <name val="Calibri"/>
      <family val="2"/>
      <scheme val="minor"/>
    </font>
    <font>
      <sz val="11"/>
      <name val="Calibri"/>
      <family val="2"/>
      <scheme val="minor"/>
    </font>
    <font>
      <i/>
      <sz val="9"/>
      <name val="Garamond"/>
      <family val="1"/>
    </font>
    <font>
      <b/>
      <i/>
      <sz val="9"/>
      <name val="Garamond"/>
      <family val="1"/>
    </font>
    <font>
      <i/>
      <sz val="8"/>
      <name val="Garamond"/>
      <family val="1"/>
      <charset val="238"/>
    </font>
    <font>
      <b/>
      <i/>
      <sz val="9"/>
      <name val="Calibri"/>
      <family val="2"/>
      <scheme val="minor"/>
    </font>
    <font>
      <i/>
      <sz val="9"/>
      <name val="Calibri"/>
      <family val="2"/>
      <scheme val="minor"/>
    </font>
    <font>
      <i/>
      <sz val="10"/>
      <name val="Garamond"/>
      <family val="1"/>
    </font>
    <font>
      <b/>
      <i/>
      <sz val="10"/>
      <color rgb="FFFF0000"/>
      <name val="Garamond"/>
      <family val="1"/>
    </font>
    <font>
      <i/>
      <sz val="10"/>
      <color theme="1"/>
      <name val="Garamond"/>
      <family val="1"/>
      <charset val="238"/>
    </font>
    <font>
      <sz val="10"/>
      <name val="Garamond"/>
      <family val="1"/>
      <charset val="238"/>
    </font>
    <font>
      <b/>
      <sz val="10"/>
      <color theme="1"/>
      <name val="Garamond"/>
      <family val="1"/>
      <charset val="238"/>
    </font>
    <font>
      <sz val="10"/>
      <color theme="1"/>
      <name val="Garamond"/>
      <family val="1"/>
      <charset val="238"/>
    </font>
    <font>
      <i/>
      <sz val="14"/>
      <color rgb="FF000000"/>
      <name val="Times New Roman"/>
      <family val="1"/>
    </font>
    <font>
      <b/>
      <sz val="14"/>
      <color indexed="10"/>
      <name val="Garamond"/>
      <family val="1"/>
    </font>
    <font>
      <b/>
      <sz val="14"/>
      <color indexed="8"/>
      <name val="Garamond"/>
      <family val="1"/>
    </font>
    <font>
      <sz val="14"/>
      <color theme="1"/>
      <name val="Garamond"/>
      <family val="1"/>
      <charset val="238"/>
    </font>
    <font>
      <sz val="14"/>
      <color indexed="8"/>
      <name val="Garamond"/>
      <family val="1"/>
    </font>
    <font>
      <b/>
      <sz val="14"/>
      <name val="Garamond"/>
      <family val="1"/>
    </font>
    <font>
      <b/>
      <sz val="11"/>
      <color rgb="FFFF0000"/>
      <name val="Garamond"/>
      <family val="1"/>
      <charset val="238"/>
    </font>
    <font>
      <b/>
      <sz val="11"/>
      <color theme="1"/>
      <name val="Garamond"/>
      <family val="1"/>
      <charset val="238"/>
    </font>
    <font>
      <sz val="8"/>
      <name val="Garamond"/>
      <family val="1"/>
      <charset val="238"/>
    </font>
    <font>
      <b/>
      <sz val="9"/>
      <color indexed="81"/>
      <name val="Tahoma"/>
      <charset val="1"/>
    </font>
    <font>
      <sz val="9"/>
      <color indexed="81"/>
      <name val="Tahoma"/>
      <charset val="1"/>
    </font>
    <font>
      <sz val="11"/>
      <name val="Times New Roman"/>
      <family val="1"/>
    </font>
  </fonts>
  <fills count="65">
    <fill>
      <patternFill patternType="none"/>
    </fill>
    <fill>
      <patternFill patternType="gray125"/>
    </fill>
    <fill>
      <patternFill patternType="none"/>
    </fill>
    <fill>
      <patternFill patternType="solid">
        <fgColor rgb="FFFFFFFF"/>
      </patternFill>
    </fill>
    <fill>
      <patternFill patternType="solid">
        <fgColor rgb="FFFFFFFF"/>
      </patternFill>
    </fill>
    <fill>
      <patternFill patternType="solid">
        <fgColor rgb="FFDFEFF5"/>
      </patternFill>
    </fill>
    <fill>
      <patternFill patternType="solid">
        <fgColor rgb="FFDFEFF5"/>
      </patternFill>
    </fill>
    <fill>
      <patternFill patternType="solid">
        <fgColor rgb="FFFFFFFF"/>
      </patternFill>
    </fill>
    <fill>
      <patternFill patternType="none"/>
    </fill>
    <fill>
      <patternFill patternType="none"/>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none"/>
    </fill>
    <fill>
      <patternFill patternType="none"/>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FFFFF"/>
      </patternFill>
    </fill>
    <fill>
      <patternFill patternType="none"/>
    </fill>
    <fill>
      <patternFill patternType="none"/>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CDAD9"/>
      </patternFill>
    </fill>
    <fill>
      <patternFill patternType="solid">
        <fgColor rgb="FFFCDAD9"/>
      </patternFill>
    </fill>
    <fill>
      <patternFill patternType="solid">
        <fgColor rgb="FFF0F0F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C7CE"/>
      </patternFill>
    </fill>
    <fill>
      <patternFill patternType="solid">
        <fgColor theme="2" tint="-9.9978637043366805E-2"/>
        <bgColor indexed="64"/>
      </patternFill>
    </fill>
    <fill>
      <patternFill patternType="solid">
        <fgColor rgb="FFFFFF00"/>
        <bgColor indexed="64"/>
      </patternFill>
    </fill>
    <fill>
      <patternFill patternType="solid">
        <fgColor rgb="FFDDEBF7"/>
        <bgColor rgb="FF000000"/>
      </patternFill>
    </fill>
    <fill>
      <patternFill patternType="solid">
        <fgColor rgb="FFFFFFFF"/>
        <bgColor rgb="FF000000"/>
      </patternFill>
    </fill>
    <fill>
      <patternFill patternType="solid">
        <fgColor rgb="FFF2F2F2"/>
        <bgColor rgb="FF000000"/>
      </patternFill>
    </fill>
    <fill>
      <patternFill patternType="solid">
        <fgColor rgb="FFD9D9D9"/>
        <bgColor rgb="FF000000"/>
      </patternFill>
    </fill>
    <fill>
      <patternFill patternType="solid">
        <fgColor rgb="FFF8CBAD"/>
        <bgColor rgb="FF000000"/>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6" tint="0.79998168889431442"/>
        <bgColor indexed="64"/>
      </patternFill>
    </fill>
    <fill>
      <patternFill patternType="solid">
        <fgColor theme="6" tint="0.59999389629810485"/>
        <bgColor indexed="64"/>
      </patternFill>
    </fill>
  </fills>
  <borders count="118">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rgb="FF2E74B5"/>
      </left>
      <right/>
      <top/>
      <bottom style="medium">
        <color rgb="FF2E74B5"/>
      </bottom>
      <diagonal/>
    </border>
    <border>
      <left/>
      <right/>
      <top/>
      <bottom style="medium">
        <color rgb="FF2E74B5"/>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2E74B5"/>
      </left>
      <right style="medium">
        <color rgb="FF2E74B5"/>
      </right>
      <top/>
      <bottom/>
      <diagonal/>
    </border>
    <border>
      <left/>
      <right/>
      <top style="medium">
        <color rgb="FF2E74B5"/>
      </top>
      <bottom/>
      <diagonal/>
    </border>
    <border>
      <left style="medium">
        <color rgb="FF2E74B5"/>
      </left>
      <right style="medium">
        <color rgb="FF2E74B5"/>
      </right>
      <top style="medium">
        <color rgb="FF2E74B5"/>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style="medium">
        <color indexed="64"/>
      </right>
      <top/>
      <bottom/>
      <diagonal/>
    </border>
    <border>
      <left style="medium">
        <color rgb="FF0070C0"/>
      </left>
      <right/>
      <top style="medium">
        <color rgb="FF2E74B5"/>
      </top>
      <bottom style="medium">
        <color rgb="FF2E74B5"/>
      </bottom>
      <diagonal/>
    </border>
    <border>
      <left style="medium">
        <color rgb="FF0070C0"/>
      </left>
      <right/>
      <top style="medium">
        <color rgb="FF2E74B5"/>
      </top>
      <bottom style="medium">
        <color rgb="FF0070C0"/>
      </bottom>
      <diagonal/>
    </border>
    <border>
      <left style="medium">
        <color rgb="FF0070C0"/>
      </left>
      <right style="medium">
        <color rgb="FF0070C0"/>
      </right>
      <top style="medium">
        <color rgb="FF2E74B5"/>
      </top>
      <bottom style="medium">
        <color rgb="FF0070C0"/>
      </bottom>
      <diagonal/>
    </border>
    <border>
      <left style="medium">
        <color rgb="FF0070C0"/>
      </left>
      <right style="medium">
        <color rgb="FF0070C0"/>
      </right>
      <top/>
      <bottom/>
      <diagonal/>
    </border>
    <border>
      <left style="medium">
        <color rgb="FF0070C0"/>
      </left>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2E74B5"/>
      </left>
      <right/>
      <top style="medium">
        <color rgb="FF0070C0"/>
      </top>
      <bottom style="medium">
        <color rgb="FF2E74B5"/>
      </bottom>
      <diagonal/>
    </border>
    <border>
      <left/>
      <right/>
      <top style="medium">
        <color rgb="FF0070C0"/>
      </top>
      <bottom style="medium">
        <color rgb="FF2E74B5"/>
      </bottom>
      <diagonal/>
    </border>
    <border>
      <left/>
      <right style="medium">
        <color rgb="FF2E74B5"/>
      </right>
      <top style="medium">
        <color rgb="FF0070C0"/>
      </top>
      <bottom style="medium">
        <color rgb="FF2E74B5"/>
      </bottom>
      <diagonal/>
    </border>
    <border>
      <left style="medium">
        <color rgb="FF2E74B5"/>
      </left>
      <right style="medium">
        <color rgb="FF2E74B5"/>
      </right>
      <top style="medium">
        <color rgb="FF2E74B5"/>
      </top>
      <bottom style="medium">
        <color indexed="64"/>
      </bottom>
      <diagonal/>
    </border>
    <border>
      <left/>
      <right style="medium">
        <color rgb="FF2E74B5"/>
      </right>
      <top style="medium">
        <color rgb="FF2E74B5"/>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top style="medium">
        <color rgb="FF2E74B5"/>
      </top>
      <bottom/>
      <diagonal/>
    </border>
    <border>
      <left style="medium">
        <color rgb="FF2E74B5"/>
      </left>
      <right/>
      <top/>
      <bottom/>
      <diagonal/>
    </border>
    <border>
      <left/>
      <right style="medium">
        <color rgb="FF2E74B5"/>
      </right>
      <top style="medium">
        <color rgb="FF2E74B5"/>
      </top>
      <bottom/>
      <diagonal/>
    </border>
    <border>
      <left/>
      <right style="thin">
        <color indexed="64"/>
      </right>
      <top style="thin">
        <color indexed="64"/>
      </top>
      <bottom style="thin">
        <color indexed="64"/>
      </bottom>
      <diagonal/>
    </border>
    <border>
      <left style="medium">
        <color indexed="64"/>
      </left>
      <right style="medium">
        <color rgb="FF2E74B5"/>
      </right>
      <top/>
      <bottom style="medium">
        <color rgb="FF2E74B5"/>
      </bottom>
      <diagonal/>
    </border>
    <border>
      <left style="medium">
        <color indexed="64"/>
      </left>
      <right style="medium">
        <color rgb="FF2E74B5"/>
      </right>
      <top style="medium">
        <color indexed="64"/>
      </top>
      <bottom style="medium">
        <color rgb="FF2E74B5"/>
      </bottom>
      <diagonal/>
    </border>
    <border>
      <left style="medium">
        <color rgb="FF2E74B5"/>
      </left>
      <right/>
      <top style="medium">
        <color indexed="64"/>
      </top>
      <bottom/>
      <diagonal/>
    </border>
    <border>
      <left style="medium">
        <color indexed="64"/>
      </left>
      <right/>
      <top style="medium">
        <color rgb="FF2E74B5"/>
      </top>
      <bottom/>
      <diagonal/>
    </border>
    <border>
      <left style="medium">
        <color indexed="64"/>
      </left>
      <right/>
      <top/>
      <bottom style="medium">
        <color rgb="FF2E74B5"/>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rgb="FF2E74B5"/>
      </right>
      <top/>
      <bottom style="medium">
        <color indexed="64"/>
      </bottom>
      <diagonal/>
    </border>
    <border>
      <left style="medium">
        <color rgb="FF2E74B5"/>
      </left>
      <right/>
      <top/>
      <bottom style="medium">
        <color indexed="64"/>
      </bottom>
      <diagonal/>
    </border>
    <border>
      <left style="medium">
        <color rgb="FF2E74B5"/>
      </left>
      <right style="medium">
        <color indexed="64"/>
      </right>
      <top/>
      <bottom style="medium">
        <color indexed="64"/>
      </bottom>
      <diagonal/>
    </border>
    <border>
      <left style="medium">
        <color rgb="FF2E74B5"/>
      </left>
      <right/>
      <top style="thin">
        <color indexed="64"/>
      </top>
      <bottom style="medium">
        <color rgb="FF2E74B5"/>
      </bottom>
      <diagonal/>
    </border>
    <border>
      <left/>
      <right/>
      <top style="thin">
        <color indexed="64"/>
      </top>
      <bottom style="medium">
        <color rgb="FF2E74B5"/>
      </bottom>
      <diagonal/>
    </border>
    <border>
      <left/>
      <right style="medium">
        <color rgb="FF2E74B5"/>
      </right>
      <top style="thin">
        <color indexed="64"/>
      </top>
      <bottom style="medium">
        <color rgb="FF2E74B5"/>
      </bottom>
      <diagonal/>
    </border>
    <border>
      <left style="thin">
        <color indexed="64"/>
      </left>
      <right/>
      <top/>
      <bottom/>
      <diagonal/>
    </border>
    <border>
      <left style="thin">
        <color indexed="64"/>
      </left>
      <right/>
      <top style="medium">
        <color rgb="FF2E74B5"/>
      </top>
      <bottom style="thin">
        <color indexed="64"/>
      </bottom>
      <diagonal/>
    </border>
    <border>
      <left/>
      <right/>
      <top style="medium">
        <color rgb="FF2E74B5"/>
      </top>
      <bottom style="thin">
        <color indexed="64"/>
      </bottom>
      <diagonal/>
    </border>
    <border>
      <left/>
      <right style="thin">
        <color indexed="64"/>
      </right>
      <top style="medium">
        <color rgb="FF2E74B5"/>
      </top>
      <bottom style="thin">
        <color indexed="64"/>
      </bottom>
      <diagonal/>
    </border>
    <border>
      <left/>
      <right/>
      <top style="thin">
        <color indexed="64"/>
      </top>
      <bottom style="thin">
        <color indexed="64"/>
      </bottom>
      <diagonal/>
    </border>
    <border>
      <left/>
      <right style="thin">
        <color rgb="FF000000"/>
      </right>
      <top style="medium">
        <color rgb="FF2E74B5"/>
      </top>
      <bottom style="medium">
        <color rgb="FF2E74B5"/>
      </bottom>
      <diagonal/>
    </border>
    <border>
      <left/>
      <right style="thin">
        <color indexed="64"/>
      </right>
      <top style="medium">
        <color rgb="FF2E74B5"/>
      </top>
      <bottom style="medium">
        <color rgb="FF2E74B5"/>
      </bottom>
      <diagonal/>
    </border>
    <border>
      <left style="medium">
        <color rgb="FF2E74B5"/>
      </left>
      <right/>
      <top style="medium">
        <color rgb="FF2E74B5"/>
      </top>
      <bottom style="thin">
        <color indexed="64"/>
      </bottom>
      <diagonal/>
    </border>
    <border>
      <left/>
      <right style="thin">
        <color indexed="64"/>
      </right>
      <top style="medium">
        <color rgb="FF2E74B5"/>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2E74B5"/>
      </left>
      <right/>
      <top style="medium">
        <color indexed="64"/>
      </top>
      <bottom style="medium">
        <color rgb="FF2E74B5"/>
      </bottom>
      <diagonal/>
    </border>
    <border>
      <left/>
      <right/>
      <top style="medium">
        <color indexed="64"/>
      </top>
      <bottom style="medium">
        <color rgb="FF2E74B5"/>
      </bottom>
      <diagonal/>
    </border>
    <border>
      <left/>
      <right style="medium">
        <color indexed="64"/>
      </right>
      <top style="medium">
        <color indexed="64"/>
      </top>
      <bottom style="medium">
        <color rgb="FF2E74B5"/>
      </bottom>
      <diagonal/>
    </border>
    <border>
      <left style="medium">
        <color indexed="64"/>
      </left>
      <right style="medium">
        <color rgb="FF2E74B5"/>
      </right>
      <top style="medium">
        <color rgb="FF2E74B5"/>
      </top>
      <bottom style="medium">
        <color rgb="FF2E74B5"/>
      </bottom>
      <diagonal/>
    </border>
    <border>
      <left/>
      <right style="medium">
        <color indexed="64"/>
      </right>
      <top style="medium">
        <color rgb="FF2E74B5"/>
      </top>
      <bottom style="medium">
        <color rgb="FF2E74B5"/>
      </bottom>
      <diagonal/>
    </border>
    <border>
      <left style="medium">
        <color indexed="64"/>
      </left>
      <right/>
      <top style="medium">
        <color rgb="FF2E74B5"/>
      </top>
      <bottom style="medium">
        <color rgb="FF2E74B5"/>
      </bottom>
      <diagonal/>
    </border>
    <border>
      <left style="medium">
        <color indexed="64"/>
      </left>
      <right style="medium">
        <color rgb="FF2E74B5"/>
      </right>
      <top style="medium">
        <color rgb="FF2E74B5"/>
      </top>
      <bottom/>
      <diagonal/>
    </border>
    <border>
      <left/>
      <right style="medium">
        <color indexed="64"/>
      </right>
      <top/>
      <bottom style="medium">
        <color rgb="FF2E74B5"/>
      </bottom>
      <diagonal/>
    </border>
    <border>
      <left style="medium">
        <color rgb="FF2E74B5"/>
      </left>
      <right style="medium">
        <color indexed="64"/>
      </right>
      <top/>
      <bottom style="medium">
        <color rgb="FF2E74B5"/>
      </bottom>
      <diagonal/>
    </border>
    <border>
      <left style="medium">
        <color rgb="FF2E74B5"/>
      </left>
      <right style="medium">
        <color rgb="FF2E74B5"/>
      </right>
      <top/>
      <bottom style="medium">
        <color indexed="64"/>
      </bottom>
      <diagonal/>
    </border>
    <border>
      <left/>
      <right style="medium">
        <color rgb="FF2E74B5"/>
      </right>
      <top/>
      <bottom style="medium">
        <color indexed="64"/>
      </bottom>
      <diagonal/>
    </border>
    <border>
      <left style="medium">
        <color indexed="64"/>
      </left>
      <right/>
      <top style="medium">
        <color indexed="64"/>
      </top>
      <bottom style="medium">
        <color rgb="FF2E74B5"/>
      </bottom>
      <diagonal/>
    </border>
    <border>
      <left style="medium">
        <color indexed="64"/>
      </left>
      <right style="medium">
        <color rgb="FF2E74B5"/>
      </right>
      <top/>
      <bottom/>
      <diagonal/>
    </border>
    <border>
      <left style="medium">
        <color indexed="64"/>
      </left>
      <right style="medium">
        <color rgb="FF2E74B5"/>
      </right>
      <top style="medium">
        <color rgb="FF2E74B5"/>
      </top>
      <bottom style="thin">
        <color indexed="64"/>
      </bottom>
      <diagonal/>
    </border>
    <border>
      <left style="medium">
        <color rgb="FF2E74B5"/>
      </left>
      <right style="medium">
        <color theme="4" tint="-0.24994659260841701"/>
      </right>
      <top style="medium">
        <color rgb="FF2E74B5"/>
      </top>
      <bottom style="medium">
        <color rgb="FF2E74B5"/>
      </bottom>
      <diagonal/>
    </border>
    <border>
      <left style="medium">
        <color theme="4" tint="-0.24994659260841701"/>
      </left>
      <right style="medium">
        <color theme="4" tint="-0.24994659260841701"/>
      </right>
      <top style="medium">
        <color rgb="FF2E74B5"/>
      </top>
      <bottom style="medium">
        <color rgb="FF2E74B5"/>
      </bottom>
      <diagonal/>
    </border>
    <border>
      <left style="medium">
        <color theme="4" tint="-0.24994659260841701"/>
      </left>
      <right style="medium">
        <color rgb="FF2E74B5"/>
      </right>
      <top style="medium">
        <color rgb="FF2E74B5"/>
      </top>
      <bottom style="medium">
        <color rgb="FF2E74B5"/>
      </bottom>
      <diagonal/>
    </border>
  </borders>
  <cellStyleXfs count="35">
    <xf numFmtId="0" fontId="0" fillId="0" borderId="0"/>
    <xf numFmtId="0" fontId="12" fillId="26" borderId="2"/>
    <xf numFmtId="0" fontId="12" fillId="26" borderId="2"/>
    <xf numFmtId="0" fontId="12" fillId="26" borderId="2"/>
    <xf numFmtId="0" fontId="12" fillId="26" borderId="2"/>
    <xf numFmtId="0" fontId="12" fillId="26" borderId="2"/>
    <xf numFmtId="43" fontId="12" fillId="26" borderId="2" applyFont="0" applyFill="0" applyBorder="0" applyAlignment="0" applyProtection="0"/>
    <xf numFmtId="0" fontId="12" fillId="26" borderId="2"/>
    <xf numFmtId="9" fontId="12" fillId="26" borderId="2" applyFont="0" applyFill="0" applyBorder="0" applyAlignment="0" applyProtection="0"/>
    <xf numFmtId="167" fontId="12" fillId="26" borderId="2" applyFont="0" applyFill="0" applyBorder="0" applyAlignment="0" applyProtection="0"/>
    <xf numFmtId="0" fontId="12" fillId="26" borderId="2"/>
    <xf numFmtId="0" fontId="12" fillId="26" borderId="2"/>
    <xf numFmtId="0" fontId="12" fillId="26" borderId="2"/>
    <xf numFmtId="0" fontId="12" fillId="26" borderId="2"/>
    <xf numFmtId="0" fontId="12" fillId="26" borderId="2"/>
    <xf numFmtId="0" fontId="73"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70" fillId="51" borderId="2" applyNumberFormat="0" applyBorder="0" applyAlignment="0" applyProtection="0"/>
    <xf numFmtId="0" fontId="12" fillId="26" borderId="2"/>
    <xf numFmtId="0" fontId="12" fillId="26" borderId="2"/>
    <xf numFmtId="0" fontId="12" fillId="26" borderId="2"/>
    <xf numFmtId="0" fontId="12" fillId="26" borderId="2"/>
    <xf numFmtId="0" fontId="12" fillId="26" borderId="2"/>
    <xf numFmtId="0" fontId="12" fillId="26" borderId="2"/>
    <xf numFmtId="0" fontId="73" fillId="26" borderId="2"/>
    <xf numFmtId="0" fontId="12" fillId="26" borderId="2"/>
    <xf numFmtId="171" fontId="12" fillId="26" borderId="2" applyFont="0" applyFill="0" applyBorder="0" applyAlignment="0" applyProtection="0"/>
  </cellStyleXfs>
  <cellXfs count="3164">
    <xf numFmtId="0" fontId="0" fillId="0" borderId="0" xfId="0"/>
    <xf numFmtId="0" fontId="0" fillId="2" borderId="0" xfId="0" applyFill="1" applyAlignment="1" applyProtection="1">
      <alignment wrapText="1"/>
      <protection locked="0"/>
    </xf>
    <xf numFmtId="0" fontId="3" fillId="7" borderId="3" xfId="0" applyFont="1" applyFill="1" applyBorder="1" applyAlignment="1">
      <alignment horizontal="left" vertical="center" wrapText="1"/>
    </xf>
    <xf numFmtId="0" fontId="3" fillId="16" borderId="3" xfId="0" applyFont="1" applyFill="1" applyBorder="1" applyAlignment="1">
      <alignment horizontal="left" vertical="center" wrapText="1"/>
    </xf>
    <xf numFmtId="0" fontId="3" fillId="19" borderId="3" xfId="0" applyFont="1" applyFill="1" applyBorder="1" applyAlignment="1">
      <alignment horizontal="center" vertical="center" wrapText="1"/>
    </xf>
    <xf numFmtId="0" fontId="6" fillId="21" borderId="3" xfId="0" applyFont="1" applyFill="1" applyBorder="1" applyAlignment="1">
      <alignment horizontal="left" vertical="center" wrapText="1"/>
    </xf>
    <xf numFmtId="0" fontId="7" fillId="24" borderId="3" xfId="0" applyFont="1" applyFill="1" applyBorder="1" applyAlignment="1">
      <alignment horizontal="left" vertical="center" wrapText="1"/>
    </xf>
    <xf numFmtId="0" fontId="0" fillId="27" borderId="4" xfId="0" applyFill="1" applyBorder="1" applyAlignment="1" applyProtection="1">
      <alignment wrapText="1"/>
      <protection locked="0"/>
    </xf>
    <xf numFmtId="164" fontId="3" fillId="28" borderId="4" xfId="0" applyNumberFormat="1" applyFont="1" applyFill="1" applyBorder="1" applyAlignment="1">
      <alignment horizontal="center" vertical="center" wrapText="1"/>
    </xf>
    <xf numFmtId="0" fontId="0" fillId="29" borderId="5" xfId="0" applyFill="1" applyBorder="1" applyAlignment="1" applyProtection="1">
      <alignment wrapText="1"/>
      <protection locked="0"/>
    </xf>
    <xf numFmtId="0" fontId="3" fillId="30" borderId="5" xfId="0" applyFont="1" applyFill="1" applyBorder="1" applyAlignment="1">
      <alignment horizontal="center" vertical="center" wrapText="1"/>
    </xf>
    <xf numFmtId="0" fontId="9" fillId="33" borderId="3" xfId="0" applyFont="1" applyFill="1" applyBorder="1" applyAlignment="1">
      <alignment horizontal="center" vertical="center" wrapText="1"/>
    </xf>
    <xf numFmtId="0" fontId="10" fillId="34" borderId="3" xfId="0" applyFont="1" applyFill="1" applyBorder="1" applyAlignment="1">
      <alignment horizontal="right" vertical="center" wrapText="1"/>
    </xf>
    <xf numFmtId="0" fontId="4" fillId="35" borderId="3" xfId="0" applyFont="1" applyFill="1" applyBorder="1" applyAlignment="1">
      <alignment horizontal="left" vertical="center" wrapText="1"/>
    </xf>
    <xf numFmtId="0" fontId="4" fillId="36" borderId="3" xfId="0" applyFont="1" applyFill="1" applyBorder="1" applyAlignment="1">
      <alignment horizontal="right" vertical="center" wrapText="1"/>
    </xf>
    <xf numFmtId="0" fontId="10" fillId="37" borderId="3" xfId="0" applyFont="1" applyFill="1" applyBorder="1" applyAlignment="1">
      <alignment horizontal="left" vertical="center" wrapText="1"/>
    </xf>
    <xf numFmtId="3" fontId="10" fillId="38" borderId="3" xfId="0" applyNumberFormat="1" applyFont="1" applyFill="1" applyBorder="1" applyAlignment="1">
      <alignment horizontal="right" vertical="center" wrapText="1"/>
    </xf>
    <xf numFmtId="0" fontId="4" fillId="39" borderId="3" xfId="0" applyFont="1" applyFill="1" applyBorder="1" applyAlignment="1">
      <alignment horizontal="left" vertical="center" wrapText="1"/>
    </xf>
    <xf numFmtId="0" fontId="11" fillId="40" borderId="3" xfId="0" applyFont="1" applyFill="1" applyBorder="1" applyAlignment="1">
      <alignment horizontal="left" vertical="center" wrapText="1"/>
    </xf>
    <xf numFmtId="3" fontId="3" fillId="41" borderId="3" xfId="0" applyNumberFormat="1" applyFont="1" applyFill="1" applyBorder="1" applyAlignment="1">
      <alignment horizontal="right" vertical="center" wrapText="1"/>
    </xf>
    <xf numFmtId="3" fontId="4" fillId="42" borderId="3" xfId="0" applyNumberFormat="1" applyFont="1" applyFill="1" applyBorder="1" applyAlignment="1">
      <alignment horizontal="right" vertical="center" wrapText="1"/>
    </xf>
    <xf numFmtId="3" fontId="4" fillId="43" borderId="4" xfId="0" applyNumberFormat="1" applyFont="1" applyFill="1" applyBorder="1" applyAlignment="1">
      <alignment horizontal="right" vertical="center" wrapText="1"/>
    </xf>
    <xf numFmtId="0" fontId="7" fillId="44" borderId="1" xfId="0" applyFont="1" applyFill="1" applyBorder="1" applyAlignment="1">
      <alignment horizontal="left" vertical="center" wrapText="1"/>
    </xf>
    <xf numFmtId="0" fontId="12" fillId="26" borderId="2" xfId="1" applyAlignment="1" applyProtection="1">
      <alignment wrapText="1"/>
      <protection locked="0"/>
    </xf>
    <xf numFmtId="0" fontId="12" fillId="26" borderId="2" xfId="1"/>
    <xf numFmtId="0" fontId="3" fillId="45" borderId="3" xfId="1" applyFont="1" applyFill="1" applyBorder="1" applyAlignment="1">
      <alignment horizontal="left" vertical="center" wrapText="1"/>
    </xf>
    <xf numFmtId="0" fontId="3" fillId="41" borderId="3" xfId="1" applyFont="1" applyFill="1" applyBorder="1" applyAlignment="1">
      <alignment horizontal="left" vertical="center" wrapText="1"/>
    </xf>
    <xf numFmtId="0" fontId="4" fillId="45" borderId="3" xfId="1" applyFont="1" applyFill="1" applyBorder="1" applyAlignment="1">
      <alignment horizontal="left" vertical="center" wrapText="1"/>
    </xf>
    <xf numFmtId="164" fontId="4" fillId="45" borderId="4" xfId="1" applyNumberFormat="1" applyFont="1" applyFill="1" applyBorder="1" applyAlignment="1">
      <alignment horizontal="center" vertical="center" wrapText="1"/>
    </xf>
    <xf numFmtId="0" fontId="4" fillId="45" borderId="3" xfId="1" applyFont="1" applyFill="1" applyBorder="1" applyAlignment="1" applyProtection="1">
      <alignment horizontal="left" vertical="center" wrapText="1"/>
      <protection locked="0"/>
    </xf>
    <xf numFmtId="0" fontId="4" fillId="45" borderId="5" xfId="1" applyFont="1" applyFill="1" applyBorder="1" applyAlignment="1">
      <alignment horizontal="center" vertical="center" wrapText="1"/>
    </xf>
    <xf numFmtId="0" fontId="4" fillId="45" borderId="3" xfId="1" applyFont="1" applyFill="1" applyBorder="1" applyAlignment="1">
      <alignment horizontal="right" vertical="center" wrapText="1"/>
    </xf>
    <xf numFmtId="0" fontId="3" fillId="41" borderId="3" xfId="1" applyFont="1" applyFill="1" applyBorder="1" applyAlignment="1">
      <alignment horizontal="center" vertical="center" wrapText="1"/>
    </xf>
    <xf numFmtId="0" fontId="6" fillId="41" borderId="3" xfId="1" applyFont="1" applyFill="1" applyBorder="1" applyAlignment="1">
      <alignment horizontal="left" vertical="center" wrapText="1"/>
    </xf>
    <xf numFmtId="0" fontId="7" fillId="45" borderId="3" xfId="1" applyFont="1" applyFill="1" applyBorder="1" applyAlignment="1">
      <alignment horizontal="left" vertical="center" wrapText="1"/>
    </xf>
    <xf numFmtId="0" fontId="12" fillId="45" borderId="4" xfId="1" applyFill="1" applyBorder="1" applyAlignment="1" applyProtection="1">
      <alignment wrapText="1"/>
      <protection locked="0"/>
    </xf>
    <xf numFmtId="164" fontId="3" fillId="45" borderId="4" xfId="1" applyNumberFormat="1" applyFont="1" applyFill="1" applyBorder="1" applyAlignment="1">
      <alignment horizontal="center" vertical="center" wrapText="1"/>
    </xf>
    <xf numFmtId="0" fontId="12" fillId="45" borderId="5" xfId="1" applyFill="1" applyBorder="1" applyAlignment="1" applyProtection="1">
      <alignment wrapText="1"/>
      <protection locked="0"/>
    </xf>
    <xf numFmtId="0" fontId="3" fillId="45" borderId="5" xfId="1" applyFont="1" applyFill="1" applyBorder="1" applyAlignment="1">
      <alignment horizontal="center" vertical="center" wrapText="1"/>
    </xf>
    <xf numFmtId="0" fontId="10" fillId="45" borderId="3" xfId="1" applyFont="1" applyFill="1" applyBorder="1" applyAlignment="1">
      <alignment horizontal="left" vertical="center" wrapText="1"/>
    </xf>
    <xf numFmtId="3" fontId="10" fillId="45" borderId="3" xfId="1" applyNumberFormat="1" applyFont="1" applyFill="1" applyBorder="1" applyAlignment="1">
      <alignment horizontal="right" vertical="center" wrapText="1"/>
    </xf>
    <xf numFmtId="0" fontId="9" fillId="45" borderId="3" xfId="1" applyFont="1" applyFill="1" applyBorder="1" applyAlignment="1">
      <alignment horizontal="center" vertical="center" wrapText="1"/>
    </xf>
    <xf numFmtId="0" fontId="4" fillId="40" borderId="3" xfId="1" applyFont="1" applyFill="1" applyBorder="1" applyAlignment="1">
      <alignment horizontal="left" vertical="center" wrapText="1"/>
    </xf>
    <xf numFmtId="0" fontId="11" fillId="40" borderId="3" xfId="1" applyFont="1" applyFill="1" applyBorder="1" applyAlignment="1">
      <alignment horizontal="left" vertical="center" wrapText="1"/>
    </xf>
    <xf numFmtId="3" fontId="3" fillId="41" borderId="3" xfId="1" applyNumberFormat="1" applyFont="1" applyFill="1" applyBorder="1" applyAlignment="1">
      <alignment horizontal="right" vertical="center" wrapText="1"/>
    </xf>
    <xf numFmtId="3" fontId="4" fillId="45" borderId="3" xfId="1" applyNumberFormat="1" applyFont="1" applyFill="1" applyBorder="1" applyAlignment="1">
      <alignment horizontal="right" vertical="center" wrapText="1"/>
    </xf>
    <xf numFmtId="3" fontId="4" fillId="45" borderId="4" xfId="1" applyNumberFormat="1" applyFont="1" applyFill="1" applyBorder="1" applyAlignment="1">
      <alignment horizontal="right" vertical="center" wrapText="1"/>
    </xf>
    <xf numFmtId="0" fontId="7" fillId="45" borderId="2" xfId="1" applyFont="1" applyFill="1" applyAlignment="1">
      <alignment horizontal="left" vertical="center" wrapText="1"/>
    </xf>
    <xf numFmtId="0" fontId="12" fillId="26" borderId="2" xfId="2" applyAlignment="1" applyProtection="1">
      <alignment wrapText="1"/>
      <protection locked="0"/>
    </xf>
    <xf numFmtId="0" fontId="12" fillId="26" borderId="2" xfId="2"/>
    <xf numFmtId="0" fontId="3" fillId="45" borderId="3" xfId="2" applyFont="1" applyFill="1" applyBorder="1" applyAlignment="1">
      <alignment horizontal="left" vertical="center" wrapText="1"/>
    </xf>
    <xf numFmtId="0" fontId="3" fillId="41" borderId="3" xfId="2" applyFont="1" applyFill="1" applyBorder="1" applyAlignment="1">
      <alignment horizontal="left" vertical="center" wrapText="1"/>
    </xf>
    <xf numFmtId="0" fontId="4" fillId="45" borderId="3" xfId="2" applyFont="1" applyFill="1" applyBorder="1" applyAlignment="1">
      <alignment horizontal="left" vertical="center" wrapText="1"/>
    </xf>
    <xf numFmtId="164" fontId="4" fillId="45" borderId="4" xfId="2" applyNumberFormat="1" applyFont="1" applyFill="1" applyBorder="1" applyAlignment="1">
      <alignment horizontal="center" vertical="center" wrapText="1"/>
    </xf>
    <xf numFmtId="0" fontId="4" fillId="45" borderId="3" xfId="2" applyFont="1" applyFill="1" applyBorder="1" applyAlignment="1" applyProtection="1">
      <alignment horizontal="left" vertical="center" wrapText="1"/>
      <protection locked="0"/>
    </xf>
    <xf numFmtId="0" fontId="4" fillId="45" borderId="5" xfId="2" applyFont="1" applyFill="1" applyBorder="1" applyAlignment="1">
      <alignment horizontal="center" vertical="center" wrapText="1"/>
    </xf>
    <xf numFmtId="0" fontId="4" fillId="45" borderId="3" xfId="2" applyFont="1" applyFill="1" applyBorder="1" applyAlignment="1">
      <alignment horizontal="right" vertical="center" wrapText="1"/>
    </xf>
    <xf numFmtId="0" fontId="3" fillId="41" borderId="3" xfId="2" applyFont="1" applyFill="1" applyBorder="1" applyAlignment="1">
      <alignment horizontal="center" vertical="center" wrapText="1"/>
    </xf>
    <xf numFmtId="0" fontId="6" fillId="41" borderId="3" xfId="2" applyFont="1" applyFill="1" applyBorder="1" applyAlignment="1">
      <alignment horizontal="left" vertical="center" wrapText="1"/>
    </xf>
    <xf numFmtId="0" fontId="7" fillId="45" borderId="3" xfId="2" applyFont="1" applyFill="1" applyBorder="1" applyAlignment="1">
      <alignment horizontal="left" vertical="center" wrapText="1"/>
    </xf>
    <xf numFmtId="0" fontId="12" fillId="45" borderId="4" xfId="2" applyFill="1" applyBorder="1" applyAlignment="1" applyProtection="1">
      <alignment wrapText="1"/>
      <protection locked="0"/>
    </xf>
    <xf numFmtId="164" fontId="3" fillId="45" borderId="4" xfId="2" applyNumberFormat="1" applyFont="1" applyFill="1" applyBorder="1" applyAlignment="1">
      <alignment horizontal="center" vertical="center" wrapText="1"/>
    </xf>
    <xf numFmtId="0" fontId="12" fillId="45" borderId="5" xfId="2" applyFill="1" applyBorder="1" applyAlignment="1" applyProtection="1">
      <alignment wrapText="1"/>
      <protection locked="0"/>
    </xf>
    <xf numFmtId="0" fontId="3" fillId="45" borderId="5" xfId="2" applyFont="1" applyFill="1" applyBorder="1" applyAlignment="1">
      <alignment horizontal="center" vertical="center" wrapText="1"/>
    </xf>
    <xf numFmtId="0" fontId="10" fillId="45" borderId="3" xfId="2" applyFont="1" applyFill="1" applyBorder="1" applyAlignment="1">
      <alignment horizontal="left" vertical="center" wrapText="1"/>
    </xf>
    <xf numFmtId="3" fontId="10" fillId="45" borderId="3" xfId="2" applyNumberFormat="1" applyFont="1" applyFill="1" applyBorder="1" applyAlignment="1">
      <alignment horizontal="right" vertical="center" wrapText="1"/>
    </xf>
    <xf numFmtId="0" fontId="9" fillId="45" borderId="3" xfId="2" applyFont="1" applyFill="1" applyBorder="1" applyAlignment="1">
      <alignment horizontal="center" vertical="center" wrapText="1"/>
    </xf>
    <xf numFmtId="0" fontId="4" fillId="40" borderId="3" xfId="2" applyFont="1" applyFill="1" applyBorder="1" applyAlignment="1">
      <alignment horizontal="left" vertical="center" wrapText="1"/>
    </xf>
    <xf numFmtId="0" fontId="11" fillId="40" borderId="3" xfId="2" applyFont="1" applyFill="1" applyBorder="1" applyAlignment="1">
      <alignment horizontal="left" vertical="center" wrapText="1"/>
    </xf>
    <xf numFmtId="3" fontId="3" fillId="41" borderId="3" xfId="2" applyNumberFormat="1" applyFont="1" applyFill="1" applyBorder="1" applyAlignment="1">
      <alignment horizontal="right" vertical="center" wrapText="1"/>
    </xf>
    <xf numFmtId="3" fontId="4" fillId="45" borderId="3" xfId="2" applyNumberFormat="1" applyFont="1" applyFill="1" applyBorder="1" applyAlignment="1">
      <alignment horizontal="right" vertical="center" wrapText="1"/>
    </xf>
    <xf numFmtId="3" fontId="4" fillId="45" borderId="4" xfId="2" applyNumberFormat="1" applyFont="1" applyFill="1" applyBorder="1" applyAlignment="1">
      <alignment horizontal="right" vertical="center" wrapText="1"/>
    </xf>
    <xf numFmtId="0" fontId="7" fillId="45" borderId="2" xfId="2" applyFont="1" applyFill="1" applyAlignment="1">
      <alignment horizontal="left" vertical="center" wrapText="1"/>
    </xf>
    <xf numFmtId="0" fontId="12" fillId="26" borderId="2" xfId="3" applyAlignment="1" applyProtection="1">
      <alignment wrapText="1"/>
      <protection locked="0"/>
    </xf>
    <xf numFmtId="0" fontId="12" fillId="26" borderId="2" xfId="3"/>
    <xf numFmtId="0" fontId="3" fillId="45" borderId="3" xfId="3" applyFont="1" applyFill="1" applyBorder="1" applyAlignment="1">
      <alignment horizontal="left" vertical="center" wrapText="1"/>
    </xf>
    <xf numFmtId="0" fontId="3" fillId="41" borderId="3" xfId="3" applyFont="1" applyFill="1" applyBorder="1" applyAlignment="1">
      <alignment horizontal="left" vertical="center" wrapText="1"/>
    </xf>
    <xf numFmtId="0" fontId="4" fillId="45" borderId="3" xfId="3" applyFont="1" applyFill="1" applyBorder="1" applyAlignment="1">
      <alignment horizontal="left" vertical="center" wrapText="1"/>
    </xf>
    <xf numFmtId="164" fontId="4" fillId="45" borderId="4" xfId="3" applyNumberFormat="1" applyFont="1" applyFill="1" applyBorder="1" applyAlignment="1">
      <alignment horizontal="center" vertical="center" wrapText="1"/>
    </xf>
    <xf numFmtId="0" fontId="4" fillId="45" borderId="3" xfId="3" applyFont="1" applyFill="1" applyBorder="1" applyAlignment="1" applyProtection="1">
      <alignment horizontal="left" vertical="center" wrapText="1"/>
      <protection locked="0"/>
    </xf>
    <xf numFmtId="0" fontId="4" fillId="45" borderId="5" xfId="3" applyFont="1" applyFill="1" applyBorder="1" applyAlignment="1">
      <alignment horizontal="center" vertical="center" wrapText="1"/>
    </xf>
    <xf numFmtId="0" fontId="4" fillId="45" borderId="3" xfId="3" applyFont="1" applyFill="1" applyBorder="1" applyAlignment="1">
      <alignment horizontal="right" vertical="center" wrapText="1"/>
    </xf>
    <xf numFmtId="0" fontId="3" fillId="41" borderId="3" xfId="3" applyFont="1" applyFill="1" applyBorder="1" applyAlignment="1">
      <alignment horizontal="center" vertical="center" wrapText="1"/>
    </xf>
    <xf numFmtId="0" fontId="6" fillId="41" borderId="3" xfId="3" applyFont="1" applyFill="1" applyBorder="1" applyAlignment="1">
      <alignment horizontal="left" vertical="center" wrapText="1"/>
    </xf>
    <xf numFmtId="0" fontId="7" fillId="45" borderId="3" xfId="3" applyFont="1" applyFill="1" applyBorder="1" applyAlignment="1">
      <alignment horizontal="left" vertical="center" wrapText="1"/>
    </xf>
    <xf numFmtId="0" fontId="12" fillId="45" borderId="4" xfId="3" applyFill="1" applyBorder="1" applyAlignment="1" applyProtection="1">
      <alignment wrapText="1"/>
      <protection locked="0"/>
    </xf>
    <xf numFmtId="164" fontId="3" fillId="45" borderId="4" xfId="3" applyNumberFormat="1" applyFont="1" applyFill="1" applyBorder="1" applyAlignment="1">
      <alignment horizontal="center" vertical="center" wrapText="1"/>
    </xf>
    <xf numFmtId="0" fontId="12" fillId="45" borderId="5" xfId="3" applyFill="1" applyBorder="1" applyAlignment="1" applyProtection="1">
      <alignment wrapText="1"/>
      <protection locked="0"/>
    </xf>
    <xf numFmtId="0" fontId="3" fillId="45" borderId="5" xfId="3" applyFont="1" applyFill="1" applyBorder="1" applyAlignment="1">
      <alignment horizontal="center" vertical="center" wrapText="1"/>
    </xf>
    <xf numFmtId="0" fontId="10" fillId="45" borderId="3" xfId="3" applyFont="1" applyFill="1" applyBorder="1" applyAlignment="1">
      <alignment horizontal="left" vertical="center" wrapText="1"/>
    </xf>
    <xf numFmtId="3" fontId="10" fillId="45" borderId="3" xfId="3" applyNumberFormat="1" applyFont="1" applyFill="1" applyBorder="1" applyAlignment="1">
      <alignment horizontal="right" vertical="center" wrapText="1"/>
    </xf>
    <xf numFmtId="0" fontId="9" fillId="45" borderId="3" xfId="3" applyFont="1" applyFill="1" applyBorder="1" applyAlignment="1">
      <alignment horizontal="center" vertical="center" wrapText="1"/>
    </xf>
    <xf numFmtId="0" fontId="4" fillId="40" borderId="3" xfId="3" applyFont="1" applyFill="1" applyBorder="1" applyAlignment="1">
      <alignment horizontal="left" vertical="center" wrapText="1"/>
    </xf>
    <xf numFmtId="0" fontId="11" fillId="40" borderId="3" xfId="3" applyFont="1" applyFill="1" applyBorder="1" applyAlignment="1">
      <alignment horizontal="left" vertical="center" wrapText="1"/>
    </xf>
    <xf numFmtId="3" fontId="3" fillId="41" borderId="3" xfId="3" applyNumberFormat="1" applyFont="1" applyFill="1" applyBorder="1" applyAlignment="1">
      <alignment horizontal="right" vertical="center" wrapText="1"/>
    </xf>
    <xf numFmtId="3" fontId="4" fillId="45" borderId="3" xfId="3" applyNumberFormat="1" applyFont="1" applyFill="1" applyBorder="1" applyAlignment="1">
      <alignment horizontal="right" vertical="center" wrapText="1"/>
    </xf>
    <xf numFmtId="3" fontId="4" fillId="45" borderId="4" xfId="3" applyNumberFormat="1" applyFont="1" applyFill="1" applyBorder="1" applyAlignment="1">
      <alignment horizontal="right" vertical="center" wrapText="1"/>
    </xf>
    <xf numFmtId="0" fontId="7" fillId="45" borderId="2" xfId="3" applyFont="1" applyFill="1" applyAlignment="1">
      <alignment horizontal="left" vertical="center" wrapText="1"/>
    </xf>
    <xf numFmtId="0" fontId="12" fillId="26" borderId="2" xfId="4" applyAlignment="1" applyProtection="1">
      <alignment wrapText="1"/>
      <protection locked="0"/>
    </xf>
    <xf numFmtId="0" fontId="12" fillId="26" borderId="2" xfId="4"/>
    <xf numFmtId="0" fontId="3" fillId="45" borderId="3" xfId="4" applyFont="1" applyFill="1" applyBorder="1" applyAlignment="1">
      <alignment horizontal="left" vertical="center" wrapText="1"/>
    </xf>
    <xf numFmtId="0" fontId="3" fillId="41" borderId="3" xfId="4" applyFont="1" applyFill="1" applyBorder="1" applyAlignment="1">
      <alignment horizontal="left" vertical="center" wrapText="1"/>
    </xf>
    <xf numFmtId="0" fontId="4" fillId="45" borderId="3" xfId="4" applyFont="1" applyFill="1" applyBorder="1" applyAlignment="1">
      <alignment horizontal="left" vertical="center" wrapText="1"/>
    </xf>
    <xf numFmtId="164" fontId="4" fillId="45" borderId="4" xfId="4" applyNumberFormat="1" applyFont="1" applyFill="1" applyBorder="1" applyAlignment="1">
      <alignment horizontal="center" vertical="center" wrapText="1"/>
    </xf>
    <xf numFmtId="0" fontId="4" fillId="45" borderId="3" xfId="4" applyFont="1" applyFill="1" applyBorder="1" applyAlignment="1" applyProtection="1">
      <alignment horizontal="left" vertical="center" wrapText="1"/>
      <protection locked="0"/>
    </xf>
    <xf numFmtId="0" fontId="4" fillId="45" borderId="5" xfId="4" applyFont="1" applyFill="1" applyBorder="1" applyAlignment="1">
      <alignment horizontal="center" vertical="center" wrapText="1"/>
    </xf>
    <xf numFmtId="0" fontId="4" fillId="45" borderId="3" xfId="4" applyFont="1" applyFill="1" applyBorder="1" applyAlignment="1">
      <alignment horizontal="right" vertical="center" wrapText="1"/>
    </xf>
    <xf numFmtId="0" fontId="3" fillId="41" borderId="3" xfId="4" applyFont="1" applyFill="1" applyBorder="1" applyAlignment="1">
      <alignment horizontal="center" vertical="center" wrapText="1"/>
    </xf>
    <xf numFmtId="0" fontId="6" fillId="41" borderId="3" xfId="4" applyFont="1" applyFill="1" applyBorder="1" applyAlignment="1">
      <alignment horizontal="left" vertical="center" wrapText="1"/>
    </xf>
    <xf numFmtId="0" fontId="7" fillId="45" borderId="3" xfId="4" applyFont="1" applyFill="1" applyBorder="1" applyAlignment="1">
      <alignment horizontal="left" vertical="center" wrapText="1"/>
    </xf>
    <xf numFmtId="0" fontId="12" fillId="45" borderId="4" xfId="4" applyFill="1" applyBorder="1" applyAlignment="1" applyProtection="1">
      <alignment wrapText="1"/>
      <protection locked="0"/>
    </xf>
    <xf numFmtId="164" fontId="3" fillId="45" borderId="4" xfId="4" applyNumberFormat="1" applyFont="1" applyFill="1" applyBorder="1" applyAlignment="1">
      <alignment horizontal="center" vertical="center" wrapText="1"/>
    </xf>
    <xf numFmtId="0" fontId="12" fillId="45" borderId="5" xfId="4" applyFill="1" applyBorder="1" applyAlignment="1" applyProtection="1">
      <alignment wrapText="1"/>
      <protection locked="0"/>
    </xf>
    <xf numFmtId="0" fontId="3" fillId="45" borderId="5" xfId="4" applyFont="1" applyFill="1" applyBorder="1" applyAlignment="1">
      <alignment horizontal="center" vertical="center" wrapText="1"/>
    </xf>
    <xf numFmtId="0" fontId="10" fillId="45" borderId="3" xfId="4" applyFont="1" applyFill="1" applyBorder="1" applyAlignment="1">
      <alignment horizontal="left" vertical="center" wrapText="1"/>
    </xf>
    <xf numFmtId="3" fontId="10" fillId="45" borderId="3" xfId="4" applyNumberFormat="1" applyFont="1" applyFill="1" applyBorder="1" applyAlignment="1">
      <alignment horizontal="right" vertical="center" wrapText="1"/>
    </xf>
    <xf numFmtId="0" fontId="9" fillId="45" borderId="3" xfId="4" applyFont="1" applyFill="1" applyBorder="1" applyAlignment="1">
      <alignment horizontal="center" vertical="center" wrapText="1"/>
    </xf>
    <xf numFmtId="0" fontId="4" fillId="40" borderId="3" xfId="4" applyFont="1" applyFill="1" applyBorder="1" applyAlignment="1">
      <alignment horizontal="left" vertical="center" wrapText="1"/>
    </xf>
    <xf numFmtId="0" fontId="11" fillId="40" borderId="3" xfId="4" applyFont="1" applyFill="1" applyBorder="1" applyAlignment="1">
      <alignment horizontal="left" vertical="center" wrapText="1"/>
    </xf>
    <xf numFmtId="3" fontId="3" fillId="41" borderId="3" xfId="4" applyNumberFormat="1" applyFont="1" applyFill="1" applyBorder="1" applyAlignment="1">
      <alignment horizontal="right" vertical="center" wrapText="1"/>
    </xf>
    <xf numFmtId="3" fontId="4" fillId="45" borderId="3" xfId="4" applyNumberFormat="1" applyFont="1" applyFill="1" applyBorder="1" applyAlignment="1">
      <alignment horizontal="right" vertical="center" wrapText="1"/>
    </xf>
    <xf numFmtId="3" fontId="4" fillId="45" borderId="4" xfId="4" applyNumberFormat="1" applyFont="1" applyFill="1" applyBorder="1" applyAlignment="1">
      <alignment horizontal="right" vertical="center" wrapText="1"/>
    </xf>
    <xf numFmtId="0" fontId="7" fillId="45" borderId="2" xfId="4" applyFont="1" applyFill="1" applyAlignment="1">
      <alignment horizontal="left" vertical="center" wrapText="1"/>
    </xf>
    <xf numFmtId="0" fontId="15" fillId="26" borderId="2" xfId="5" applyFont="1"/>
    <xf numFmtId="0" fontId="12" fillId="26" borderId="2" xfId="5"/>
    <xf numFmtId="0" fontId="17" fillId="47" borderId="6" xfId="5" applyFont="1" applyFill="1" applyBorder="1" applyAlignment="1">
      <alignment horizontal="left" vertical="center" wrapText="1"/>
    </xf>
    <xf numFmtId="0" fontId="17" fillId="48" borderId="6" xfId="5" applyFont="1" applyFill="1" applyBorder="1" applyAlignment="1">
      <alignment vertical="center" wrapText="1"/>
    </xf>
    <xf numFmtId="0" fontId="18" fillId="47" borderId="11" xfId="5" applyFont="1" applyFill="1" applyBorder="1" applyAlignment="1">
      <alignment horizontal="center" vertical="center" wrapText="1"/>
    </xf>
    <xf numFmtId="0" fontId="18" fillId="47" borderId="12" xfId="5" applyFont="1" applyFill="1" applyBorder="1" applyAlignment="1">
      <alignment horizontal="left" vertical="center" wrapText="1"/>
    </xf>
    <xf numFmtId="0" fontId="18" fillId="26" borderId="13" xfId="5" applyFont="1" applyBorder="1" applyAlignment="1">
      <alignment horizontal="center" vertical="center" wrapText="1"/>
    </xf>
    <xf numFmtId="9" fontId="18" fillId="26" borderId="13" xfId="5" applyNumberFormat="1" applyFont="1" applyBorder="1" applyAlignment="1">
      <alignment horizontal="left" vertical="center" wrapText="1"/>
    </xf>
    <xf numFmtId="9" fontId="18" fillId="26" borderId="13" xfId="5" applyNumberFormat="1" applyFont="1" applyBorder="1" applyAlignment="1">
      <alignment horizontal="center" vertical="center"/>
    </xf>
    <xf numFmtId="9" fontId="18" fillId="26" borderId="13" xfId="5" applyNumberFormat="1" applyFont="1" applyBorder="1" applyAlignment="1">
      <alignment horizontal="center" vertical="center" wrapText="1"/>
    </xf>
    <xf numFmtId="9" fontId="17" fillId="26" borderId="13" xfId="5" applyNumberFormat="1" applyFont="1" applyBorder="1" applyAlignment="1">
      <alignment horizontal="left" vertical="center" wrapText="1"/>
    </xf>
    <xf numFmtId="0" fontId="17" fillId="48" borderId="12" xfId="5" applyFont="1" applyFill="1" applyBorder="1" applyAlignment="1">
      <alignment vertical="center" wrapText="1"/>
    </xf>
    <xf numFmtId="4" fontId="15" fillId="26" borderId="2" xfId="5" applyNumberFormat="1" applyFont="1"/>
    <xf numFmtId="0" fontId="19" fillId="48" borderId="12" xfId="5" applyFont="1" applyFill="1" applyBorder="1" applyAlignment="1">
      <alignment horizontal="left" vertical="center" wrapText="1"/>
    </xf>
    <xf numFmtId="0" fontId="18" fillId="47" borderId="10" xfId="5" applyFont="1" applyFill="1" applyBorder="1" applyAlignment="1">
      <alignment horizontal="center" vertical="center" wrapText="1"/>
    </xf>
    <xf numFmtId="0" fontId="17" fillId="47" borderId="11" xfId="5" applyFont="1" applyFill="1" applyBorder="1" applyAlignment="1">
      <alignment horizontal="center" vertical="center" wrapText="1"/>
    </xf>
    <xf numFmtId="0" fontId="18" fillId="47" borderId="12" xfId="5" applyFont="1" applyFill="1" applyBorder="1" applyAlignment="1">
      <alignment horizontal="center" vertical="center" wrapText="1"/>
    </xf>
    <xf numFmtId="0" fontId="17" fillId="47" borderId="13" xfId="5" applyFont="1" applyFill="1" applyBorder="1" applyAlignment="1">
      <alignment horizontal="center" vertical="center" wrapText="1"/>
    </xf>
    <xf numFmtId="3" fontId="20" fillId="47" borderId="12" xfId="5" applyNumberFormat="1" applyFont="1" applyFill="1" applyBorder="1" applyAlignment="1">
      <alignment horizontal="center" vertical="center" wrapText="1"/>
    </xf>
    <xf numFmtId="3" fontId="20" fillId="47" borderId="13" xfId="5" applyNumberFormat="1" applyFont="1" applyFill="1" applyBorder="1" applyAlignment="1">
      <alignment horizontal="center" vertical="center"/>
    </xf>
    <xf numFmtId="165" fontId="18" fillId="47" borderId="13" xfId="5" applyNumberFormat="1" applyFont="1" applyFill="1" applyBorder="1" applyAlignment="1">
      <alignment horizontal="center" vertical="center"/>
    </xf>
    <xf numFmtId="0" fontId="18" fillId="26" borderId="12" xfId="5" applyFont="1" applyBorder="1" applyAlignment="1">
      <alignment horizontal="left" vertical="center" wrapText="1" indent="1"/>
    </xf>
    <xf numFmtId="3" fontId="18" fillId="26" borderId="13" xfId="5" applyNumberFormat="1" applyFont="1" applyBorder="1" applyAlignment="1">
      <alignment horizontal="center" vertical="center"/>
    </xf>
    <xf numFmtId="0" fontId="21" fillId="26" borderId="12" xfId="5" applyFont="1" applyBorder="1" applyAlignment="1">
      <alignment horizontal="left" vertical="center" wrapText="1" indent="1"/>
    </xf>
    <xf numFmtId="3" fontId="21" fillId="47" borderId="13" xfId="5" applyNumberFormat="1" applyFont="1" applyFill="1" applyBorder="1" applyAlignment="1">
      <alignment horizontal="center" vertical="center"/>
    </xf>
    <xf numFmtId="3" fontId="21" fillId="26" borderId="13" xfId="5" applyNumberFormat="1" applyFont="1" applyBorder="1" applyAlignment="1">
      <alignment horizontal="center" vertical="center"/>
    </xf>
    <xf numFmtId="0" fontId="22" fillId="26" borderId="2" xfId="5" applyFont="1"/>
    <xf numFmtId="0" fontId="22" fillId="26" borderId="2" xfId="5" applyFont="1" applyAlignment="1">
      <alignment horizontal="center"/>
    </xf>
    <xf numFmtId="3" fontId="20" fillId="26" borderId="13" xfId="5" applyNumberFormat="1" applyFont="1" applyBorder="1" applyAlignment="1">
      <alignment horizontal="center" vertical="center"/>
    </xf>
    <xf numFmtId="3" fontId="23" fillId="47" borderId="13" xfId="5" applyNumberFormat="1" applyFont="1" applyFill="1" applyBorder="1" applyAlignment="1">
      <alignment horizontal="center" vertical="center"/>
    </xf>
    <xf numFmtId="3" fontId="23" fillId="26" borderId="13" xfId="5" applyNumberFormat="1" applyFont="1" applyBorder="1" applyAlignment="1">
      <alignment horizontal="center" vertical="center"/>
    </xf>
    <xf numFmtId="0" fontId="24" fillId="26" borderId="2" xfId="5" applyFont="1"/>
    <xf numFmtId="0" fontId="25" fillId="26" borderId="6" xfId="5" applyFont="1" applyBorder="1" applyAlignment="1">
      <alignment horizontal="left" vertical="center" wrapText="1" indent="1"/>
    </xf>
    <xf numFmtId="3" fontId="26" fillId="26" borderId="9" xfId="5" applyNumberFormat="1" applyFont="1" applyBorder="1" applyAlignment="1">
      <alignment horizontal="center" vertical="center"/>
    </xf>
    <xf numFmtId="0" fontId="27" fillId="48" borderId="12" xfId="5" applyFont="1" applyFill="1" applyBorder="1" applyAlignment="1">
      <alignment horizontal="left" vertical="center" wrapText="1"/>
    </xf>
    <xf numFmtId="0" fontId="19" fillId="48" borderId="6" xfId="5" applyFont="1" applyFill="1" applyBorder="1" applyAlignment="1">
      <alignment vertical="center" wrapText="1"/>
    </xf>
    <xf numFmtId="0" fontId="18" fillId="48" borderId="8" xfId="5" applyFont="1" applyFill="1" applyBorder="1" applyAlignment="1">
      <alignment vertical="center"/>
    </xf>
    <xf numFmtId="0" fontId="18" fillId="48" borderId="9" xfId="5" applyFont="1" applyFill="1" applyBorder="1" applyAlignment="1">
      <alignment vertical="center"/>
    </xf>
    <xf numFmtId="0" fontId="17" fillId="47" borderId="13" xfId="5" applyFont="1" applyFill="1" applyBorder="1" applyAlignment="1">
      <alignment horizontal="center" wrapText="1"/>
    </xf>
    <xf numFmtId="0" fontId="20" fillId="47" borderId="12" xfId="5" applyFont="1" applyFill="1" applyBorder="1" applyAlignment="1">
      <alignment horizontal="left" vertical="center" wrapText="1"/>
    </xf>
    <xf numFmtId="0" fontId="20" fillId="26" borderId="12" xfId="5" applyFont="1" applyBorder="1" applyAlignment="1">
      <alignment horizontal="center" vertical="center" wrapText="1"/>
    </xf>
    <xf numFmtId="0" fontId="20" fillId="47" borderId="12" xfId="5" applyFont="1" applyFill="1" applyBorder="1" applyAlignment="1">
      <alignment horizontal="center" vertical="center" wrapText="1"/>
    </xf>
    <xf numFmtId="165" fontId="20" fillId="47" borderId="13" xfId="5" applyNumberFormat="1" applyFont="1" applyFill="1" applyBorder="1" applyAlignment="1">
      <alignment horizontal="center" vertical="center"/>
    </xf>
    <xf numFmtId="3" fontId="15" fillId="26" borderId="2" xfId="5" applyNumberFormat="1" applyFont="1"/>
    <xf numFmtId="0" fontId="25" fillId="26" borderId="12" xfId="5" applyFont="1" applyBorder="1" applyAlignment="1">
      <alignment horizontal="left" vertical="center" wrapText="1" indent="1"/>
    </xf>
    <xf numFmtId="3" fontId="28" fillId="26" borderId="13" xfId="5" applyNumberFormat="1" applyFont="1" applyBorder="1" applyAlignment="1">
      <alignment horizontal="center" vertical="center"/>
    </xf>
    <xf numFmtId="0" fontId="19" fillId="48" borderId="6" xfId="5" applyFont="1" applyFill="1" applyBorder="1" applyAlignment="1">
      <alignment horizontal="left" vertical="center" wrapText="1"/>
    </xf>
    <xf numFmtId="0" fontId="19" fillId="49" borderId="12" xfId="5" applyFont="1" applyFill="1" applyBorder="1" applyAlignment="1">
      <alignment vertical="center" wrapText="1"/>
    </xf>
    <xf numFmtId="3" fontId="17" fillId="49" borderId="13" xfId="5" applyNumberFormat="1" applyFont="1" applyFill="1" applyBorder="1" applyAlignment="1">
      <alignment horizontal="center" vertical="center"/>
    </xf>
    <xf numFmtId="0" fontId="17" fillId="26" borderId="11" xfId="5" applyFont="1" applyBorder="1" applyAlignment="1">
      <alignment horizontal="center" vertical="center" wrapText="1"/>
    </xf>
    <xf numFmtId="0" fontId="17" fillId="26" borderId="13" xfId="5" applyFont="1" applyBorder="1" applyAlignment="1">
      <alignment horizontal="center" wrapText="1"/>
    </xf>
    <xf numFmtId="0" fontId="20" fillId="26" borderId="12" xfId="5" applyFont="1" applyBorder="1" applyAlignment="1">
      <alignment horizontal="left" vertical="center" wrapText="1"/>
    </xf>
    <xf numFmtId="3" fontId="26" fillId="26" borderId="13" xfId="5" applyNumberFormat="1" applyFont="1" applyBorder="1" applyAlignment="1">
      <alignment horizontal="center" vertical="center"/>
    </xf>
    <xf numFmtId="0" fontId="27" fillId="48" borderId="6" xfId="5" applyFont="1" applyFill="1" applyBorder="1" applyAlignment="1">
      <alignment horizontal="left" vertical="center" wrapText="1"/>
    </xf>
    <xf numFmtId="0" fontId="17" fillId="26" borderId="13" xfId="5" applyFont="1" applyBorder="1" applyAlignment="1">
      <alignment horizontal="center" vertical="center" wrapText="1"/>
    </xf>
    <xf numFmtId="43" fontId="15" fillId="26" borderId="2" xfId="6" applyFont="1"/>
    <xf numFmtId="3" fontId="20" fillId="26" borderId="12" xfId="5" applyNumberFormat="1" applyFont="1" applyBorder="1" applyAlignment="1">
      <alignment horizontal="center" vertical="center" wrapText="1"/>
    </xf>
    <xf numFmtId="43" fontId="15" fillId="47" borderId="2" xfId="5" applyNumberFormat="1" applyFont="1" applyFill="1"/>
    <xf numFmtId="3" fontId="17" fillId="48" borderId="13" xfId="5" applyNumberFormat="1" applyFont="1" applyFill="1" applyBorder="1" applyAlignment="1">
      <alignment horizontal="center" vertical="center"/>
    </xf>
    <xf numFmtId="3" fontId="29" fillId="26" borderId="13" xfId="5" applyNumberFormat="1" applyFont="1" applyBorder="1" applyAlignment="1">
      <alignment horizontal="center" vertical="center"/>
    </xf>
    <xf numFmtId="0" fontId="19" fillId="46" borderId="12" xfId="5" applyFont="1" applyFill="1" applyBorder="1" applyAlignment="1">
      <alignment vertical="center" wrapText="1"/>
    </xf>
    <xf numFmtId="3" fontId="29" fillId="46" borderId="13" xfId="5" applyNumberFormat="1" applyFont="1" applyFill="1" applyBorder="1" applyAlignment="1">
      <alignment horizontal="center" vertical="center"/>
    </xf>
    <xf numFmtId="0" fontId="17" fillId="26" borderId="2" xfId="5" applyFont="1" applyAlignment="1">
      <alignment horizontal="left" vertical="center" wrapText="1" indent="1"/>
    </xf>
    <xf numFmtId="3" fontId="18" fillId="26" borderId="2" xfId="5" applyNumberFormat="1" applyFont="1" applyAlignment="1">
      <alignment horizontal="center" vertical="center"/>
    </xf>
    <xf numFmtId="0" fontId="32" fillId="26" borderId="2" xfId="7" applyFont="1"/>
    <xf numFmtId="0" fontId="33" fillId="26" borderId="2" xfId="7" applyFont="1"/>
    <xf numFmtId="0" fontId="35" fillId="47" borderId="6" xfId="7" applyFont="1" applyFill="1" applyBorder="1" applyAlignment="1">
      <alignment horizontal="left" vertical="center" wrapText="1"/>
    </xf>
    <xf numFmtId="0" fontId="35" fillId="26" borderId="6" xfId="7" applyFont="1" applyBorder="1" applyAlignment="1">
      <alignment vertical="center" wrapText="1"/>
    </xf>
    <xf numFmtId="0" fontId="37" fillId="26" borderId="11" xfId="7" applyFont="1" applyBorder="1" applyAlignment="1">
      <alignment horizontal="center" vertical="center" wrapText="1"/>
    </xf>
    <xf numFmtId="0" fontId="37" fillId="26" borderId="12" xfId="7" applyFont="1" applyBorder="1" applyAlignment="1">
      <alignment horizontal="center" vertical="center" wrapText="1"/>
    </xf>
    <xf numFmtId="0" fontId="37" fillId="26" borderId="13" xfId="7" applyFont="1" applyBorder="1" applyAlignment="1">
      <alignment horizontal="center" vertical="center" wrapText="1"/>
    </xf>
    <xf numFmtId="0" fontId="37" fillId="26" borderId="12" xfId="7" applyFont="1" applyBorder="1" applyAlignment="1">
      <alignment vertical="center" wrapText="1"/>
    </xf>
    <xf numFmtId="0" fontId="37" fillId="26" borderId="13" xfId="7" applyFont="1" applyBorder="1" applyAlignment="1">
      <alignment horizontal="center" vertical="center"/>
    </xf>
    <xf numFmtId="0" fontId="35" fillId="48" borderId="12" xfId="7" applyFont="1" applyFill="1" applyBorder="1" applyAlignment="1">
      <alignment vertical="center" wrapText="1"/>
    </xf>
    <xf numFmtId="0" fontId="37" fillId="50" borderId="12" xfId="7" applyFont="1" applyFill="1" applyBorder="1" applyAlignment="1">
      <alignment vertical="center" wrapText="1"/>
    </xf>
    <xf numFmtId="9" fontId="37" fillId="50" borderId="13" xfId="7" applyNumberFormat="1" applyFont="1" applyFill="1" applyBorder="1" applyAlignment="1">
      <alignment horizontal="center" vertical="center"/>
    </xf>
    <xf numFmtId="9" fontId="37" fillId="50" borderId="11" xfId="7" applyNumberFormat="1" applyFont="1" applyFill="1" applyBorder="1" applyAlignment="1">
      <alignment horizontal="center" vertical="center"/>
    </xf>
    <xf numFmtId="0" fontId="37" fillId="50" borderId="17" xfId="7" applyFont="1" applyFill="1" applyBorder="1" applyAlignment="1">
      <alignment horizontal="left" vertical="center" wrapText="1"/>
    </xf>
    <xf numFmtId="9" fontId="36" fillId="26" borderId="2" xfId="7" applyNumberFormat="1" applyFont="1" applyAlignment="1">
      <alignment horizontal="center" vertical="center"/>
    </xf>
    <xf numFmtId="9" fontId="36" fillId="26" borderId="17" xfId="7" applyNumberFormat="1" applyFont="1" applyBorder="1" applyAlignment="1">
      <alignment horizontal="center" vertical="center"/>
    </xf>
    <xf numFmtId="9" fontId="36" fillId="26" borderId="21" xfId="7" applyNumberFormat="1" applyFont="1" applyBorder="1" applyAlignment="1">
      <alignment horizontal="center" vertical="center"/>
    </xf>
    <xf numFmtId="0" fontId="37" fillId="50" borderId="22" xfId="7" applyFont="1" applyFill="1" applyBorder="1" applyAlignment="1">
      <alignment horizontal="left" vertical="center" wrapText="1"/>
    </xf>
    <xf numFmtId="3" fontId="39" fillId="50" borderId="23" xfId="8" applyNumberFormat="1" applyFont="1" applyFill="1" applyBorder="1" applyAlignment="1">
      <alignment horizontal="center" vertical="center"/>
    </xf>
    <xf numFmtId="9" fontId="39" fillId="50" borderId="23" xfId="7" applyNumberFormat="1" applyFont="1" applyFill="1" applyBorder="1" applyAlignment="1">
      <alignment horizontal="center" vertical="center"/>
    </xf>
    <xf numFmtId="9" fontId="39" fillId="50" borderId="13" xfId="7" applyNumberFormat="1" applyFont="1" applyFill="1" applyBorder="1" applyAlignment="1">
      <alignment horizontal="center" vertical="center"/>
    </xf>
    <xf numFmtId="166" fontId="33" fillId="26" borderId="2" xfId="7" applyNumberFormat="1" applyFont="1"/>
    <xf numFmtId="0" fontId="40" fillId="46" borderId="12" xfId="7" applyFont="1" applyFill="1" applyBorder="1" applyAlignment="1">
      <alignment vertical="center" wrapText="1"/>
    </xf>
    <xf numFmtId="0" fontId="40" fillId="48" borderId="12" xfId="7" applyFont="1" applyFill="1" applyBorder="1" applyAlignment="1">
      <alignment horizontal="left" vertical="center" wrapText="1"/>
    </xf>
    <xf numFmtId="0" fontId="37" fillId="47" borderId="12" xfId="7" applyFont="1" applyFill="1" applyBorder="1" applyAlignment="1">
      <alignment horizontal="left" vertical="center" wrapText="1"/>
    </xf>
    <xf numFmtId="0" fontId="35" fillId="47" borderId="11" xfId="7" applyFont="1" applyFill="1" applyBorder="1" applyAlignment="1">
      <alignment horizontal="center" vertical="center" wrapText="1"/>
    </xf>
    <xf numFmtId="0" fontId="37" fillId="47" borderId="12" xfId="7" applyFont="1" applyFill="1" applyBorder="1" applyAlignment="1">
      <alignment horizontal="center" vertical="center" wrapText="1"/>
    </xf>
    <xf numFmtId="0" fontId="35" fillId="47" borderId="13" xfId="7" applyFont="1" applyFill="1" applyBorder="1" applyAlignment="1">
      <alignment horizontal="center" vertical="center" wrapText="1"/>
    </xf>
    <xf numFmtId="3" fontId="37" fillId="26" borderId="12" xfId="7" applyNumberFormat="1" applyFont="1" applyBorder="1" applyAlignment="1">
      <alignment horizontal="center" vertical="center" wrapText="1"/>
    </xf>
    <xf numFmtId="3" fontId="36" fillId="47" borderId="12" xfId="7" applyNumberFormat="1" applyFont="1" applyFill="1" applyBorder="1" applyAlignment="1">
      <alignment horizontal="center" vertical="center" wrapText="1"/>
    </xf>
    <xf numFmtId="165" fontId="37" fillId="47" borderId="13" xfId="7" applyNumberFormat="1" applyFont="1" applyFill="1" applyBorder="1" applyAlignment="1">
      <alignment horizontal="center" vertical="center"/>
    </xf>
    <xf numFmtId="0" fontId="37" fillId="26" borderId="12" xfId="7" applyFont="1" applyBorder="1" applyAlignment="1">
      <alignment horizontal="left" vertical="center" wrapText="1" indent="1"/>
    </xf>
    <xf numFmtId="3" fontId="38" fillId="26" borderId="13" xfId="7" applyNumberFormat="1" applyFont="1" applyBorder="1" applyAlignment="1">
      <alignment horizontal="center" vertical="center"/>
    </xf>
    <xf numFmtId="3" fontId="41" fillId="26" borderId="13" xfId="7" applyNumberFormat="1" applyFont="1" applyBorder="1" applyAlignment="1">
      <alignment horizontal="center" vertical="center"/>
    </xf>
    <xf numFmtId="0" fontId="42" fillId="26" borderId="12" xfId="7" applyFont="1" applyBorder="1" applyAlignment="1">
      <alignment horizontal="left" vertical="center" wrapText="1" indent="1"/>
    </xf>
    <xf numFmtId="3" fontId="42" fillId="26" borderId="13" xfId="7" applyNumberFormat="1" applyFont="1" applyBorder="1" applyAlignment="1">
      <alignment horizontal="center" vertical="center"/>
    </xf>
    <xf numFmtId="3" fontId="43" fillId="26" borderId="13" xfId="7" applyNumberFormat="1" applyFont="1" applyBorder="1" applyAlignment="1">
      <alignment horizontal="center" vertical="center"/>
    </xf>
    <xf numFmtId="165" fontId="42" fillId="26" borderId="13" xfId="7" applyNumberFormat="1" applyFont="1" applyBorder="1" applyAlignment="1">
      <alignment horizontal="center" vertical="center"/>
    </xf>
    <xf numFmtId="165" fontId="43" fillId="26" borderId="13" xfId="7" applyNumberFormat="1" applyFont="1" applyBorder="1" applyAlignment="1">
      <alignment horizontal="center" vertical="center"/>
    </xf>
    <xf numFmtId="3" fontId="37" fillId="26" borderId="13" xfId="7" applyNumberFormat="1" applyFont="1" applyBorder="1" applyAlignment="1">
      <alignment horizontal="center" vertical="center"/>
    </xf>
    <xf numFmtId="3" fontId="44" fillId="26" borderId="13" xfId="7" applyNumberFormat="1" applyFont="1" applyBorder="1" applyAlignment="1">
      <alignment horizontal="center" vertical="center"/>
    </xf>
    <xf numFmtId="3" fontId="45" fillId="26" borderId="13" xfId="7" applyNumberFormat="1" applyFont="1" applyBorder="1" applyAlignment="1">
      <alignment horizontal="center" vertical="center"/>
    </xf>
    <xf numFmtId="3" fontId="33" fillId="26" borderId="2" xfId="7" applyNumberFormat="1" applyFont="1"/>
    <xf numFmtId="3" fontId="46" fillId="26" borderId="13" xfId="7" applyNumberFormat="1" applyFont="1" applyBorder="1" applyAlignment="1">
      <alignment horizontal="center" vertical="center"/>
    </xf>
    <xf numFmtId="1" fontId="37" fillId="26" borderId="13" xfId="8" applyNumberFormat="1" applyFont="1" applyBorder="1" applyAlignment="1">
      <alignment horizontal="center" vertical="center"/>
    </xf>
    <xf numFmtId="165" fontId="37" fillId="26" borderId="13" xfId="8" applyNumberFormat="1" applyFont="1" applyBorder="1" applyAlignment="1">
      <alignment horizontal="center" vertical="center"/>
    </xf>
    <xf numFmtId="9" fontId="37" fillId="26" borderId="13" xfId="8" applyFont="1" applyBorder="1" applyAlignment="1">
      <alignment horizontal="center" vertical="center"/>
    </xf>
    <xf numFmtId="0" fontId="47" fillId="26" borderId="26" xfId="7" applyFont="1" applyBorder="1" applyAlignment="1">
      <alignment horizontal="left" vertical="center" wrapText="1" indent="1"/>
    </xf>
    <xf numFmtId="0" fontId="40" fillId="46" borderId="17" xfId="7" applyFont="1" applyFill="1" applyBorder="1" applyAlignment="1">
      <alignment vertical="center" wrapText="1"/>
    </xf>
    <xf numFmtId="3" fontId="35" fillId="46" borderId="13" xfId="7" applyNumberFormat="1" applyFont="1" applyFill="1" applyBorder="1" applyAlignment="1">
      <alignment horizontal="center" vertical="center"/>
    </xf>
    <xf numFmtId="0" fontId="40" fillId="48" borderId="12" xfId="7" applyFont="1" applyFill="1" applyBorder="1" applyAlignment="1">
      <alignment vertical="center" wrapText="1"/>
    </xf>
    <xf numFmtId="9" fontId="37" fillId="26" borderId="12" xfId="7" applyNumberFormat="1" applyFont="1" applyBorder="1" applyAlignment="1">
      <alignment horizontal="center" vertical="center" wrapText="1"/>
    </xf>
    <xf numFmtId="165" fontId="37" fillId="26" borderId="13" xfId="7" applyNumberFormat="1" applyFont="1" applyBorder="1" applyAlignment="1">
      <alignment horizontal="center" vertical="center"/>
    </xf>
    <xf numFmtId="3" fontId="48" fillId="26" borderId="13" xfId="7" applyNumberFormat="1" applyFont="1" applyBorder="1" applyAlignment="1">
      <alignment horizontal="center" vertical="center"/>
    </xf>
    <xf numFmtId="0" fontId="42" fillId="26" borderId="26" xfId="7" applyFont="1" applyBorder="1" applyAlignment="1">
      <alignment horizontal="left" vertical="center" wrapText="1" indent="1"/>
    </xf>
    <xf numFmtId="0" fontId="40" fillId="26" borderId="17" xfId="7" applyFont="1" applyBorder="1" applyAlignment="1">
      <alignment horizontal="left" vertical="center" wrapText="1" indent="1"/>
    </xf>
    <xf numFmtId="3" fontId="36" fillId="26" borderId="12" xfId="7" applyNumberFormat="1" applyFont="1" applyBorder="1" applyAlignment="1">
      <alignment horizontal="center" vertical="center" wrapText="1"/>
    </xf>
    <xf numFmtId="3" fontId="36" fillId="26" borderId="13" xfId="7" applyNumberFormat="1" applyFont="1" applyBorder="1" applyAlignment="1">
      <alignment horizontal="center" vertical="center"/>
    </xf>
    <xf numFmtId="0" fontId="40" fillId="26" borderId="26" xfId="7" applyFont="1" applyBorder="1" applyAlignment="1">
      <alignment horizontal="left" vertical="center" wrapText="1" indent="1"/>
    </xf>
    <xf numFmtId="0" fontId="41" fillId="48" borderId="12" xfId="7" applyFont="1" applyFill="1" applyBorder="1" applyAlignment="1">
      <alignment horizontal="center" vertical="center" wrapText="1"/>
    </xf>
    <xf numFmtId="9" fontId="40" fillId="48" borderId="6" xfId="7" applyNumberFormat="1" applyFont="1" applyFill="1" applyBorder="1" applyAlignment="1">
      <alignment horizontal="center" vertical="center" wrapText="1"/>
    </xf>
    <xf numFmtId="0" fontId="40" fillId="48" borderId="12" xfId="7" applyFont="1" applyFill="1" applyBorder="1" applyAlignment="1">
      <alignment horizontal="left" vertical="center"/>
    </xf>
    <xf numFmtId="3" fontId="39" fillId="26" borderId="13" xfId="7" applyNumberFormat="1" applyFont="1" applyBorder="1" applyAlignment="1">
      <alignment horizontal="center" vertical="center"/>
    </xf>
    <xf numFmtId="0" fontId="47" fillId="26" borderId="28" xfId="7" applyFont="1" applyBorder="1" applyAlignment="1">
      <alignment horizontal="left" vertical="center" wrapText="1" indent="1"/>
    </xf>
    <xf numFmtId="0" fontId="40" fillId="49" borderId="12" xfId="7" applyFont="1" applyFill="1" applyBorder="1" applyAlignment="1">
      <alignment vertical="center" wrapText="1"/>
    </xf>
    <xf numFmtId="3" fontId="35" fillId="49" borderId="13" xfId="7" applyNumberFormat="1" applyFont="1" applyFill="1" applyBorder="1" applyAlignment="1">
      <alignment horizontal="center" vertical="center"/>
    </xf>
    <xf numFmtId="3" fontId="35" fillId="26" borderId="13" xfId="7" applyNumberFormat="1" applyFont="1" applyBorder="1" applyAlignment="1">
      <alignment horizontal="center" vertical="center"/>
    </xf>
    <xf numFmtId="3" fontId="35" fillId="47" borderId="13" xfId="7" applyNumberFormat="1" applyFont="1" applyFill="1" applyBorder="1" applyAlignment="1">
      <alignment horizontal="center" vertical="center"/>
    </xf>
    <xf numFmtId="0" fontId="35" fillId="26" borderId="2" xfId="7" applyFont="1" applyAlignment="1">
      <alignment horizontal="left" vertical="center" wrapText="1" indent="1"/>
    </xf>
    <xf numFmtId="3" fontId="37" fillId="26" borderId="2" xfId="7" applyNumberFormat="1" applyFont="1" applyAlignment="1">
      <alignment horizontal="center" vertical="center"/>
    </xf>
    <xf numFmtId="0" fontId="49" fillId="26" borderId="2" xfId="10" applyFont="1"/>
    <xf numFmtId="0" fontId="50" fillId="26" borderId="2" xfId="10" applyFont="1" applyAlignment="1">
      <alignment horizontal="center"/>
    </xf>
    <xf numFmtId="0" fontId="50" fillId="47" borderId="29" xfId="10" applyFont="1" applyFill="1" applyBorder="1" applyAlignment="1">
      <alignment horizontal="left" vertical="center" wrapText="1"/>
    </xf>
    <xf numFmtId="0" fontId="50" fillId="48" borderId="29" xfId="10" applyFont="1" applyFill="1" applyBorder="1" applyAlignment="1">
      <alignment vertical="center" wrapText="1"/>
    </xf>
    <xf numFmtId="0" fontId="52" fillId="26" borderId="2" xfId="10" applyFont="1" applyAlignment="1">
      <alignment vertical="top" wrapText="1"/>
    </xf>
    <xf numFmtId="0" fontId="50" fillId="47" borderId="29" xfId="10" applyFont="1" applyFill="1" applyBorder="1" applyAlignment="1">
      <alignment horizontal="center" vertical="center" wrapText="1"/>
    </xf>
    <xf numFmtId="0" fontId="49" fillId="47" borderId="29" xfId="10" applyFont="1" applyFill="1" applyBorder="1" applyAlignment="1">
      <alignment horizontal="center" vertical="center" wrapText="1"/>
    </xf>
    <xf numFmtId="0" fontId="53" fillId="47" borderId="29" xfId="10" applyFont="1" applyFill="1" applyBorder="1" applyAlignment="1">
      <alignment horizontal="left" vertical="top" wrapText="1"/>
    </xf>
    <xf numFmtId="9" fontId="49" fillId="50" borderId="29" xfId="10" applyNumberFormat="1" applyFont="1" applyFill="1" applyBorder="1" applyAlignment="1">
      <alignment horizontal="center" vertical="center"/>
    </xf>
    <xf numFmtId="0" fontId="49" fillId="47" borderId="29" xfId="10" applyFont="1" applyFill="1" applyBorder="1" applyAlignment="1">
      <alignment horizontal="left" vertical="center" wrapText="1"/>
    </xf>
    <xf numFmtId="0" fontId="53" fillId="50" borderId="29" xfId="10" applyFont="1" applyFill="1" applyBorder="1" applyAlignment="1">
      <alignment vertical="center" wrapText="1"/>
    </xf>
    <xf numFmtId="3" fontId="54" fillId="47" borderId="29" xfId="8" applyNumberFormat="1" applyFont="1" applyFill="1" applyBorder="1" applyAlignment="1">
      <alignment horizontal="center" vertical="center"/>
    </xf>
    <xf numFmtId="9" fontId="54" fillId="47" borderId="29" xfId="10" applyNumberFormat="1" applyFont="1" applyFill="1" applyBorder="1" applyAlignment="1">
      <alignment horizontal="center" vertical="center"/>
    </xf>
    <xf numFmtId="0" fontId="51" fillId="48" borderId="29" xfId="10" applyFont="1" applyFill="1" applyBorder="1" applyAlignment="1">
      <alignment horizontal="left" vertical="center" wrapText="1"/>
    </xf>
    <xf numFmtId="3" fontId="49" fillId="47" borderId="29" xfId="10" applyNumberFormat="1" applyFont="1" applyFill="1" applyBorder="1" applyAlignment="1">
      <alignment horizontal="center" vertical="center" wrapText="1"/>
    </xf>
    <xf numFmtId="165" fontId="49" fillId="47" borderId="29" xfId="10" applyNumberFormat="1" applyFont="1" applyFill="1" applyBorder="1" applyAlignment="1">
      <alignment horizontal="center" vertical="center"/>
    </xf>
    <xf numFmtId="0" fontId="49" fillId="26" borderId="29" xfId="10" applyFont="1" applyBorder="1" applyAlignment="1">
      <alignment horizontal="left" vertical="center" wrapText="1" indent="1"/>
    </xf>
    <xf numFmtId="3" fontId="49" fillId="26" borderId="29" xfId="10" applyNumberFormat="1" applyFont="1" applyBorder="1" applyAlignment="1">
      <alignment horizontal="center" vertical="center"/>
    </xf>
    <xf numFmtId="0" fontId="55" fillId="26" borderId="29" xfId="10" applyFont="1" applyBorder="1" applyAlignment="1">
      <alignment horizontal="left" vertical="center" wrapText="1" indent="1"/>
    </xf>
    <xf numFmtId="3" fontId="55" fillId="47" borderId="29" xfId="10" applyNumberFormat="1" applyFont="1" applyFill="1" applyBorder="1" applyAlignment="1">
      <alignment horizontal="center" vertical="center"/>
    </xf>
    <xf numFmtId="3" fontId="55" fillId="26" borderId="29" xfId="10" applyNumberFormat="1" applyFont="1" applyBorder="1" applyAlignment="1">
      <alignment horizontal="center" vertical="center"/>
    </xf>
    <xf numFmtId="3" fontId="49" fillId="47" borderId="29" xfId="10" applyNumberFormat="1" applyFont="1" applyFill="1" applyBorder="1" applyAlignment="1">
      <alignment horizontal="center" vertical="center"/>
    </xf>
    <xf numFmtId="9" fontId="49" fillId="26" borderId="29" xfId="8" applyFont="1" applyBorder="1" applyAlignment="1">
      <alignment horizontal="center" vertical="center"/>
    </xf>
    <xf numFmtId="165" fontId="49" fillId="26" borderId="2" xfId="8" applyNumberFormat="1" applyFont="1"/>
    <xf numFmtId="165" fontId="49" fillId="26" borderId="29" xfId="8" applyNumberFormat="1" applyFont="1" applyBorder="1" applyAlignment="1">
      <alignment horizontal="center" vertical="center"/>
    </xf>
    <xf numFmtId="0" fontId="56" fillId="26" borderId="29" xfId="10" applyFont="1" applyBorder="1" applyAlignment="1">
      <alignment horizontal="left" vertical="center" wrapText="1" indent="1"/>
    </xf>
    <xf numFmtId="0" fontId="51" fillId="46" borderId="29" xfId="10" applyFont="1" applyFill="1" applyBorder="1" applyAlignment="1">
      <alignment vertical="center" wrapText="1"/>
    </xf>
    <xf numFmtId="3" fontId="50" fillId="46" borderId="29" xfId="10" applyNumberFormat="1" applyFont="1" applyFill="1" applyBorder="1" applyAlignment="1">
      <alignment horizontal="center" vertical="center"/>
    </xf>
    <xf numFmtId="0" fontId="30" fillId="48" borderId="29" xfId="10" applyFont="1" applyFill="1" applyBorder="1" applyAlignment="1">
      <alignment horizontal="left" vertical="center" wrapText="1"/>
    </xf>
    <xf numFmtId="9" fontId="51" fillId="48" borderId="29" xfId="10" applyNumberFormat="1" applyFont="1" applyFill="1" applyBorder="1" applyAlignment="1">
      <alignment horizontal="center" vertical="center" wrapText="1"/>
    </xf>
    <xf numFmtId="0" fontId="51" fillId="48" borderId="16" xfId="10" applyFont="1" applyFill="1" applyBorder="1" applyAlignment="1">
      <alignment horizontal="left" vertical="center"/>
    </xf>
    <xf numFmtId="0" fontId="49" fillId="26" borderId="2" xfId="10" applyFont="1" applyAlignment="1">
      <alignment horizontal="center"/>
    </xf>
    <xf numFmtId="168" fontId="49" fillId="26" borderId="2" xfId="6" applyNumberFormat="1" applyFont="1"/>
    <xf numFmtId="0" fontId="49" fillId="47" borderId="38" xfId="10" applyFont="1" applyFill="1" applyBorder="1" applyAlignment="1">
      <alignment horizontal="left" vertical="center" wrapText="1"/>
    </xf>
    <xf numFmtId="3" fontId="49" fillId="26" borderId="2" xfId="10" applyNumberFormat="1" applyFont="1" applyAlignment="1">
      <alignment horizontal="center" vertical="center"/>
    </xf>
    <xf numFmtId="3" fontId="55" fillId="26" borderId="38" xfId="10" applyNumberFormat="1" applyFont="1" applyBorder="1" applyAlignment="1">
      <alignment horizontal="center" vertical="center"/>
    </xf>
    <xf numFmtId="0" fontId="17" fillId="48" borderId="38" xfId="10" applyFont="1" applyFill="1" applyBorder="1" applyAlignment="1">
      <alignment vertical="center" wrapText="1"/>
    </xf>
    <xf numFmtId="0" fontId="51" fillId="48" borderId="39" xfId="10" applyFont="1" applyFill="1" applyBorder="1" applyAlignment="1">
      <alignment horizontal="left" vertical="center" wrapText="1"/>
    </xf>
    <xf numFmtId="0" fontId="49" fillId="48" borderId="25" xfId="10" applyFont="1" applyFill="1" applyBorder="1" applyAlignment="1">
      <alignment vertical="center"/>
    </xf>
    <xf numFmtId="0" fontId="51" fillId="48" borderId="25" xfId="10" applyFont="1" applyFill="1" applyBorder="1" applyAlignment="1">
      <alignment vertical="center" wrapText="1"/>
    </xf>
    <xf numFmtId="0" fontId="49" fillId="48" borderId="40" xfId="10" applyFont="1" applyFill="1" applyBorder="1" applyAlignment="1">
      <alignment vertical="center"/>
    </xf>
    <xf numFmtId="0" fontId="49" fillId="47" borderId="14" xfId="10" applyFont="1" applyFill="1" applyBorder="1" applyAlignment="1">
      <alignment horizontal="left" vertical="center" wrapText="1"/>
    </xf>
    <xf numFmtId="0" fontId="49" fillId="47" borderId="17" xfId="10" applyFont="1" applyFill="1" applyBorder="1" applyAlignment="1">
      <alignment horizontal="center" vertical="center" wrapText="1"/>
    </xf>
    <xf numFmtId="0" fontId="50" fillId="47" borderId="17" xfId="10" applyFont="1" applyFill="1" applyBorder="1" applyAlignment="1">
      <alignment horizontal="center" vertical="center" wrapText="1"/>
    </xf>
    <xf numFmtId="0" fontId="50" fillId="47" borderId="15" xfId="10" applyFont="1" applyFill="1" applyBorder="1" applyAlignment="1">
      <alignment horizontal="center" vertical="center" wrapText="1"/>
    </xf>
    <xf numFmtId="0" fontId="49" fillId="47" borderId="17" xfId="10" applyFont="1" applyFill="1" applyBorder="1" applyAlignment="1">
      <alignment horizontal="left" vertical="center" wrapText="1"/>
    </xf>
    <xf numFmtId="0" fontId="49" fillId="47" borderId="15" xfId="10" applyFont="1" applyFill="1" applyBorder="1" applyAlignment="1">
      <alignment horizontal="left" vertical="center" wrapText="1"/>
    </xf>
    <xf numFmtId="3" fontId="49" fillId="47" borderId="17" xfId="10" applyNumberFormat="1" applyFont="1" applyFill="1" applyBorder="1" applyAlignment="1">
      <alignment horizontal="center" vertical="center" wrapText="1"/>
    </xf>
    <xf numFmtId="3" fontId="49" fillId="47" borderId="15" xfId="10" applyNumberFormat="1" applyFont="1" applyFill="1" applyBorder="1" applyAlignment="1">
      <alignment horizontal="center" vertical="center" wrapText="1"/>
    </xf>
    <xf numFmtId="165" fontId="49" fillId="47" borderId="17" xfId="10" applyNumberFormat="1" applyFont="1" applyFill="1" applyBorder="1" applyAlignment="1">
      <alignment horizontal="center" vertical="center"/>
    </xf>
    <xf numFmtId="165" fontId="49" fillId="47" borderId="15" xfId="10" applyNumberFormat="1" applyFont="1" applyFill="1" applyBorder="1" applyAlignment="1">
      <alignment horizontal="center" vertical="center"/>
    </xf>
    <xf numFmtId="0" fontId="49" fillId="26" borderId="14" xfId="10" applyFont="1" applyBorder="1" applyAlignment="1">
      <alignment horizontal="left" vertical="center" wrapText="1" indent="1"/>
    </xf>
    <xf numFmtId="3" fontId="49" fillId="26" borderId="17" xfId="10" applyNumberFormat="1" applyFont="1" applyBorder="1" applyAlignment="1">
      <alignment horizontal="center" vertical="center"/>
    </xf>
    <xf numFmtId="3" fontId="49" fillId="26" borderId="15" xfId="10" applyNumberFormat="1" applyFont="1" applyBorder="1" applyAlignment="1">
      <alignment horizontal="center" vertical="center"/>
    </xf>
    <xf numFmtId="0" fontId="55" fillId="26" borderId="14" xfId="10" applyFont="1" applyBorder="1" applyAlignment="1">
      <alignment horizontal="left" vertical="center" wrapText="1" indent="1"/>
    </xf>
    <xf numFmtId="3" fontId="55" fillId="26" borderId="17" xfId="10" applyNumberFormat="1" applyFont="1" applyBorder="1" applyAlignment="1">
      <alignment horizontal="center" vertical="center"/>
    </xf>
    <xf numFmtId="3" fontId="55" fillId="26" borderId="15" xfId="10" applyNumberFormat="1" applyFont="1" applyBorder="1" applyAlignment="1">
      <alignment horizontal="center" vertical="center"/>
    </xf>
    <xf numFmtId="0" fontId="56" fillId="26" borderId="41" xfId="10" applyFont="1" applyBorder="1" applyAlignment="1">
      <alignment horizontal="left" vertical="center" wrapText="1" indent="1"/>
    </xf>
    <xf numFmtId="3" fontId="55" fillId="26" borderId="24" xfId="10" applyNumberFormat="1" applyFont="1" applyBorder="1" applyAlignment="1">
      <alignment horizontal="center" vertical="center"/>
    </xf>
    <xf numFmtId="3" fontId="55" fillId="26" borderId="42" xfId="10" applyNumberFormat="1" applyFont="1" applyBorder="1" applyAlignment="1">
      <alignment horizontal="center" vertical="center"/>
    </xf>
    <xf numFmtId="0" fontId="51" fillId="49" borderId="29" xfId="10" applyFont="1" applyFill="1" applyBorder="1" applyAlignment="1">
      <alignment vertical="center" wrapText="1"/>
    </xf>
    <xf numFmtId="3" fontId="50" fillId="49" borderId="29" xfId="10" applyNumberFormat="1" applyFont="1" applyFill="1" applyBorder="1" applyAlignment="1">
      <alignment horizontal="center" vertical="center"/>
    </xf>
    <xf numFmtId="3" fontId="50" fillId="49" borderId="43" xfId="10" applyNumberFormat="1" applyFont="1" applyFill="1" applyBorder="1" applyAlignment="1">
      <alignment horizontal="center" vertical="center"/>
    </xf>
    <xf numFmtId="3" fontId="50" fillId="48" borderId="29" xfId="10" applyNumberFormat="1" applyFont="1" applyFill="1" applyBorder="1" applyAlignment="1">
      <alignment horizontal="center" vertical="center"/>
    </xf>
    <xf numFmtId="3" fontId="50" fillId="26" borderId="29" xfId="10" applyNumberFormat="1" applyFont="1" applyBorder="1" applyAlignment="1">
      <alignment horizontal="center" vertical="center"/>
    </xf>
    <xf numFmtId="3" fontId="55" fillId="26" borderId="2" xfId="10" applyNumberFormat="1" applyFont="1" applyAlignment="1">
      <alignment horizontal="center" vertical="center"/>
    </xf>
    <xf numFmtId="3" fontId="49" fillId="26" borderId="44" xfId="10" applyNumberFormat="1" applyFont="1" applyBorder="1" applyAlignment="1">
      <alignment horizontal="center" vertical="center"/>
    </xf>
    <xf numFmtId="3" fontId="50" fillId="26" borderId="2" xfId="10" applyNumberFormat="1" applyFont="1" applyAlignment="1">
      <alignment horizontal="center" vertical="center"/>
    </xf>
    <xf numFmtId="0" fontId="55" fillId="26" borderId="38" xfId="10" applyFont="1" applyBorder="1" applyAlignment="1">
      <alignment horizontal="left" vertical="center" wrapText="1" indent="1"/>
    </xf>
    <xf numFmtId="3" fontId="50" fillId="46" borderId="19" xfId="10" applyNumberFormat="1" applyFont="1" applyFill="1" applyBorder="1" applyAlignment="1">
      <alignment horizontal="center" vertical="center"/>
    </xf>
    <xf numFmtId="0" fontId="51" fillId="26" borderId="2" xfId="10" applyFont="1" applyAlignment="1">
      <alignment vertical="center" wrapText="1"/>
    </xf>
    <xf numFmtId="0" fontId="50" fillId="26" borderId="2" xfId="10" applyFont="1" applyAlignment="1">
      <alignment horizontal="left" vertical="center" wrapText="1" indent="1"/>
    </xf>
    <xf numFmtId="0" fontId="13" fillId="26" borderId="2" xfId="11" applyFont="1" applyAlignment="1">
      <alignment horizontal="center"/>
    </xf>
    <xf numFmtId="0" fontId="12" fillId="26" borderId="2" xfId="11"/>
    <xf numFmtId="0" fontId="58" fillId="47" borderId="6" xfId="11" applyFont="1" applyFill="1" applyBorder="1" applyAlignment="1">
      <alignment horizontal="left" vertical="center" wrapText="1"/>
    </xf>
    <xf numFmtId="0" fontId="58" fillId="48" borderId="6" xfId="11" applyFont="1" applyFill="1" applyBorder="1" applyAlignment="1">
      <alignment vertical="center" wrapText="1"/>
    </xf>
    <xf numFmtId="0" fontId="60" fillId="47" borderId="11" xfId="11" applyFont="1" applyFill="1" applyBorder="1" applyAlignment="1">
      <alignment horizontal="center" vertical="center" wrapText="1"/>
    </xf>
    <xf numFmtId="0" fontId="60" fillId="47" borderId="12" xfId="11" applyFont="1" applyFill="1" applyBorder="1" applyAlignment="1">
      <alignment horizontal="center" vertical="center" wrapText="1"/>
    </xf>
    <xf numFmtId="0" fontId="60" fillId="47" borderId="13" xfId="11" applyFont="1" applyFill="1" applyBorder="1" applyAlignment="1">
      <alignment horizontal="center" vertical="center" wrapText="1"/>
    </xf>
    <xf numFmtId="0" fontId="60" fillId="47" borderId="12" xfId="11" applyFont="1" applyFill="1" applyBorder="1" applyAlignment="1">
      <alignment horizontal="left" vertical="center" wrapText="1"/>
    </xf>
    <xf numFmtId="9" fontId="60" fillId="50" borderId="13" xfId="11" applyNumberFormat="1" applyFont="1" applyFill="1" applyBorder="1" applyAlignment="1">
      <alignment horizontal="center" vertical="center"/>
    </xf>
    <xf numFmtId="0" fontId="35" fillId="48" borderId="12" xfId="11" applyFont="1" applyFill="1" applyBorder="1" applyAlignment="1">
      <alignment vertical="center" wrapText="1"/>
    </xf>
    <xf numFmtId="4" fontId="12" fillId="26" borderId="2" xfId="11" applyNumberFormat="1"/>
    <xf numFmtId="3" fontId="60" fillId="47" borderId="13" xfId="8" applyNumberFormat="1" applyFont="1" applyFill="1" applyBorder="1" applyAlignment="1">
      <alignment horizontal="center" vertical="center" wrapText="1"/>
    </xf>
    <xf numFmtId="0" fontId="57" fillId="26" borderId="2" xfId="11" applyFont="1"/>
    <xf numFmtId="3" fontId="61" fillId="26" borderId="13" xfId="8" applyNumberFormat="1" applyFont="1" applyFill="1" applyBorder="1" applyAlignment="1">
      <alignment horizontal="center" vertical="center"/>
    </xf>
    <xf numFmtId="0" fontId="61" fillId="26" borderId="13" xfId="11" applyFont="1" applyBorder="1" applyAlignment="1">
      <alignment horizontal="center" vertical="center"/>
    </xf>
    <xf numFmtId="0" fontId="63" fillId="48" borderId="12" xfId="11" applyFont="1" applyFill="1" applyBorder="1" applyAlignment="1">
      <alignment horizontal="left" vertical="center" wrapText="1"/>
    </xf>
    <xf numFmtId="0" fontId="62" fillId="47" borderId="13" xfId="11" applyFont="1" applyFill="1" applyBorder="1" applyAlignment="1">
      <alignment horizontal="center" vertical="center" wrapText="1"/>
    </xf>
    <xf numFmtId="3" fontId="61" fillId="47" borderId="12" xfId="11" applyNumberFormat="1" applyFont="1" applyFill="1" applyBorder="1" applyAlignment="1">
      <alignment horizontal="center" vertical="center" wrapText="1"/>
    </xf>
    <xf numFmtId="3" fontId="60" fillId="47" borderId="12" xfId="11" applyNumberFormat="1" applyFont="1" applyFill="1" applyBorder="1" applyAlignment="1">
      <alignment horizontal="center" vertical="center" wrapText="1"/>
    </xf>
    <xf numFmtId="165" fontId="60" fillId="47" borderId="13" xfId="11" applyNumberFormat="1" applyFont="1" applyFill="1" applyBorder="1" applyAlignment="1">
      <alignment horizontal="center" vertical="center"/>
    </xf>
    <xf numFmtId="3" fontId="12" fillId="26" borderId="2" xfId="11" applyNumberFormat="1"/>
    <xf numFmtId="0" fontId="37" fillId="26" borderId="12" xfId="11" applyFont="1" applyBorder="1" applyAlignment="1">
      <alignment horizontal="left" vertical="center" wrapText="1" indent="1"/>
    </xf>
    <xf numFmtId="3" fontId="60" fillId="26" borderId="13" xfId="11" applyNumberFormat="1" applyFont="1" applyBorder="1" applyAlignment="1">
      <alignment horizontal="center" vertical="center"/>
    </xf>
    <xf numFmtId="0" fontId="42" fillId="26" borderId="12" xfId="11" applyFont="1" applyBorder="1" applyAlignment="1">
      <alignment horizontal="left" vertical="center" wrapText="1" indent="1"/>
    </xf>
    <xf numFmtId="3" fontId="64" fillId="47" borderId="13" xfId="11" applyNumberFormat="1" applyFont="1" applyFill="1" applyBorder="1" applyAlignment="1">
      <alignment horizontal="center" vertical="center"/>
    </xf>
    <xf numFmtId="3" fontId="64" fillId="26" borderId="13" xfId="11" applyNumberFormat="1" applyFont="1" applyBorder="1" applyAlignment="1">
      <alignment horizontal="center" vertical="center"/>
    </xf>
    <xf numFmtId="3" fontId="61" fillId="26" borderId="13" xfId="11" applyNumberFormat="1" applyFont="1" applyBorder="1" applyAlignment="1">
      <alignment horizontal="center" vertical="center"/>
    </xf>
    <xf numFmtId="3" fontId="60" fillId="47" borderId="13" xfId="11" applyNumberFormat="1" applyFont="1" applyFill="1" applyBorder="1" applyAlignment="1">
      <alignment horizontal="center" vertical="center"/>
    </xf>
    <xf numFmtId="0" fontId="65" fillId="26" borderId="2" xfId="11" applyFont="1" applyAlignment="1">
      <alignment wrapText="1"/>
    </xf>
    <xf numFmtId="9" fontId="60" fillId="26" borderId="13" xfId="8" applyFont="1" applyBorder="1" applyAlignment="1">
      <alignment horizontal="center" vertical="center"/>
    </xf>
    <xf numFmtId="165" fontId="0" fillId="26" borderId="2" xfId="8" applyNumberFormat="1" applyFont="1"/>
    <xf numFmtId="165" fontId="60" fillId="26" borderId="13" xfId="8" applyNumberFormat="1" applyFont="1" applyBorder="1" applyAlignment="1">
      <alignment horizontal="center" vertical="center"/>
    </xf>
    <xf numFmtId="0" fontId="47" fillId="26" borderId="26" xfId="11" applyFont="1" applyBorder="1" applyAlignment="1">
      <alignment horizontal="left" vertical="center" wrapText="1" indent="1"/>
    </xf>
    <xf numFmtId="3" fontId="66" fillId="26" borderId="13" xfId="11" applyNumberFormat="1" applyFont="1" applyBorder="1" applyAlignment="1">
      <alignment horizontal="center" vertical="center"/>
    </xf>
    <xf numFmtId="0" fontId="40" fillId="46" borderId="12" xfId="11" applyFont="1" applyFill="1" applyBorder="1" applyAlignment="1">
      <alignment vertical="center" wrapText="1"/>
    </xf>
    <xf numFmtId="3" fontId="62" fillId="46" borderId="13" xfId="11" applyNumberFormat="1" applyFont="1" applyFill="1" applyBorder="1" applyAlignment="1">
      <alignment horizontal="center" vertical="center"/>
    </xf>
    <xf numFmtId="0" fontId="60" fillId="48" borderId="12" xfId="11" applyFont="1" applyFill="1" applyBorder="1" applyAlignment="1">
      <alignment vertical="center" wrapText="1"/>
    </xf>
    <xf numFmtId="3" fontId="60" fillId="26" borderId="12" xfId="11" applyNumberFormat="1" applyFont="1" applyBorder="1" applyAlignment="1">
      <alignment horizontal="center" vertical="center" wrapText="1"/>
    </xf>
    <xf numFmtId="165" fontId="64" fillId="26" borderId="13" xfId="11" applyNumberFormat="1" applyFont="1" applyBorder="1" applyAlignment="1">
      <alignment horizontal="center" vertical="center"/>
    </xf>
    <xf numFmtId="0" fontId="40" fillId="26" borderId="26" xfId="11" applyFont="1" applyBorder="1" applyAlignment="1">
      <alignment horizontal="left" vertical="center" wrapText="1" indent="1"/>
    </xf>
    <xf numFmtId="0" fontId="63" fillId="26" borderId="12" xfId="11" applyFont="1" applyBorder="1" applyAlignment="1">
      <alignment horizontal="left" vertical="center" wrapText="1"/>
    </xf>
    <xf numFmtId="0" fontId="61" fillId="26" borderId="6" xfId="11" applyFont="1" applyBorder="1" applyAlignment="1">
      <alignment vertical="center" wrapText="1"/>
    </xf>
    <xf numFmtId="0" fontId="63" fillId="26" borderId="7" xfId="11" applyFont="1" applyBorder="1" applyAlignment="1">
      <alignment vertical="center"/>
    </xf>
    <xf numFmtId="0" fontId="60" fillId="26" borderId="8" xfId="11" applyFont="1" applyBorder="1" applyAlignment="1">
      <alignment vertical="center"/>
    </xf>
    <xf numFmtId="0" fontId="60" fillId="26" borderId="9" xfId="11" applyFont="1" applyBorder="1" applyAlignment="1">
      <alignment vertical="center"/>
    </xf>
    <xf numFmtId="0" fontId="63" fillId="48" borderId="12" xfId="11" applyFont="1" applyFill="1" applyBorder="1" applyAlignment="1">
      <alignment horizontal="left" vertical="center"/>
    </xf>
    <xf numFmtId="3" fontId="67" fillId="26" borderId="12" xfId="11" applyNumberFormat="1" applyFont="1" applyBorder="1" applyAlignment="1">
      <alignment horizontal="center" vertical="center" wrapText="1"/>
    </xf>
    <xf numFmtId="0" fontId="60" fillId="26" borderId="12" xfId="11" applyFont="1" applyBorder="1" applyAlignment="1">
      <alignment horizontal="center" vertical="center" wrapText="1"/>
    </xf>
    <xf numFmtId="0" fontId="47" fillId="26" borderId="28" xfId="11" applyFont="1" applyBorder="1" applyAlignment="1">
      <alignment horizontal="left" vertical="center" wrapText="1" indent="1"/>
    </xf>
    <xf numFmtId="0" fontId="60" fillId="26" borderId="7" xfId="11" applyFont="1" applyBorder="1" applyAlignment="1">
      <alignment vertical="center" wrapText="1"/>
    </xf>
    <xf numFmtId="0" fontId="63" fillId="26" borderId="6" xfId="11" applyFont="1" applyBorder="1" applyAlignment="1">
      <alignment vertical="center" wrapText="1"/>
    </xf>
    <xf numFmtId="0" fontId="63" fillId="48" borderId="6" xfId="11" applyFont="1" applyFill="1" applyBorder="1" applyAlignment="1">
      <alignment horizontal="left" vertical="center" wrapText="1"/>
    </xf>
    <xf numFmtId="0" fontId="60" fillId="48" borderId="7" xfId="11" applyFont="1" applyFill="1" applyBorder="1" applyAlignment="1">
      <alignment vertical="center"/>
    </xf>
    <xf numFmtId="0" fontId="63" fillId="48" borderId="7" xfId="11" applyFont="1" applyFill="1" applyBorder="1" applyAlignment="1">
      <alignment vertical="center" wrapText="1"/>
    </xf>
    <xf numFmtId="0" fontId="60" fillId="48" borderId="17" xfId="11" applyFont="1" applyFill="1" applyBorder="1" applyAlignment="1">
      <alignment vertical="center"/>
    </xf>
    <xf numFmtId="0" fontId="60" fillId="48" borderId="9" xfId="11" applyFont="1" applyFill="1" applyBorder="1" applyAlignment="1">
      <alignment vertical="center"/>
    </xf>
    <xf numFmtId="9" fontId="63" fillId="48" borderId="6" xfId="11" applyNumberFormat="1" applyFont="1" applyFill="1" applyBorder="1" applyAlignment="1">
      <alignment horizontal="center" vertical="center" wrapText="1"/>
    </xf>
    <xf numFmtId="0" fontId="62" fillId="47" borderId="11" xfId="11" applyFont="1" applyFill="1" applyBorder="1" applyAlignment="1">
      <alignment horizontal="center" vertical="center" wrapText="1"/>
    </xf>
    <xf numFmtId="0" fontId="63" fillId="48" borderId="6" xfId="11" applyFont="1" applyFill="1" applyBorder="1" applyAlignment="1">
      <alignment vertical="center" wrapText="1"/>
    </xf>
    <xf numFmtId="0" fontId="60" fillId="48" borderId="8" xfId="11" applyFont="1" applyFill="1" applyBorder="1" applyAlignment="1">
      <alignment vertical="center"/>
    </xf>
    <xf numFmtId="0" fontId="40" fillId="49" borderId="12" xfId="11" applyFont="1" applyFill="1" applyBorder="1" applyAlignment="1">
      <alignment vertical="center" wrapText="1"/>
    </xf>
    <xf numFmtId="3" fontId="62" fillId="49" borderId="13" xfId="11" applyNumberFormat="1" applyFont="1" applyFill="1" applyBorder="1" applyAlignment="1">
      <alignment horizontal="center" vertical="center"/>
    </xf>
    <xf numFmtId="3" fontId="62" fillId="48" borderId="13" xfId="11" applyNumberFormat="1" applyFont="1" applyFill="1" applyBorder="1" applyAlignment="1">
      <alignment horizontal="center" vertical="center"/>
    </xf>
    <xf numFmtId="3" fontId="62" fillId="26" borderId="13" xfId="11" applyNumberFormat="1" applyFont="1" applyBorder="1" applyAlignment="1">
      <alignment horizontal="center" vertical="center"/>
    </xf>
    <xf numFmtId="0" fontId="35" fillId="26" borderId="2" xfId="11" applyFont="1" applyAlignment="1">
      <alignment horizontal="left" vertical="center" wrapText="1" indent="1"/>
    </xf>
    <xf numFmtId="3" fontId="60" fillId="26" borderId="2" xfId="11" applyNumberFormat="1" applyFont="1" applyAlignment="1">
      <alignment horizontal="center" vertical="center"/>
    </xf>
    <xf numFmtId="0" fontId="13" fillId="26" borderId="2" xfId="12" applyFont="1"/>
    <xf numFmtId="0" fontId="12" fillId="26" borderId="2" xfId="12"/>
    <xf numFmtId="0" fontId="13" fillId="26" borderId="2" xfId="12" applyFont="1" applyAlignment="1">
      <alignment horizontal="center"/>
    </xf>
    <xf numFmtId="0" fontId="58" fillId="47" borderId="6" xfId="12" applyFont="1" applyFill="1" applyBorder="1" applyAlignment="1">
      <alignment horizontal="left" vertical="center" wrapText="1"/>
    </xf>
    <xf numFmtId="0" fontId="12" fillId="47" borderId="2" xfId="12" applyFill="1"/>
    <xf numFmtId="0" fontId="58" fillId="48" borderId="6" xfId="12" applyFont="1" applyFill="1" applyBorder="1" applyAlignment="1">
      <alignment vertical="center" wrapText="1"/>
    </xf>
    <xf numFmtId="0" fontId="58" fillId="26" borderId="2" xfId="12" applyFont="1" applyAlignment="1">
      <alignment vertical="center" wrapText="1"/>
    </xf>
    <xf numFmtId="0" fontId="58" fillId="26" borderId="2" xfId="12" applyFont="1" applyAlignment="1">
      <alignment vertical="center"/>
    </xf>
    <xf numFmtId="0" fontId="60" fillId="50" borderId="12" xfId="12" applyFont="1" applyFill="1" applyBorder="1" applyAlignment="1">
      <alignment vertical="center" wrapText="1"/>
    </xf>
    <xf numFmtId="0" fontId="60" fillId="50" borderId="12" xfId="12" applyFont="1" applyFill="1" applyBorder="1" applyAlignment="1">
      <alignment horizontal="center" vertical="center" wrapText="1"/>
    </xf>
    <xf numFmtId="0" fontId="60" fillId="47" borderId="12" xfId="12" applyFont="1" applyFill="1" applyBorder="1" applyAlignment="1">
      <alignment horizontal="left" vertical="center" wrapText="1"/>
    </xf>
    <xf numFmtId="165" fontId="61" fillId="47" borderId="12" xfId="12" applyNumberFormat="1" applyFont="1" applyFill="1" applyBorder="1" applyAlignment="1">
      <alignment horizontal="center" vertical="center" wrapText="1"/>
    </xf>
    <xf numFmtId="9" fontId="61" fillId="26" borderId="11" xfId="12" applyNumberFormat="1" applyFont="1" applyBorder="1" applyAlignment="1">
      <alignment horizontal="center" vertical="center"/>
    </xf>
    <xf numFmtId="0" fontId="35" fillId="48" borderId="12" xfId="12" applyFont="1" applyFill="1" applyBorder="1" applyAlignment="1">
      <alignment vertical="center" wrapText="1"/>
    </xf>
    <xf numFmtId="4" fontId="12" fillId="26" borderId="2" xfId="12" applyNumberFormat="1"/>
    <xf numFmtId="0" fontId="57" fillId="26" borderId="2" xfId="12" applyFont="1"/>
    <xf numFmtId="0" fontId="35" fillId="48" borderId="45" xfId="12" applyFont="1" applyFill="1" applyBorder="1" applyAlignment="1">
      <alignment vertical="center" wrapText="1"/>
    </xf>
    <xf numFmtId="9" fontId="61" fillId="48" borderId="46" xfId="12" applyNumberFormat="1" applyFont="1" applyFill="1" applyBorder="1" applyAlignment="1">
      <alignment horizontal="center" vertical="center" wrapText="1"/>
    </xf>
    <xf numFmtId="9" fontId="61" fillId="48" borderId="47" xfId="12" applyNumberFormat="1" applyFont="1" applyFill="1" applyBorder="1" applyAlignment="1">
      <alignment horizontal="center" vertical="center" wrapText="1"/>
    </xf>
    <xf numFmtId="0" fontId="35" fillId="48" borderId="46" xfId="12" applyFont="1" applyFill="1" applyBorder="1" applyAlignment="1">
      <alignment vertical="center" wrapText="1"/>
    </xf>
    <xf numFmtId="9" fontId="61" fillId="48" borderId="48" xfId="12" applyNumberFormat="1" applyFont="1" applyFill="1" applyBorder="1" applyAlignment="1">
      <alignment horizontal="center" vertical="center" wrapText="1"/>
    </xf>
    <xf numFmtId="0" fontId="61" fillId="48" borderId="49" xfId="12" applyFont="1" applyFill="1" applyBorder="1" applyAlignment="1">
      <alignment horizontal="center" vertical="center" wrapText="1"/>
    </xf>
    <xf numFmtId="0" fontId="61" fillId="48" borderId="50" xfId="12" applyFont="1" applyFill="1" applyBorder="1" applyAlignment="1">
      <alignment horizontal="center" vertical="center" wrapText="1"/>
    </xf>
    <xf numFmtId="0" fontId="61" fillId="48" borderId="51" xfId="12" applyFont="1" applyFill="1" applyBorder="1" applyAlignment="1">
      <alignment horizontal="center" vertical="center" wrapText="1"/>
    </xf>
    <xf numFmtId="0" fontId="35" fillId="48" borderId="52" xfId="12" applyFont="1" applyFill="1" applyBorder="1" applyAlignment="1">
      <alignment vertical="center" wrapText="1"/>
    </xf>
    <xf numFmtId="9" fontId="61" fillId="48" borderId="50" xfId="12" applyNumberFormat="1" applyFont="1" applyFill="1" applyBorder="1" applyAlignment="1">
      <alignment horizontal="center" vertical="center" wrapText="1"/>
    </xf>
    <xf numFmtId="0" fontId="12" fillId="26" borderId="53" xfId="12" applyBorder="1"/>
    <xf numFmtId="0" fontId="35" fillId="48" borderId="49" xfId="12" applyFont="1" applyFill="1" applyBorder="1" applyAlignment="1">
      <alignment vertical="center" wrapText="1"/>
    </xf>
    <xf numFmtId="0" fontId="63" fillId="48" borderId="12" xfId="12" applyFont="1" applyFill="1" applyBorder="1" applyAlignment="1">
      <alignment horizontal="left" vertical="center" wrapText="1"/>
    </xf>
    <xf numFmtId="0" fontId="12" fillId="26" borderId="2" xfId="12" applyAlignment="1">
      <alignment horizontal="right"/>
    </xf>
    <xf numFmtId="0" fontId="62" fillId="47" borderId="11" xfId="12" applyFont="1" applyFill="1" applyBorder="1" applyAlignment="1">
      <alignment horizontal="center" vertical="center" wrapText="1"/>
    </xf>
    <xf numFmtId="0" fontId="60" fillId="47" borderId="12" xfId="12" applyFont="1" applyFill="1" applyBorder="1" applyAlignment="1">
      <alignment horizontal="center" vertical="center" wrapText="1"/>
    </xf>
    <xf numFmtId="0" fontId="62" fillId="47" borderId="13" xfId="12" applyFont="1" applyFill="1" applyBorder="1" applyAlignment="1">
      <alignment horizontal="center" vertical="center" wrapText="1"/>
    </xf>
    <xf numFmtId="3" fontId="60" fillId="47" borderId="12" xfId="12" applyNumberFormat="1" applyFont="1" applyFill="1" applyBorder="1" applyAlignment="1">
      <alignment horizontal="center" vertical="center" wrapText="1"/>
    </xf>
    <xf numFmtId="3" fontId="61" fillId="47" borderId="12" xfId="12" applyNumberFormat="1" applyFont="1" applyFill="1" applyBorder="1" applyAlignment="1">
      <alignment horizontal="center" vertical="center" wrapText="1"/>
    </xf>
    <xf numFmtId="0" fontId="12" fillId="47" borderId="2" xfId="12" applyFill="1" applyAlignment="1">
      <alignment horizontal="right"/>
    </xf>
    <xf numFmtId="165" fontId="60" fillId="47" borderId="13" xfId="12" applyNumberFormat="1" applyFont="1" applyFill="1" applyBorder="1" applyAlignment="1">
      <alignment horizontal="center" vertical="center"/>
    </xf>
    <xf numFmtId="3" fontId="12" fillId="26" borderId="2" xfId="12" applyNumberFormat="1"/>
    <xf numFmtId="0" fontId="37" fillId="26" borderId="12" xfId="12" applyFont="1" applyBorder="1" applyAlignment="1">
      <alignment horizontal="left" vertical="center" wrapText="1" indent="1"/>
    </xf>
    <xf numFmtId="3" fontId="60" fillId="26" borderId="13" xfId="12" applyNumberFormat="1" applyFont="1" applyBorder="1" applyAlignment="1">
      <alignment horizontal="center" vertical="center"/>
    </xf>
    <xf numFmtId="0" fontId="42" fillId="26" borderId="12" xfId="12" applyFont="1" applyBorder="1" applyAlignment="1">
      <alignment horizontal="left" vertical="center" wrapText="1" indent="1"/>
    </xf>
    <xf numFmtId="3" fontId="64" fillId="26" borderId="13" xfId="12" applyNumberFormat="1" applyFont="1" applyBorder="1" applyAlignment="1">
      <alignment horizontal="center" vertical="center"/>
    </xf>
    <xf numFmtId="165" fontId="64" fillId="26" borderId="13" xfId="12" applyNumberFormat="1" applyFont="1" applyBorder="1" applyAlignment="1">
      <alignment horizontal="center" vertical="center"/>
    </xf>
    <xf numFmtId="3" fontId="60" fillId="47" borderId="13" xfId="12" applyNumberFormat="1" applyFont="1" applyFill="1" applyBorder="1" applyAlignment="1">
      <alignment horizontal="center" vertical="center"/>
    </xf>
    <xf numFmtId="0" fontId="65" fillId="26" borderId="2" xfId="12" applyFont="1" applyAlignment="1">
      <alignment wrapText="1"/>
    </xf>
    <xf numFmtId="0" fontId="47" fillId="26" borderId="26" xfId="12" applyFont="1" applyBorder="1" applyAlignment="1">
      <alignment horizontal="left" vertical="center" wrapText="1" indent="1"/>
    </xf>
    <xf numFmtId="0" fontId="40" fillId="46" borderId="12" xfId="12" applyFont="1" applyFill="1" applyBorder="1" applyAlignment="1">
      <alignment vertical="center" wrapText="1"/>
    </xf>
    <xf numFmtId="3" fontId="62" fillId="46" borderId="13" xfId="12" applyNumberFormat="1" applyFont="1" applyFill="1" applyBorder="1" applyAlignment="1">
      <alignment horizontal="center" vertical="center"/>
    </xf>
    <xf numFmtId="9" fontId="63" fillId="48" borderId="6" xfId="12" applyNumberFormat="1" applyFont="1" applyFill="1" applyBorder="1" applyAlignment="1">
      <alignment horizontal="center" vertical="center" wrapText="1"/>
    </xf>
    <xf numFmtId="3" fontId="64" fillId="47" borderId="13" xfId="12" applyNumberFormat="1" applyFont="1" applyFill="1" applyBorder="1" applyAlignment="1">
      <alignment horizontal="center" vertical="center"/>
    </xf>
    <xf numFmtId="0" fontId="47" fillId="26" borderId="57" xfId="12" applyFont="1" applyBorder="1" applyAlignment="1">
      <alignment horizontal="left" vertical="center" wrapText="1" indent="1"/>
    </xf>
    <xf numFmtId="3" fontId="64" fillId="26" borderId="58" xfId="12" applyNumberFormat="1" applyFont="1" applyBorder="1" applyAlignment="1">
      <alignment horizontal="center" vertical="center"/>
    </xf>
    <xf numFmtId="0" fontId="31" fillId="26" borderId="2" xfId="12" applyFont="1" applyAlignment="1">
      <alignment vertical="center" wrapText="1"/>
    </xf>
    <xf numFmtId="0" fontId="31" fillId="26" borderId="2" xfId="12" applyFont="1"/>
    <xf numFmtId="0" fontId="40" fillId="49" borderId="12" xfId="12" applyFont="1" applyFill="1" applyBorder="1" applyAlignment="1">
      <alignment vertical="center" wrapText="1"/>
    </xf>
    <xf numFmtId="3" fontId="62" fillId="49" borderId="13" xfId="12" applyNumberFormat="1" applyFont="1" applyFill="1" applyBorder="1" applyAlignment="1">
      <alignment horizontal="center" vertical="center"/>
    </xf>
    <xf numFmtId="3" fontId="62" fillId="48" borderId="13" xfId="12" applyNumberFormat="1" applyFont="1" applyFill="1" applyBorder="1" applyAlignment="1">
      <alignment horizontal="center" vertical="center"/>
    </xf>
    <xf numFmtId="3" fontId="62" fillId="26" borderId="13" xfId="12" applyNumberFormat="1" applyFont="1" applyBorder="1" applyAlignment="1">
      <alignment horizontal="center" vertical="center"/>
    </xf>
    <xf numFmtId="0" fontId="35" fillId="26" borderId="2" xfId="12" applyFont="1" applyAlignment="1">
      <alignment horizontal="left" vertical="center" wrapText="1" indent="1"/>
    </xf>
    <xf numFmtId="3" fontId="60" fillId="26" borderId="2" xfId="12" applyNumberFormat="1" applyFont="1" applyAlignment="1">
      <alignment horizontal="center" vertical="center"/>
    </xf>
    <xf numFmtId="0" fontId="31" fillId="26" borderId="2" xfId="12" applyFont="1" applyAlignment="1">
      <alignment horizontal="center" vertical="center" wrapText="1"/>
    </xf>
    <xf numFmtId="0" fontId="12" fillId="26" borderId="2" xfId="13"/>
    <xf numFmtId="0" fontId="13" fillId="26" borderId="2" xfId="13" applyFont="1"/>
    <xf numFmtId="0" fontId="50" fillId="26" borderId="2" xfId="13" applyFont="1" applyAlignment="1">
      <alignment horizontal="center"/>
    </xf>
    <xf numFmtId="0" fontId="49" fillId="26" borderId="2" xfId="13" applyFont="1"/>
    <xf numFmtId="0" fontId="50" fillId="47" borderId="6" xfId="13" applyFont="1" applyFill="1" applyBorder="1" applyAlignment="1">
      <alignment horizontal="left" vertical="center" wrapText="1"/>
    </xf>
    <xf numFmtId="0" fontId="49" fillId="47" borderId="2" xfId="13" applyFont="1" applyFill="1"/>
    <xf numFmtId="0" fontId="50" fillId="48" borderId="6" xfId="13" applyFont="1" applyFill="1" applyBorder="1" applyAlignment="1">
      <alignment vertical="center" wrapText="1"/>
    </xf>
    <xf numFmtId="0" fontId="49" fillId="47" borderId="11" xfId="13" applyFont="1" applyFill="1" applyBorder="1" applyAlignment="1">
      <alignment horizontal="center" vertical="center" wrapText="1"/>
    </xf>
    <xf numFmtId="0" fontId="49" fillId="47" borderId="12" xfId="13" applyFont="1" applyFill="1" applyBorder="1" applyAlignment="1">
      <alignment horizontal="center" vertical="center" wrapText="1"/>
    </xf>
    <xf numFmtId="0" fontId="49" fillId="47" borderId="13" xfId="13" applyFont="1" applyFill="1" applyBorder="1" applyAlignment="1">
      <alignment horizontal="center" vertical="center" wrapText="1"/>
    </xf>
    <xf numFmtId="0" fontId="52" fillId="47" borderId="12" xfId="13" applyFont="1" applyFill="1" applyBorder="1" applyAlignment="1">
      <alignment vertical="center" wrapText="1"/>
    </xf>
    <xf numFmtId="9" fontId="52" fillId="47" borderId="13" xfId="13" applyNumberFormat="1" applyFont="1" applyFill="1" applyBorder="1" applyAlignment="1">
      <alignment horizontal="center" vertical="center"/>
    </xf>
    <xf numFmtId="9" fontId="49" fillId="47" borderId="13" xfId="13" applyNumberFormat="1" applyFont="1" applyFill="1" applyBorder="1" applyAlignment="1">
      <alignment horizontal="center" vertical="center"/>
    </xf>
    <xf numFmtId="0" fontId="52" fillId="47" borderId="12" xfId="13" applyFont="1" applyFill="1" applyBorder="1" applyAlignment="1">
      <alignment horizontal="left" vertical="center" wrapText="1"/>
    </xf>
    <xf numFmtId="1" fontId="50" fillId="47" borderId="13" xfId="13" applyNumberFormat="1" applyFont="1" applyFill="1" applyBorder="1" applyAlignment="1">
      <alignment horizontal="center" vertical="center"/>
    </xf>
    <xf numFmtId="0" fontId="50" fillId="48" borderId="12" xfId="13" applyFont="1" applyFill="1" applyBorder="1" applyAlignment="1">
      <alignment vertical="center" wrapText="1"/>
    </xf>
    <xf numFmtId="0" fontId="49" fillId="50" borderId="12" xfId="13" applyFont="1" applyFill="1" applyBorder="1" applyAlignment="1">
      <alignment horizontal="left" vertical="center" wrapText="1"/>
    </xf>
    <xf numFmtId="165" fontId="27" fillId="50" borderId="13" xfId="8" applyNumberFormat="1" applyFont="1" applyFill="1" applyBorder="1" applyAlignment="1">
      <alignment horizontal="center" vertical="center"/>
    </xf>
    <xf numFmtId="9" fontId="49" fillId="50" borderId="13" xfId="13" applyNumberFormat="1" applyFont="1" applyFill="1" applyBorder="1" applyAlignment="1">
      <alignment horizontal="center" vertical="center"/>
    </xf>
    <xf numFmtId="9" fontId="27" fillId="52" borderId="13" xfId="13" applyNumberFormat="1" applyFont="1" applyFill="1" applyBorder="1" applyAlignment="1">
      <alignment horizontal="center" vertical="center"/>
    </xf>
    <xf numFmtId="165" fontId="27" fillId="50" borderId="11" xfId="8" applyNumberFormat="1" applyFont="1" applyFill="1" applyBorder="1" applyAlignment="1">
      <alignment horizontal="center" vertical="center"/>
    </xf>
    <xf numFmtId="9" fontId="49" fillId="50" borderId="11" xfId="13" applyNumberFormat="1" applyFont="1" applyFill="1" applyBorder="1" applyAlignment="1">
      <alignment horizontal="center" vertical="center"/>
    </xf>
    <xf numFmtId="0" fontId="51" fillId="48" borderId="12" xfId="13" applyFont="1" applyFill="1" applyBorder="1" applyAlignment="1">
      <alignment horizontal="left" vertical="center" wrapText="1"/>
    </xf>
    <xf numFmtId="0" fontId="51" fillId="47" borderId="12" xfId="13" applyFont="1" applyFill="1" applyBorder="1" applyAlignment="1">
      <alignment horizontal="left" vertical="center" wrapText="1"/>
    </xf>
    <xf numFmtId="0" fontId="49" fillId="47" borderId="12" xfId="13" applyFont="1" applyFill="1" applyBorder="1" applyAlignment="1">
      <alignment horizontal="left" vertical="center" wrapText="1"/>
    </xf>
    <xf numFmtId="0" fontId="50" fillId="47" borderId="11" xfId="13" applyFont="1" applyFill="1" applyBorder="1" applyAlignment="1">
      <alignment horizontal="center" vertical="center" wrapText="1"/>
    </xf>
    <xf numFmtId="0" fontId="50" fillId="47" borderId="13" xfId="13" applyFont="1" applyFill="1" applyBorder="1" applyAlignment="1">
      <alignment horizontal="center" vertical="center" wrapText="1"/>
    </xf>
    <xf numFmtId="3" fontId="12" fillId="26" borderId="2" xfId="13" applyNumberFormat="1"/>
    <xf numFmtId="3" fontId="49" fillId="47" borderId="12" xfId="13" applyNumberFormat="1" applyFont="1" applyFill="1" applyBorder="1" applyAlignment="1">
      <alignment horizontal="center" vertical="center" wrapText="1"/>
    </xf>
    <xf numFmtId="165" fontId="49" fillId="47" borderId="13" xfId="13" applyNumberFormat="1" applyFont="1" applyFill="1" applyBorder="1" applyAlignment="1">
      <alignment horizontal="center" vertical="center"/>
    </xf>
    <xf numFmtId="0" fontId="49" fillId="26" borderId="12" xfId="13" applyFont="1" applyBorder="1" applyAlignment="1">
      <alignment horizontal="left" vertical="center" wrapText="1" indent="1"/>
    </xf>
    <xf numFmtId="3" fontId="49" fillId="26" borderId="13" xfId="13" applyNumberFormat="1" applyFont="1" applyBorder="1" applyAlignment="1">
      <alignment horizontal="center" vertical="center"/>
    </xf>
    <xf numFmtId="0" fontId="55" fillId="26" borderId="12" xfId="13" applyFont="1" applyBorder="1" applyAlignment="1">
      <alignment horizontal="left" vertical="center" wrapText="1" indent="1"/>
    </xf>
    <xf numFmtId="3" fontId="52" fillId="47" borderId="17" xfId="13" applyNumberFormat="1" applyFont="1" applyFill="1" applyBorder="1" applyAlignment="1">
      <alignment horizontal="center" vertical="center"/>
    </xf>
    <xf numFmtId="3" fontId="55" fillId="26" borderId="13" xfId="13" applyNumberFormat="1" applyFont="1" applyBorder="1" applyAlignment="1">
      <alignment horizontal="center" vertical="center"/>
    </xf>
    <xf numFmtId="165" fontId="55" fillId="26" borderId="13" xfId="13" applyNumberFormat="1" applyFont="1" applyBorder="1" applyAlignment="1">
      <alignment horizontal="center" vertical="center"/>
    </xf>
    <xf numFmtId="3" fontId="49" fillId="26" borderId="2" xfId="13" applyNumberFormat="1" applyFont="1"/>
    <xf numFmtId="9" fontId="49" fillId="26" borderId="13" xfId="8" applyFont="1" applyBorder="1" applyAlignment="1">
      <alignment horizontal="center" vertical="center"/>
    </xf>
    <xf numFmtId="165" fontId="49" fillId="26" borderId="13" xfId="8" applyNumberFormat="1" applyFont="1" applyBorder="1" applyAlignment="1">
      <alignment horizontal="center" vertical="center"/>
    </xf>
    <xf numFmtId="0" fontId="56" fillId="26" borderId="26" xfId="13" applyFont="1" applyBorder="1" applyAlignment="1">
      <alignment horizontal="left" vertical="center" wrapText="1" indent="1"/>
    </xf>
    <xf numFmtId="3" fontId="55" fillId="47" borderId="13" xfId="13" applyNumberFormat="1" applyFont="1" applyFill="1" applyBorder="1" applyAlignment="1">
      <alignment horizontal="center" vertical="center"/>
    </xf>
    <xf numFmtId="0" fontId="51" fillId="46" borderId="12" xfId="13" applyFont="1" applyFill="1" applyBorder="1" applyAlignment="1">
      <alignment vertical="center" wrapText="1"/>
    </xf>
    <xf numFmtId="3" fontId="50" fillId="46" borderId="13" xfId="13" applyNumberFormat="1" applyFont="1" applyFill="1" applyBorder="1" applyAlignment="1">
      <alignment horizontal="center" vertical="center"/>
    </xf>
    <xf numFmtId="0" fontId="50" fillId="48" borderId="12" xfId="13" applyFont="1" applyFill="1" applyBorder="1" applyAlignment="1">
      <alignment horizontal="left" vertical="center" wrapText="1"/>
    </xf>
    <xf numFmtId="0" fontId="50" fillId="48" borderId="12" xfId="13" applyFont="1" applyFill="1" applyBorder="1" applyAlignment="1">
      <alignment horizontal="left" vertical="top" wrapText="1"/>
    </xf>
    <xf numFmtId="9" fontId="50" fillId="48" borderId="6" xfId="13" applyNumberFormat="1" applyFont="1" applyFill="1" applyBorder="1" applyAlignment="1">
      <alignment horizontal="center" vertical="center" wrapText="1"/>
    </xf>
    <xf numFmtId="0" fontId="51" fillId="48" borderId="12" xfId="13" applyFont="1" applyFill="1" applyBorder="1" applyAlignment="1">
      <alignment horizontal="left" vertical="center"/>
    </xf>
    <xf numFmtId="3" fontId="49" fillId="47" borderId="13" xfId="13" applyNumberFormat="1" applyFont="1" applyFill="1" applyBorder="1" applyAlignment="1">
      <alignment horizontal="center" vertical="center"/>
    </xf>
    <xf numFmtId="0" fontId="51" fillId="48" borderId="6" xfId="13" applyFont="1" applyFill="1" applyBorder="1" applyAlignment="1">
      <alignment horizontal="left" vertical="center" wrapText="1"/>
    </xf>
    <xf numFmtId="3" fontId="50" fillId="48" borderId="13" xfId="13" applyNumberFormat="1" applyFont="1" applyFill="1" applyBorder="1" applyAlignment="1">
      <alignment horizontal="center" vertical="center"/>
    </xf>
    <xf numFmtId="3" fontId="50" fillId="26" borderId="13" xfId="13" applyNumberFormat="1" applyFont="1" applyBorder="1" applyAlignment="1">
      <alignment horizontal="center" vertical="center"/>
    </xf>
    <xf numFmtId="3" fontId="50" fillId="47" borderId="13" xfId="13" applyNumberFormat="1" applyFont="1" applyFill="1" applyBorder="1" applyAlignment="1">
      <alignment horizontal="center" vertical="center"/>
    </xf>
    <xf numFmtId="0" fontId="71" fillId="26" borderId="2" xfId="13" applyFont="1" applyAlignment="1">
      <alignment horizontal="left" wrapText="1"/>
    </xf>
    <xf numFmtId="0" fontId="71" fillId="26" borderId="2" xfId="13" applyFont="1" applyAlignment="1">
      <alignment wrapText="1"/>
    </xf>
    <xf numFmtId="0" fontId="50" fillId="26" borderId="2" xfId="13" applyFont="1" applyAlignment="1">
      <alignment horizontal="left" vertical="center" wrapText="1" indent="1"/>
    </xf>
    <xf numFmtId="3" fontId="49" fillId="26" borderId="2" xfId="13" applyNumberFormat="1" applyFont="1" applyAlignment="1">
      <alignment horizontal="center" vertical="center"/>
    </xf>
    <xf numFmtId="0" fontId="31" fillId="26" borderId="2" xfId="13" applyFont="1" applyAlignment="1">
      <alignment horizontal="center" vertical="center" wrapText="1"/>
    </xf>
    <xf numFmtId="0" fontId="31" fillId="26" borderId="2" xfId="13" applyFont="1"/>
    <xf numFmtId="0" fontId="35" fillId="26" borderId="2" xfId="13" applyFont="1"/>
    <xf numFmtId="3" fontId="50" fillId="47" borderId="12" xfId="13" applyNumberFormat="1" applyFont="1" applyFill="1" applyBorder="1" applyAlignment="1">
      <alignment horizontal="center" vertical="center" wrapText="1"/>
    </xf>
    <xf numFmtId="0" fontId="13" fillId="26" borderId="2" xfId="14" applyFont="1" applyAlignment="1">
      <alignment horizontal="center"/>
    </xf>
    <xf numFmtId="0" fontId="12" fillId="26" borderId="2" xfId="14"/>
    <xf numFmtId="0" fontId="58" fillId="47" borderId="6" xfId="14" applyFont="1" applyFill="1" applyBorder="1" applyAlignment="1">
      <alignment horizontal="left" vertical="center" wrapText="1"/>
    </xf>
    <xf numFmtId="0" fontId="58" fillId="48" borderId="6" xfId="14" applyFont="1" applyFill="1" applyBorder="1" applyAlignment="1">
      <alignment vertical="center" wrapText="1"/>
    </xf>
    <xf numFmtId="0" fontId="60" fillId="47" borderId="11" xfId="14" applyFont="1" applyFill="1" applyBorder="1" applyAlignment="1">
      <alignment horizontal="center" vertical="center" wrapText="1"/>
    </xf>
    <xf numFmtId="0" fontId="60" fillId="47" borderId="12" xfId="14" applyFont="1" applyFill="1" applyBorder="1" applyAlignment="1">
      <alignment horizontal="center" vertical="center" wrapText="1"/>
    </xf>
    <xf numFmtId="0" fontId="60" fillId="47" borderId="13" xfId="14" applyFont="1" applyFill="1" applyBorder="1" applyAlignment="1">
      <alignment horizontal="center" vertical="center" wrapText="1"/>
    </xf>
    <xf numFmtId="0" fontId="60" fillId="47" borderId="12" xfId="14" applyFont="1" applyFill="1" applyBorder="1" applyAlignment="1">
      <alignment horizontal="left" vertical="center" wrapText="1"/>
    </xf>
    <xf numFmtId="0" fontId="60" fillId="50" borderId="13" xfId="14" applyFont="1" applyFill="1" applyBorder="1" applyAlignment="1">
      <alignment horizontal="center" vertical="center"/>
    </xf>
    <xf numFmtId="0" fontId="35" fillId="48" borderId="12" xfId="14" applyFont="1" applyFill="1" applyBorder="1" applyAlignment="1">
      <alignment vertical="center" wrapText="1"/>
    </xf>
    <xf numFmtId="3" fontId="60" fillId="47" borderId="13" xfId="8" applyNumberFormat="1" applyFont="1" applyFill="1" applyBorder="1" applyAlignment="1">
      <alignment horizontal="center" vertical="center"/>
    </xf>
    <xf numFmtId="9" fontId="72" fillId="47" borderId="13" xfId="14" applyNumberFormat="1" applyFont="1" applyFill="1" applyBorder="1" applyAlignment="1">
      <alignment horizontal="center" vertical="center"/>
    </xf>
    <xf numFmtId="3" fontId="72" fillId="47" borderId="13" xfId="8" applyNumberFormat="1" applyFont="1" applyFill="1" applyBorder="1" applyAlignment="1">
      <alignment horizontal="center" vertical="center"/>
    </xf>
    <xf numFmtId="0" fontId="63" fillId="48" borderId="12" xfId="14" applyFont="1" applyFill="1" applyBorder="1" applyAlignment="1">
      <alignment horizontal="left" vertical="center" wrapText="1"/>
    </xf>
    <xf numFmtId="0" fontId="62" fillId="47" borderId="13" xfId="14" applyFont="1" applyFill="1" applyBorder="1" applyAlignment="1">
      <alignment horizontal="center" vertical="center" wrapText="1"/>
    </xf>
    <xf numFmtId="3" fontId="60" fillId="47" borderId="12" xfId="14" applyNumberFormat="1" applyFont="1" applyFill="1" applyBorder="1" applyAlignment="1">
      <alignment horizontal="center" vertical="center" wrapText="1"/>
    </xf>
    <xf numFmtId="165" fontId="60" fillId="47" borderId="13" xfId="14" applyNumberFormat="1" applyFont="1" applyFill="1" applyBorder="1" applyAlignment="1">
      <alignment horizontal="center" vertical="center"/>
    </xf>
    <xf numFmtId="3" fontId="12" fillId="26" borderId="2" xfId="14" applyNumberFormat="1"/>
    <xf numFmtId="0" fontId="62" fillId="47" borderId="11" xfId="14" applyFont="1" applyFill="1" applyBorder="1" applyAlignment="1">
      <alignment horizontal="center" vertical="center" wrapText="1"/>
    </xf>
    <xf numFmtId="0" fontId="37" fillId="26" borderId="12" xfId="14" applyFont="1" applyBorder="1" applyAlignment="1">
      <alignment horizontal="left" vertical="center" wrapText="1" indent="1"/>
    </xf>
    <xf numFmtId="3" fontId="60" fillId="26" borderId="13" xfId="14" applyNumberFormat="1" applyFont="1" applyBorder="1" applyAlignment="1">
      <alignment horizontal="center" vertical="center"/>
    </xf>
    <xf numFmtId="0" fontId="42" fillId="26" borderId="12" xfId="14" applyFont="1" applyBorder="1" applyAlignment="1">
      <alignment horizontal="left" vertical="center" wrapText="1" indent="1"/>
    </xf>
    <xf numFmtId="3" fontId="64" fillId="47" borderId="13" xfId="14" applyNumberFormat="1" applyFont="1" applyFill="1" applyBorder="1" applyAlignment="1">
      <alignment horizontal="center" vertical="center"/>
    </xf>
    <xf numFmtId="3" fontId="64" fillId="26" borderId="13" xfId="14" applyNumberFormat="1" applyFont="1" applyBorder="1" applyAlignment="1">
      <alignment horizontal="center" vertical="center"/>
    </xf>
    <xf numFmtId="0" fontId="47" fillId="26" borderId="26" xfId="14" applyFont="1" applyBorder="1" applyAlignment="1">
      <alignment horizontal="left" vertical="center" wrapText="1" indent="1"/>
    </xf>
    <xf numFmtId="0" fontId="40" fillId="46" borderId="12" xfId="14" applyFont="1" applyFill="1" applyBorder="1" applyAlignment="1">
      <alignment vertical="center" wrapText="1"/>
    </xf>
    <xf numFmtId="3" fontId="62" fillId="46" borderId="13" xfId="14" applyNumberFormat="1" applyFont="1" applyFill="1" applyBorder="1" applyAlignment="1">
      <alignment horizontal="center" vertical="center"/>
    </xf>
    <xf numFmtId="0" fontId="60" fillId="48" borderId="12" xfId="14" applyFont="1" applyFill="1" applyBorder="1" applyAlignment="1">
      <alignment vertical="center" wrapText="1"/>
    </xf>
    <xf numFmtId="165" fontId="64" fillId="26" borderId="13" xfId="14" applyNumberFormat="1" applyFont="1" applyBorder="1" applyAlignment="1">
      <alignment horizontal="center" vertical="center"/>
    </xf>
    <xf numFmtId="0" fontId="40" fillId="26" borderId="26" xfId="14" applyFont="1" applyBorder="1" applyAlignment="1">
      <alignment horizontal="left" vertical="center" wrapText="1" indent="1"/>
    </xf>
    <xf numFmtId="3" fontId="60" fillId="26" borderId="12" xfId="14" applyNumberFormat="1" applyFont="1" applyBorder="1" applyAlignment="1">
      <alignment horizontal="center" vertical="center" wrapText="1"/>
    </xf>
    <xf numFmtId="9" fontId="63" fillId="48" borderId="6" xfId="14" applyNumberFormat="1" applyFont="1" applyFill="1" applyBorder="1" applyAlignment="1">
      <alignment horizontal="center" vertical="center" wrapText="1"/>
    </xf>
    <xf numFmtId="0" fontId="63" fillId="48" borderId="12" xfId="14" applyFont="1" applyFill="1" applyBorder="1" applyAlignment="1">
      <alignment horizontal="left" vertical="center"/>
    </xf>
    <xf numFmtId="0" fontId="47" fillId="26" borderId="28" xfId="14" applyFont="1" applyBorder="1" applyAlignment="1">
      <alignment horizontal="left" vertical="center" wrapText="1" indent="1"/>
    </xf>
    <xf numFmtId="3" fontId="60" fillId="47" borderId="13" xfId="14" applyNumberFormat="1" applyFont="1" applyFill="1" applyBorder="1" applyAlignment="1">
      <alignment horizontal="center" vertical="center"/>
    </xf>
    <xf numFmtId="0" fontId="60" fillId="48" borderId="7" xfId="14" applyFont="1" applyFill="1" applyBorder="1" applyAlignment="1">
      <alignment vertical="center"/>
    </xf>
    <xf numFmtId="0" fontId="63" fillId="48" borderId="6" xfId="14" applyFont="1" applyFill="1" applyBorder="1" applyAlignment="1">
      <alignment vertical="center" wrapText="1"/>
    </xf>
    <xf numFmtId="0" fontId="60" fillId="48" borderId="8" xfId="14" applyFont="1" applyFill="1" applyBorder="1" applyAlignment="1">
      <alignment vertical="center"/>
    </xf>
    <xf numFmtId="0" fontId="60" fillId="48" borderId="9" xfId="14" applyFont="1" applyFill="1" applyBorder="1" applyAlignment="1">
      <alignment vertical="center"/>
    </xf>
    <xf numFmtId="0" fontId="63" fillId="48" borderId="6" xfId="14" applyFont="1" applyFill="1" applyBorder="1" applyAlignment="1">
      <alignment horizontal="left" vertical="center" wrapText="1"/>
    </xf>
    <xf numFmtId="0" fontId="40" fillId="49" borderId="12" xfId="14" applyFont="1" applyFill="1" applyBorder="1" applyAlignment="1">
      <alignment vertical="center" wrapText="1"/>
    </xf>
    <xf numFmtId="3" fontId="62" fillId="49" borderId="13" xfId="14" applyNumberFormat="1" applyFont="1" applyFill="1" applyBorder="1" applyAlignment="1">
      <alignment horizontal="center" vertical="center"/>
    </xf>
    <xf numFmtId="3" fontId="62" fillId="48" borderId="13" xfId="14" applyNumberFormat="1" applyFont="1" applyFill="1" applyBorder="1" applyAlignment="1">
      <alignment horizontal="center" vertical="center"/>
    </xf>
    <xf numFmtId="3" fontId="62" fillId="26" borderId="13" xfId="14" applyNumberFormat="1" applyFont="1" applyBorder="1" applyAlignment="1">
      <alignment horizontal="center" vertical="center"/>
    </xf>
    <xf numFmtId="0" fontId="35" fillId="26" borderId="2" xfId="14" applyFont="1" applyAlignment="1">
      <alignment horizontal="left" vertical="center" wrapText="1" indent="1"/>
    </xf>
    <xf numFmtId="3" fontId="60" fillId="26" borderId="2" xfId="14" applyNumberFormat="1" applyFont="1" applyAlignment="1">
      <alignment horizontal="center" vertical="center"/>
    </xf>
    <xf numFmtId="0" fontId="13" fillId="26" borderId="2" xfId="16" applyFont="1" applyAlignment="1">
      <alignment horizontal="center"/>
    </xf>
    <xf numFmtId="0" fontId="13" fillId="26" borderId="2" xfId="16" applyFont="1"/>
    <xf numFmtId="0" fontId="12" fillId="26" borderId="2" xfId="16"/>
    <xf numFmtId="0" fontId="58" fillId="47" borderId="6" xfId="16" applyFont="1" applyFill="1" applyBorder="1" applyAlignment="1">
      <alignment horizontal="left" vertical="center" wrapText="1"/>
    </xf>
    <xf numFmtId="0" fontId="58" fillId="48" borderId="6" xfId="16" applyFont="1" applyFill="1" applyBorder="1" applyAlignment="1">
      <alignment vertical="center" wrapText="1"/>
    </xf>
    <xf numFmtId="0" fontId="60" fillId="47" borderId="11" xfId="16" applyFont="1" applyFill="1" applyBorder="1" applyAlignment="1">
      <alignment horizontal="center" vertical="center" wrapText="1"/>
    </xf>
    <xf numFmtId="0" fontId="60" fillId="47" borderId="12" xfId="16" applyFont="1" applyFill="1" applyBorder="1" applyAlignment="1">
      <alignment horizontal="center" vertical="center" wrapText="1"/>
    </xf>
    <xf numFmtId="0" fontId="60" fillId="47" borderId="13" xfId="16" applyFont="1" applyFill="1" applyBorder="1" applyAlignment="1">
      <alignment horizontal="center" vertical="center" wrapText="1"/>
    </xf>
    <xf numFmtId="0" fontId="60" fillId="47" borderId="12" xfId="16" applyFont="1" applyFill="1" applyBorder="1" applyAlignment="1">
      <alignment horizontal="left" vertical="center" wrapText="1"/>
    </xf>
    <xf numFmtId="9" fontId="60" fillId="47" borderId="13" xfId="16" applyNumberFormat="1" applyFont="1" applyFill="1" applyBorder="1" applyAlignment="1">
      <alignment horizontal="center" vertical="center"/>
    </xf>
    <xf numFmtId="0" fontId="35" fillId="48" borderId="12" xfId="16" applyFont="1" applyFill="1" applyBorder="1" applyAlignment="1">
      <alignment vertical="center" wrapText="1"/>
    </xf>
    <xf numFmtId="4" fontId="12" fillId="26" borderId="2" xfId="16" applyNumberFormat="1"/>
    <xf numFmtId="9" fontId="61" fillId="47" borderId="13" xfId="16" applyNumberFormat="1" applyFont="1" applyFill="1" applyBorder="1" applyAlignment="1">
      <alignment horizontal="center" vertical="center"/>
    </xf>
    <xf numFmtId="0" fontId="63" fillId="48" borderId="12" xfId="16" applyFont="1" applyFill="1" applyBorder="1" applyAlignment="1">
      <alignment horizontal="left" vertical="center" wrapText="1"/>
    </xf>
    <xf numFmtId="0" fontId="62" fillId="47" borderId="11" xfId="16" applyFont="1" applyFill="1" applyBorder="1" applyAlignment="1">
      <alignment horizontal="center" vertical="center" wrapText="1"/>
    </xf>
    <xf numFmtId="0" fontId="62" fillId="47" borderId="13" xfId="16" applyFont="1" applyFill="1" applyBorder="1" applyAlignment="1">
      <alignment horizontal="center" vertical="center" wrapText="1"/>
    </xf>
    <xf numFmtId="3" fontId="60" fillId="47" borderId="12" xfId="16" applyNumberFormat="1" applyFont="1" applyFill="1" applyBorder="1" applyAlignment="1">
      <alignment horizontal="center" vertical="center" wrapText="1"/>
    </xf>
    <xf numFmtId="165" fontId="60" fillId="47" borderId="13" xfId="16" applyNumberFormat="1" applyFont="1" applyFill="1" applyBorder="1" applyAlignment="1">
      <alignment horizontal="center" vertical="center"/>
    </xf>
    <xf numFmtId="3" fontId="12" fillId="26" borderId="2" xfId="16" applyNumberFormat="1"/>
    <xf numFmtId="0" fontId="37" fillId="26" borderId="12" xfId="16" applyFont="1" applyBorder="1" applyAlignment="1">
      <alignment horizontal="left" vertical="center" wrapText="1" indent="1"/>
    </xf>
    <xf numFmtId="3" fontId="60" fillId="26" borderId="13" xfId="16" applyNumberFormat="1" applyFont="1" applyBorder="1" applyAlignment="1">
      <alignment horizontal="center" vertical="center"/>
    </xf>
    <xf numFmtId="0" fontId="42" fillId="26" borderId="12" xfId="16" applyFont="1" applyBorder="1" applyAlignment="1">
      <alignment horizontal="left" vertical="center" wrapText="1" indent="1"/>
    </xf>
    <xf numFmtId="3" fontId="64" fillId="47" borderId="13" xfId="16" applyNumberFormat="1" applyFont="1" applyFill="1" applyBorder="1" applyAlignment="1">
      <alignment horizontal="center" vertical="center"/>
    </xf>
    <xf numFmtId="3" fontId="64" fillId="26" borderId="13" xfId="16" applyNumberFormat="1" applyFont="1" applyBorder="1" applyAlignment="1">
      <alignment horizontal="center" vertical="center"/>
    </xf>
    <xf numFmtId="3" fontId="60" fillId="47" borderId="13" xfId="16" applyNumberFormat="1" applyFont="1" applyFill="1" applyBorder="1" applyAlignment="1">
      <alignment horizontal="center" vertical="center"/>
    </xf>
    <xf numFmtId="0" fontId="65" fillId="26" borderId="2" xfId="16" applyFont="1" applyAlignment="1">
      <alignment wrapText="1"/>
    </xf>
    <xf numFmtId="0" fontId="47" fillId="26" borderId="26" xfId="16" applyFont="1" applyBorder="1" applyAlignment="1">
      <alignment horizontal="left" vertical="center" wrapText="1" indent="1"/>
    </xf>
    <xf numFmtId="0" fontId="40" fillId="46" borderId="12" xfId="16" applyFont="1" applyFill="1" applyBorder="1" applyAlignment="1">
      <alignment vertical="center" wrapText="1"/>
    </xf>
    <xf numFmtId="3" fontId="62" fillId="46" borderId="13" xfId="16" applyNumberFormat="1" applyFont="1" applyFill="1" applyBorder="1" applyAlignment="1">
      <alignment horizontal="center" vertical="center"/>
    </xf>
    <xf numFmtId="0" fontId="60" fillId="48" borderId="12" xfId="16" applyFont="1" applyFill="1" applyBorder="1" applyAlignment="1">
      <alignment vertical="center" wrapText="1"/>
    </xf>
    <xf numFmtId="165" fontId="64" fillId="26" borderId="13" xfId="16" applyNumberFormat="1" applyFont="1" applyBorder="1" applyAlignment="1">
      <alignment horizontal="center" vertical="center"/>
    </xf>
    <xf numFmtId="3" fontId="61" fillId="47" borderId="13" xfId="16" applyNumberFormat="1" applyFont="1" applyFill="1" applyBorder="1" applyAlignment="1">
      <alignment horizontal="center" vertical="center"/>
    </xf>
    <xf numFmtId="3" fontId="66" fillId="47" borderId="13" xfId="16" applyNumberFormat="1" applyFont="1" applyFill="1" applyBorder="1" applyAlignment="1">
      <alignment horizontal="center" vertical="center"/>
    </xf>
    <xf numFmtId="0" fontId="40" fillId="26" borderId="26" xfId="16" applyFont="1" applyBorder="1" applyAlignment="1">
      <alignment horizontal="left" vertical="center" wrapText="1" indent="1"/>
    </xf>
    <xf numFmtId="9" fontId="63" fillId="48" borderId="6" xfId="16" applyNumberFormat="1" applyFont="1" applyFill="1" applyBorder="1" applyAlignment="1">
      <alignment horizontal="center" vertical="center" wrapText="1"/>
    </xf>
    <xf numFmtId="0" fontId="63" fillId="48" borderId="12" xfId="16" applyFont="1" applyFill="1" applyBorder="1" applyAlignment="1">
      <alignment horizontal="left" vertical="center"/>
    </xf>
    <xf numFmtId="0" fontId="47" fillId="26" borderId="28" xfId="16" applyFont="1" applyBorder="1" applyAlignment="1">
      <alignment horizontal="left" vertical="center" wrapText="1" indent="1"/>
    </xf>
    <xf numFmtId="0" fontId="60" fillId="48" borderId="7" xfId="16" applyFont="1" applyFill="1" applyBorder="1" applyAlignment="1">
      <alignment vertical="center"/>
    </xf>
    <xf numFmtId="0" fontId="63" fillId="48" borderId="6" xfId="16" applyFont="1" applyFill="1" applyBorder="1" applyAlignment="1">
      <alignment vertical="center" wrapText="1"/>
    </xf>
    <xf numFmtId="0" fontId="60" fillId="48" borderId="8" xfId="16" applyFont="1" applyFill="1" applyBorder="1" applyAlignment="1">
      <alignment vertical="center"/>
    </xf>
    <xf numFmtId="0" fontId="60" fillId="48" borderId="9" xfId="16" applyFont="1" applyFill="1" applyBorder="1" applyAlignment="1">
      <alignment vertical="center"/>
    </xf>
    <xf numFmtId="0" fontId="63" fillId="48" borderId="6" xfId="16" applyFont="1" applyFill="1" applyBorder="1" applyAlignment="1">
      <alignment horizontal="left" vertical="center" wrapText="1"/>
    </xf>
    <xf numFmtId="0" fontId="40" fillId="49" borderId="12" xfId="16" applyFont="1" applyFill="1" applyBorder="1" applyAlignment="1">
      <alignment vertical="center" wrapText="1"/>
    </xf>
    <xf numFmtId="3" fontId="62" fillId="49" borderId="13" xfId="16" applyNumberFormat="1" applyFont="1" applyFill="1" applyBorder="1" applyAlignment="1">
      <alignment horizontal="center" vertical="center"/>
    </xf>
    <xf numFmtId="3" fontId="62" fillId="48" borderId="13" xfId="16" applyNumberFormat="1" applyFont="1" applyFill="1" applyBorder="1" applyAlignment="1">
      <alignment horizontal="center" vertical="center"/>
    </xf>
    <xf numFmtId="3" fontId="62" fillId="26" borderId="13" xfId="16" applyNumberFormat="1" applyFont="1" applyBorder="1" applyAlignment="1">
      <alignment horizontal="center" vertical="center"/>
    </xf>
    <xf numFmtId="0" fontId="35" fillId="26" borderId="2" xfId="16" applyFont="1" applyAlignment="1">
      <alignment horizontal="left" vertical="center" wrapText="1" indent="1"/>
    </xf>
    <xf numFmtId="3" fontId="60" fillId="26" borderId="2" xfId="16" applyNumberFormat="1" applyFont="1" applyAlignment="1">
      <alignment horizontal="center" vertical="center"/>
    </xf>
    <xf numFmtId="0" fontId="12" fillId="0" borderId="2" xfId="12" applyFill="1"/>
    <xf numFmtId="0" fontId="79" fillId="26" borderId="2" xfId="17" applyFont="1"/>
    <xf numFmtId="0" fontId="12" fillId="26" borderId="2" xfId="17"/>
    <xf numFmtId="0" fontId="80" fillId="26" borderId="2" xfId="17" applyFont="1" applyAlignment="1">
      <alignment horizontal="center"/>
    </xf>
    <xf numFmtId="0" fontId="81" fillId="55" borderId="6" xfId="17" applyFont="1" applyFill="1" applyBorder="1" applyAlignment="1">
      <alignment horizontal="left" vertical="center" wrapText="1"/>
    </xf>
    <xf numFmtId="0" fontId="81" fillId="56" borderId="6" xfId="17" applyFont="1" applyFill="1" applyBorder="1" applyAlignment="1">
      <alignment vertical="center" wrapText="1"/>
    </xf>
    <xf numFmtId="0" fontId="85" fillId="55" borderId="11" xfId="17" applyFont="1" applyFill="1" applyBorder="1" applyAlignment="1">
      <alignment horizontal="center" vertical="center" wrapText="1"/>
    </xf>
    <xf numFmtId="0" fontId="84" fillId="55" borderId="13" xfId="17" applyFont="1" applyFill="1" applyBorder="1" applyAlignment="1">
      <alignment horizontal="center" vertical="center" wrapText="1"/>
    </xf>
    <xf numFmtId="0" fontId="84" fillId="26" borderId="12" xfId="17" applyFont="1" applyBorder="1" applyAlignment="1">
      <alignment vertical="center" wrapText="1"/>
    </xf>
    <xf numFmtId="9" fontId="84" fillId="55" borderId="13" xfId="17" applyNumberFormat="1" applyFont="1" applyFill="1" applyBorder="1" applyAlignment="1">
      <alignment horizontal="center" vertical="center"/>
    </xf>
    <xf numFmtId="0" fontId="84" fillId="55" borderId="2" xfId="17" applyFont="1" applyFill="1" applyAlignment="1">
      <alignment horizontal="center" vertical="center"/>
    </xf>
    <xf numFmtId="0" fontId="86" fillId="56" borderId="12" xfId="17" applyFont="1" applyFill="1" applyBorder="1" applyAlignment="1">
      <alignment vertical="center" wrapText="1"/>
    </xf>
    <xf numFmtId="0" fontId="84" fillId="57" borderId="12" xfId="17" applyFont="1" applyFill="1" applyBorder="1" applyAlignment="1">
      <alignment vertical="center" wrapText="1"/>
    </xf>
    <xf numFmtId="10" fontId="84" fillId="57" borderId="13" xfId="17" applyNumberFormat="1" applyFont="1" applyFill="1" applyBorder="1" applyAlignment="1">
      <alignment horizontal="center" vertical="center"/>
    </xf>
    <xf numFmtId="9" fontId="84" fillId="57" borderId="13" xfId="17" applyNumberFormat="1" applyFont="1" applyFill="1" applyBorder="1" applyAlignment="1">
      <alignment horizontal="center" vertical="center"/>
    </xf>
    <xf numFmtId="10" fontId="72" fillId="57" borderId="13" xfId="17" applyNumberFormat="1" applyFont="1" applyFill="1" applyBorder="1" applyAlignment="1">
      <alignment horizontal="center" vertical="center"/>
    </xf>
    <xf numFmtId="9" fontId="72" fillId="57" borderId="13" xfId="17" applyNumberFormat="1" applyFont="1" applyFill="1" applyBorder="1" applyAlignment="1">
      <alignment horizontal="center" vertical="center"/>
    </xf>
    <xf numFmtId="0" fontId="63" fillId="56" borderId="12" xfId="17" applyFont="1" applyFill="1" applyBorder="1" applyAlignment="1">
      <alignment horizontal="left" vertical="center" wrapText="1"/>
    </xf>
    <xf numFmtId="0" fontId="84" fillId="55" borderId="12" xfId="17" applyFont="1" applyFill="1" applyBorder="1" applyAlignment="1">
      <alignment horizontal="left" vertical="center" wrapText="1"/>
    </xf>
    <xf numFmtId="0" fontId="85" fillId="55" borderId="13" xfId="17" applyFont="1" applyFill="1" applyBorder="1" applyAlignment="1">
      <alignment horizontal="center" vertical="center" wrapText="1"/>
    </xf>
    <xf numFmtId="3" fontId="84" fillId="55" borderId="12" xfId="17" applyNumberFormat="1" applyFont="1" applyFill="1" applyBorder="1" applyAlignment="1">
      <alignment horizontal="center" vertical="center" wrapText="1"/>
    </xf>
    <xf numFmtId="2" fontId="84" fillId="55" borderId="12" xfId="17" applyNumberFormat="1" applyFont="1" applyFill="1" applyBorder="1" applyAlignment="1">
      <alignment horizontal="center" vertical="center" wrapText="1"/>
    </xf>
    <xf numFmtId="0" fontId="84" fillId="55" borderId="12" xfId="17" applyFont="1" applyFill="1" applyBorder="1" applyAlignment="1">
      <alignment horizontal="center" vertical="center" wrapText="1"/>
    </xf>
    <xf numFmtId="10" fontId="84" fillId="55" borderId="13" xfId="17" applyNumberFormat="1" applyFont="1" applyFill="1" applyBorder="1" applyAlignment="1">
      <alignment horizontal="center" vertical="center"/>
    </xf>
    <xf numFmtId="0" fontId="83" fillId="26" borderId="12" xfId="17" applyFont="1" applyBorder="1" applyAlignment="1">
      <alignment horizontal="left" vertical="center" wrapText="1" indent="1"/>
    </xf>
    <xf numFmtId="3" fontId="84" fillId="26" borderId="13" xfId="17" applyNumberFormat="1" applyFont="1" applyBorder="1" applyAlignment="1">
      <alignment horizontal="center" vertical="center"/>
    </xf>
    <xf numFmtId="0" fontId="87" fillId="26" borderId="12" xfId="17" applyFont="1" applyBorder="1" applyAlignment="1">
      <alignment horizontal="left" vertical="center" wrapText="1" indent="1"/>
    </xf>
    <xf numFmtId="0" fontId="88" fillId="26" borderId="13" xfId="17" applyFont="1" applyBorder="1" applyAlignment="1">
      <alignment horizontal="center" vertical="center"/>
    </xf>
    <xf numFmtId="3" fontId="88" fillId="26" borderId="13" xfId="17" applyNumberFormat="1" applyFont="1" applyBorder="1" applyAlignment="1">
      <alignment horizontal="center" vertical="center"/>
    </xf>
    <xf numFmtId="0" fontId="84" fillId="26" borderId="13" xfId="17" applyFont="1" applyBorder="1" applyAlignment="1">
      <alignment horizontal="center" vertical="center"/>
    </xf>
    <xf numFmtId="0" fontId="47" fillId="26" borderId="26" xfId="17" applyFont="1" applyBorder="1" applyAlignment="1">
      <alignment horizontal="left" vertical="center" wrapText="1" indent="1"/>
    </xf>
    <xf numFmtId="0" fontId="40" fillId="54" borderId="12" xfId="17" applyFont="1" applyFill="1" applyBorder="1" applyAlignment="1">
      <alignment vertical="center" wrapText="1"/>
    </xf>
    <xf numFmtId="0" fontId="85" fillId="54" borderId="13" xfId="17" applyFont="1" applyFill="1" applyBorder="1" applyAlignment="1">
      <alignment horizontal="center" vertical="center"/>
    </xf>
    <xf numFmtId="0" fontId="63" fillId="56" borderId="6" xfId="17" applyFont="1" applyFill="1" applyBorder="1" applyAlignment="1">
      <alignment horizontal="center" vertical="center" wrapText="1"/>
    </xf>
    <xf numFmtId="0" fontId="63" fillId="56" borderId="12" xfId="17" applyFont="1" applyFill="1" applyBorder="1" applyAlignment="1">
      <alignment horizontal="left" vertical="center"/>
    </xf>
    <xf numFmtId="0" fontId="63" fillId="55" borderId="12" xfId="17" applyFont="1" applyFill="1" applyBorder="1" applyAlignment="1">
      <alignment horizontal="center" vertical="center" wrapText="1"/>
    </xf>
    <xf numFmtId="3" fontId="63" fillId="55" borderId="12" xfId="17" applyNumberFormat="1" applyFont="1" applyFill="1" applyBorder="1" applyAlignment="1">
      <alignment horizontal="center" vertical="center" wrapText="1"/>
    </xf>
    <xf numFmtId="0" fontId="47" fillId="26" borderId="28" xfId="17" applyFont="1" applyBorder="1" applyAlignment="1">
      <alignment horizontal="left" vertical="center" wrapText="1" indent="1"/>
    </xf>
    <xf numFmtId="0" fontId="84" fillId="26" borderId="12" xfId="17" applyFont="1" applyBorder="1" applyAlignment="1">
      <alignment horizontal="center" vertical="center" wrapText="1"/>
    </xf>
    <xf numFmtId="0" fontId="84" fillId="55" borderId="13" xfId="17" applyFont="1" applyFill="1" applyBorder="1" applyAlignment="1">
      <alignment horizontal="center" vertical="center"/>
    </xf>
    <xf numFmtId="0" fontId="84" fillId="55" borderId="22" xfId="17" applyFont="1" applyFill="1" applyBorder="1" applyAlignment="1">
      <alignment horizontal="left" vertical="center" wrapText="1"/>
    </xf>
    <xf numFmtId="0" fontId="40" fillId="58" borderId="12" xfId="17" applyFont="1" applyFill="1" applyBorder="1" applyAlignment="1">
      <alignment vertical="center" wrapText="1"/>
    </xf>
    <xf numFmtId="0" fontId="85" fillId="58" borderId="13" xfId="17" applyFont="1" applyFill="1" applyBorder="1" applyAlignment="1">
      <alignment horizontal="center" vertical="center"/>
    </xf>
    <xf numFmtId="3" fontId="85" fillId="56" borderId="13" xfId="17" applyNumberFormat="1" applyFont="1" applyFill="1" applyBorder="1" applyAlignment="1">
      <alignment horizontal="center" vertical="center"/>
    </xf>
    <xf numFmtId="3" fontId="85" fillId="26" borderId="13" xfId="17" applyNumberFormat="1" applyFont="1" applyBorder="1" applyAlignment="1">
      <alignment horizontal="center" vertical="center"/>
    </xf>
    <xf numFmtId="0" fontId="85" fillId="26" borderId="13" xfId="17" applyFont="1" applyBorder="1" applyAlignment="1">
      <alignment horizontal="center" vertical="center"/>
    </xf>
    <xf numFmtId="0" fontId="86" fillId="26" borderId="2" xfId="17" applyFont="1" applyAlignment="1">
      <alignment horizontal="left" vertical="center" wrapText="1" indent="1"/>
    </xf>
    <xf numFmtId="0" fontId="84" fillId="26" borderId="2" xfId="17" applyFont="1" applyAlignment="1">
      <alignment horizontal="center" vertical="center"/>
    </xf>
    <xf numFmtId="3" fontId="84" fillId="47" borderId="12" xfId="17" applyNumberFormat="1" applyFont="1" applyFill="1" applyBorder="1" applyAlignment="1">
      <alignment horizontal="center" vertical="center" wrapText="1"/>
    </xf>
    <xf numFmtId="0" fontId="12" fillId="26" borderId="2" xfId="18"/>
    <xf numFmtId="0" fontId="13" fillId="26" borderId="2" xfId="18" applyFont="1"/>
    <xf numFmtId="0" fontId="13" fillId="26" borderId="2" xfId="18" applyFont="1" applyAlignment="1">
      <alignment horizontal="center"/>
    </xf>
    <xf numFmtId="0" fontId="92" fillId="26" borderId="2" xfId="18" applyFont="1"/>
    <xf numFmtId="0" fontId="29" fillId="47" borderId="6" xfId="18" applyFont="1" applyFill="1" applyBorder="1" applyAlignment="1">
      <alignment horizontal="left" vertical="center" wrapText="1"/>
    </xf>
    <xf numFmtId="0" fontId="29" fillId="48" borderId="6" xfId="18" applyFont="1" applyFill="1" applyBorder="1" applyAlignment="1">
      <alignment vertical="center" wrapText="1"/>
    </xf>
    <xf numFmtId="0" fontId="20" fillId="47" borderId="11" xfId="18" applyFont="1" applyFill="1" applyBorder="1" applyAlignment="1">
      <alignment horizontal="center" vertical="center" wrapText="1"/>
    </xf>
    <xf numFmtId="0" fontId="20" fillId="47" borderId="12" xfId="18" applyFont="1" applyFill="1" applyBorder="1" applyAlignment="1">
      <alignment horizontal="center" vertical="center" wrapText="1"/>
    </xf>
    <xf numFmtId="0" fontId="20" fillId="47" borderId="13" xfId="18" applyFont="1" applyFill="1" applyBorder="1" applyAlignment="1">
      <alignment horizontal="center" vertical="center" wrapText="1"/>
    </xf>
    <xf numFmtId="0" fontId="20" fillId="47" borderId="12" xfId="18" applyFont="1" applyFill="1" applyBorder="1" applyAlignment="1">
      <alignment horizontal="left" vertical="top" wrapText="1"/>
    </xf>
    <xf numFmtId="9" fontId="20" fillId="50" borderId="13" xfId="18" applyNumberFormat="1" applyFont="1" applyFill="1" applyBorder="1" applyAlignment="1">
      <alignment horizontal="center" vertical="center"/>
    </xf>
    <xf numFmtId="0" fontId="29" fillId="48" borderId="12" xfId="18" applyFont="1" applyFill="1" applyBorder="1" applyAlignment="1">
      <alignment vertical="center" wrapText="1"/>
    </xf>
    <xf numFmtId="0" fontId="20" fillId="50" borderId="12" xfId="18" applyFont="1" applyFill="1" applyBorder="1" applyAlignment="1">
      <alignment horizontal="left" vertical="center" wrapText="1"/>
    </xf>
    <xf numFmtId="0" fontId="20" fillId="50" borderId="12" xfId="18" applyFont="1" applyFill="1" applyBorder="1" applyAlignment="1">
      <alignment horizontal="left" vertical="top" wrapText="1"/>
    </xf>
    <xf numFmtId="0" fontId="93" fillId="48" borderId="12" xfId="18" applyFont="1" applyFill="1" applyBorder="1" applyAlignment="1">
      <alignment horizontal="left" vertical="center" wrapText="1"/>
    </xf>
    <xf numFmtId="0" fontId="20" fillId="47" borderId="12" xfId="18" applyFont="1" applyFill="1" applyBorder="1" applyAlignment="1">
      <alignment horizontal="left" vertical="center" wrapText="1"/>
    </xf>
    <xf numFmtId="0" fontId="29" fillId="47" borderId="11" xfId="18" applyFont="1" applyFill="1" applyBorder="1" applyAlignment="1">
      <alignment horizontal="center" vertical="center" wrapText="1"/>
    </xf>
    <xf numFmtId="0" fontId="29" fillId="47" borderId="13" xfId="18" applyFont="1" applyFill="1" applyBorder="1" applyAlignment="1">
      <alignment horizontal="center" vertical="center" wrapText="1"/>
    </xf>
    <xf numFmtId="3" fontId="20" fillId="47" borderId="12" xfId="18" applyNumberFormat="1" applyFont="1" applyFill="1" applyBorder="1" applyAlignment="1">
      <alignment horizontal="center" vertical="center" wrapText="1"/>
    </xf>
    <xf numFmtId="165" fontId="20" fillId="47" borderId="13" xfId="18" applyNumberFormat="1" applyFont="1" applyFill="1" applyBorder="1" applyAlignment="1">
      <alignment horizontal="center" vertical="center"/>
    </xf>
    <xf numFmtId="0" fontId="20" fillId="26" borderId="12" xfId="18" applyFont="1" applyBorder="1" applyAlignment="1">
      <alignment horizontal="left" vertical="center" wrapText="1" indent="1"/>
    </xf>
    <xf numFmtId="3" fontId="20" fillId="26" borderId="13" xfId="18" applyNumberFormat="1" applyFont="1" applyBorder="1" applyAlignment="1">
      <alignment horizontal="center" vertical="center"/>
    </xf>
    <xf numFmtId="0" fontId="23" fillId="26" borderId="12" xfId="18" applyFont="1" applyBorder="1" applyAlignment="1">
      <alignment horizontal="left" vertical="center" wrapText="1" indent="1"/>
    </xf>
    <xf numFmtId="3" fontId="23" fillId="47" borderId="13" xfId="18" applyNumberFormat="1" applyFont="1" applyFill="1" applyBorder="1" applyAlignment="1">
      <alignment horizontal="center" vertical="center"/>
    </xf>
    <xf numFmtId="3" fontId="23" fillId="26" borderId="13" xfId="18" applyNumberFormat="1" applyFont="1" applyBorder="1" applyAlignment="1">
      <alignment horizontal="center" vertical="center"/>
    </xf>
    <xf numFmtId="3" fontId="20" fillId="47" borderId="13" xfId="18" applyNumberFormat="1" applyFont="1" applyFill="1" applyBorder="1" applyAlignment="1">
      <alignment horizontal="center" vertical="center"/>
    </xf>
    <xf numFmtId="9" fontId="20" fillId="26" borderId="13" xfId="8" applyFont="1" applyBorder="1" applyAlignment="1">
      <alignment horizontal="center" vertical="center"/>
    </xf>
    <xf numFmtId="165" fontId="20" fillId="26" borderId="13" xfId="8" applyNumberFormat="1" applyFont="1" applyBorder="1" applyAlignment="1">
      <alignment horizontal="center" vertical="center"/>
    </xf>
    <xf numFmtId="0" fontId="95" fillId="26" borderId="26" xfId="18" applyFont="1" applyBorder="1" applyAlignment="1">
      <alignment horizontal="left" vertical="center" wrapText="1" indent="1"/>
    </xf>
    <xf numFmtId="0" fontId="93" fillId="46" borderId="12" xfId="18" applyFont="1" applyFill="1" applyBorder="1" applyAlignment="1">
      <alignment vertical="center" wrapText="1"/>
    </xf>
    <xf numFmtId="3" fontId="29" fillId="46" borderId="13" xfId="18" applyNumberFormat="1" applyFont="1" applyFill="1" applyBorder="1" applyAlignment="1">
      <alignment horizontal="center" vertical="center"/>
    </xf>
    <xf numFmtId="0" fontId="20" fillId="48" borderId="12" xfId="18" applyFont="1" applyFill="1" applyBorder="1" applyAlignment="1">
      <alignment vertical="center" wrapText="1"/>
    </xf>
    <xf numFmtId="165" fontId="23" fillId="26" borderId="13" xfId="18" applyNumberFormat="1" applyFont="1" applyBorder="1" applyAlignment="1">
      <alignment horizontal="center" vertical="center"/>
    </xf>
    <xf numFmtId="0" fontId="93" fillId="26" borderId="26" xfId="18" applyFont="1" applyBorder="1" applyAlignment="1">
      <alignment horizontal="left" vertical="center" wrapText="1" indent="1"/>
    </xf>
    <xf numFmtId="3" fontId="20" fillId="26" borderId="12" xfId="18" applyNumberFormat="1" applyFont="1" applyBorder="1" applyAlignment="1">
      <alignment horizontal="center" vertical="center" wrapText="1"/>
    </xf>
    <xf numFmtId="9" fontId="93" fillId="48" borderId="6" xfId="18" applyNumberFormat="1" applyFont="1" applyFill="1" applyBorder="1" applyAlignment="1">
      <alignment horizontal="center" vertical="center" wrapText="1"/>
    </xf>
    <xf numFmtId="0" fontId="93" fillId="48" borderId="12" xfId="18" applyFont="1" applyFill="1" applyBorder="1" applyAlignment="1">
      <alignment horizontal="left" vertical="center"/>
    </xf>
    <xf numFmtId="0" fontId="20" fillId="26" borderId="12" xfId="18" applyFont="1" applyBorder="1" applyAlignment="1">
      <alignment horizontal="center" vertical="center" wrapText="1"/>
    </xf>
    <xf numFmtId="0" fontId="95" fillId="26" borderId="28" xfId="18" applyFont="1" applyBorder="1" applyAlignment="1">
      <alignment horizontal="left" vertical="center" wrapText="1" indent="1"/>
    </xf>
    <xf numFmtId="0" fontId="20" fillId="48" borderId="7" xfId="18" applyFont="1" applyFill="1" applyBorder="1" applyAlignment="1">
      <alignment vertical="center"/>
    </xf>
    <xf numFmtId="0" fontId="93" fillId="48" borderId="6" xfId="18" applyFont="1" applyFill="1" applyBorder="1" applyAlignment="1">
      <alignment vertical="center" wrapText="1"/>
    </xf>
    <xf numFmtId="0" fontId="20" fillId="48" borderId="8" xfId="18" applyFont="1" applyFill="1" applyBorder="1" applyAlignment="1">
      <alignment vertical="center"/>
    </xf>
    <xf numFmtId="0" fontId="20" fillId="48" borderId="9" xfId="18" applyFont="1" applyFill="1" applyBorder="1" applyAlignment="1">
      <alignment vertical="center"/>
    </xf>
    <xf numFmtId="0" fontId="93" fillId="48" borderId="6" xfId="18" applyFont="1" applyFill="1" applyBorder="1" applyAlignment="1">
      <alignment horizontal="left" vertical="center" wrapText="1"/>
    </xf>
    <xf numFmtId="0" fontId="93" fillId="49" borderId="12" xfId="18" applyFont="1" applyFill="1" applyBorder="1" applyAlignment="1">
      <alignment vertical="center" wrapText="1"/>
    </xf>
    <xf numFmtId="3" fontId="29" fillId="49" borderId="13" xfId="18" applyNumberFormat="1" applyFont="1" applyFill="1" applyBorder="1" applyAlignment="1">
      <alignment horizontal="center" vertical="center"/>
    </xf>
    <xf numFmtId="3" fontId="29" fillId="48" borderId="13" xfId="18" applyNumberFormat="1" applyFont="1" applyFill="1" applyBorder="1" applyAlignment="1">
      <alignment horizontal="center" vertical="center"/>
    </xf>
    <xf numFmtId="3" fontId="29" fillId="26" borderId="13" xfId="18" applyNumberFormat="1" applyFont="1" applyBorder="1" applyAlignment="1">
      <alignment horizontal="center" vertical="center"/>
    </xf>
    <xf numFmtId="0" fontId="29" fillId="26" borderId="2" xfId="18" applyFont="1" applyAlignment="1">
      <alignment horizontal="left" vertical="center" wrapText="1" indent="1"/>
    </xf>
    <xf numFmtId="3" fontId="20" fillId="26" borderId="2" xfId="18" applyNumberFormat="1" applyFont="1" applyAlignment="1">
      <alignment horizontal="center" vertical="center"/>
    </xf>
    <xf numFmtId="0" fontId="13" fillId="26" borderId="2" xfId="19" applyFont="1" applyAlignment="1">
      <alignment horizontal="center"/>
    </xf>
    <xf numFmtId="0" fontId="12" fillId="26" borderId="2" xfId="19" applyAlignment="1">
      <alignment horizontal="center"/>
    </xf>
    <xf numFmtId="0" fontId="58" fillId="47" borderId="6" xfId="19" applyFont="1" applyFill="1" applyBorder="1" applyAlignment="1">
      <alignment horizontal="center" vertical="center" wrapText="1"/>
    </xf>
    <xf numFmtId="0" fontId="58" fillId="48" borderId="10" xfId="19" applyFont="1" applyFill="1" applyBorder="1" applyAlignment="1">
      <alignment horizontal="center" vertical="center" wrapText="1"/>
    </xf>
    <xf numFmtId="0" fontId="60" fillId="26" borderId="17" xfId="19" applyFont="1" applyBorder="1" applyAlignment="1">
      <alignment horizontal="center" vertical="center" wrapText="1"/>
    </xf>
    <xf numFmtId="0" fontId="60" fillId="26" borderId="11" xfId="19" applyFont="1" applyBorder="1" applyAlignment="1">
      <alignment horizontal="center" vertical="center" wrapText="1"/>
    </xf>
    <xf numFmtId="0" fontId="60" fillId="47" borderId="17" xfId="19" applyFont="1" applyFill="1" applyBorder="1" applyAlignment="1">
      <alignment horizontal="center" vertical="center" wrapText="1"/>
    </xf>
    <xf numFmtId="3" fontId="60" fillId="47" borderId="75" xfId="19" applyNumberFormat="1" applyFont="1" applyFill="1" applyBorder="1" applyAlignment="1">
      <alignment horizontal="center" vertical="center" wrapText="1"/>
    </xf>
    <xf numFmtId="0" fontId="60" fillId="26" borderId="12" xfId="19" applyFont="1" applyBorder="1" applyAlignment="1">
      <alignment horizontal="center" vertical="center" wrapText="1"/>
    </xf>
    <xf numFmtId="0" fontId="60" fillId="26" borderId="13" xfId="19" applyFont="1" applyBorder="1" applyAlignment="1">
      <alignment horizontal="center" vertical="center"/>
    </xf>
    <xf numFmtId="0" fontId="35" fillId="48" borderId="12" xfId="19" applyFont="1" applyFill="1" applyBorder="1" applyAlignment="1">
      <alignment horizontal="center" vertical="center" wrapText="1"/>
    </xf>
    <xf numFmtId="4" fontId="12" fillId="26" borderId="2" xfId="19" applyNumberFormat="1" applyAlignment="1">
      <alignment horizontal="center"/>
    </xf>
    <xf numFmtId="0" fontId="60" fillId="47" borderId="12" xfId="19" applyFont="1" applyFill="1" applyBorder="1" applyAlignment="1">
      <alignment horizontal="center" vertical="center" wrapText="1"/>
    </xf>
    <xf numFmtId="9" fontId="60" fillId="47" borderId="13" xfId="8" applyFont="1" applyFill="1" applyBorder="1" applyAlignment="1">
      <alignment horizontal="center" vertical="center"/>
    </xf>
    <xf numFmtId="0" fontId="57" fillId="26" borderId="2" xfId="19" applyFont="1" applyAlignment="1">
      <alignment horizontal="center"/>
    </xf>
    <xf numFmtId="0" fontId="63" fillId="48" borderId="12" xfId="19" applyFont="1" applyFill="1" applyBorder="1" applyAlignment="1">
      <alignment horizontal="center" vertical="center" wrapText="1"/>
    </xf>
    <xf numFmtId="0" fontId="60" fillId="48" borderId="7" xfId="19" applyFont="1" applyFill="1" applyBorder="1" applyAlignment="1">
      <alignment horizontal="center" vertical="center"/>
    </xf>
    <xf numFmtId="0" fontId="60" fillId="48" borderId="8" xfId="19" applyFont="1" applyFill="1" applyBorder="1" applyAlignment="1">
      <alignment horizontal="center" vertical="center"/>
    </xf>
    <xf numFmtId="0" fontId="60" fillId="48" borderId="9" xfId="19" applyFont="1" applyFill="1" applyBorder="1" applyAlignment="1">
      <alignment horizontal="center" vertical="center"/>
    </xf>
    <xf numFmtId="0" fontId="62" fillId="26" borderId="11" xfId="19" applyFont="1" applyBorder="1" applyAlignment="1">
      <alignment horizontal="center" vertical="center" wrapText="1"/>
    </xf>
    <xf numFmtId="0" fontId="62" fillId="47" borderId="13" xfId="19" applyFont="1" applyFill="1" applyBorder="1" applyAlignment="1">
      <alignment horizontal="center" vertical="center" wrapText="1"/>
    </xf>
    <xf numFmtId="3" fontId="60" fillId="26" borderId="12" xfId="19" applyNumberFormat="1" applyFont="1" applyBorder="1" applyAlignment="1">
      <alignment horizontal="center" vertical="center" wrapText="1"/>
    </xf>
    <xf numFmtId="3" fontId="60" fillId="47" borderId="12" xfId="19" applyNumberFormat="1" applyFont="1" applyFill="1" applyBorder="1" applyAlignment="1">
      <alignment horizontal="center" vertical="center" wrapText="1"/>
    </xf>
    <xf numFmtId="165" fontId="60" fillId="47" borderId="13" xfId="19" applyNumberFormat="1" applyFont="1" applyFill="1" applyBorder="1" applyAlignment="1">
      <alignment horizontal="center" vertical="center"/>
    </xf>
    <xf numFmtId="3" fontId="12" fillId="26" borderId="2" xfId="19" applyNumberFormat="1" applyAlignment="1">
      <alignment horizontal="center"/>
    </xf>
    <xf numFmtId="0" fontId="37" fillId="26" borderId="12" xfId="19" applyFont="1" applyBorder="1" applyAlignment="1">
      <alignment horizontal="center" vertical="center" wrapText="1"/>
    </xf>
    <xf numFmtId="3" fontId="60" fillId="26" borderId="13" xfId="19" applyNumberFormat="1" applyFont="1" applyBorder="1" applyAlignment="1">
      <alignment horizontal="center" vertical="center"/>
    </xf>
    <xf numFmtId="0" fontId="42" fillId="26" borderId="12" xfId="19" applyFont="1" applyBorder="1" applyAlignment="1">
      <alignment horizontal="center" vertical="center" wrapText="1"/>
    </xf>
    <xf numFmtId="3" fontId="64" fillId="47" borderId="13" xfId="19" applyNumberFormat="1" applyFont="1" applyFill="1" applyBorder="1" applyAlignment="1">
      <alignment horizontal="center" vertical="center"/>
    </xf>
    <xf numFmtId="3" fontId="64" fillId="26" borderId="13" xfId="19" applyNumberFormat="1" applyFont="1" applyBorder="1" applyAlignment="1">
      <alignment horizontal="center" vertical="center"/>
    </xf>
    <xf numFmtId="3" fontId="60" fillId="47" borderId="13" xfId="19" applyNumberFormat="1" applyFont="1" applyFill="1" applyBorder="1" applyAlignment="1">
      <alignment horizontal="center" vertical="center"/>
    </xf>
    <xf numFmtId="0" fontId="65" fillId="26" borderId="2" xfId="19" applyFont="1" applyAlignment="1">
      <alignment horizontal="center" wrapText="1"/>
    </xf>
    <xf numFmtId="165" fontId="0" fillId="26" borderId="2" xfId="8" applyNumberFormat="1" applyFont="1" applyAlignment="1">
      <alignment horizontal="center"/>
    </xf>
    <xf numFmtId="0" fontId="47" fillId="26" borderId="26" xfId="19" applyFont="1" applyBorder="1" applyAlignment="1">
      <alignment horizontal="center" vertical="center" wrapText="1"/>
    </xf>
    <xf numFmtId="0" fontId="40" fillId="46" borderId="12" xfId="19" applyFont="1" applyFill="1" applyBorder="1" applyAlignment="1">
      <alignment horizontal="center" vertical="center" wrapText="1"/>
    </xf>
    <xf numFmtId="3" fontId="62" fillId="46" borderId="13" xfId="19" applyNumberFormat="1" applyFont="1" applyFill="1" applyBorder="1" applyAlignment="1">
      <alignment horizontal="center" vertical="center"/>
    </xf>
    <xf numFmtId="0" fontId="60" fillId="48" borderId="12" xfId="19" applyFont="1" applyFill="1" applyBorder="1" applyAlignment="1">
      <alignment horizontal="center" vertical="center" wrapText="1"/>
    </xf>
    <xf numFmtId="0" fontId="62" fillId="47" borderId="11" xfId="19" applyFont="1" applyFill="1" applyBorder="1" applyAlignment="1">
      <alignment horizontal="center" vertical="center" wrapText="1"/>
    </xf>
    <xf numFmtId="165" fontId="64" fillId="26" borderId="13" xfId="19" applyNumberFormat="1" applyFont="1" applyBorder="1" applyAlignment="1">
      <alignment horizontal="center" vertical="center"/>
    </xf>
    <xf numFmtId="0" fontId="40" fillId="26" borderId="26" xfId="19" applyFont="1" applyBorder="1" applyAlignment="1">
      <alignment horizontal="center" vertical="center" wrapText="1"/>
    </xf>
    <xf numFmtId="9" fontId="63" fillId="48" borderId="6" xfId="19" applyNumberFormat="1" applyFont="1" applyFill="1" applyBorder="1" applyAlignment="1">
      <alignment horizontal="center" vertical="center" wrapText="1"/>
    </xf>
    <xf numFmtId="0" fontId="63" fillId="48" borderId="12" xfId="19" applyFont="1" applyFill="1" applyBorder="1" applyAlignment="1">
      <alignment horizontal="center" vertical="center"/>
    </xf>
    <xf numFmtId="0" fontId="47" fillId="26" borderId="28" xfId="19" applyFont="1" applyBorder="1" applyAlignment="1">
      <alignment horizontal="center" vertical="center" wrapText="1"/>
    </xf>
    <xf numFmtId="0" fontId="63" fillId="48" borderId="6" xfId="19" applyFont="1" applyFill="1" applyBorder="1" applyAlignment="1">
      <alignment horizontal="center" vertical="center" wrapText="1"/>
    </xf>
    <xf numFmtId="0" fontId="40" fillId="49" borderId="12" xfId="19" applyFont="1" applyFill="1" applyBorder="1" applyAlignment="1">
      <alignment horizontal="center" vertical="center" wrapText="1"/>
    </xf>
    <xf numFmtId="3" fontId="62" fillId="49" borderId="13" xfId="19" applyNumberFormat="1" applyFont="1" applyFill="1" applyBorder="1" applyAlignment="1">
      <alignment horizontal="center" vertical="center"/>
    </xf>
    <xf numFmtId="3" fontId="62" fillId="48" borderId="13" xfId="19" applyNumberFormat="1" applyFont="1" applyFill="1" applyBorder="1" applyAlignment="1">
      <alignment horizontal="center" vertical="center"/>
    </xf>
    <xf numFmtId="3" fontId="62" fillId="26" borderId="13" xfId="19" applyNumberFormat="1" applyFont="1" applyBorder="1" applyAlignment="1">
      <alignment horizontal="center" vertical="center"/>
    </xf>
    <xf numFmtId="0" fontId="35" fillId="26" borderId="2" xfId="19" applyFont="1" applyAlignment="1">
      <alignment horizontal="center" vertical="center" wrapText="1"/>
    </xf>
    <xf numFmtId="3" fontId="60" fillId="26" borderId="2" xfId="19" applyNumberFormat="1" applyFont="1" applyAlignment="1">
      <alignment horizontal="center" vertical="center"/>
    </xf>
    <xf numFmtId="0" fontId="12" fillId="26" borderId="2" xfId="20"/>
    <xf numFmtId="0" fontId="13" fillId="26" borderId="2" xfId="20" applyFont="1" applyAlignment="1">
      <alignment horizontal="center"/>
    </xf>
    <xf numFmtId="0" fontId="58" fillId="47" borderId="6" xfId="20" applyFont="1" applyFill="1" applyBorder="1" applyAlignment="1">
      <alignment horizontal="left" vertical="center" wrapText="1"/>
    </xf>
    <xf numFmtId="0" fontId="58" fillId="48" borderId="6" xfId="20" applyFont="1" applyFill="1" applyBorder="1" applyAlignment="1">
      <alignment vertical="center" wrapText="1"/>
    </xf>
    <xf numFmtId="0" fontId="60" fillId="47" borderId="11" xfId="20" applyFont="1" applyFill="1" applyBorder="1" applyAlignment="1">
      <alignment horizontal="center" vertical="center" wrapText="1"/>
    </xf>
    <xf numFmtId="0" fontId="60" fillId="47" borderId="12" xfId="20" applyFont="1" applyFill="1" applyBorder="1" applyAlignment="1">
      <alignment horizontal="center" vertical="center" wrapText="1"/>
    </xf>
    <xf numFmtId="0" fontId="60" fillId="47" borderId="13" xfId="20" applyFont="1" applyFill="1" applyBorder="1" applyAlignment="1">
      <alignment horizontal="center" vertical="center" wrapText="1"/>
    </xf>
    <xf numFmtId="0" fontId="60" fillId="47" borderId="76" xfId="20" applyFont="1" applyFill="1" applyBorder="1" applyAlignment="1">
      <alignment horizontal="left" vertical="center" wrapText="1"/>
    </xf>
    <xf numFmtId="9" fontId="60" fillId="50" borderId="13" xfId="20" applyNumberFormat="1" applyFont="1" applyFill="1" applyBorder="1" applyAlignment="1">
      <alignment horizontal="center" vertical="center"/>
    </xf>
    <xf numFmtId="0" fontId="60" fillId="47" borderId="12" xfId="20" applyFont="1" applyFill="1" applyBorder="1" applyAlignment="1">
      <alignment horizontal="left" vertical="center" wrapText="1"/>
    </xf>
    <xf numFmtId="0" fontId="35" fillId="48" borderId="12" xfId="20" applyFont="1" applyFill="1" applyBorder="1" applyAlignment="1">
      <alignment vertical="center" wrapText="1"/>
    </xf>
    <xf numFmtId="4" fontId="12" fillId="26" borderId="2" xfId="20" applyNumberFormat="1"/>
    <xf numFmtId="0" fontId="57" fillId="26" borderId="2" xfId="20" applyFont="1"/>
    <xf numFmtId="0" fontId="60" fillId="26" borderId="12" xfId="20" applyFont="1" applyBorder="1" applyAlignment="1">
      <alignment vertical="center" wrapText="1"/>
    </xf>
    <xf numFmtId="3" fontId="61" fillId="47" borderId="13" xfId="8" applyNumberFormat="1" applyFont="1" applyFill="1" applyBorder="1" applyAlignment="1">
      <alignment horizontal="center" vertical="center"/>
    </xf>
    <xf numFmtId="9" fontId="61" fillId="47" borderId="13" xfId="20" applyNumberFormat="1" applyFont="1" applyFill="1" applyBorder="1" applyAlignment="1">
      <alignment horizontal="center" vertical="center"/>
    </xf>
    <xf numFmtId="0" fontId="63" fillId="48" borderId="12" xfId="20" applyFont="1" applyFill="1" applyBorder="1" applyAlignment="1">
      <alignment horizontal="left" vertical="center" wrapText="1"/>
    </xf>
    <xf numFmtId="0" fontId="62" fillId="47" borderId="13" xfId="20" applyFont="1" applyFill="1" applyBorder="1" applyAlignment="1">
      <alignment horizontal="center" vertical="center" wrapText="1"/>
    </xf>
    <xf numFmtId="3" fontId="60" fillId="47" borderId="12" xfId="20" applyNumberFormat="1" applyFont="1" applyFill="1" applyBorder="1" applyAlignment="1">
      <alignment horizontal="center" vertical="center" wrapText="1"/>
    </xf>
    <xf numFmtId="165" fontId="60" fillId="47" borderId="13" xfId="20" applyNumberFormat="1" applyFont="1" applyFill="1" applyBorder="1" applyAlignment="1">
      <alignment horizontal="center" vertical="center"/>
    </xf>
    <xf numFmtId="3" fontId="12" fillId="26" borderId="2" xfId="20" applyNumberFormat="1"/>
    <xf numFmtId="0" fontId="37" fillId="26" borderId="12" xfId="20" applyFont="1" applyBorder="1" applyAlignment="1">
      <alignment horizontal="left" vertical="center" wrapText="1" indent="1"/>
    </xf>
    <xf numFmtId="3" fontId="64" fillId="47" borderId="13" xfId="20" applyNumberFormat="1" applyFont="1" applyFill="1" applyBorder="1" applyAlignment="1">
      <alignment horizontal="center" vertical="center"/>
    </xf>
    <xf numFmtId="3" fontId="64" fillId="26" borderId="13" xfId="20" applyNumberFormat="1" applyFont="1" applyBorder="1" applyAlignment="1">
      <alignment horizontal="center" vertical="center"/>
    </xf>
    <xf numFmtId="0" fontId="42" fillId="26" borderId="12" xfId="20" applyFont="1" applyBorder="1" applyAlignment="1">
      <alignment horizontal="left" vertical="center" wrapText="1" indent="1"/>
    </xf>
    <xf numFmtId="3" fontId="60" fillId="26" borderId="13" xfId="20" applyNumberFormat="1" applyFont="1" applyBorder="1" applyAlignment="1">
      <alignment horizontal="center" vertical="center"/>
    </xf>
    <xf numFmtId="3" fontId="60" fillId="47" borderId="13" xfId="20" applyNumberFormat="1" applyFont="1" applyFill="1" applyBorder="1" applyAlignment="1">
      <alignment horizontal="center" vertical="center"/>
    </xf>
    <xf numFmtId="0" fontId="65" fillId="26" borderId="2" xfId="20" applyFont="1" applyAlignment="1">
      <alignment wrapText="1"/>
    </xf>
    <xf numFmtId="0" fontId="47" fillId="26" borderId="26" xfId="20" applyFont="1" applyBorder="1" applyAlignment="1">
      <alignment horizontal="left" vertical="center" wrapText="1" indent="1"/>
    </xf>
    <xf numFmtId="0" fontId="40" fillId="46" borderId="12" xfId="20" applyFont="1" applyFill="1" applyBorder="1" applyAlignment="1">
      <alignment vertical="center" wrapText="1"/>
    </xf>
    <xf numFmtId="3" fontId="62" fillId="46" borderId="13" xfId="20" applyNumberFormat="1" applyFont="1" applyFill="1" applyBorder="1" applyAlignment="1">
      <alignment horizontal="center" vertical="center"/>
    </xf>
    <xf numFmtId="0" fontId="60" fillId="48" borderId="12" xfId="20" applyFont="1" applyFill="1" applyBorder="1" applyAlignment="1">
      <alignment vertical="center" wrapText="1"/>
    </xf>
    <xf numFmtId="0" fontId="62" fillId="47" borderId="11" xfId="20" applyFont="1" applyFill="1" applyBorder="1" applyAlignment="1">
      <alignment horizontal="center" vertical="center" wrapText="1"/>
    </xf>
    <xf numFmtId="165" fontId="64" fillId="26" borderId="13" xfId="20" applyNumberFormat="1" applyFont="1" applyBorder="1" applyAlignment="1">
      <alignment horizontal="center" vertical="center"/>
    </xf>
    <xf numFmtId="0" fontId="40" fillId="26" borderId="26" xfId="20" applyFont="1" applyBorder="1" applyAlignment="1">
      <alignment horizontal="left" vertical="center" wrapText="1" indent="1"/>
    </xf>
    <xf numFmtId="3" fontId="60" fillId="26" borderId="12" xfId="20" applyNumberFormat="1" applyFont="1" applyBorder="1" applyAlignment="1">
      <alignment horizontal="center" vertical="center" wrapText="1"/>
    </xf>
    <xf numFmtId="9" fontId="63" fillId="48" borderId="6" xfId="20" applyNumberFormat="1" applyFont="1" applyFill="1" applyBorder="1" applyAlignment="1">
      <alignment horizontal="center" vertical="center" wrapText="1"/>
    </xf>
    <xf numFmtId="0" fontId="63" fillId="48" borderId="12" xfId="20" applyFont="1" applyFill="1" applyBorder="1" applyAlignment="1">
      <alignment horizontal="left" vertical="center"/>
    </xf>
    <xf numFmtId="0" fontId="47" fillId="26" borderId="10" xfId="20" applyFont="1" applyBorder="1" applyAlignment="1">
      <alignment horizontal="left" vertical="center" wrapText="1" indent="1"/>
    </xf>
    <xf numFmtId="0" fontId="63" fillId="48" borderId="17" xfId="20" applyFont="1" applyFill="1" applyBorder="1" applyAlignment="1">
      <alignment horizontal="left" vertical="center" wrapText="1"/>
    </xf>
    <xf numFmtId="0" fontId="63" fillId="47" borderId="12" xfId="20" applyFont="1" applyFill="1" applyBorder="1" applyAlignment="1">
      <alignment horizontal="left" vertical="center" wrapText="1"/>
    </xf>
    <xf numFmtId="9" fontId="63" fillId="47" borderId="6" xfId="20" applyNumberFormat="1" applyFont="1" applyFill="1" applyBorder="1" applyAlignment="1">
      <alignment horizontal="center" vertical="center" wrapText="1"/>
    </xf>
    <xf numFmtId="0" fontId="12" fillId="26" borderId="2" xfId="20" applyAlignment="1">
      <alignment horizontal="center" vertical="center"/>
    </xf>
    <xf numFmtId="0" fontId="60" fillId="47" borderId="12" xfId="20" applyFont="1" applyFill="1" applyBorder="1" applyAlignment="1">
      <alignment horizontal="center" vertical="top" wrapText="1"/>
    </xf>
    <xf numFmtId="3" fontId="60" fillId="47" borderId="12" xfId="20" applyNumberFormat="1" applyFont="1" applyFill="1" applyBorder="1" applyAlignment="1">
      <alignment horizontal="center" vertical="top" wrapText="1"/>
    </xf>
    <xf numFmtId="0" fontId="47" fillId="26" borderId="28" xfId="20" applyFont="1" applyBorder="1" applyAlignment="1">
      <alignment horizontal="left" vertical="center" wrapText="1" indent="1"/>
    </xf>
    <xf numFmtId="0" fontId="60" fillId="48" borderId="7" xfId="20" applyFont="1" applyFill="1" applyBorder="1" applyAlignment="1">
      <alignment vertical="center"/>
    </xf>
    <xf numFmtId="0" fontId="63" fillId="48" borderId="6" xfId="20" applyFont="1" applyFill="1" applyBorder="1" applyAlignment="1">
      <alignment vertical="center" wrapText="1"/>
    </xf>
    <xf numFmtId="0" fontId="60" fillId="48" borderId="8" xfId="20" applyFont="1" applyFill="1" applyBorder="1" applyAlignment="1">
      <alignment vertical="center"/>
    </xf>
    <xf numFmtId="0" fontId="60" fillId="48" borderId="9" xfId="20" applyFont="1" applyFill="1" applyBorder="1" applyAlignment="1">
      <alignment vertical="center"/>
    </xf>
    <xf numFmtId="0" fontId="12" fillId="53" borderId="2" xfId="20" applyFill="1"/>
    <xf numFmtId="0" fontId="63" fillId="48" borderId="6" xfId="20" applyFont="1" applyFill="1" applyBorder="1" applyAlignment="1">
      <alignment horizontal="left" vertical="center" wrapText="1"/>
    </xf>
    <xf numFmtId="0" fontId="60" fillId="48" borderId="7" xfId="20" applyFont="1" applyFill="1" applyBorder="1" applyAlignment="1">
      <alignment vertical="center" wrapText="1"/>
    </xf>
    <xf numFmtId="0" fontId="62" fillId="48" borderId="13" xfId="20" applyFont="1" applyFill="1" applyBorder="1" applyAlignment="1">
      <alignment horizontal="center" vertical="center" wrapText="1"/>
    </xf>
    <xf numFmtId="0" fontId="37" fillId="48" borderId="12" xfId="20" applyFont="1" applyFill="1" applyBorder="1" applyAlignment="1">
      <alignment horizontal="left" vertical="center" wrapText="1" indent="1"/>
    </xf>
    <xf numFmtId="3" fontId="60" fillId="48" borderId="13" xfId="20" applyNumberFormat="1" applyFont="1" applyFill="1" applyBorder="1" applyAlignment="1">
      <alignment horizontal="center" vertical="center"/>
    </xf>
    <xf numFmtId="0" fontId="42" fillId="48" borderId="12" xfId="20" applyFont="1" applyFill="1" applyBorder="1" applyAlignment="1">
      <alignment horizontal="left" vertical="center" wrapText="1" indent="1"/>
    </xf>
    <xf numFmtId="3" fontId="64" fillId="48" borderId="13" xfId="20" applyNumberFormat="1" applyFont="1" applyFill="1" applyBorder="1" applyAlignment="1">
      <alignment horizontal="center" vertical="center"/>
    </xf>
    <xf numFmtId="0" fontId="47" fillId="48" borderId="26" xfId="20" applyFont="1" applyFill="1" applyBorder="1" applyAlignment="1">
      <alignment horizontal="left" vertical="center" wrapText="1" indent="1"/>
    </xf>
    <xf numFmtId="0" fontId="40" fillId="49" borderId="12" xfId="20" applyFont="1" applyFill="1" applyBorder="1" applyAlignment="1">
      <alignment vertical="center" wrapText="1"/>
    </xf>
    <xf numFmtId="3" fontId="62" fillId="49" borderId="13" xfId="20" applyNumberFormat="1" applyFont="1" applyFill="1" applyBorder="1" applyAlignment="1">
      <alignment horizontal="center" vertical="center"/>
    </xf>
    <xf numFmtId="3" fontId="62" fillId="48" borderId="13" xfId="20" applyNumberFormat="1" applyFont="1" applyFill="1" applyBorder="1" applyAlignment="1">
      <alignment horizontal="center" vertical="center"/>
    </xf>
    <xf numFmtId="3" fontId="62" fillId="26" borderId="13" xfId="20" applyNumberFormat="1" applyFont="1" applyBorder="1" applyAlignment="1">
      <alignment horizontal="center" vertical="center"/>
    </xf>
    <xf numFmtId="0" fontId="35" fillId="26" borderId="2" xfId="20" applyFont="1" applyAlignment="1">
      <alignment horizontal="left" vertical="center" wrapText="1" indent="1"/>
    </xf>
    <xf numFmtId="3" fontId="60" fillId="26" borderId="2" xfId="20" applyNumberFormat="1" applyFont="1" applyAlignment="1">
      <alignment horizontal="center" vertical="center"/>
    </xf>
    <xf numFmtId="0" fontId="50" fillId="26" borderId="2" xfId="21" applyFont="1" applyAlignment="1">
      <alignment horizontal="center"/>
    </xf>
    <xf numFmtId="0" fontId="49" fillId="26" borderId="2" xfId="21" applyFont="1"/>
    <xf numFmtId="0" fontId="12" fillId="26" borderId="2" xfId="21"/>
    <xf numFmtId="0" fontId="50" fillId="47" borderId="6" xfId="21" applyFont="1" applyFill="1" applyBorder="1" applyAlignment="1">
      <alignment horizontal="left" vertical="center" wrapText="1"/>
    </xf>
    <xf numFmtId="0" fontId="50" fillId="48" borderId="6" xfId="21" applyFont="1" applyFill="1" applyBorder="1" applyAlignment="1">
      <alignment vertical="center" wrapText="1"/>
    </xf>
    <xf numFmtId="0" fontId="49" fillId="47" borderId="11" xfId="21" applyFont="1" applyFill="1" applyBorder="1" applyAlignment="1">
      <alignment horizontal="center" vertical="center" wrapText="1"/>
    </xf>
    <xf numFmtId="0" fontId="49" fillId="47" borderId="12" xfId="21" applyFont="1" applyFill="1" applyBorder="1" applyAlignment="1">
      <alignment horizontal="center" vertical="center" wrapText="1"/>
    </xf>
    <xf numFmtId="0" fontId="49" fillId="47" borderId="13" xfId="21" applyFont="1" applyFill="1" applyBorder="1" applyAlignment="1">
      <alignment horizontal="center" vertical="center" wrapText="1"/>
    </xf>
    <xf numFmtId="0" fontId="49" fillId="47" borderId="12" xfId="21" applyFont="1" applyFill="1" applyBorder="1" applyAlignment="1">
      <alignment horizontal="left" vertical="center" wrapText="1"/>
    </xf>
    <xf numFmtId="9" fontId="49" fillId="50" borderId="13" xfId="21" applyNumberFormat="1" applyFont="1" applyFill="1" applyBorder="1" applyAlignment="1">
      <alignment horizontal="center" vertical="center"/>
    </xf>
    <xf numFmtId="0" fontId="50" fillId="48" borderId="12" xfId="21" applyFont="1" applyFill="1" applyBorder="1" applyAlignment="1">
      <alignment vertical="center" wrapText="1"/>
    </xf>
    <xf numFmtId="4" fontId="49" fillId="26" borderId="2" xfId="21" applyNumberFormat="1" applyFont="1"/>
    <xf numFmtId="3" fontId="49" fillId="47" borderId="13" xfId="8" applyNumberFormat="1" applyFont="1" applyFill="1" applyBorder="1" applyAlignment="1">
      <alignment horizontal="center" vertical="center"/>
    </xf>
    <xf numFmtId="9" fontId="54" fillId="47" borderId="13" xfId="21" applyNumberFormat="1" applyFont="1" applyFill="1" applyBorder="1" applyAlignment="1">
      <alignment horizontal="center" vertical="center"/>
    </xf>
    <xf numFmtId="0" fontId="51" fillId="26" borderId="2" xfId="21" applyFont="1"/>
    <xf numFmtId="3" fontId="54" fillId="47" borderId="13" xfId="8" applyNumberFormat="1" applyFont="1" applyFill="1" applyBorder="1" applyAlignment="1">
      <alignment horizontal="center" vertical="center"/>
    </xf>
    <xf numFmtId="0" fontId="51" fillId="26" borderId="12" xfId="21" applyFont="1" applyBorder="1" applyAlignment="1">
      <alignment horizontal="left" vertical="center" wrapText="1"/>
    </xf>
    <xf numFmtId="0" fontId="49" fillId="26" borderId="12" xfId="21" applyFont="1" applyBorder="1" applyAlignment="1">
      <alignment horizontal="left" vertical="center" wrapText="1"/>
    </xf>
    <xf numFmtId="0" fontId="50" fillId="47" borderId="11" xfId="21" applyFont="1" applyFill="1" applyBorder="1" applyAlignment="1">
      <alignment horizontal="center" vertical="center" wrapText="1"/>
    </xf>
    <xf numFmtId="0" fontId="50" fillId="47" borderId="13" xfId="21" applyFont="1" applyFill="1" applyBorder="1" applyAlignment="1">
      <alignment horizontal="center" vertical="center" wrapText="1"/>
    </xf>
    <xf numFmtId="3" fontId="49" fillId="26" borderId="12" xfId="21" applyNumberFormat="1" applyFont="1" applyBorder="1" applyAlignment="1">
      <alignment horizontal="center" vertical="center" wrapText="1"/>
    </xf>
    <xf numFmtId="3" fontId="49" fillId="47" borderId="12" xfId="21" applyNumberFormat="1" applyFont="1" applyFill="1" applyBorder="1" applyAlignment="1">
      <alignment horizontal="center" vertical="center" wrapText="1"/>
    </xf>
    <xf numFmtId="165" fontId="49" fillId="47" borderId="13" xfId="21" applyNumberFormat="1" applyFont="1" applyFill="1" applyBorder="1" applyAlignment="1">
      <alignment horizontal="center" vertical="center"/>
    </xf>
    <xf numFmtId="3" fontId="49" fillId="26" borderId="2" xfId="21" applyNumberFormat="1" applyFont="1"/>
    <xf numFmtId="0" fontId="49" fillId="26" borderId="12" xfId="21" applyFont="1" applyBorder="1" applyAlignment="1">
      <alignment horizontal="left" vertical="center" wrapText="1" indent="1"/>
    </xf>
    <xf numFmtId="3" fontId="49" fillId="26" borderId="13" xfId="21" applyNumberFormat="1" applyFont="1" applyBorder="1" applyAlignment="1">
      <alignment horizontal="center" vertical="center"/>
    </xf>
    <xf numFmtId="0" fontId="55" fillId="26" borderId="12" xfId="21" applyFont="1" applyBorder="1" applyAlignment="1">
      <alignment horizontal="left" vertical="center" wrapText="1" indent="1"/>
    </xf>
    <xf numFmtId="3" fontId="55" fillId="47" borderId="13" xfId="21" applyNumberFormat="1" applyFont="1" applyFill="1" applyBorder="1" applyAlignment="1">
      <alignment horizontal="center" vertical="center"/>
    </xf>
    <xf numFmtId="3" fontId="55" fillId="26" borderId="13" xfId="21" applyNumberFormat="1" applyFont="1" applyBorder="1" applyAlignment="1">
      <alignment horizontal="center" vertical="center"/>
    </xf>
    <xf numFmtId="0" fontId="54" fillId="26" borderId="2" xfId="21" applyFont="1"/>
    <xf numFmtId="0" fontId="49" fillId="26" borderId="2" xfId="21" applyFont="1" applyAlignment="1">
      <alignment wrapText="1"/>
    </xf>
    <xf numFmtId="0" fontId="56" fillId="26" borderId="26" xfId="21" applyFont="1" applyBorder="1" applyAlignment="1">
      <alignment horizontal="left" vertical="center" wrapText="1" indent="1"/>
    </xf>
    <xf numFmtId="0" fontId="51" fillId="46" borderId="12" xfId="21" applyFont="1" applyFill="1" applyBorder="1" applyAlignment="1">
      <alignment vertical="center" wrapText="1"/>
    </xf>
    <xf numFmtId="3" fontId="50" fillId="46" borderId="13" xfId="21" applyNumberFormat="1" applyFont="1" applyFill="1" applyBorder="1" applyAlignment="1">
      <alignment horizontal="center" vertical="center"/>
    </xf>
    <xf numFmtId="0" fontId="49" fillId="48" borderId="12" xfId="21" applyFont="1" applyFill="1" applyBorder="1" applyAlignment="1">
      <alignment vertical="center" wrapText="1"/>
    </xf>
    <xf numFmtId="0" fontId="51" fillId="53" borderId="12" xfId="21" applyFont="1" applyFill="1" applyBorder="1" applyAlignment="1">
      <alignment horizontal="left" vertical="center" wrapText="1"/>
    </xf>
    <xf numFmtId="0" fontId="49" fillId="26" borderId="12" xfId="21" applyFont="1" applyBorder="1" applyAlignment="1">
      <alignment horizontal="center" vertical="center" wrapText="1"/>
    </xf>
    <xf numFmtId="165" fontId="55" fillId="26" borderId="13" xfId="21" applyNumberFormat="1" applyFont="1" applyBorder="1" applyAlignment="1">
      <alignment horizontal="center" vertical="center"/>
    </xf>
    <xf numFmtId="0" fontId="51" fillId="26" borderId="26" xfId="21" applyFont="1" applyBorder="1" applyAlignment="1">
      <alignment horizontal="left" vertical="center" wrapText="1" indent="1"/>
    </xf>
    <xf numFmtId="0" fontId="49" fillId="53" borderId="12" xfId="21" applyFont="1" applyFill="1" applyBorder="1" applyAlignment="1">
      <alignment vertical="center" wrapText="1"/>
    </xf>
    <xf numFmtId="0" fontId="49" fillId="53" borderId="12" xfId="21" applyFont="1" applyFill="1" applyBorder="1" applyAlignment="1">
      <alignment horizontal="left" vertical="center" wrapText="1"/>
    </xf>
    <xf numFmtId="0" fontId="51" fillId="48" borderId="12" xfId="21" applyFont="1" applyFill="1" applyBorder="1" applyAlignment="1">
      <alignment horizontal="left" vertical="center" wrapText="1"/>
    </xf>
    <xf numFmtId="9" fontId="51" fillId="26" borderId="6" xfId="21" applyNumberFormat="1" applyFont="1" applyBorder="1" applyAlignment="1">
      <alignment horizontal="center" vertical="center" wrapText="1"/>
    </xf>
    <xf numFmtId="0" fontId="51" fillId="48" borderId="12" xfId="21" applyFont="1" applyFill="1" applyBorder="1" applyAlignment="1">
      <alignment horizontal="left" vertical="center"/>
    </xf>
    <xf numFmtId="0" fontId="56" fillId="26" borderId="28" xfId="21" applyFont="1" applyBorder="1" applyAlignment="1">
      <alignment horizontal="left" vertical="center" wrapText="1" indent="1"/>
    </xf>
    <xf numFmtId="9" fontId="51" fillId="48" borderId="6" xfId="21" applyNumberFormat="1" applyFont="1" applyFill="1" applyBorder="1" applyAlignment="1">
      <alignment horizontal="center" vertical="center" wrapText="1"/>
    </xf>
    <xf numFmtId="3" fontId="49" fillId="47" borderId="13" xfId="21" applyNumberFormat="1" applyFont="1" applyFill="1" applyBorder="1" applyAlignment="1">
      <alignment horizontal="center" vertical="center"/>
    </xf>
    <xf numFmtId="0" fontId="49" fillId="48" borderId="7" xfId="21" applyFont="1" applyFill="1" applyBorder="1" applyAlignment="1">
      <alignment vertical="center"/>
    </xf>
    <xf numFmtId="0" fontId="51" fillId="48" borderId="6" xfId="21" applyFont="1" applyFill="1" applyBorder="1" applyAlignment="1">
      <alignment vertical="center" wrapText="1"/>
    </xf>
    <xf numFmtId="0" fontId="49" fillId="48" borderId="8" xfId="21" applyFont="1" applyFill="1" applyBorder="1" applyAlignment="1">
      <alignment vertical="center"/>
    </xf>
    <xf numFmtId="0" fontId="49" fillId="48" borderId="9" xfId="21" applyFont="1" applyFill="1" applyBorder="1" applyAlignment="1">
      <alignment vertical="center"/>
    </xf>
    <xf numFmtId="0" fontId="51" fillId="48" borderId="6" xfId="21" applyFont="1" applyFill="1" applyBorder="1" applyAlignment="1">
      <alignment horizontal="left" vertical="center" wrapText="1"/>
    </xf>
    <xf numFmtId="0" fontId="51" fillId="49" borderId="12" xfId="21" applyFont="1" applyFill="1" applyBorder="1" applyAlignment="1">
      <alignment vertical="center" wrapText="1"/>
    </xf>
    <xf numFmtId="3" fontId="50" fillId="49" borderId="13" xfId="21" applyNumberFormat="1" applyFont="1" applyFill="1" applyBorder="1" applyAlignment="1">
      <alignment horizontal="center" vertical="center"/>
    </xf>
    <xf numFmtId="3" fontId="50" fillId="48" borderId="13" xfId="21" applyNumberFormat="1" applyFont="1" applyFill="1" applyBorder="1" applyAlignment="1">
      <alignment horizontal="center" vertical="center"/>
    </xf>
    <xf numFmtId="3" fontId="50" fillId="26" borderId="13" xfId="21" applyNumberFormat="1" applyFont="1" applyBorder="1" applyAlignment="1">
      <alignment horizontal="center" vertical="center"/>
    </xf>
    <xf numFmtId="0" fontId="50" fillId="26" borderId="2" xfId="21" applyFont="1" applyAlignment="1">
      <alignment horizontal="left" vertical="center" wrapText="1" indent="1"/>
    </xf>
    <xf numFmtId="3" fontId="49" fillId="26" borderId="2" xfId="21" applyNumberFormat="1" applyFont="1" applyAlignment="1">
      <alignment horizontal="center" vertical="center"/>
    </xf>
    <xf numFmtId="0" fontId="100" fillId="26" borderId="2" xfId="22" applyFont="1" applyAlignment="1">
      <alignment wrapText="1"/>
    </xf>
    <xf numFmtId="0" fontId="101" fillId="26" borderId="2" xfId="22" applyFont="1"/>
    <xf numFmtId="0" fontId="100" fillId="26" borderId="2" xfId="22" applyFont="1" applyAlignment="1">
      <alignment horizontal="left" vertical="top" wrapText="1"/>
    </xf>
    <xf numFmtId="0" fontId="103" fillId="26" borderId="2" xfId="22" applyFont="1"/>
    <xf numFmtId="0" fontId="99" fillId="47" borderId="6" xfId="22" applyFont="1" applyFill="1" applyBorder="1" applyAlignment="1">
      <alignment horizontal="left" vertical="center" wrapText="1"/>
    </xf>
    <xf numFmtId="0" fontId="50" fillId="48" borderId="77" xfId="22" applyFont="1" applyFill="1" applyBorder="1" applyAlignment="1">
      <alignment vertical="center" wrapText="1"/>
    </xf>
    <xf numFmtId="0" fontId="106" fillId="47" borderId="38" xfId="22" applyFont="1" applyFill="1" applyBorder="1" applyAlignment="1">
      <alignment horizontal="center" vertical="center" wrapText="1"/>
    </xf>
    <xf numFmtId="0" fontId="106" fillId="47" borderId="66" xfId="22" applyFont="1" applyFill="1" applyBorder="1" applyAlignment="1">
      <alignment horizontal="center" vertical="center" wrapText="1"/>
    </xf>
    <xf numFmtId="0" fontId="106" fillId="47" borderId="67" xfId="22" applyFont="1" applyFill="1" applyBorder="1" applyAlignment="1">
      <alignment horizontal="center" vertical="center" wrapText="1"/>
    </xf>
    <xf numFmtId="0" fontId="106" fillId="47" borderId="81" xfId="22" applyFont="1" applyFill="1" applyBorder="1" applyAlignment="1">
      <alignment horizontal="center" vertical="center" wrapText="1"/>
    </xf>
    <xf numFmtId="0" fontId="106" fillId="47" borderId="2" xfId="22" applyFont="1" applyFill="1" applyAlignment="1">
      <alignment horizontal="center" vertical="center" wrapText="1"/>
    </xf>
    <xf numFmtId="0" fontId="106" fillId="47" borderId="82" xfId="22" applyFont="1" applyFill="1" applyBorder="1" applyAlignment="1">
      <alignment horizontal="center" vertical="center" wrapText="1"/>
    </xf>
    <xf numFmtId="0" fontId="106" fillId="47" borderId="44" xfId="22" applyFont="1" applyFill="1" applyBorder="1" applyAlignment="1">
      <alignment horizontal="center" vertical="center" wrapText="1"/>
    </xf>
    <xf numFmtId="0" fontId="105" fillId="26" borderId="22" xfId="22" applyFont="1" applyBorder="1" applyAlignment="1">
      <alignment horizontal="center" vertical="center" wrapText="1"/>
    </xf>
    <xf numFmtId="0" fontId="105" fillId="26" borderId="76" xfId="22" applyFont="1" applyBorder="1" applyAlignment="1">
      <alignment horizontal="left" vertical="center" wrapText="1"/>
    </xf>
    <xf numFmtId="0" fontId="12" fillId="26" borderId="17" xfId="22" applyBorder="1" applyAlignment="1">
      <alignment horizontal="center" vertical="center"/>
    </xf>
    <xf numFmtId="0" fontId="12" fillId="26" borderId="15" xfId="22" applyBorder="1" applyAlignment="1">
      <alignment horizontal="center" vertical="center"/>
    </xf>
    <xf numFmtId="0" fontId="101" fillId="53" borderId="2" xfId="22" applyFont="1" applyFill="1"/>
    <xf numFmtId="0" fontId="105" fillId="26" borderId="83" xfId="22" applyFont="1" applyBorder="1" applyAlignment="1">
      <alignment horizontal="left" vertical="center" wrapText="1"/>
    </xf>
    <xf numFmtId="0" fontId="105" fillId="26" borderId="84" xfId="22" applyFont="1" applyBorder="1" applyAlignment="1">
      <alignment horizontal="center" vertical="center" wrapText="1"/>
    </xf>
    <xf numFmtId="0" fontId="105" fillId="26" borderId="85" xfId="22" applyFont="1" applyBorder="1" applyAlignment="1">
      <alignment horizontal="center" vertical="center" wrapText="1"/>
    </xf>
    <xf numFmtId="9" fontId="101" fillId="26" borderId="2" xfId="22" applyNumberFormat="1" applyFont="1" applyAlignment="1">
      <alignment horizontal="center" vertical="center"/>
    </xf>
    <xf numFmtId="0" fontId="99" fillId="48" borderId="26" xfId="22" applyFont="1" applyFill="1" applyBorder="1" applyAlignment="1">
      <alignment vertical="center" wrapText="1"/>
    </xf>
    <xf numFmtId="0" fontId="101" fillId="26" borderId="26" xfId="22" applyFont="1" applyBorder="1" applyAlignment="1">
      <alignment horizontal="left" vertical="center" wrapText="1"/>
    </xf>
    <xf numFmtId="0" fontId="105" fillId="47" borderId="2" xfId="22" applyFont="1" applyFill="1" applyAlignment="1">
      <alignment horizontal="center" vertical="center"/>
    </xf>
    <xf numFmtId="0" fontId="105" fillId="47" borderId="17" xfId="22" applyFont="1" applyFill="1" applyBorder="1" applyAlignment="1">
      <alignment horizontal="center" vertical="center"/>
    </xf>
    <xf numFmtId="0" fontId="101" fillId="47" borderId="17" xfId="22" applyFont="1" applyFill="1" applyBorder="1" applyAlignment="1">
      <alignment horizontal="center" vertical="center"/>
    </xf>
    <xf numFmtId="0" fontId="101" fillId="47" borderId="2" xfId="22" applyFont="1" applyFill="1"/>
    <xf numFmtId="0" fontId="105" fillId="50" borderId="17" xfId="22" applyFont="1" applyFill="1" applyBorder="1" applyAlignment="1">
      <alignment horizontal="left" vertical="center" wrapText="1"/>
    </xf>
    <xf numFmtId="0" fontId="105" fillId="47" borderId="21" xfId="22" applyFont="1" applyFill="1" applyBorder="1" applyAlignment="1">
      <alignment horizontal="center" vertical="center"/>
    </xf>
    <xf numFmtId="0" fontId="107" fillId="26" borderId="2" xfId="22" applyFont="1" applyAlignment="1">
      <alignment vertical="center" wrapText="1"/>
    </xf>
    <xf numFmtId="0" fontId="105" fillId="26" borderId="2" xfId="22" applyFont="1" applyAlignment="1">
      <alignment vertical="center" wrapText="1"/>
    </xf>
    <xf numFmtId="0" fontId="102" fillId="46" borderId="22" xfId="22" applyFont="1" applyFill="1" applyBorder="1" applyAlignment="1">
      <alignment vertical="center" wrapText="1"/>
    </xf>
    <xf numFmtId="0" fontId="102" fillId="48" borderId="22" xfId="22" applyFont="1" applyFill="1" applyBorder="1" applyAlignment="1">
      <alignment horizontal="left" vertical="center" wrapText="1"/>
    </xf>
    <xf numFmtId="0" fontId="103" fillId="47" borderId="22" xfId="22" applyFont="1" applyFill="1" applyBorder="1" applyAlignment="1">
      <alignment horizontal="left" vertical="center" wrapText="1"/>
    </xf>
    <xf numFmtId="3" fontId="101" fillId="26" borderId="2" xfId="22" applyNumberFormat="1" applyFont="1"/>
    <xf numFmtId="0" fontId="103" fillId="47" borderId="12" xfId="22" applyFont="1" applyFill="1" applyBorder="1" applyAlignment="1">
      <alignment horizontal="left" vertical="center" wrapText="1"/>
    </xf>
    <xf numFmtId="0" fontId="103" fillId="47" borderId="10" xfId="22" applyFont="1" applyFill="1" applyBorder="1" applyAlignment="1">
      <alignment horizontal="center" vertical="center" wrapText="1"/>
    </xf>
    <xf numFmtId="0" fontId="99" fillId="47" borderId="11" xfId="22" applyFont="1" applyFill="1" applyBorder="1" applyAlignment="1">
      <alignment horizontal="center" vertical="center" wrapText="1"/>
    </xf>
    <xf numFmtId="0" fontId="103" fillId="47" borderId="12" xfId="22" applyFont="1" applyFill="1" applyBorder="1" applyAlignment="1">
      <alignment horizontal="center" vertical="center" wrapText="1"/>
    </xf>
    <xf numFmtId="3" fontId="99" fillId="26" borderId="17" xfId="22" applyNumberFormat="1" applyFont="1" applyBorder="1" applyAlignment="1">
      <alignment horizontal="center" vertical="center" wrapText="1"/>
    </xf>
    <xf numFmtId="3" fontId="99" fillId="47" borderId="17" xfId="22" applyNumberFormat="1" applyFont="1" applyFill="1" applyBorder="1" applyAlignment="1">
      <alignment horizontal="center" vertical="center" wrapText="1"/>
    </xf>
    <xf numFmtId="3" fontId="104" fillId="47" borderId="26" xfId="22" applyNumberFormat="1" applyFont="1" applyFill="1" applyBorder="1" applyAlignment="1">
      <alignment horizontal="center" vertical="center" wrapText="1"/>
    </xf>
    <xf numFmtId="3" fontId="104" fillId="47" borderId="17" xfId="22" applyNumberFormat="1" applyFont="1" applyFill="1" applyBorder="1" applyAlignment="1">
      <alignment horizontal="center" vertical="center" wrapText="1"/>
    </xf>
    <xf numFmtId="165" fontId="103" fillId="47" borderId="13" xfId="22" applyNumberFormat="1" applyFont="1" applyFill="1" applyBorder="1" applyAlignment="1">
      <alignment horizontal="center" vertical="center"/>
    </xf>
    <xf numFmtId="0" fontId="100" fillId="26" borderId="2" xfId="22" applyFont="1"/>
    <xf numFmtId="0" fontId="100" fillId="26" borderId="2" xfId="22" applyFont="1" applyAlignment="1">
      <alignment horizontal="center" vertical="center"/>
    </xf>
    <xf numFmtId="166" fontId="101" fillId="26" borderId="2" xfId="9" applyNumberFormat="1" applyFont="1" applyBorder="1" applyAlignment="1">
      <alignment horizontal="center" vertical="center"/>
    </xf>
    <xf numFmtId="166" fontId="100" fillId="26" borderId="2" xfId="9" applyNumberFormat="1" applyFont="1" applyBorder="1" applyAlignment="1">
      <alignment horizontal="center" vertical="center"/>
    </xf>
    <xf numFmtId="166" fontId="101" fillId="26" borderId="2" xfId="9" applyNumberFormat="1" applyFont="1" applyBorder="1"/>
    <xf numFmtId="166" fontId="100" fillId="26" borderId="2" xfId="9" applyNumberFormat="1" applyFont="1" applyBorder="1"/>
    <xf numFmtId="0" fontId="99" fillId="47" borderId="13" xfId="22" applyFont="1" applyFill="1" applyBorder="1" applyAlignment="1">
      <alignment horizontal="center" vertical="center" wrapText="1"/>
    </xf>
    <xf numFmtId="0" fontId="103" fillId="26" borderId="12" xfId="22" applyFont="1" applyBorder="1" applyAlignment="1">
      <alignment horizontal="left" vertical="center" wrapText="1" indent="1"/>
    </xf>
    <xf numFmtId="3" fontId="99" fillId="26" borderId="13" xfId="22" applyNumberFormat="1" applyFont="1" applyBorder="1" applyAlignment="1">
      <alignment horizontal="center" vertical="center"/>
    </xf>
    <xf numFmtId="3" fontId="108" fillId="26" borderId="13" xfId="22" applyNumberFormat="1" applyFont="1" applyBorder="1" applyAlignment="1">
      <alignment horizontal="center" vertical="center"/>
    </xf>
    <xf numFmtId="3" fontId="103" fillId="26" borderId="13" xfId="22" applyNumberFormat="1" applyFont="1" applyBorder="1" applyAlignment="1">
      <alignment horizontal="center" vertical="center"/>
    </xf>
    <xf numFmtId="3" fontId="104" fillId="26" borderId="13" xfId="22" applyNumberFormat="1" applyFont="1" applyBorder="1" applyAlignment="1">
      <alignment horizontal="center" vertical="center"/>
    </xf>
    <xf numFmtId="0" fontId="100" fillId="26" borderId="2" xfId="22" applyFont="1" applyAlignment="1">
      <alignment horizontal="center" vertical="center" wrapText="1"/>
    </xf>
    <xf numFmtId="165" fontId="103" fillId="26" borderId="13" xfId="22" applyNumberFormat="1" applyFont="1" applyBorder="1" applyAlignment="1">
      <alignment horizontal="center" vertical="center"/>
    </xf>
    <xf numFmtId="165" fontId="104" fillId="26" borderId="13" xfId="22" applyNumberFormat="1" applyFont="1" applyBorder="1" applyAlignment="1">
      <alignment horizontal="center" vertical="center"/>
    </xf>
    <xf numFmtId="3" fontId="109" fillId="26" borderId="13" xfId="22" applyNumberFormat="1" applyFont="1" applyBorder="1" applyAlignment="1">
      <alignment horizontal="center" vertical="center"/>
    </xf>
    <xf numFmtId="166" fontId="101" fillId="26" borderId="2" xfId="9" applyNumberFormat="1" applyFont="1"/>
    <xf numFmtId="166" fontId="101" fillId="26" borderId="2" xfId="22" applyNumberFormat="1" applyFont="1"/>
    <xf numFmtId="166" fontId="101" fillId="26" borderId="2" xfId="9" applyNumberFormat="1" applyFont="1" applyFill="1" applyBorder="1"/>
    <xf numFmtId="166" fontId="100" fillId="26" borderId="2" xfId="9" applyNumberFormat="1" applyFont="1" applyFill="1" applyBorder="1"/>
    <xf numFmtId="1" fontId="103" fillId="26" borderId="13" xfId="8" applyNumberFormat="1" applyFont="1" applyBorder="1" applyAlignment="1">
      <alignment horizontal="center" vertical="center"/>
    </xf>
    <xf numFmtId="165" fontId="103" fillId="26" borderId="13" xfId="8" applyNumberFormat="1" applyFont="1" applyBorder="1" applyAlignment="1">
      <alignment horizontal="center" vertical="center"/>
    </xf>
    <xf numFmtId="9" fontId="103" fillId="26" borderId="13" xfId="8" applyFont="1" applyBorder="1" applyAlignment="1">
      <alignment horizontal="center" vertical="center"/>
    </xf>
    <xf numFmtId="0" fontId="102" fillId="26" borderId="26" xfId="22" applyFont="1" applyBorder="1" applyAlignment="1">
      <alignment horizontal="left" vertical="center" wrapText="1" indent="1"/>
    </xf>
    <xf numFmtId="0" fontId="102" fillId="46" borderId="17" xfId="22" applyFont="1" applyFill="1" applyBorder="1" applyAlignment="1">
      <alignment vertical="center" wrapText="1"/>
    </xf>
    <xf numFmtId="3" fontId="99" fillId="46" borderId="13" xfId="22" applyNumberFormat="1" applyFont="1" applyFill="1" applyBorder="1" applyAlignment="1">
      <alignment horizontal="center" vertical="center"/>
    </xf>
    <xf numFmtId="0" fontId="102" fillId="46" borderId="12" xfId="22" applyFont="1" applyFill="1" applyBorder="1" applyAlignment="1">
      <alignment vertical="center" wrapText="1"/>
    </xf>
    <xf numFmtId="0" fontId="102" fillId="48" borderId="12" xfId="22" applyFont="1" applyFill="1" applyBorder="1" applyAlignment="1">
      <alignment vertical="center" wrapText="1"/>
    </xf>
    <xf numFmtId="1" fontId="103" fillId="26" borderId="12" xfId="22" applyNumberFormat="1" applyFont="1" applyBorder="1" applyAlignment="1">
      <alignment horizontal="center" vertical="center" wrapText="1"/>
    </xf>
    <xf numFmtId="1" fontId="103" fillId="47" borderId="12" xfId="22" applyNumberFormat="1" applyFont="1" applyFill="1" applyBorder="1" applyAlignment="1">
      <alignment horizontal="center" vertical="center" wrapText="1"/>
    </xf>
    <xf numFmtId="3" fontId="103" fillId="26" borderId="12" xfId="22" applyNumberFormat="1" applyFont="1" applyBorder="1" applyAlignment="1">
      <alignment horizontal="center" vertical="center" wrapText="1"/>
    </xf>
    <xf numFmtId="3" fontId="104" fillId="26" borderId="12" xfId="22" applyNumberFormat="1" applyFont="1" applyBorder="1" applyAlignment="1">
      <alignment horizontal="center" vertical="center" wrapText="1"/>
    </xf>
    <xf numFmtId="0" fontId="103" fillId="26" borderId="12" xfId="22" applyFont="1" applyBorder="1" applyAlignment="1">
      <alignment horizontal="center" vertical="center" wrapText="1"/>
    </xf>
    <xf numFmtId="0" fontId="111" fillId="26" borderId="2" xfId="22" applyFont="1"/>
    <xf numFmtId="0" fontId="103" fillId="26" borderId="26" xfId="22" applyFont="1" applyBorder="1" applyAlignment="1">
      <alignment horizontal="left" vertical="center" wrapText="1" indent="1"/>
    </xf>
    <xf numFmtId="0" fontId="102" fillId="26" borderId="17" xfId="22" applyFont="1" applyBorder="1" applyAlignment="1">
      <alignment horizontal="left" vertical="center" wrapText="1" indent="1"/>
    </xf>
    <xf numFmtId="3" fontId="103" fillId="47" borderId="12" xfId="22" applyNumberFormat="1" applyFont="1" applyFill="1" applyBorder="1" applyAlignment="1">
      <alignment horizontal="center" vertical="center" wrapText="1"/>
    </xf>
    <xf numFmtId="166" fontId="101" fillId="26" borderId="2" xfId="9" applyNumberFormat="1" applyFont="1" applyAlignment="1">
      <alignment horizontal="right"/>
    </xf>
    <xf numFmtId="166" fontId="100" fillId="26" borderId="2" xfId="9" applyNumberFormat="1" applyFont="1"/>
    <xf numFmtId="166" fontId="100" fillId="26" borderId="2" xfId="22" applyNumberFormat="1" applyFont="1"/>
    <xf numFmtId="0" fontId="101" fillId="26" borderId="2" xfId="22" applyFont="1" applyAlignment="1">
      <alignment wrapText="1"/>
    </xf>
    <xf numFmtId="169" fontId="101" fillId="26" borderId="2" xfId="22" applyNumberFormat="1" applyFont="1"/>
    <xf numFmtId="166" fontId="112" fillId="26" borderId="2" xfId="9" applyNumberFormat="1" applyFont="1" applyFill="1" applyBorder="1" applyAlignment="1">
      <alignment horizontal="right" vertical="center" wrapText="1" readingOrder="1"/>
    </xf>
    <xf numFmtId="0" fontId="103" fillId="26" borderId="22" xfId="22" applyFont="1" applyBorder="1" applyAlignment="1">
      <alignment horizontal="left" vertical="center" wrapText="1"/>
    </xf>
    <xf numFmtId="9" fontId="99" fillId="48" borderId="13" xfId="22" applyNumberFormat="1" applyFont="1" applyFill="1" applyBorder="1" applyAlignment="1">
      <alignment horizontal="center" vertical="center"/>
    </xf>
    <xf numFmtId="3" fontId="103" fillId="47" borderId="13" xfId="22" applyNumberFormat="1" applyFont="1" applyFill="1" applyBorder="1" applyAlignment="1">
      <alignment horizontal="center" vertical="center"/>
    </xf>
    <xf numFmtId="0" fontId="99" fillId="26" borderId="12" xfId="22" applyFont="1" applyBorder="1" applyAlignment="1">
      <alignment horizontal="left" vertical="center" wrapText="1" indent="1"/>
    </xf>
    <xf numFmtId="0" fontId="103" fillId="46" borderId="12" xfId="22" applyFont="1" applyFill="1" applyBorder="1" applyAlignment="1">
      <alignment horizontal="left" vertical="center" wrapText="1" indent="1"/>
    </xf>
    <xf numFmtId="3" fontId="103" fillId="46" borderId="23" xfId="22" applyNumberFormat="1" applyFont="1" applyFill="1" applyBorder="1" applyAlignment="1">
      <alignment horizontal="center" vertical="center"/>
    </xf>
    <xf numFmtId="3" fontId="103" fillId="46" borderId="17" xfId="22" applyNumberFormat="1" applyFont="1" applyFill="1" applyBorder="1" applyAlignment="1">
      <alignment horizontal="center" vertical="center"/>
    </xf>
    <xf numFmtId="9" fontId="99" fillId="48" borderId="25" xfId="22" applyNumberFormat="1" applyFont="1" applyFill="1" applyBorder="1" applyAlignment="1">
      <alignment horizontal="center" vertical="center"/>
    </xf>
    <xf numFmtId="0" fontId="99" fillId="46" borderId="12" xfId="22" applyFont="1" applyFill="1" applyBorder="1" applyAlignment="1">
      <alignment horizontal="left" vertical="center" wrapText="1" indent="1"/>
    </xf>
    <xf numFmtId="3" fontId="99" fillId="46" borderId="11" xfId="22" applyNumberFormat="1" applyFont="1" applyFill="1" applyBorder="1" applyAlignment="1">
      <alignment horizontal="center" vertical="center"/>
    </xf>
    <xf numFmtId="0" fontId="102" fillId="48" borderId="12" xfId="22" applyFont="1" applyFill="1" applyBorder="1" applyAlignment="1">
      <alignment horizontal="left" vertical="center" wrapText="1"/>
    </xf>
    <xf numFmtId="9" fontId="99" fillId="48" borderId="17" xfId="22" applyNumberFormat="1" applyFont="1" applyFill="1" applyBorder="1" applyAlignment="1">
      <alignment horizontal="center" vertical="center"/>
    </xf>
    <xf numFmtId="9" fontId="99" fillId="48" borderId="9" xfId="22" applyNumberFormat="1" applyFont="1" applyFill="1" applyBorder="1" applyAlignment="1">
      <alignment horizontal="center" vertical="center"/>
    </xf>
    <xf numFmtId="3" fontId="103" fillId="26" borderId="17" xfId="22" applyNumberFormat="1" applyFont="1" applyBorder="1" applyAlignment="1">
      <alignment horizontal="center"/>
    </xf>
    <xf numFmtId="0" fontId="99" fillId="46" borderId="28" xfId="22" applyFont="1" applyFill="1" applyBorder="1" applyAlignment="1">
      <alignment horizontal="left" vertical="center" wrapText="1" indent="1"/>
    </xf>
    <xf numFmtId="3" fontId="99" fillId="46" borderId="17" xfId="22" applyNumberFormat="1" applyFont="1" applyFill="1" applyBorder="1" applyAlignment="1">
      <alignment horizontal="center" vertical="center"/>
    </xf>
    <xf numFmtId="0" fontId="101" fillId="47" borderId="25" xfId="22" applyFont="1" applyFill="1" applyBorder="1" applyAlignment="1">
      <alignment horizontal="left" vertical="center" wrapText="1"/>
    </xf>
    <xf numFmtId="0" fontId="101" fillId="47" borderId="12" xfId="22" applyFont="1" applyFill="1" applyBorder="1" applyAlignment="1">
      <alignment horizontal="left" vertical="center" wrapText="1"/>
    </xf>
    <xf numFmtId="0" fontId="100" fillId="47" borderId="13" xfId="22" applyFont="1" applyFill="1" applyBorder="1" applyAlignment="1">
      <alignment horizontal="center" vertical="center" wrapText="1"/>
    </xf>
    <xf numFmtId="3" fontId="101" fillId="26" borderId="12" xfId="22" applyNumberFormat="1" applyFont="1" applyBorder="1" applyAlignment="1">
      <alignment horizontal="center" vertical="center" wrapText="1"/>
    </xf>
    <xf numFmtId="0" fontId="101" fillId="26" borderId="12" xfId="22" applyFont="1" applyBorder="1" applyAlignment="1">
      <alignment horizontal="center" vertical="center" wrapText="1"/>
    </xf>
    <xf numFmtId="165" fontId="101" fillId="26" borderId="13" xfId="22" applyNumberFormat="1" applyFont="1" applyBorder="1" applyAlignment="1">
      <alignment horizontal="center" vertical="center"/>
    </xf>
    <xf numFmtId="0" fontId="101" fillId="26" borderId="12" xfId="22" applyFont="1" applyBorder="1" applyAlignment="1">
      <alignment horizontal="left" vertical="center" wrapText="1" indent="1"/>
    </xf>
    <xf numFmtId="3" fontId="100" fillId="26" borderId="13" xfId="22" applyNumberFormat="1" applyFont="1" applyBorder="1" applyAlignment="1">
      <alignment horizontal="center" vertical="center"/>
    </xf>
    <xf numFmtId="0" fontId="114" fillId="26" borderId="12" xfId="22" applyFont="1" applyBorder="1" applyAlignment="1">
      <alignment horizontal="left" vertical="center" wrapText="1" indent="1"/>
    </xf>
    <xf numFmtId="3" fontId="101" fillId="26" borderId="13" xfId="22" applyNumberFormat="1" applyFont="1" applyBorder="1" applyAlignment="1">
      <alignment horizontal="center" vertical="center"/>
    </xf>
    <xf numFmtId="3" fontId="107" fillId="26" borderId="13" xfId="22" applyNumberFormat="1" applyFont="1" applyBorder="1" applyAlignment="1">
      <alignment horizontal="center" vertical="center"/>
    </xf>
    <xf numFmtId="3" fontId="105" fillId="26" borderId="13" xfId="22" applyNumberFormat="1" applyFont="1" applyBorder="1" applyAlignment="1">
      <alignment horizontal="center" vertical="center"/>
    </xf>
    <xf numFmtId="3" fontId="115" fillId="26" borderId="13" xfId="22" applyNumberFormat="1" applyFont="1" applyBorder="1" applyAlignment="1">
      <alignment horizontal="center" vertical="center"/>
    </xf>
    <xf numFmtId="3" fontId="116" fillId="26" borderId="13" xfId="22" applyNumberFormat="1" applyFont="1" applyBorder="1" applyAlignment="1">
      <alignment horizontal="center" vertical="center"/>
    </xf>
    <xf numFmtId="3" fontId="114" fillId="26" borderId="13" xfId="22" applyNumberFormat="1" applyFont="1" applyBorder="1" applyAlignment="1">
      <alignment horizontal="center" vertical="center"/>
    </xf>
    <xf numFmtId="0" fontId="117" fillId="26" borderId="28" xfId="22" applyFont="1" applyBorder="1" applyAlignment="1">
      <alignment horizontal="left" vertical="center" wrapText="1" indent="1"/>
    </xf>
    <xf numFmtId="0" fontId="113" fillId="46" borderId="12" xfId="22" applyFont="1" applyFill="1" applyBorder="1" applyAlignment="1">
      <alignment vertical="center" wrapText="1"/>
    </xf>
    <xf numFmtId="3" fontId="100" fillId="46" borderId="13" xfId="22" applyNumberFormat="1" applyFont="1" applyFill="1" applyBorder="1" applyAlignment="1">
      <alignment horizontal="center" vertical="center"/>
    </xf>
    <xf numFmtId="0" fontId="113" fillId="49" borderId="12" xfId="22" applyFont="1" applyFill="1" applyBorder="1" applyAlignment="1">
      <alignment vertical="center" wrapText="1"/>
    </xf>
    <xf numFmtId="3" fontId="100" fillId="49" borderId="13" xfId="22" applyNumberFormat="1" applyFont="1" applyFill="1" applyBorder="1" applyAlignment="1">
      <alignment horizontal="center" vertical="center"/>
    </xf>
    <xf numFmtId="3" fontId="100" fillId="49" borderId="11" xfId="22" applyNumberFormat="1" applyFont="1" applyFill="1" applyBorder="1" applyAlignment="1">
      <alignment horizontal="center" vertical="center"/>
    </xf>
    <xf numFmtId="0" fontId="113" fillId="48" borderId="12" xfId="22" applyFont="1" applyFill="1" applyBorder="1" applyAlignment="1">
      <alignment horizontal="left" vertical="center" wrapText="1"/>
    </xf>
    <xf numFmtId="9" fontId="118" fillId="26" borderId="17" xfId="22" applyNumberFormat="1" applyFont="1" applyBorder="1" applyAlignment="1">
      <alignment horizontal="center" vertical="center" wrapText="1"/>
    </xf>
    <xf numFmtId="9" fontId="118" fillId="26" borderId="24" xfId="22" applyNumberFormat="1" applyFont="1" applyBorder="1" applyAlignment="1">
      <alignment horizontal="center" vertical="center" wrapText="1"/>
    </xf>
    <xf numFmtId="0" fontId="101" fillId="47" borderId="22" xfId="22" applyFont="1" applyFill="1" applyBorder="1" applyAlignment="1">
      <alignment horizontal="left" vertical="center" wrapText="1"/>
    </xf>
    <xf numFmtId="9" fontId="118" fillId="47" borderId="24" xfId="22" applyNumberFormat="1" applyFont="1" applyFill="1" applyBorder="1" applyAlignment="1">
      <alignment horizontal="center" vertical="center" wrapText="1"/>
    </xf>
    <xf numFmtId="9" fontId="118" fillId="53" borderId="17" xfId="22" applyNumberFormat="1" applyFont="1" applyFill="1" applyBorder="1" applyAlignment="1">
      <alignment horizontal="center" vertical="center" wrapText="1"/>
    </xf>
    <xf numFmtId="0" fontId="119" fillId="26" borderId="2" xfId="22" applyFont="1"/>
    <xf numFmtId="9" fontId="99" fillId="53" borderId="13" xfId="22" applyNumberFormat="1" applyFont="1" applyFill="1" applyBorder="1" applyAlignment="1">
      <alignment horizontal="center" vertical="center"/>
    </xf>
    <xf numFmtId="9" fontId="99" fillId="53" borderId="25" xfId="22" applyNumberFormat="1" applyFont="1" applyFill="1" applyBorder="1" applyAlignment="1">
      <alignment horizontal="center" vertical="center"/>
    </xf>
    <xf numFmtId="0" fontId="100" fillId="60" borderId="12" xfId="22" applyFont="1" applyFill="1" applyBorder="1" applyAlignment="1">
      <alignment vertical="center" wrapText="1"/>
    </xf>
    <xf numFmtId="3" fontId="100" fillId="60" borderId="13" xfId="22" applyNumberFormat="1" applyFont="1" applyFill="1" applyBorder="1" applyAlignment="1">
      <alignment horizontal="center" vertical="center"/>
    </xf>
    <xf numFmtId="3" fontId="118" fillId="26" borderId="13" xfId="22" applyNumberFormat="1" applyFont="1" applyBorder="1" applyAlignment="1">
      <alignment horizontal="center" vertical="center"/>
    </xf>
    <xf numFmtId="3" fontId="106" fillId="26" borderId="13" xfId="22" applyNumberFormat="1" applyFont="1" applyBorder="1" applyAlignment="1">
      <alignment horizontal="center" vertical="center"/>
    </xf>
    <xf numFmtId="0" fontId="100" fillId="26" borderId="2" xfId="22" applyFont="1" applyAlignment="1">
      <alignment horizontal="left" vertical="center" wrapText="1" indent="1"/>
    </xf>
    <xf numFmtId="3" fontId="101" fillId="26" borderId="2" xfId="22" applyNumberFormat="1" applyFont="1" applyAlignment="1">
      <alignment horizontal="center" vertical="center"/>
    </xf>
    <xf numFmtId="3" fontId="101" fillId="26" borderId="24" xfId="22" applyNumberFormat="1" applyFont="1" applyBorder="1" applyAlignment="1">
      <alignment horizontal="center" vertical="center"/>
    </xf>
    <xf numFmtId="0" fontId="12" fillId="26" borderId="2" xfId="23"/>
    <xf numFmtId="0" fontId="118" fillId="47" borderId="2" xfId="23" applyFont="1" applyFill="1" applyAlignment="1">
      <alignment horizontal="center"/>
    </xf>
    <xf numFmtId="0" fontId="106" fillId="47" borderId="2" xfId="23" applyFont="1" applyFill="1"/>
    <xf numFmtId="0" fontId="120" fillId="47" borderId="2" xfId="23" applyFont="1" applyFill="1"/>
    <xf numFmtId="0" fontId="120" fillId="26" borderId="2" xfId="23" applyFont="1"/>
    <xf numFmtId="0" fontId="58" fillId="47" borderId="6" xfId="23" applyFont="1" applyFill="1" applyBorder="1" applyAlignment="1">
      <alignment horizontal="left" vertical="center" wrapText="1"/>
    </xf>
    <xf numFmtId="0" fontId="58" fillId="47" borderId="6" xfId="23" applyFont="1" applyFill="1" applyBorder="1" applyAlignment="1">
      <alignment vertical="center" wrapText="1"/>
    </xf>
    <xf numFmtId="0" fontId="59" fillId="47" borderId="11" xfId="23" applyFont="1" applyFill="1" applyBorder="1" applyAlignment="1">
      <alignment horizontal="center" vertical="center" wrapText="1"/>
    </xf>
    <xf numFmtId="0" fontId="59" fillId="47" borderId="12" xfId="23" applyFont="1" applyFill="1" applyBorder="1" applyAlignment="1">
      <alignment horizontal="center" vertical="center" wrapText="1"/>
    </xf>
    <xf numFmtId="0" fontId="59" fillId="47" borderId="13" xfId="23" applyFont="1" applyFill="1" applyBorder="1" applyAlignment="1">
      <alignment horizontal="center" vertical="center" wrapText="1"/>
    </xf>
    <xf numFmtId="0" fontId="59" fillId="47" borderId="17" xfId="23" applyFont="1" applyFill="1" applyBorder="1" applyAlignment="1">
      <alignment horizontal="left" vertical="center" wrapText="1"/>
    </xf>
    <xf numFmtId="0" fontId="59" fillId="47" borderId="13" xfId="23" applyFont="1" applyFill="1" applyBorder="1" applyAlignment="1">
      <alignment horizontal="center" vertical="center"/>
    </xf>
    <xf numFmtId="1" fontId="59" fillId="47" borderId="13" xfId="23" applyNumberFormat="1" applyFont="1" applyFill="1" applyBorder="1" applyAlignment="1">
      <alignment horizontal="center" vertical="center"/>
    </xf>
    <xf numFmtId="0" fontId="58" fillId="47" borderId="12" xfId="23" applyFont="1" applyFill="1" applyBorder="1" applyAlignment="1">
      <alignment vertical="center" wrapText="1"/>
    </xf>
    <xf numFmtId="4" fontId="12" fillId="26" borderId="2" xfId="23" applyNumberFormat="1"/>
    <xf numFmtId="0" fontId="59" fillId="47" borderId="12" xfId="23" applyFont="1" applyFill="1" applyBorder="1" applyAlignment="1">
      <alignment horizontal="left" vertical="center" wrapText="1"/>
    </xf>
    <xf numFmtId="3" fontId="59" fillId="47" borderId="13" xfId="8" applyNumberFormat="1" applyFont="1" applyFill="1" applyBorder="1" applyAlignment="1">
      <alignment horizontal="center" vertical="center"/>
    </xf>
    <xf numFmtId="0" fontId="122" fillId="26" borderId="2" xfId="23" applyFont="1"/>
    <xf numFmtId="165" fontId="59" fillId="47" borderId="13" xfId="8" applyNumberFormat="1" applyFont="1" applyFill="1" applyBorder="1" applyAlignment="1">
      <alignment horizontal="center" vertical="center"/>
    </xf>
    <xf numFmtId="9" fontId="59" fillId="47" borderId="13" xfId="23" applyNumberFormat="1" applyFont="1" applyFill="1" applyBorder="1" applyAlignment="1">
      <alignment horizontal="center" vertical="center"/>
    </xf>
    <xf numFmtId="0" fontId="123" fillId="47" borderId="12" xfId="23" applyFont="1" applyFill="1" applyBorder="1" applyAlignment="1">
      <alignment horizontal="left" vertical="center" wrapText="1"/>
    </xf>
    <xf numFmtId="0" fontId="58" fillId="47" borderId="13" xfId="23" applyFont="1" applyFill="1" applyBorder="1" applyAlignment="1">
      <alignment horizontal="center" vertical="center" wrapText="1"/>
    </xf>
    <xf numFmtId="3" fontId="59" fillId="47" borderId="12" xfId="23" applyNumberFormat="1" applyFont="1" applyFill="1" applyBorder="1" applyAlignment="1">
      <alignment horizontal="center" vertical="center" wrapText="1"/>
    </xf>
    <xf numFmtId="165" fontId="59" fillId="47" borderId="13" xfId="23" applyNumberFormat="1" applyFont="1" applyFill="1" applyBorder="1" applyAlignment="1">
      <alignment horizontal="center" vertical="center"/>
    </xf>
    <xf numFmtId="3" fontId="120" fillId="26" borderId="2" xfId="23" applyNumberFormat="1" applyFont="1"/>
    <xf numFmtId="3" fontId="12" fillId="26" borderId="2" xfId="23" applyNumberFormat="1"/>
    <xf numFmtId="0" fontId="59" fillId="47" borderId="12" xfId="23" applyFont="1" applyFill="1" applyBorder="1" applyAlignment="1">
      <alignment horizontal="left" vertical="center" wrapText="1" indent="1"/>
    </xf>
    <xf numFmtId="3" fontId="59" fillId="47" borderId="13" xfId="23" applyNumberFormat="1" applyFont="1" applyFill="1" applyBorder="1" applyAlignment="1">
      <alignment horizontal="center" vertical="center"/>
    </xf>
    <xf numFmtId="0" fontId="124" fillId="47" borderId="12" xfId="23" applyFont="1" applyFill="1" applyBorder="1" applyAlignment="1">
      <alignment horizontal="left" vertical="center" wrapText="1" indent="1"/>
    </xf>
    <xf numFmtId="3" fontId="124" fillId="47" borderId="13" xfId="23" applyNumberFormat="1" applyFont="1" applyFill="1" applyBorder="1" applyAlignment="1">
      <alignment horizontal="center" vertical="center"/>
    </xf>
    <xf numFmtId="0" fontId="60" fillId="47" borderId="12" xfId="23" applyFont="1" applyFill="1" applyBorder="1" applyAlignment="1">
      <alignment horizontal="center" vertical="center" wrapText="1"/>
    </xf>
    <xf numFmtId="0" fontId="65" fillId="26" borderId="2" xfId="23" applyFont="1" applyAlignment="1">
      <alignment wrapText="1"/>
    </xf>
    <xf numFmtId="9" fontId="59" fillId="47" borderId="13" xfId="8" applyFont="1" applyFill="1" applyBorder="1" applyAlignment="1">
      <alignment horizontal="center" vertical="center"/>
    </xf>
    <xf numFmtId="0" fontId="125" fillId="47" borderId="26" xfId="23" applyFont="1" applyFill="1" applyBorder="1" applyAlignment="1">
      <alignment horizontal="left" vertical="center" wrapText="1" indent="1"/>
    </xf>
    <xf numFmtId="3" fontId="58" fillId="47" borderId="13" xfId="23" applyNumberFormat="1" applyFont="1" applyFill="1" applyBorder="1" applyAlignment="1">
      <alignment horizontal="center" vertical="center"/>
    </xf>
    <xf numFmtId="0" fontId="59" fillId="47" borderId="12" xfId="23" applyFont="1" applyFill="1" applyBorder="1" applyAlignment="1">
      <alignment vertical="center" wrapText="1"/>
    </xf>
    <xf numFmtId="0" fontId="58" fillId="47" borderId="11" xfId="23" applyFont="1" applyFill="1" applyBorder="1" applyAlignment="1">
      <alignment horizontal="center" vertical="center" wrapText="1"/>
    </xf>
    <xf numFmtId="165" fontId="124" fillId="47" borderId="13" xfId="23" applyNumberFormat="1" applyFont="1" applyFill="1" applyBorder="1" applyAlignment="1">
      <alignment horizontal="center" vertical="center"/>
    </xf>
    <xf numFmtId="0" fontId="58" fillId="47" borderId="26" xfId="23" applyFont="1" applyFill="1" applyBorder="1" applyAlignment="1">
      <alignment horizontal="left" vertical="center" wrapText="1" indent="1"/>
    </xf>
    <xf numFmtId="0" fontId="58" fillId="47" borderId="12" xfId="23" applyFont="1" applyFill="1" applyBorder="1" applyAlignment="1">
      <alignment horizontal="left" vertical="center" wrapText="1"/>
    </xf>
    <xf numFmtId="9" fontId="58" fillId="47" borderId="6" xfId="23" applyNumberFormat="1" applyFont="1" applyFill="1" applyBorder="1" applyAlignment="1">
      <alignment horizontal="center" vertical="center" wrapText="1"/>
    </xf>
    <xf numFmtId="0" fontId="58" fillId="47" borderId="12" xfId="23" applyFont="1" applyFill="1" applyBorder="1" applyAlignment="1">
      <alignment horizontal="left" vertical="center"/>
    </xf>
    <xf numFmtId="0" fontId="125" fillId="47" borderId="28" xfId="23" applyFont="1" applyFill="1" applyBorder="1" applyAlignment="1">
      <alignment horizontal="left" vertical="center" wrapText="1" indent="1"/>
    </xf>
    <xf numFmtId="0" fontId="59" fillId="47" borderId="7" xfId="23" applyFont="1" applyFill="1" applyBorder="1" applyAlignment="1">
      <alignment vertical="center"/>
    </xf>
    <xf numFmtId="0" fontId="59" fillId="47" borderId="8" xfId="23" applyFont="1" applyFill="1" applyBorder="1" applyAlignment="1">
      <alignment vertical="center"/>
    </xf>
    <xf numFmtId="0" fontId="59" fillId="47" borderId="9" xfId="23" applyFont="1" applyFill="1" applyBorder="1" applyAlignment="1">
      <alignment vertical="center"/>
    </xf>
    <xf numFmtId="0" fontId="35" fillId="47" borderId="61" xfId="23" applyFont="1" applyFill="1" applyBorder="1"/>
    <xf numFmtId="0" fontId="35" fillId="47" borderId="15" xfId="23" applyFont="1" applyFill="1" applyBorder="1"/>
    <xf numFmtId="0" fontId="31" fillId="47" borderId="64" xfId="23" applyFont="1" applyFill="1" applyBorder="1"/>
    <xf numFmtId="0" fontId="58" fillId="47" borderId="2" xfId="23" applyFont="1" applyFill="1" applyAlignment="1">
      <alignment horizontal="left" vertical="center" wrapText="1" indent="1"/>
    </xf>
    <xf numFmtId="3" fontId="59" fillId="47" borderId="2" xfId="23" applyNumberFormat="1" applyFont="1" applyFill="1" applyAlignment="1">
      <alignment horizontal="center" vertical="center"/>
    </xf>
    <xf numFmtId="0" fontId="31" fillId="26" borderId="2" xfId="24" applyFont="1"/>
    <xf numFmtId="0" fontId="12" fillId="26" borderId="2" xfId="24"/>
    <xf numFmtId="0" fontId="13" fillId="26" borderId="2" xfId="24" applyFont="1" applyAlignment="1">
      <alignment horizontal="center"/>
    </xf>
    <xf numFmtId="0" fontId="127" fillId="47" borderId="6" xfId="24" applyFont="1" applyFill="1" applyBorder="1" applyAlignment="1">
      <alignment horizontal="left" vertical="center" wrapText="1"/>
    </xf>
    <xf numFmtId="0" fontId="127" fillId="48" borderId="6" xfId="24" applyFont="1" applyFill="1" applyBorder="1" applyAlignment="1">
      <alignment vertical="center" wrapText="1"/>
    </xf>
    <xf numFmtId="0" fontId="37" fillId="47" borderId="11" xfId="24" applyFont="1" applyFill="1" applyBorder="1" applyAlignment="1">
      <alignment horizontal="center" vertical="center" wrapText="1"/>
    </xf>
    <xf numFmtId="0" fontId="37" fillId="47" borderId="13" xfId="24" applyFont="1" applyFill="1" applyBorder="1" applyAlignment="1">
      <alignment horizontal="center" vertical="center" wrapText="1"/>
    </xf>
    <xf numFmtId="0" fontId="96" fillId="47" borderId="12" xfId="24" applyFont="1" applyFill="1" applyBorder="1" applyAlignment="1">
      <alignment vertical="center" wrapText="1"/>
    </xf>
    <xf numFmtId="1" fontId="128" fillId="47" borderId="13" xfId="25" applyNumberFormat="1" applyFont="1" applyFill="1" applyBorder="1" applyAlignment="1">
      <alignment horizontal="center" vertical="center"/>
    </xf>
    <xf numFmtId="1" fontId="59" fillId="47" borderId="13" xfId="8" applyNumberFormat="1" applyFont="1" applyFill="1" applyBorder="1" applyAlignment="1">
      <alignment horizontal="center" vertical="center"/>
    </xf>
    <xf numFmtId="0" fontId="121" fillId="47" borderId="13" xfId="24" applyFont="1" applyFill="1" applyBorder="1" applyAlignment="1">
      <alignment horizontal="center" vertical="center"/>
    </xf>
    <xf numFmtId="0" fontId="96" fillId="47" borderId="12" xfId="24" applyFont="1" applyFill="1" applyBorder="1" applyAlignment="1">
      <alignment horizontal="left" vertical="center" wrapText="1"/>
    </xf>
    <xf numFmtId="9" fontId="60" fillId="50" borderId="13" xfId="24" applyNumberFormat="1" applyFont="1" applyFill="1" applyBorder="1" applyAlignment="1">
      <alignment horizontal="center" vertical="center"/>
    </xf>
    <xf numFmtId="0" fontId="127" fillId="48" borderId="12" xfId="24" applyFont="1" applyFill="1" applyBorder="1" applyAlignment="1">
      <alignment vertical="center" wrapText="1"/>
    </xf>
    <xf numFmtId="4" fontId="12" fillId="26" borderId="2" xfId="24" applyNumberFormat="1"/>
    <xf numFmtId="0" fontId="53" fillId="47" borderId="13" xfId="24" applyFont="1" applyFill="1" applyBorder="1" applyAlignment="1">
      <alignment horizontal="center" vertical="center"/>
    </xf>
    <xf numFmtId="0" fontId="57" fillId="26" borderId="2" xfId="24" applyFont="1"/>
    <xf numFmtId="3" fontId="96" fillId="47" borderId="13" xfId="8" applyNumberFormat="1" applyFont="1" applyFill="1" applyBorder="1" applyAlignment="1">
      <alignment horizontal="center" vertical="center"/>
    </xf>
    <xf numFmtId="1" fontId="96" fillId="47" borderId="13" xfId="8" applyNumberFormat="1" applyFont="1" applyFill="1" applyBorder="1" applyAlignment="1">
      <alignment horizontal="center" vertical="center"/>
    </xf>
    <xf numFmtId="0" fontId="96" fillId="48" borderId="12" xfId="24" applyFont="1" applyFill="1" applyBorder="1" applyAlignment="1">
      <alignment vertical="center" wrapText="1"/>
    </xf>
    <xf numFmtId="1" fontId="96" fillId="48" borderId="13" xfId="8" applyNumberFormat="1" applyFont="1" applyFill="1" applyBorder="1" applyAlignment="1">
      <alignment horizontal="center" vertical="center"/>
    </xf>
    <xf numFmtId="9" fontId="61" fillId="47" borderId="13" xfId="24" applyNumberFormat="1" applyFont="1" applyFill="1" applyBorder="1" applyAlignment="1">
      <alignment horizontal="center" vertical="center"/>
    </xf>
    <xf numFmtId="0" fontId="96" fillId="47" borderId="22" xfId="24" applyFont="1" applyFill="1" applyBorder="1" applyAlignment="1">
      <alignment horizontal="left" vertical="center" wrapText="1"/>
    </xf>
    <xf numFmtId="3" fontId="72" fillId="47" borderId="23" xfId="8" applyNumberFormat="1" applyFont="1" applyFill="1" applyBorder="1" applyAlignment="1">
      <alignment horizontal="center" vertical="center"/>
    </xf>
    <xf numFmtId="9" fontId="72" fillId="47" borderId="23" xfId="24" applyNumberFormat="1" applyFont="1" applyFill="1" applyBorder="1" applyAlignment="1">
      <alignment horizontal="center" vertical="center"/>
    </xf>
    <xf numFmtId="9" fontId="72" fillId="47" borderId="13" xfId="24" applyNumberFormat="1" applyFont="1" applyFill="1" applyBorder="1" applyAlignment="1">
      <alignment horizontal="center" vertical="center"/>
    </xf>
    <xf numFmtId="0" fontId="131" fillId="48" borderId="12" xfId="24" applyFont="1" applyFill="1" applyBorder="1" applyAlignment="1">
      <alignment horizontal="left" vertical="center" wrapText="1"/>
    </xf>
    <xf numFmtId="0" fontId="62" fillId="47" borderId="11" xfId="24" applyFont="1" applyFill="1" applyBorder="1" applyAlignment="1">
      <alignment horizontal="center" vertical="center" wrapText="1"/>
    </xf>
    <xf numFmtId="0" fontId="62" fillId="47" borderId="13" xfId="24" applyFont="1" applyFill="1" applyBorder="1" applyAlignment="1">
      <alignment horizontal="center" vertical="center" wrapText="1"/>
    </xf>
    <xf numFmtId="3" fontId="70" fillId="47" borderId="12" xfId="25" applyNumberFormat="1" applyFill="1" applyBorder="1" applyAlignment="1">
      <alignment horizontal="center" vertical="center" wrapText="1"/>
    </xf>
    <xf numFmtId="3" fontId="60" fillId="47" borderId="12" xfId="24" applyNumberFormat="1" applyFont="1" applyFill="1" applyBorder="1" applyAlignment="1">
      <alignment horizontal="center" vertical="center" wrapText="1"/>
    </xf>
    <xf numFmtId="0" fontId="60" fillId="47" borderId="12" xfId="24" applyFont="1" applyFill="1" applyBorder="1" applyAlignment="1">
      <alignment horizontal="center" vertical="center" wrapText="1"/>
    </xf>
    <xf numFmtId="165" fontId="60" fillId="47" borderId="13" xfId="24" applyNumberFormat="1" applyFont="1" applyFill="1" applyBorder="1" applyAlignment="1">
      <alignment horizontal="center" vertical="center"/>
    </xf>
    <xf numFmtId="3" fontId="12" fillId="26" borderId="2" xfId="24" applyNumberFormat="1"/>
    <xf numFmtId="0" fontId="96" fillId="26" borderId="12" xfId="24" applyFont="1" applyBorder="1" applyAlignment="1">
      <alignment horizontal="left" vertical="center" wrapText="1" indent="1"/>
    </xf>
    <xf numFmtId="3" fontId="96" fillId="47" borderId="13" xfId="24" applyNumberFormat="1" applyFont="1" applyFill="1" applyBorder="1" applyAlignment="1">
      <alignment horizontal="center" vertical="center"/>
    </xf>
    <xf numFmtId="3" fontId="96" fillId="26" borderId="13" xfId="24" applyNumberFormat="1" applyFont="1" applyBorder="1" applyAlignment="1">
      <alignment horizontal="center" vertical="center"/>
    </xf>
    <xf numFmtId="0" fontId="134" fillId="26" borderId="12" xfId="24" applyFont="1" applyBorder="1" applyAlignment="1">
      <alignment horizontal="left" vertical="center" wrapText="1" indent="1"/>
    </xf>
    <xf numFmtId="3" fontId="135" fillId="47" borderId="13" xfId="24" applyNumberFormat="1" applyFont="1" applyFill="1" applyBorder="1" applyAlignment="1">
      <alignment horizontal="center" vertical="center"/>
    </xf>
    <xf numFmtId="3" fontId="134" fillId="26" borderId="13" xfId="24" applyNumberFormat="1" applyFont="1" applyBorder="1" applyAlignment="1">
      <alignment horizontal="center" vertical="center"/>
    </xf>
    <xf numFmtId="3" fontId="134" fillId="47" borderId="13" xfId="24" applyNumberFormat="1" applyFont="1" applyFill="1" applyBorder="1" applyAlignment="1">
      <alignment horizontal="center" vertical="center"/>
    </xf>
    <xf numFmtId="0" fontId="65" fillId="26" borderId="2" xfId="24" applyFont="1" applyAlignment="1">
      <alignment wrapText="1"/>
    </xf>
    <xf numFmtId="165" fontId="12" fillId="26" borderId="2" xfId="8" applyNumberFormat="1" applyFont="1"/>
    <xf numFmtId="165" fontId="96" fillId="26" borderId="13" xfId="8" applyNumberFormat="1" applyFont="1" applyBorder="1" applyAlignment="1">
      <alignment horizontal="center" vertical="center"/>
    </xf>
    <xf numFmtId="9" fontId="96" fillId="26" borderId="13" xfId="8" applyFont="1" applyBorder="1" applyAlignment="1">
      <alignment horizontal="center" vertical="center"/>
    </xf>
    <xf numFmtId="0" fontId="136" fillId="26" borderId="26" xfId="24" applyFont="1" applyBorder="1" applyAlignment="1">
      <alignment horizontal="left" vertical="center" wrapText="1" indent="1"/>
    </xf>
    <xf numFmtId="0" fontId="131" fillId="46" borderId="12" xfId="24" applyFont="1" applyFill="1" applyBorder="1" applyAlignment="1">
      <alignment vertical="center" wrapText="1"/>
    </xf>
    <xf numFmtId="3" fontId="62" fillId="46" borderId="13" xfId="24" applyNumberFormat="1" applyFont="1" applyFill="1" applyBorder="1" applyAlignment="1">
      <alignment horizontal="center" vertical="center"/>
    </xf>
    <xf numFmtId="0" fontId="60" fillId="47" borderId="12" xfId="24" applyFont="1" applyFill="1" applyBorder="1" applyAlignment="1">
      <alignment horizontal="left" vertical="center" wrapText="1"/>
    </xf>
    <xf numFmtId="3" fontId="60" fillId="26" borderId="13" xfId="24" applyNumberFormat="1" applyFont="1" applyBorder="1" applyAlignment="1">
      <alignment horizontal="center" vertical="center"/>
    </xf>
    <xf numFmtId="3" fontId="64" fillId="26" borderId="13" xfId="24" applyNumberFormat="1" applyFont="1" applyBorder="1" applyAlignment="1">
      <alignment horizontal="center" vertical="center"/>
    </xf>
    <xf numFmtId="165" fontId="64" fillId="26" borderId="13" xfId="24" applyNumberFormat="1" applyFont="1" applyBorder="1" applyAlignment="1">
      <alignment horizontal="center" vertical="center"/>
    </xf>
    <xf numFmtId="0" fontId="131" fillId="26" borderId="26" xfId="24" applyFont="1" applyBorder="1" applyAlignment="1">
      <alignment horizontal="left" vertical="center" wrapText="1" indent="1"/>
    </xf>
    <xf numFmtId="3" fontId="60" fillId="26" borderId="12" xfId="24" applyNumberFormat="1" applyFont="1" applyBorder="1" applyAlignment="1">
      <alignment horizontal="center" vertical="center" wrapText="1"/>
    </xf>
    <xf numFmtId="0" fontId="12" fillId="47" borderId="2" xfId="24" applyFill="1"/>
    <xf numFmtId="0" fontId="63" fillId="48" borderId="12" xfId="24" applyFont="1" applyFill="1" applyBorder="1" applyAlignment="1">
      <alignment horizontal="left" vertical="center" wrapText="1"/>
    </xf>
    <xf numFmtId="9" fontId="40" fillId="48" borderId="6" xfId="24" applyNumberFormat="1" applyFont="1" applyFill="1" applyBorder="1" applyAlignment="1">
      <alignment horizontal="center" vertical="center" wrapText="1"/>
    </xf>
    <xf numFmtId="0" fontId="131" fillId="48" borderId="12" xfId="24" applyFont="1" applyFill="1" applyBorder="1" applyAlignment="1">
      <alignment horizontal="left" vertical="center"/>
    </xf>
    <xf numFmtId="3" fontId="61" fillId="47" borderId="12" xfId="24" applyNumberFormat="1" applyFont="1" applyFill="1" applyBorder="1" applyAlignment="1">
      <alignment horizontal="center" vertical="center" wrapText="1"/>
    </xf>
    <xf numFmtId="3" fontId="61" fillId="26" borderId="13" xfId="24" applyNumberFormat="1" applyFont="1" applyBorder="1" applyAlignment="1">
      <alignment horizontal="center" vertical="center"/>
    </xf>
    <xf numFmtId="0" fontId="136" fillId="26" borderId="28" xfId="24" applyFont="1" applyBorder="1" applyAlignment="1">
      <alignment horizontal="left" vertical="center" wrapText="1" indent="1"/>
    </xf>
    <xf numFmtId="9" fontId="63" fillId="48" borderId="6" xfId="24" applyNumberFormat="1" applyFont="1" applyFill="1" applyBorder="1" applyAlignment="1">
      <alignment horizontal="center" vertical="center" wrapText="1"/>
    </xf>
    <xf numFmtId="0" fontId="61" fillId="47" borderId="12" xfId="24" applyFont="1" applyFill="1" applyBorder="1" applyAlignment="1">
      <alignment horizontal="center" vertical="center" wrapText="1"/>
    </xf>
    <xf numFmtId="3" fontId="142" fillId="26" borderId="13" xfId="24" applyNumberFormat="1" applyFont="1" applyBorder="1" applyAlignment="1">
      <alignment horizontal="center" vertical="center"/>
    </xf>
    <xf numFmtId="3" fontId="66" fillId="26" borderId="13" xfId="24" applyNumberFormat="1" applyFont="1" applyBorder="1" applyAlignment="1">
      <alignment horizontal="center" vertical="center"/>
    </xf>
    <xf numFmtId="0" fontId="60" fillId="48" borderId="7" xfId="24" applyFont="1" applyFill="1" applyBorder="1" applyAlignment="1">
      <alignment vertical="center"/>
    </xf>
    <xf numFmtId="0" fontId="63" fillId="48" borderId="6" xfId="24" applyFont="1" applyFill="1" applyBorder="1" applyAlignment="1">
      <alignment vertical="center" wrapText="1"/>
    </xf>
    <xf numFmtId="3" fontId="135" fillId="53" borderId="13" xfId="24" applyNumberFormat="1" applyFont="1" applyFill="1" applyBorder="1" applyAlignment="1">
      <alignment horizontal="center" vertical="center"/>
    </xf>
    <xf numFmtId="0" fontId="131" fillId="48" borderId="6" xfId="24" applyFont="1" applyFill="1" applyBorder="1" applyAlignment="1">
      <alignment horizontal="left" vertical="center" wrapText="1"/>
    </xf>
    <xf numFmtId="0" fontId="60" fillId="48" borderId="8" xfId="24" applyFont="1" applyFill="1" applyBorder="1" applyAlignment="1">
      <alignment vertical="center"/>
    </xf>
    <xf numFmtId="0" fontId="60" fillId="48" borderId="9" xfId="24" applyFont="1" applyFill="1" applyBorder="1" applyAlignment="1">
      <alignment vertical="center"/>
    </xf>
    <xf numFmtId="0" fontId="131" fillId="47" borderId="12" xfId="24" applyFont="1" applyFill="1" applyBorder="1" applyAlignment="1">
      <alignment vertical="center" wrapText="1"/>
    </xf>
    <xf numFmtId="3" fontId="62" fillId="47" borderId="13" xfId="24" applyNumberFormat="1" applyFont="1" applyFill="1" applyBorder="1" applyAlignment="1">
      <alignment horizontal="center" vertical="center"/>
    </xf>
    <xf numFmtId="0" fontId="127" fillId="49" borderId="12" xfId="24" applyFont="1" applyFill="1" applyBorder="1" applyAlignment="1">
      <alignment vertical="center" wrapText="1"/>
    </xf>
    <xf numFmtId="3" fontId="127" fillId="49" borderId="13" xfId="24" applyNumberFormat="1" applyFont="1" applyFill="1" applyBorder="1" applyAlignment="1">
      <alignment horizontal="center" vertical="center"/>
    </xf>
    <xf numFmtId="3" fontId="127" fillId="26" borderId="13" xfId="24" applyNumberFormat="1" applyFont="1" applyBorder="1" applyAlignment="1">
      <alignment horizontal="center" vertical="center"/>
    </xf>
    <xf numFmtId="3" fontId="127" fillId="46" borderId="13" xfId="24" applyNumberFormat="1" applyFont="1" applyFill="1" applyBorder="1" applyAlignment="1">
      <alignment horizontal="center" vertical="center"/>
    </xf>
    <xf numFmtId="0" fontId="127" fillId="26" borderId="2" xfId="24" applyFont="1" applyAlignment="1">
      <alignment horizontal="left" vertical="center" wrapText="1" indent="1"/>
    </xf>
    <xf numFmtId="3" fontId="60" fillId="26" borderId="2" xfId="24" applyNumberFormat="1" applyFont="1" applyAlignment="1">
      <alignment horizontal="center" vertical="center"/>
    </xf>
    <xf numFmtId="0" fontId="143" fillId="26" borderId="2" xfId="26" applyFont="1" applyAlignment="1">
      <alignment horizontal="center"/>
    </xf>
    <xf numFmtId="0" fontId="12" fillId="26" borderId="2" xfId="26"/>
    <xf numFmtId="0" fontId="68" fillId="26" borderId="2" xfId="26" applyFont="1" applyAlignment="1">
      <alignment horizontal="center"/>
    </xf>
    <xf numFmtId="0" fontId="144" fillId="26" borderId="2" xfId="26" applyFont="1" applyAlignment="1">
      <alignment horizontal="center"/>
    </xf>
    <xf numFmtId="0" fontId="126" fillId="47" borderId="6" xfId="26" applyFont="1" applyFill="1" applyBorder="1" applyAlignment="1">
      <alignment horizontal="left" vertical="center" wrapText="1"/>
    </xf>
    <xf numFmtId="0" fontId="145" fillId="26" borderId="2" xfId="26" applyFont="1"/>
    <xf numFmtId="0" fontId="126" fillId="48" borderId="6" xfId="26" applyFont="1" applyFill="1" applyBorder="1" applyAlignment="1">
      <alignment vertical="center" wrapText="1"/>
    </xf>
    <xf numFmtId="0" fontId="145" fillId="26" borderId="2" xfId="26" applyFont="1" applyAlignment="1">
      <alignment vertical="center"/>
    </xf>
    <xf numFmtId="0" fontId="12" fillId="26" borderId="2" xfId="26" applyAlignment="1">
      <alignment vertical="center"/>
    </xf>
    <xf numFmtId="0" fontId="67" fillId="47" borderId="11" xfId="26" applyFont="1" applyFill="1" applyBorder="1" applyAlignment="1">
      <alignment horizontal="center" vertical="center" wrapText="1"/>
    </xf>
    <xf numFmtId="0" fontId="61" fillId="47" borderId="12" xfId="26" applyFont="1" applyFill="1" applyBorder="1" applyAlignment="1">
      <alignment horizontal="center" vertical="center" wrapText="1"/>
    </xf>
    <xf numFmtId="0" fontId="67" fillId="47" borderId="13" xfId="26" applyFont="1" applyFill="1" applyBorder="1" applyAlignment="1">
      <alignment horizontal="center" vertical="center" wrapText="1"/>
    </xf>
    <xf numFmtId="0" fontId="61" fillId="26" borderId="12" xfId="26" applyFont="1" applyBorder="1" applyAlignment="1">
      <alignment horizontal="center" vertical="center" wrapText="1"/>
    </xf>
    <xf numFmtId="3" fontId="61" fillId="47" borderId="12" xfId="26" applyNumberFormat="1" applyFont="1" applyFill="1" applyBorder="1" applyAlignment="1">
      <alignment horizontal="center" vertical="center" wrapText="1"/>
    </xf>
    <xf numFmtId="3" fontId="61" fillId="26" borderId="12" xfId="26" applyNumberFormat="1" applyFont="1" applyBorder="1" applyAlignment="1">
      <alignment horizontal="center" vertical="center" wrapText="1"/>
    </xf>
    <xf numFmtId="0" fontId="61" fillId="26" borderId="13" xfId="26" applyFont="1" applyBorder="1" applyAlignment="1">
      <alignment horizontal="center" vertical="center"/>
    </xf>
    <xf numFmtId="0" fontId="61" fillId="26" borderId="12" xfId="26" applyFont="1" applyBorder="1" applyAlignment="1">
      <alignment horizontal="center" vertical="center"/>
    </xf>
    <xf numFmtId="9" fontId="61" fillId="26" borderId="13" xfId="26" applyNumberFormat="1" applyFont="1" applyBorder="1" applyAlignment="1">
      <alignment horizontal="center" vertical="center"/>
    </xf>
    <xf numFmtId="0" fontId="31" fillId="48" borderId="12" xfId="26" applyFont="1" applyFill="1" applyBorder="1" applyAlignment="1">
      <alignment horizontal="center" vertical="center" wrapText="1"/>
    </xf>
    <xf numFmtId="0" fontId="61" fillId="50" borderId="12" xfId="26" applyFont="1" applyFill="1" applyBorder="1" applyAlignment="1">
      <alignment horizontal="center" vertical="center" wrapText="1"/>
    </xf>
    <xf numFmtId="3" fontId="61" fillId="50" borderId="13" xfId="8" applyNumberFormat="1" applyFont="1" applyFill="1" applyBorder="1" applyAlignment="1">
      <alignment horizontal="center" vertical="center"/>
    </xf>
    <xf numFmtId="9" fontId="61" fillId="50" borderId="13" xfId="26" applyNumberFormat="1" applyFont="1" applyFill="1" applyBorder="1" applyAlignment="1">
      <alignment horizontal="center" vertical="center"/>
    </xf>
    <xf numFmtId="0" fontId="67" fillId="48" borderId="12" xfId="26" applyFont="1" applyFill="1" applyBorder="1" applyAlignment="1">
      <alignment horizontal="left" vertical="center" wrapText="1"/>
    </xf>
    <xf numFmtId="0" fontId="61" fillId="48" borderId="9" xfId="26" applyFont="1" applyFill="1" applyBorder="1" applyAlignment="1">
      <alignment horizontal="center" vertical="center"/>
    </xf>
    <xf numFmtId="0" fontId="61" fillId="47" borderId="12" xfId="26" applyFont="1" applyFill="1" applyBorder="1" applyAlignment="1">
      <alignment horizontal="left" vertical="center" wrapText="1"/>
    </xf>
    <xf numFmtId="165" fontId="61" fillId="47" borderId="13" xfId="26" applyNumberFormat="1" applyFont="1" applyFill="1" applyBorder="1" applyAlignment="1">
      <alignment horizontal="center" vertical="center"/>
    </xf>
    <xf numFmtId="0" fontId="36" fillId="26" borderId="12" xfId="26" applyFont="1" applyBorder="1" applyAlignment="1">
      <alignment horizontal="left" vertical="center" wrapText="1" indent="1"/>
    </xf>
    <xf numFmtId="3" fontId="61" fillId="26" borderId="13" xfId="26" applyNumberFormat="1" applyFont="1" applyBorder="1" applyAlignment="1">
      <alignment horizontal="center" vertical="center"/>
    </xf>
    <xf numFmtId="0" fontId="146" fillId="26" borderId="12" xfId="26" applyFont="1" applyBorder="1" applyAlignment="1">
      <alignment horizontal="left" vertical="center" wrapText="1" indent="1"/>
    </xf>
    <xf numFmtId="3" fontId="66" fillId="47" borderId="13" xfId="26" applyNumberFormat="1" applyFont="1" applyFill="1" applyBorder="1" applyAlignment="1">
      <alignment horizontal="center" vertical="center"/>
    </xf>
    <xf numFmtId="3" fontId="66" fillId="26" borderId="13" xfId="26" applyNumberFormat="1" applyFont="1" applyBorder="1" applyAlignment="1">
      <alignment horizontal="center" vertical="center"/>
    </xf>
    <xf numFmtId="165" fontId="66" fillId="26" borderId="13" xfId="26" applyNumberFormat="1" applyFont="1" applyBorder="1" applyAlignment="1">
      <alignment horizontal="center" vertical="center"/>
    </xf>
    <xf numFmtId="3" fontId="145" fillId="26" borderId="2" xfId="26" applyNumberFormat="1" applyFont="1"/>
    <xf numFmtId="3" fontId="61" fillId="47" borderId="13" xfId="26" applyNumberFormat="1" applyFont="1" applyFill="1" applyBorder="1" applyAlignment="1">
      <alignment horizontal="center" vertical="center"/>
    </xf>
    <xf numFmtId="3" fontId="61" fillId="26" borderId="2" xfId="26" applyNumberFormat="1" applyFont="1" applyAlignment="1">
      <alignment horizontal="center" vertical="center"/>
    </xf>
    <xf numFmtId="3" fontId="12" fillId="26" borderId="2" xfId="26" applyNumberFormat="1"/>
    <xf numFmtId="9" fontId="61" fillId="26" borderId="13" xfId="8" applyFont="1" applyBorder="1" applyAlignment="1">
      <alignment horizontal="center" vertical="center"/>
    </xf>
    <xf numFmtId="165" fontId="61" fillId="26" borderId="13" xfId="8" applyNumberFormat="1" applyFont="1" applyBorder="1" applyAlignment="1">
      <alignment horizontal="center" vertical="center"/>
    </xf>
    <xf numFmtId="0" fontId="147" fillId="26" borderId="26" xfId="26" applyFont="1" applyBorder="1" applyAlignment="1">
      <alignment horizontal="left" vertical="center" wrapText="1" indent="1"/>
    </xf>
    <xf numFmtId="0" fontId="31" fillId="46" borderId="17" xfId="26" applyFont="1" applyFill="1" applyBorder="1" applyAlignment="1">
      <alignment vertical="center" wrapText="1"/>
    </xf>
    <xf numFmtId="3" fontId="67" fillId="46" borderId="13" xfId="26" applyNumberFormat="1" applyFont="1" applyFill="1" applyBorder="1" applyAlignment="1">
      <alignment horizontal="center" vertical="center"/>
    </xf>
    <xf numFmtId="0" fontId="145" fillId="53" borderId="2" xfId="26" applyFont="1" applyFill="1"/>
    <xf numFmtId="0" fontId="67" fillId="61" borderId="12" xfId="26" applyFont="1" applyFill="1" applyBorder="1" applyAlignment="1">
      <alignment vertical="center" wrapText="1"/>
    </xf>
    <xf numFmtId="0" fontId="31" fillId="26" borderId="26" xfId="26" applyFont="1" applyBorder="1" applyAlignment="1">
      <alignment horizontal="left" vertical="center" wrapText="1" indent="1"/>
    </xf>
    <xf numFmtId="0" fontId="31" fillId="46" borderId="12" xfId="26" applyFont="1" applyFill="1" applyBorder="1" applyAlignment="1">
      <alignment vertical="center" wrapText="1"/>
    </xf>
    <xf numFmtId="0" fontId="67" fillId="61" borderId="12" xfId="26" applyFont="1" applyFill="1" applyBorder="1" applyAlignment="1">
      <alignment horizontal="left" vertical="center" wrapText="1"/>
    </xf>
    <xf numFmtId="9" fontId="66" fillId="26" borderId="13" xfId="8" applyFont="1" applyBorder="1" applyAlignment="1">
      <alignment horizontal="center" vertical="center"/>
    </xf>
    <xf numFmtId="168" fontId="0" fillId="26" borderId="2" xfId="6" applyNumberFormat="1" applyFont="1"/>
    <xf numFmtId="0" fontId="61" fillId="62" borderId="12" xfId="26" applyFont="1" applyFill="1" applyBorder="1" applyAlignment="1">
      <alignment vertical="center" wrapText="1"/>
    </xf>
    <xf numFmtId="0" fontId="67" fillId="26" borderId="13" xfId="26" applyFont="1" applyBorder="1" applyAlignment="1">
      <alignment horizontal="center" vertical="center" wrapText="1"/>
    </xf>
    <xf numFmtId="3" fontId="61" fillId="47" borderId="2" xfId="26" applyNumberFormat="1" applyFont="1" applyFill="1" applyAlignment="1">
      <alignment horizontal="center" vertical="center" wrapText="1"/>
    </xf>
    <xf numFmtId="3" fontId="66" fillId="53" borderId="13" xfId="26" applyNumberFormat="1" applyFont="1" applyFill="1" applyBorder="1" applyAlignment="1">
      <alignment horizontal="center" vertical="center"/>
    </xf>
    <xf numFmtId="10" fontId="61" fillId="47" borderId="12" xfId="26" applyNumberFormat="1" applyFont="1" applyFill="1" applyBorder="1" applyAlignment="1">
      <alignment horizontal="center" vertical="center" wrapText="1"/>
    </xf>
    <xf numFmtId="3" fontId="61" fillId="47" borderId="73" xfId="26" applyNumberFormat="1" applyFont="1" applyFill="1" applyBorder="1" applyAlignment="1">
      <alignment horizontal="center" vertical="center" wrapText="1"/>
    </xf>
    <xf numFmtId="3" fontId="148" fillId="26" borderId="13" xfId="26" applyNumberFormat="1" applyFont="1" applyBorder="1" applyAlignment="1">
      <alignment horizontal="center" vertical="center"/>
    </xf>
    <xf numFmtId="0" fontId="67" fillId="26" borderId="12" xfId="26" applyFont="1" applyBorder="1" applyAlignment="1">
      <alignment horizontal="center" vertical="center" wrapText="1"/>
    </xf>
    <xf numFmtId="0" fontId="67" fillId="26" borderId="12" xfId="26" applyFont="1" applyBorder="1" applyAlignment="1">
      <alignment horizontal="left" vertical="center" wrapText="1"/>
    </xf>
    <xf numFmtId="9" fontId="67" fillId="26" borderId="6" xfId="26" applyNumberFormat="1" applyFont="1" applyBorder="1" applyAlignment="1">
      <alignment horizontal="center" vertical="center" wrapText="1"/>
    </xf>
    <xf numFmtId="0" fontId="67" fillId="26" borderId="12" xfId="26" applyFont="1" applyBorder="1" applyAlignment="1">
      <alignment horizontal="left" vertical="center"/>
    </xf>
    <xf numFmtId="0" fontId="61" fillId="26" borderId="12" xfId="26" applyFont="1" applyBorder="1" applyAlignment="1">
      <alignment horizontal="left" vertical="center" wrapText="1"/>
    </xf>
    <xf numFmtId="165" fontId="61" fillId="26" borderId="13" xfId="26" applyNumberFormat="1" applyFont="1" applyBorder="1" applyAlignment="1">
      <alignment horizontal="center" vertical="center"/>
    </xf>
    <xf numFmtId="0" fontId="61" fillId="48" borderId="12" xfId="26" applyFont="1" applyFill="1" applyBorder="1" applyAlignment="1">
      <alignment horizontal="left" vertical="center" wrapText="1"/>
    </xf>
    <xf numFmtId="0" fontId="61" fillId="48" borderId="6" xfId="26" applyFont="1" applyFill="1" applyBorder="1" applyAlignment="1">
      <alignment vertical="center" wrapText="1"/>
    </xf>
    <xf numFmtId="0" fontId="67" fillId="48" borderId="6" xfId="26" applyFont="1" applyFill="1" applyBorder="1" applyAlignment="1">
      <alignment horizontal="left" vertical="center" wrapText="1"/>
    </xf>
    <xf numFmtId="0" fontId="61" fillId="26" borderId="8" xfId="26" applyFont="1" applyBorder="1" applyAlignment="1">
      <alignment vertical="center"/>
    </xf>
    <xf numFmtId="0" fontId="67" fillId="48" borderId="6" xfId="26" applyFont="1" applyFill="1" applyBorder="1" applyAlignment="1">
      <alignment vertical="center"/>
    </xf>
    <xf numFmtId="0" fontId="61" fillId="48" borderId="8" xfId="26" applyFont="1" applyFill="1" applyBorder="1" applyAlignment="1">
      <alignment vertical="center"/>
    </xf>
    <xf numFmtId="3" fontId="145" fillId="53" borderId="2" xfId="26" applyNumberFormat="1" applyFont="1" applyFill="1"/>
    <xf numFmtId="3" fontId="66" fillId="26" borderId="2" xfId="26" applyNumberFormat="1" applyFont="1" applyAlignment="1">
      <alignment horizontal="center" vertical="center"/>
    </xf>
    <xf numFmtId="3" fontId="67" fillId="26" borderId="2" xfId="26" applyNumberFormat="1" applyFont="1" applyAlignment="1">
      <alignment horizontal="center" vertical="center"/>
    </xf>
    <xf numFmtId="0" fontId="31" fillId="49" borderId="12" xfId="26" applyFont="1" applyFill="1" applyBorder="1" applyAlignment="1">
      <alignment vertical="center" wrapText="1"/>
    </xf>
    <xf numFmtId="3" fontId="67" fillId="49" borderId="13" xfId="26" applyNumberFormat="1" applyFont="1" applyFill="1" applyBorder="1" applyAlignment="1">
      <alignment horizontal="center" vertical="center"/>
    </xf>
    <xf numFmtId="0" fontId="31" fillId="48" borderId="12" xfId="26" applyFont="1" applyFill="1" applyBorder="1" applyAlignment="1">
      <alignment vertical="center" wrapText="1"/>
    </xf>
    <xf numFmtId="3" fontId="67" fillId="48" borderId="13" xfId="26" applyNumberFormat="1" applyFont="1" applyFill="1" applyBorder="1" applyAlignment="1">
      <alignment horizontal="center" vertical="center"/>
    </xf>
    <xf numFmtId="3" fontId="67" fillId="26" borderId="13" xfId="26" applyNumberFormat="1" applyFont="1" applyBorder="1" applyAlignment="1">
      <alignment horizontal="center" vertical="center"/>
    </xf>
    <xf numFmtId="170" fontId="0" fillId="26" borderId="2" xfId="6" applyNumberFormat="1" applyFont="1"/>
    <xf numFmtId="168" fontId="12" fillId="26" borderId="2" xfId="26" applyNumberFormat="1"/>
    <xf numFmtId="0" fontId="31" fillId="26" borderId="2" xfId="26" applyFont="1" applyAlignment="1">
      <alignment horizontal="left" vertical="center" wrapText="1" indent="1"/>
    </xf>
    <xf numFmtId="0" fontId="31" fillId="26" borderId="61" xfId="26" applyFont="1" applyBorder="1" applyAlignment="1">
      <alignment horizontal="center"/>
    </xf>
    <xf numFmtId="0" fontId="31" fillId="26" borderId="60" xfId="26" applyFont="1" applyBorder="1"/>
    <xf numFmtId="0" fontId="31" fillId="26" borderId="61" xfId="26" applyFont="1" applyBorder="1"/>
    <xf numFmtId="0" fontId="31" fillId="26" borderId="15" xfId="26" applyFont="1" applyBorder="1"/>
    <xf numFmtId="0" fontId="31" fillId="26" borderId="17" xfId="26" applyFont="1" applyBorder="1"/>
    <xf numFmtId="0" fontId="30" fillId="26" borderId="64" xfId="26" applyFont="1" applyBorder="1" applyAlignment="1">
      <alignment horizontal="center" vertical="center"/>
    </xf>
    <xf numFmtId="0" fontId="31" fillId="26" borderId="63" xfId="26" applyFont="1" applyBorder="1"/>
    <xf numFmtId="0" fontId="31" fillId="26" borderId="2" xfId="26" applyFont="1"/>
    <xf numFmtId="0" fontId="31" fillId="26" borderId="2" xfId="26" applyFont="1" applyAlignment="1">
      <alignment horizontal="center" vertical="center" wrapText="1"/>
    </xf>
    <xf numFmtId="0" fontId="60" fillId="47" borderId="11" xfId="12" applyFont="1" applyFill="1" applyBorder="1" applyAlignment="1">
      <alignment horizontal="center" vertical="center" wrapText="1"/>
    </xf>
    <xf numFmtId="0" fontId="60" fillId="47" borderId="13" xfId="12" applyFont="1" applyFill="1" applyBorder="1" applyAlignment="1">
      <alignment horizontal="center" vertical="center" wrapText="1"/>
    </xf>
    <xf numFmtId="9" fontId="60" fillId="50" borderId="13" xfId="12" applyNumberFormat="1" applyFont="1" applyFill="1" applyBorder="1" applyAlignment="1">
      <alignment horizontal="center" vertical="center"/>
    </xf>
    <xf numFmtId="9" fontId="60" fillId="50" borderId="13" xfId="12" applyNumberFormat="1" applyFont="1" applyFill="1" applyBorder="1" applyAlignment="1">
      <alignment horizontal="center" vertical="center" wrapText="1"/>
    </xf>
    <xf numFmtId="9" fontId="72" fillId="47" borderId="13" xfId="12" applyNumberFormat="1" applyFont="1" applyFill="1" applyBorder="1" applyAlignment="1">
      <alignment horizontal="center" vertical="center"/>
    </xf>
    <xf numFmtId="0" fontId="60" fillId="48" borderId="12" xfId="12" applyFont="1" applyFill="1" applyBorder="1" applyAlignment="1">
      <alignment vertical="center" wrapText="1"/>
    </xf>
    <xf numFmtId="0" fontId="40" fillId="26" borderId="26" xfId="12" applyFont="1" applyBorder="1" applyAlignment="1">
      <alignment horizontal="left" vertical="center" wrapText="1" indent="1"/>
    </xf>
    <xf numFmtId="3" fontId="60" fillId="26" borderId="12" xfId="12" applyNumberFormat="1" applyFont="1" applyBorder="1" applyAlignment="1">
      <alignment horizontal="center" vertical="center" wrapText="1"/>
    </xf>
    <xf numFmtId="0" fontId="63" fillId="48" borderId="12" xfId="12" applyFont="1" applyFill="1" applyBorder="1" applyAlignment="1">
      <alignment horizontal="left" vertical="center"/>
    </xf>
    <xf numFmtId="0" fontId="47" fillId="26" borderId="28" xfId="12" applyFont="1" applyBorder="1" applyAlignment="1">
      <alignment horizontal="left" vertical="center" wrapText="1" indent="1"/>
    </xf>
    <xf numFmtId="0" fontId="60" fillId="26" borderId="12" xfId="12" applyFont="1" applyBorder="1" applyAlignment="1">
      <alignment horizontal="left" vertical="center" wrapText="1"/>
    </xf>
    <xf numFmtId="0" fontId="60" fillId="48" borderId="7" xfId="12" applyFont="1" applyFill="1" applyBorder="1" applyAlignment="1">
      <alignment vertical="center"/>
    </xf>
    <xf numFmtId="0" fontId="63" fillId="48" borderId="6" xfId="12" applyFont="1" applyFill="1" applyBorder="1" applyAlignment="1">
      <alignment vertical="center" wrapText="1"/>
    </xf>
    <xf numFmtId="0" fontId="63" fillId="48" borderId="6" xfId="12" applyFont="1" applyFill="1" applyBorder="1" applyAlignment="1">
      <alignment horizontal="left" vertical="center" wrapText="1"/>
    </xf>
    <xf numFmtId="0" fontId="60" fillId="48" borderId="7" xfId="12" applyFont="1" applyFill="1" applyBorder="1" applyAlignment="1">
      <alignment vertical="center" wrapText="1"/>
    </xf>
    <xf numFmtId="0" fontId="63" fillId="48" borderId="6" xfId="12" applyFont="1" applyFill="1" applyBorder="1" applyAlignment="1">
      <alignment horizontal="center" vertical="center" wrapText="1"/>
    </xf>
    <xf numFmtId="0" fontId="31" fillId="26" borderId="60" xfId="12" applyFont="1" applyBorder="1"/>
    <xf numFmtId="0" fontId="31" fillId="26" borderId="61" xfId="12" applyFont="1" applyBorder="1"/>
    <xf numFmtId="0" fontId="31" fillId="26" borderId="17" xfId="12" applyFont="1" applyBorder="1"/>
    <xf numFmtId="0" fontId="31" fillId="26" borderId="15" xfId="12" applyFont="1" applyBorder="1"/>
    <xf numFmtId="0" fontId="31" fillId="26" borderId="63" xfId="12" applyFont="1" applyBorder="1"/>
    <xf numFmtId="0" fontId="31" fillId="26" borderId="64" xfId="12" applyFont="1" applyBorder="1"/>
    <xf numFmtId="0" fontId="35" fillId="26" borderId="2" xfId="12" applyFont="1"/>
    <xf numFmtId="0" fontId="120" fillId="26" borderId="2" xfId="12" applyFont="1"/>
    <xf numFmtId="0" fontId="58" fillId="26" borderId="6" xfId="12" applyFont="1" applyBorder="1" applyAlignment="1">
      <alignment horizontal="left" vertical="center" wrapText="1"/>
    </xf>
    <xf numFmtId="0" fontId="58" fillId="26" borderId="6" xfId="12" applyFont="1" applyBorder="1" applyAlignment="1">
      <alignment vertical="center" wrapText="1"/>
    </xf>
    <xf numFmtId="0" fontId="59" fillId="26" borderId="11" xfId="12" applyFont="1" applyBorder="1" applyAlignment="1">
      <alignment horizontal="center" vertical="center" wrapText="1"/>
    </xf>
    <xf numFmtId="0" fontId="59" fillId="26" borderId="12" xfId="12" applyFont="1" applyBorder="1" applyAlignment="1">
      <alignment horizontal="center" vertical="center" wrapText="1"/>
    </xf>
    <xf numFmtId="0" fontId="59" fillId="26" borderId="13" xfId="12" applyFont="1" applyBorder="1" applyAlignment="1">
      <alignment horizontal="center" vertical="center" wrapText="1"/>
    </xf>
    <xf numFmtId="0" fontId="59" fillId="26" borderId="12" xfId="12" applyFont="1" applyBorder="1" applyAlignment="1">
      <alignment horizontal="left" vertical="center" wrapText="1"/>
    </xf>
    <xf numFmtId="9" fontId="59" fillId="26" borderId="13" xfId="12" applyNumberFormat="1" applyFont="1" applyBorder="1" applyAlignment="1">
      <alignment horizontal="center" vertical="center"/>
    </xf>
    <xf numFmtId="0" fontId="58" fillId="26" borderId="12" xfId="12" applyFont="1" applyBorder="1" applyAlignment="1">
      <alignment vertical="center" wrapText="1"/>
    </xf>
    <xf numFmtId="0" fontId="123" fillId="26" borderId="12" xfId="12" applyFont="1" applyBorder="1" applyAlignment="1">
      <alignment horizontal="left" vertical="center" wrapText="1"/>
    </xf>
    <xf numFmtId="0" fontId="58" fillId="26" borderId="11" xfId="12" applyFont="1" applyBorder="1" applyAlignment="1">
      <alignment horizontal="center" vertical="center" wrapText="1"/>
    </xf>
    <xf numFmtId="0" fontId="58" fillId="26" borderId="13" xfId="12" applyFont="1" applyBorder="1" applyAlignment="1">
      <alignment horizontal="center" vertical="center" wrapText="1"/>
    </xf>
    <xf numFmtId="3" fontId="59" fillId="26" borderId="12" xfId="12" applyNumberFormat="1" applyFont="1" applyBorder="1" applyAlignment="1">
      <alignment horizontal="center" vertical="center" wrapText="1"/>
    </xf>
    <xf numFmtId="165" fontId="59" fillId="26" borderId="13" xfId="12" applyNumberFormat="1" applyFont="1" applyBorder="1" applyAlignment="1">
      <alignment horizontal="center" vertical="center"/>
    </xf>
    <xf numFmtId="0" fontId="59" fillId="26" borderId="12" xfId="12" applyFont="1" applyBorder="1" applyAlignment="1">
      <alignment horizontal="left" vertical="center" wrapText="1" indent="1"/>
    </xf>
    <xf numFmtId="3" fontId="59" fillId="26" borderId="13" xfId="12" applyNumberFormat="1" applyFont="1" applyBorder="1" applyAlignment="1">
      <alignment horizontal="center" vertical="center"/>
    </xf>
    <xf numFmtId="0" fontId="124" fillId="26" borderId="12" xfId="12" applyFont="1" applyBorder="1" applyAlignment="1">
      <alignment horizontal="left" vertical="center" wrapText="1" indent="1"/>
    </xf>
    <xf numFmtId="3" fontId="151" fillId="26" borderId="13" xfId="12" applyNumberFormat="1" applyFont="1" applyBorder="1" applyAlignment="1">
      <alignment horizontal="center" vertical="center"/>
    </xf>
    <xf numFmtId="3" fontId="124" fillId="26" borderId="13" xfId="12" applyNumberFormat="1" applyFont="1" applyBorder="1" applyAlignment="1">
      <alignment horizontal="center" vertical="center"/>
    </xf>
    <xf numFmtId="165" fontId="59" fillId="26" borderId="13" xfId="8" applyNumberFormat="1" applyFont="1" applyFill="1" applyBorder="1" applyAlignment="1">
      <alignment horizontal="center" vertical="center"/>
    </xf>
    <xf numFmtId="9" fontId="59" fillId="26" borderId="13" xfId="8" applyFont="1" applyFill="1" applyBorder="1" applyAlignment="1">
      <alignment horizontal="center" vertical="center"/>
    </xf>
    <xf numFmtId="0" fontId="152" fillId="26" borderId="26" xfId="12" applyFont="1" applyBorder="1" applyAlignment="1">
      <alignment horizontal="left" vertical="center" wrapText="1" indent="1"/>
    </xf>
    <xf numFmtId="3" fontId="153" fillId="26" borderId="13" xfId="12" applyNumberFormat="1" applyFont="1" applyBorder="1" applyAlignment="1">
      <alignment horizontal="center" vertical="center"/>
    </xf>
    <xf numFmtId="0" fontId="123" fillId="26" borderId="12" xfId="12" applyFont="1" applyBorder="1" applyAlignment="1">
      <alignment vertical="center" wrapText="1"/>
    </xf>
    <xf numFmtId="3" fontId="58" fillId="26" borderId="13" xfId="12" applyNumberFormat="1" applyFont="1" applyBorder="1" applyAlignment="1">
      <alignment horizontal="center" vertical="center"/>
    </xf>
    <xf numFmtId="0" fontId="123" fillId="26" borderId="12" xfId="12" applyFont="1" applyBorder="1" applyAlignment="1">
      <alignment horizontal="center" vertical="center" wrapText="1"/>
    </xf>
    <xf numFmtId="9" fontId="123" fillId="26" borderId="6" xfId="12" applyNumberFormat="1" applyFont="1" applyBorder="1" applyAlignment="1">
      <alignment horizontal="center" vertical="center" wrapText="1"/>
    </xf>
    <xf numFmtId="0" fontId="152" fillId="26" borderId="28" xfId="12" applyFont="1" applyBorder="1" applyAlignment="1">
      <alignment horizontal="left" vertical="center" wrapText="1" indent="1"/>
    </xf>
    <xf numFmtId="0" fontId="123" fillId="26" borderId="6" xfId="12" applyFont="1" applyBorder="1" applyAlignment="1">
      <alignment horizontal="center" vertical="center" wrapText="1"/>
    </xf>
    <xf numFmtId="0" fontId="155" fillId="26" borderId="8" xfId="12" applyFont="1" applyBorder="1" applyAlignment="1">
      <alignment vertical="center"/>
    </xf>
    <xf numFmtId="0" fontId="59" fillId="26" borderId="9" xfId="12" applyFont="1" applyBorder="1" applyAlignment="1">
      <alignment vertical="center"/>
    </xf>
    <xf numFmtId="0" fontId="58" fillId="64" borderId="12" xfId="12" applyFont="1" applyFill="1" applyBorder="1" applyAlignment="1">
      <alignment vertical="center" wrapText="1"/>
    </xf>
    <xf numFmtId="3" fontId="58" fillId="64" borderId="13" xfId="12" applyNumberFormat="1" applyFont="1" applyFill="1" applyBorder="1" applyAlignment="1">
      <alignment horizontal="center" vertical="center"/>
    </xf>
    <xf numFmtId="0" fontId="58" fillId="26" borderId="2" xfId="12" applyFont="1" applyAlignment="1">
      <alignment horizontal="left" vertical="center" wrapText="1" indent="1"/>
    </xf>
    <xf numFmtId="3" fontId="59" fillId="26" borderId="2" xfId="12" applyNumberFormat="1" applyFont="1" applyAlignment="1">
      <alignment horizontal="center" vertical="center"/>
    </xf>
    <xf numFmtId="0" fontId="12" fillId="26" borderId="2" xfId="27" applyAlignment="1" applyProtection="1">
      <alignment wrapText="1"/>
      <protection locked="0"/>
    </xf>
    <xf numFmtId="0" fontId="12" fillId="26" borderId="2" xfId="27"/>
    <xf numFmtId="0" fontId="3" fillId="45" borderId="3" xfId="27" applyFont="1" applyFill="1" applyBorder="1" applyAlignment="1">
      <alignment horizontal="left" vertical="center" wrapText="1"/>
    </xf>
    <xf numFmtId="0" fontId="3" fillId="41" borderId="3" xfId="27" applyFont="1" applyFill="1" applyBorder="1" applyAlignment="1">
      <alignment horizontal="left" vertical="center" wrapText="1"/>
    </xf>
    <xf numFmtId="0" fontId="4" fillId="45" borderId="3" xfId="27" applyFont="1" applyFill="1" applyBorder="1" applyAlignment="1">
      <alignment horizontal="left" vertical="center" wrapText="1"/>
    </xf>
    <xf numFmtId="164" fontId="4" fillId="45" borderId="4" xfId="27" applyNumberFormat="1" applyFont="1" applyFill="1" applyBorder="1" applyAlignment="1">
      <alignment horizontal="center" vertical="center" wrapText="1"/>
    </xf>
    <xf numFmtId="0" fontId="4" fillId="45" borderId="3" xfId="27" applyFont="1" applyFill="1" applyBorder="1" applyAlignment="1" applyProtection="1">
      <alignment horizontal="left" vertical="center" wrapText="1"/>
      <protection locked="0"/>
    </xf>
    <xf numFmtId="0" fontId="4" fillId="45" borderId="5" xfId="27" applyFont="1" applyFill="1" applyBorder="1" applyAlignment="1">
      <alignment horizontal="center" vertical="center" wrapText="1"/>
    </xf>
    <xf numFmtId="0" fontId="4" fillId="45" borderId="3" xfId="27" applyFont="1" applyFill="1" applyBorder="1" applyAlignment="1">
      <alignment horizontal="right" vertical="center" wrapText="1"/>
    </xf>
    <xf numFmtId="0" fontId="3" fillId="41" borderId="3" xfId="27" applyFont="1" applyFill="1" applyBorder="1" applyAlignment="1">
      <alignment horizontal="center" vertical="center" wrapText="1"/>
    </xf>
    <xf numFmtId="0" fontId="6" fillId="41" borderId="3" xfId="27" applyFont="1" applyFill="1" applyBorder="1" applyAlignment="1">
      <alignment horizontal="left" vertical="center" wrapText="1"/>
    </xf>
    <xf numFmtId="0" fontId="7" fillId="45" borderId="3" xfId="27" applyFont="1" applyFill="1" applyBorder="1" applyAlignment="1">
      <alignment horizontal="left" vertical="center" wrapText="1"/>
    </xf>
    <xf numFmtId="0" fontId="12" fillId="45" borderId="4" xfId="27" applyFill="1" applyBorder="1" applyAlignment="1" applyProtection="1">
      <alignment wrapText="1"/>
      <protection locked="0"/>
    </xf>
    <xf numFmtId="164" fontId="3" fillId="45" borderId="4" xfId="27" applyNumberFormat="1" applyFont="1" applyFill="1" applyBorder="1" applyAlignment="1">
      <alignment horizontal="center" vertical="center" wrapText="1"/>
    </xf>
    <xf numFmtId="0" fontId="12" fillId="45" borderId="5" xfId="27" applyFill="1" applyBorder="1" applyAlignment="1" applyProtection="1">
      <alignment wrapText="1"/>
      <protection locked="0"/>
    </xf>
    <xf numFmtId="0" fontId="3" fillId="45" borderId="5" xfId="27" applyFont="1" applyFill="1" applyBorder="1" applyAlignment="1">
      <alignment horizontal="center" vertical="center" wrapText="1"/>
    </xf>
    <xf numFmtId="0" fontId="10" fillId="45" borderId="3" xfId="27" applyFont="1" applyFill="1" applyBorder="1" applyAlignment="1">
      <alignment horizontal="left" vertical="center" wrapText="1"/>
    </xf>
    <xf numFmtId="3" fontId="10" fillId="45" borderId="3" xfId="27" applyNumberFormat="1" applyFont="1" applyFill="1" applyBorder="1" applyAlignment="1">
      <alignment horizontal="right" vertical="center" wrapText="1"/>
    </xf>
    <xf numFmtId="0" fontId="9" fillId="45" borderId="3" xfId="27" applyFont="1" applyFill="1" applyBorder="1" applyAlignment="1">
      <alignment horizontal="center" vertical="center" wrapText="1"/>
    </xf>
    <xf numFmtId="0" fontId="4" fillId="40" borderId="3" xfId="27" applyFont="1" applyFill="1" applyBorder="1" applyAlignment="1">
      <alignment horizontal="left" vertical="center" wrapText="1"/>
    </xf>
    <xf numFmtId="0" fontId="11" fillId="40" borderId="3" xfId="27" applyFont="1" applyFill="1" applyBorder="1" applyAlignment="1">
      <alignment horizontal="left" vertical="center" wrapText="1"/>
    </xf>
    <xf numFmtId="3" fontId="3" fillId="41" borderId="3" xfId="27" applyNumberFormat="1" applyFont="1" applyFill="1" applyBorder="1" applyAlignment="1">
      <alignment horizontal="right" vertical="center" wrapText="1"/>
    </xf>
    <xf numFmtId="3" fontId="4" fillId="45" borderId="3" xfId="27" applyNumberFormat="1" applyFont="1" applyFill="1" applyBorder="1" applyAlignment="1">
      <alignment horizontal="right" vertical="center" wrapText="1"/>
    </xf>
    <xf numFmtId="3" fontId="4" fillId="45" borderId="4" xfId="27" applyNumberFormat="1" applyFont="1" applyFill="1" applyBorder="1" applyAlignment="1">
      <alignment horizontal="right" vertical="center" wrapText="1"/>
    </xf>
    <xf numFmtId="0" fontId="7" fillId="45" borderId="2" xfId="27" applyFont="1" applyFill="1" applyAlignment="1">
      <alignment horizontal="left" vertical="center" wrapText="1"/>
    </xf>
    <xf numFmtId="0" fontId="7" fillId="45" borderId="3" xfId="12" applyFont="1" applyFill="1" applyBorder="1" applyAlignment="1">
      <alignment horizontal="left" vertical="center" wrapText="1"/>
    </xf>
    <xf numFmtId="0" fontId="12" fillId="26" borderId="2" xfId="12" applyAlignment="1" applyProtection="1">
      <alignment wrapText="1"/>
      <protection locked="0"/>
    </xf>
    <xf numFmtId="0" fontId="7" fillId="45" borderId="2" xfId="12" applyFont="1" applyFill="1" applyAlignment="1">
      <alignment horizontal="left" vertical="center" wrapText="1"/>
    </xf>
    <xf numFmtId="3" fontId="4" fillId="45" borderId="3" xfId="12" applyNumberFormat="1" applyFont="1" applyFill="1" applyBorder="1" applyAlignment="1">
      <alignment horizontal="right" vertical="center" wrapText="1"/>
    </xf>
    <xf numFmtId="0" fontId="4" fillId="45" borderId="3" xfId="12" applyFont="1" applyFill="1" applyBorder="1" applyAlignment="1">
      <alignment horizontal="left" vertical="center" wrapText="1"/>
    </xf>
    <xf numFmtId="3" fontId="4" fillId="45" borderId="4" xfId="12" applyNumberFormat="1" applyFont="1" applyFill="1" applyBorder="1" applyAlignment="1">
      <alignment horizontal="right" vertical="center" wrapText="1"/>
    </xf>
    <xf numFmtId="3" fontId="3" fillId="41" borderId="3" xfId="12" applyNumberFormat="1" applyFont="1" applyFill="1" applyBorder="1" applyAlignment="1">
      <alignment horizontal="right" vertical="center" wrapText="1"/>
    </xf>
    <xf numFmtId="0" fontId="3" fillId="41" borderId="3" xfId="12" applyFont="1" applyFill="1" applyBorder="1" applyAlignment="1">
      <alignment horizontal="left" vertical="center" wrapText="1"/>
    </xf>
    <xf numFmtId="0" fontId="11" fillId="40" borderId="3" xfId="12" applyFont="1" applyFill="1" applyBorder="1" applyAlignment="1">
      <alignment horizontal="left" vertical="center" wrapText="1"/>
    </xf>
    <xf numFmtId="0" fontId="4" fillId="40" borderId="3" xfId="12" applyFont="1" applyFill="1" applyBorder="1" applyAlignment="1">
      <alignment horizontal="left" vertical="center" wrapText="1"/>
    </xf>
    <xf numFmtId="3" fontId="10" fillId="45" borderId="3" xfId="12" applyNumberFormat="1" applyFont="1" applyFill="1" applyBorder="1" applyAlignment="1">
      <alignment horizontal="right" vertical="center" wrapText="1"/>
    </xf>
    <xf numFmtId="0" fontId="9" fillId="45" borderId="3" xfId="12" applyFont="1" applyFill="1" applyBorder="1" applyAlignment="1">
      <alignment horizontal="center" vertical="center" wrapText="1"/>
    </xf>
    <xf numFmtId="0" fontId="10" fillId="45" borderId="3" xfId="12" applyFont="1" applyFill="1" applyBorder="1" applyAlignment="1">
      <alignment horizontal="left" vertical="center" wrapText="1"/>
    </xf>
    <xf numFmtId="0" fontId="3" fillId="45" borderId="5" xfId="12" applyFont="1" applyFill="1" applyBorder="1" applyAlignment="1">
      <alignment horizontal="center" vertical="center" wrapText="1"/>
    </xf>
    <xf numFmtId="0" fontId="12" fillId="45" borderId="5" xfId="12" applyFill="1" applyBorder="1" applyAlignment="1" applyProtection="1">
      <alignment wrapText="1"/>
      <protection locked="0"/>
    </xf>
    <xf numFmtId="164" fontId="3" fillId="45" borderId="4" xfId="12" applyNumberFormat="1" applyFont="1" applyFill="1" applyBorder="1" applyAlignment="1">
      <alignment horizontal="center" vertical="center" wrapText="1"/>
    </xf>
    <xf numFmtId="0" fontId="12" fillId="45" borderId="4" xfId="12" applyFill="1" applyBorder="1" applyAlignment="1" applyProtection="1">
      <alignment wrapText="1"/>
      <protection locked="0"/>
    </xf>
    <xf numFmtId="0" fontId="4" fillId="45" borderId="3" xfId="12" applyFont="1" applyFill="1" applyBorder="1" applyAlignment="1">
      <alignment horizontal="right" vertical="center" wrapText="1"/>
    </xf>
    <xf numFmtId="0" fontId="6" fillId="41" borderId="3" xfId="12" applyFont="1" applyFill="1" applyBorder="1" applyAlignment="1">
      <alignment horizontal="left" vertical="center" wrapText="1"/>
    </xf>
    <xf numFmtId="0" fontId="3" fillId="41" borderId="3" xfId="12" applyFont="1" applyFill="1" applyBorder="1" applyAlignment="1">
      <alignment horizontal="center" vertical="center" wrapText="1"/>
    </xf>
    <xf numFmtId="0" fontId="4" fillId="45" borderId="5" xfId="12" applyFont="1" applyFill="1" applyBorder="1" applyAlignment="1">
      <alignment horizontal="center" vertical="center" wrapText="1"/>
    </xf>
    <xf numFmtId="0" fontId="4" fillId="45" borderId="3" xfId="12" applyFont="1" applyFill="1" applyBorder="1" applyAlignment="1" applyProtection="1">
      <alignment horizontal="left" vertical="center" wrapText="1"/>
      <protection locked="0"/>
    </xf>
    <xf numFmtId="164" fontId="4" fillId="45" borderId="4" xfId="12" applyNumberFormat="1" applyFont="1" applyFill="1" applyBorder="1" applyAlignment="1">
      <alignment horizontal="center" vertical="center" wrapText="1"/>
    </xf>
    <xf numFmtId="0" fontId="3" fillId="45" borderId="3" xfId="12" applyFont="1" applyFill="1" applyBorder="1" applyAlignment="1">
      <alignment horizontal="left" vertical="center" wrapText="1"/>
    </xf>
    <xf numFmtId="0" fontId="10" fillId="45" borderId="3" xfId="1" applyFont="1" applyFill="1" applyBorder="1" applyAlignment="1">
      <alignment horizontal="right" vertical="center" wrapText="1"/>
    </xf>
    <xf numFmtId="3" fontId="12" fillId="26" borderId="2" xfId="1" applyNumberFormat="1" applyAlignment="1" applyProtection="1">
      <alignment wrapText="1"/>
      <protection locked="0"/>
    </xf>
    <xf numFmtId="3" fontId="12" fillId="26" borderId="2" xfId="12" applyNumberFormat="1" applyAlignment="1" applyProtection="1">
      <alignment wrapText="1"/>
      <protection locked="0"/>
    </xf>
    <xf numFmtId="0" fontId="12" fillId="26" borderId="2" xfId="28" applyAlignment="1" applyProtection="1">
      <alignment wrapText="1"/>
      <protection locked="0"/>
    </xf>
    <xf numFmtId="0" fontId="12" fillId="26" borderId="2" xfId="28"/>
    <xf numFmtId="0" fontId="3" fillId="45" borderId="3" xfId="28" applyFont="1" applyFill="1" applyBorder="1" applyAlignment="1">
      <alignment horizontal="left" vertical="center" wrapText="1"/>
    </xf>
    <xf numFmtId="0" fontId="3" fillId="41" borderId="3" xfId="28" applyFont="1" applyFill="1" applyBorder="1" applyAlignment="1">
      <alignment horizontal="left" vertical="center" wrapText="1"/>
    </xf>
    <xf numFmtId="0" fontId="4" fillId="45" borderId="3" xfId="28" applyFont="1" applyFill="1" applyBorder="1" applyAlignment="1">
      <alignment horizontal="left" vertical="center" wrapText="1"/>
    </xf>
    <xf numFmtId="164" fontId="4" fillId="45" borderId="4" xfId="28" applyNumberFormat="1" applyFont="1" applyFill="1" applyBorder="1" applyAlignment="1">
      <alignment horizontal="center" vertical="center" wrapText="1"/>
    </xf>
    <xf numFmtId="0" fontId="4" fillId="45" borderId="3" xfId="28" applyFont="1" applyFill="1" applyBorder="1" applyAlignment="1" applyProtection="1">
      <alignment horizontal="left" vertical="center" wrapText="1"/>
      <protection locked="0"/>
    </xf>
    <xf numFmtId="0" fontId="4" fillId="45" borderId="5" xfId="28" applyFont="1" applyFill="1" applyBorder="1" applyAlignment="1">
      <alignment horizontal="center" vertical="center" wrapText="1"/>
    </xf>
    <xf numFmtId="0" fontId="4" fillId="45" borderId="3" xfId="28" applyFont="1" applyFill="1" applyBorder="1" applyAlignment="1">
      <alignment horizontal="right" vertical="center" wrapText="1"/>
    </xf>
    <xf numFmtId="0" fontId="3" fillId="41" borderId="3" xfId="28" applyFont="1" applyFill="1" applyBorder="1" applyAlignment="1">
      <alignment horizontal="center" vertical="center" wrapText="1"/>
    </xf>
    <xf numFmtId="0" fontId="6" fillId="41" borderId="3" xfId="28" applyFont="1" applyFill="1" applyBorder="1" applyAlignment="1">
      <alignment horizontal="left" vertical="center" wrapText="1"/>
    </xf>
    <xf numFmtId="0" fontId="7" fillId="45" borderId="3" xfId="28" applyFont="1" applyFill="1" applyBorder="1" applyAlignment="1">
      <alignment horizontal="left" vertical="center" wrapText="1"/>
    </xf>
    <xf numFmtId="0" fontId="12" fillId="45" borderId="4" xfId="28" applyFill="1" applyBorder="1" applyAlignment="1" applyProtection="1">
      <alignment wrapText="1"/>
      <protection locked="0"/>
    </xf>
    <xf numFmtId="164" fontId="3" fillId="45" borderId="4" xfId="28" applyNumberFormat="1" applyFont="1" applyFill="1" applyBorder="1" applyAlignment="1">
      <alignment horizontal="center" vertical="center" wrapText="1"/>
    </xf>
    <xf numFmtId="0" fontId="12" fillId="45" borderId="5" xfId="28" applyFill="1" applyBorder="1" applyAlignment="1" applyProtection="1">
      <alignment wrapText="1"/>
      <protection locked="0"/>
    </xf>
    <xf numFmtId="0" fontId="3" fillId="45" borderId="5" xfId="28" applyFont="1" applyFill="1" applyBorder="1" applyAlignment="1">
      <alignment horizontal="center" vertical="center" wrapText="1"/>
    </xf>
    <xf numFmtId="0" fontId="10" fillId="45" borderId="3" xfId="28" applyFont="1" applyFill="1" applyBorder="1" applyAlignment="1">
      <alignment horizontal="left" vertical="center" wrapText="1"/>
    </xf>
    <xf numFmtId="3" fontId="10" fillId="45" borderId="3" xfId="28" applyNumberFormat="1" applyFont="1" applyFill="1" applyBorder="1" applyAlignment="1">
      <alignment horizontal="right" vertical="center" wrapText="1"/>
    </xf>
    <xf numFmtId="0" fontId="9" fillId="45" borderId="3" xfId="28" applyFont="1" applyFill="1" applyBorder="1" applyAlignment="1">
      <alignment horizontal="center" vertical="center" wrapText="1"/>
    </xf>
    <xf numFmtId="0" fontId="4" fillId="40" borderId="3" xfId="28" applyFont="1" applyFill="1" applyBorder="1" applyAlignment="1">
      <alignment horizontal="left" vertical="center" wrapText="1"/>
    </xf>
    <xf numFmtId="0" fontId="11" fillId="40" borderId="3" xfId="28" applyFont="1" applyFill="1" applyBorder="1" applyAlignment="1">
      <alignment horizontal="left" vertical="center" wrapText="1"/>
    </xf>
    <xf numFmtId="3" fontId="3" fillId="41" borderId="3" xfId="28" applyNumberFormat="1" applyFont="1" applyFill="1" applyBorder="1" applyAlignment="1">
      <alignment horizontal="right" vertical="center" wrapText="1"/>
    </xf>
    <xf numFmtId="3" fontId="4" fillId="45" borderId="3" xfId="28" applyNumberFormat="1" applyFont="1" applyFill="1" applyBorder="1" applyAlignment="1">
      <alignment horizontal="right" vertical="center" wrapText="1"/>
    </xf>
    <xf numFmtId="3" fontId="4" fillId="45" borderId="4" xfId="28" applyNumberFormat="1" applyFont="1" applyFill="1" applyBorder="1" applyAlignment="1">
      <alignment horizontal="right" vertical="center" wrapText="1"/>
    </xf>
    <xf numFmtId="0" fontId="7" fillId="45" borderId="2" xfId="28" applyFont="1" applyFill="1" applyAlignment="1">
      <alignment horizontal="left" vertical="center" wrapText="1"/>
    </xf>
    <xf numFmtId="0" fontId="0" fillId="26" borderId="2" xfId="1" applyFont="1" applyAlignment="1" applyProtection="1">
      <alignment wrapText="1"/>
      <protection locked="0"/>
    </xf>
    <xf numFmtId="0" fontId="0" fillId="45" borderId="4" xfId="1" applyFont="1" applyFill="1" applyBorder="1" applyAlignment="1" applyProtection="1">
      <alignment wrapText="1"/>
      <protection locked="0"/>
    </xf>
    <xf numFmtId="0" fontId="0" fillId="45" borderId="5" xfId="1" applyFont="1" applyFill="1" applyBorder="1" applyAlignment="1" applyProtection="1">
      <alignment wrapText="1"/>
      <protection locked="0"/>
    </xf>
    <xf numFmtId="0" fontId="92" fillId="26" borderId="2" xfId="29" applyFont="1"/>
    <xf numFmtId="0" fontId="22" fillId="26" borderId="2" xfId="29" applyFont="1" applyAlignment="1">
      <alignment horizontal="center"/>
    </xf>
    <xf numFmtId="0" fontId="29" fillId="26" borderId="6" xfId="29" applyFont="1" applyBorder="1" applyAlignment="1">
      <alignment horizontal="left" vertical="center" wrapText="1"/>
    </xf>
    <xf numFmtId="0" fontId="29" fillId="26" borderId="6" xfId="29" applyFont="1" applyBorder="1" applyAlignment="1">
      <alignment vertical="center" wrapText="1"/>
    </xf>
    <xf numFmtId="0" fontId="157" fillId="26" borderId="2" xfId="29" applyFont="1"/>
    <xf numFmtId="0" fontId="29" fillId="26" borderId="11" xfId="29" applyFont="1" applyBorder="1" applyAlignment="1">
      <alignment horizontal="center" vertical="center" wrapText="1"/>
    </xf>
    <xf numFmtId="0" fontId="20" fillId="26" borderId="12" xfId="29" applyFont="1" applyBorder="1" applyAlignment="1">
      <alignment horizontal="center" vertical="center" wrapText="1"/>
    </xf>
    <xf numFmtId="0" fontId="29" fillId="26" borderId="13" xfId="29" applyFont="1" applyBorder="1" applyAlignment="1">
      <alignment horizontal="center" vertical="center" wrapText="1"/>
    </xf>
    <xf numFmtId="0" fontId="20" fillId="26" borderId="12" xfId="29" applyFont="1" applyBorder="1" applyAlignment="1">
      <alignment vertical="center" wrapText="1"/>
    </xf>
    <xf numFmtId="9" fontId="20" fillId="26" borderId="13" xfId="29" applyNumberFormat="1" applyFont="1" applyBorder="1" applyAlignment="1">
      <alignment horizontal="center" vertical="center"/>
    </xf>
    <xf numFmtId="0" fontId="29" fillId="26" borderId="12" xfId="29" applyFont="1" applyBorder="1" applyAlignment="1">
      <alignment vertical="center" wrapText="1"/>
    </xf>
    <xf numFmtId="3" fontId="20" fillId="26" borderId="13" xfId="8" applyNumberFormat="1" applyFont="1" applyFill="1" applyBorder="1" applyAlignment="1">
      <alignment horizontal="center" vertical="center"/>
    </xf>
    <xf numFmtId="1" fontId="20" fillId="26" borderId="13" xfId="29" applyNumberFormat="1" applyFont="1" applyBorder="1" applyAlignment="1">
      <alignment horizontal="center" vertical="center"/>
    </xf>
    <xf numFmtId="0" fontId="93" fillId="26" borderId="12" xfId="29" applyFont="1" applyBorder="1" applyAlignment="1">
      <alignment horizontal="left" vertical="center" wrapText="1"/>
    </xf>
    <xf numFmtId="0" fontId="20" fillId="26" borderId="12" xfId="29" applyFont="1" applyBorder="1" applyAlignment="1">
      <alignment horizontal="left" vertical="center" wrapText="1"/>
    </xf>
    <xf numFmtId="0" fontId="20" fillId="26" borderId="22" xfId="29" applyFont="1" applyBorder="1" applyAlignment="1">
      <alignment horizontal="left" vertical="center" wrapText="1"/>
    </xf>
    <xf numFmtId="3" fontId="29" fillId="26" borderId="12" xfId="29" applyNumberFormat="1" applyFont="1" applyBorder="1" applyAlignment="1">
      <alignment horizontal="center" vertical="center" wrapText="1"/>
    </xf>
    <xf numFmtId="3" fontId="20" fillId="26" borderId="12" xfId="29" applyNumberFormat="1" applyFont="1" applyBorder="1" applyAlignment="1">
      <alignment horizontal="center" vertical="center" wrapText="1"/>
    </xf>
    <xf numFmtId="165" fontId="20" fillId="26" borderId="13" xfId="29" applyNumberFormat="1" applyFont="1" applyBorder="1" applyAlignment="1">
      <alignment horizontal="center" vertical="center"/>
    </xf>
    <xf numFmtId="0" fontId="20" fillId="26" borderId="12" xfId="29" applyFont="1" applyBorder="1" applyAlignment="1">
      <alignment horizontal="left" vertical="center" wrapText="1" indent="1"/>
    </xf>
    <xf numFmtId="3" fontId="160" fillId="26" borderId="13" xfId="29" applyNumberFormat="1" applyFont="1" applyBorder="1" applyAlignment="1">
      <alignment horizontal="center" vertical="center"/>
    </xf>
    <xf numFmtId="0" fontId="23" fillId="26" borderId="12" xfId="29" applyFont="1" applyBorder="1" applyAlignment="1">
      <alignment horizontal="left" vertical="center" wrapText="1" indent="1"/>
    </xf>
    <xf numFmtId="3" fontId="23" fillId="26" borderId="13" xfId="29" applyNumberFormat="1" applyFont="1" applyBorder="1" applyAlignment="1">
      <alignment horizontal="center" vertical="center"/>
    </xf>
    <xf numFmtId="3" fontId="20" fillId="26" borderId="13" xfId="29" applyNumberFormat="1" applyFont="1" applyBorder="1" applyAlignment="1">
      <alignment horizontal="center" vertical="center"/>
    </xf>
    <xf numFmtId="3" fontId="92" fillId="26" borderId="2" xfId="29" applyNumberFormat="1" applyFont="1"/>
    <xf numFmtId="3" fontId="92" fillId="53" borderId="2" xfId="29" applyNumberFormat="1" applyFont="1" applyFill="1"/>
    <xf numFmtId="0" fontId="23" fillId="26" borderId="12" xfId="29" applyFont="1" applyBorder="1" applyAlignment="1">
      <alignment horizontal="center" vertical="center" wrapText="1"/>
    </xf>
    <xf numFmtId="9" fontId="20" fillId="26" borderId="13" xfId="8" applyFont="1" applyFill="1" applyBorder="1" applyAlignment="1">
      <alignment horizontal="center" vertical="center"/>
    </xf>
    <xf numFmtId="165" fontId="92" fillId="26" borderId="2" xfId="8" applyNumberFormat="1" applyFont="1"/>
    <xf numFmtId="165" fontId="20" fillId="26" borderId="13" xfId="8" applyNumberFormat="1" applyFont="1" applyFill="1" applyBorder="1" applyAlignment="1">
      <alignment horizontal="center" vertical="center"/>
    </xf>
    <xf numFmtId="3" fontId="95" fillId="26" borderId="13" xfId="29" applyNumberFormat="1" applyFont="1" applyBorder="1" applyAlignment="1">
      <alignment horizontal="left" vertical="center"/>
    </xf>
    <xf numFmtId="0" fontId="93" fillId="26" borderId="12" xfId="29" applyFont="1" applyBorder="1" applyAlignment="1">
      <alignment vertical="center" wrapText="1"/>
    </xf>
    <xf numFmtId="3" fontId="29" fillId="26" borderId="13" xfId="29" applyNumberFormat="1" applyFont="1" applyBorder="1" applyAlignment="1">
      <alignment horizontal="center" vertical="center"/>
    </xf>
    <xf numFmtId="165" fontId="23" fillId="26" borderId="13" xfId="29" applyNumberFormat="1" applyFont="1" applyBorder="1" applyAlignment="1">
      <alignment horizontal="center" vertical="center"/>
    </xf>
    <xf numFmtId="0" fontId="93" fillId="26" borderId="26" xfId="29" applyFont="1" applyBorder="1" applyAlignment="1">
      <alignment horizontal="left" vertical="center" wrapText="1" indent="1"/>
    </xf>
    <xf numFmtId="0" fontId="162" fillId="26" borderId="12" xfId="29" applyFont="1" applyBorder="1" applyAlignment="1">
      <alignment horizontal="left" vertical="center" wrapText="1"/>
    </xf>
    <xf numFmtId="9" fontId="93" fillId="26" borderId="6" xfId="29" applyNumberFormat="1" applyFont="1" applyBorder="1" applyAlignment="1">
      <alignment horizontal="center" vertical="center" wrapText="1"/>
    </xf>
    <xf numFmtId="0" fontId="93" fillId="26" borderId="12" xfId="29" applyFont="1" applyBorder="1" applyAlignment="1">
      <alignment horizontal="left" vertical="center"/>
    </xf>
    <xf numFmtId="0" fontId="95" fillId="26" borderId="10" xfId="29" applyFont="1" applyBorder="1" applyAlignment="1">
      <alignment horizontal="left" vertical="center" wrapText="1" indent="1"/>
    </xf>
    <xf numFmtId="3" fontId="23" fillId="26" borderId="11" xfId="29" applyNumberFormat="1" applyFont="1" applyBorder="1" applyAlignment="1">
      <alignment horizontal="center" vertical="center"/>
    </xf>
    <xf numFmtId="0" fontId="95" fillId="26" borderId="18" xfId="29" applyFont="1" applyBorder="1" applyAlignment="1">
      <alignment horizontal="left" vertical="center" wrapText="1" indent="1"/>
    </xf>
    <xf numFmtId="3" fontId="23" fillId="26" borderId="19" xfId="29" applyNumberFormat="1" applyFont="1" applyBorder="1" applyAlignment="1">
      <alignment horizontal="center" vertical="center"/>
    </xf>
    <xf numFmtId="3" fontId="23" fillId="26" borderId="20" xfId="29" applyNumberFormat="1" applyFont="1" applyBorder="1" applyAlignment="1">
      <alignment horizontal="center" vertical="center"/>
    </xf>
    <xf numFmtId="0" fontId="95" fillId="26" borderId="28" xfId="29" applyFont="1" applyBorder="1" applyAlignment="1">
      <alignment horizontal="left" vertical="center" wrapText="1" indent="1"/>
    </xf>
    <xf numFmtId="0" fontId="93" fillId="26" borderId="2" xfId="29" applyFont="1" applyAlignment="1">
      <alignment vertical="center" wrapText="1"/>
    </xf>
    <xf numFmtId="3" fontId="29" fillId="26" borderId="2" xfId="29" applyNumberFormat="1" applyFont="1" applyAlignment="1">
      <alignment horizontal="center" vertical="center"/>
    </xf>
    <xf numFmtId="0" fontId="58" fillId="47" borderId="77" xfId="12" applyFont="1" applyFill="1" applyBorder="1" applyAlignment="1">
      <alignment horizontal="left" vertical="center" wrapText="1"/>
    </xf>
    <xf numFmtId="0" fontId="58" fillId="47" borderId="104" xfId="12" applyFont="1" applyFill="1" applyBorder="1" applyAlignment="1">
      <alignment horizontal="left" vertical="center" wrapText="1"/>
    </xf>
    <xf numFmtId="0" fontId="58" fillId="48" borderId="104" xfId="12" applyFont="1" applyFill="1" applyBorder="1" applyAlignment="1">
      <alignment horizontal="center" vertical="center" wrapText="1"/>
    </xf>
    <xf numFmtId="0" fontId="60" fillId="47" borderId="44" xfId="12" applyFont="1" applyFill="1" applyBorder="1" applyAlignment="1">
      <alignment horizontal="center" vertical="center" wrapText="1"/>
    </xf>
    <xf numFmtId="0" fontId="60" fillId="47" borderId="108" xfId="12" applyFont="1" applyFill="1" applyBorder="1" applyAlignment="1">
      <alignment horizontal="center" vertical="center" wrapText="1"/>
    </xf>
    <xf numFmtId="0" fontId="60" fillId="26" borderId="76" xfId="12" applyFont="1" applyBorder="1" applyAlignment="1">
      <alignment horizontal="left" vertical="center" wrapText="1"/>
    </xf>
    <xf numFmtId="1" fontId="60" fillId="26" borderId="13" xfId="12" applyNumberFormat="1" applyFont="1" applyBorder="1" applyAlignment="1">
      <alignment horizontal="center" vertical="center"/>
    </xf>
    <xf numFmtId="9" fontId="60" fillId="26" borderId="13" xfId="12" applyNumberFormat="1" applyFont="1" applyBorder="1" applyAlignment="1">
      <alignment horizontal="center" vertical="center"/>
    </xf>
    <xf numFmtId="0" fontId="35" fillId="48" borderId="76" xfId="12" applyFont="1" applyFill="1" applyBorder="1" applyAlignment="1">
      <alignment vertical="center" wrapText="1"/>
    </xf>
    <xf numFmtId="0" fontId="60" fillId="48" borderId="76" xfId="12" applyFont="1" applyFill="1" applyBorder="1" applyAlignment="1">
      <alignment horizontal="left" vertical="center" wrapText="1"/>
    </xf>
    <xf numFmtId="3" fontId="61" fillId="48" borderId="12" xfId="12" applyNumberFormat="1" applyFont="1" applyFill="1" applyBorder="1" applyAlignment="1">
      <alignment horizontal="center" vertical="center" wrapText="1"/>
    </xf>
    <xf numFmtId="10" fontId="61" fillId="48" borderId="12" xfId="12" applyNumberFormat="1" applyFont="1" applyFill="1" applyBorder="1" applyAlignment="1">
      <alignment horizontal="center" vertical="center" wrapText="1"/>
    </xf>
    <xf numFmtId="1" fontId="60" fillId="48" borderId="13" xfId="12" applyNumberFormat="1" applyFont="1" applyFill="1" applyBorder="1" applyAlignment="1">
      <alignment horizontal="center" vertical="center"/>
    </xf>
    <xf numFmtId="9" fontId="72" fillId="47" borderId="108" xfId="12" applyNumberFormat="1" applyFont="1" applyFill="1" applyBorder="1" applyAlignment="1">
      <alignment horizontal="center" vertical="center"/>
    </xf>
    <xf numFmtId="0" fontId="163" fillId="46" borderId="22" xfId="30" applyFont="1" applyFill="1" applyBorder="1" applyAlignment="1">
      <alignment vertical="center" wrapText="1"/>
    </xf>
    <xf numFmtId="0" fontId="63" fillId="48" borderId="76" xfId="12" applyFont="1" applyFill="1" applyBorder="1" applyAlignment="1">
      <alignment horizontal="left" vertical="center" wrapText="1"/>
    </xf>
    <xf numFmtId="0" fontId="60" fillId="47" borderId="76" xfId="12" applyFont="1" applyFill="1" applyBorder="1" applyAlignment="1">
      <alignment horizontal="left" vertical="center" wrapText="1"/>
    </xf>
    <xf numFmtId="0" fontId="62" fillId="47" borderId="44" xfId="12" applyFont="1" applyFill="1" applyBorder="1" applyAlignment="1">
      <alignment horizontal="center" vertical="center" wrapText="1"/>
    </xf>
    <xf numFmtId="0" fontId="62" fillId="47" borderId="108" xfId="12" applyFont="1" applyFill="1" applyBorder="1" applyAlignment="1">
      <alignment horizontal="center" vertical="center" wrapText="1"/>
    </xf>
    <xf numFmtId="3" fontId="61" fillId="26" borderId="12" xfId="12" applyNumberFormat="1" applyFont="1" applyBorder="1" applyAlignment="1">
      <alignment horizontal="center" vertical="center" wrapText="1"/>
    </xf>
    <xf numFmtId="3" fontId="60" fillId="47" borderId="109" xfId="12" applyNumberFormat="1" applyFont="1" applyFill="1" applyBorder="1" applyAlignment="1">
      <alignment horizontal="center" vertical="center" wrapText="1"/>
    </xf>
    <xf numFmtId="165" fontId="60" fillId="47" borderId="108" xfId="12" applyNumberFormat="1" applyFont="1" applyFill="1" applyBorder="1" applyAlignment="1">
      <alignment horizontal="center" vertical="center"/>
    </xf>
    <xf numFmtId="0" fontId="60" fillId="47" borderId="83" xfId="12" applyFont="1" applyFill="1" applyBorder="1" applyAlignment="1">
      <alignment horizontal="left" vertical="center" wrapText="1"/>
    </xf>
    <xf numFmtId="0" fontId="60" fillId="47" borderId="110" xfId="12" applyFont="1" applyFill="1" applyBorder="1" applyAlignment="1">
      <alignment horizontal="center" vertical="center" wrapText="1"/>
    </xf>
    <xf numFmtId="165" fontId="60" fillId="47" borderId="111" xfId="12" applyNumberFormat="1" applyFont="1" applyFill="1" applyBorder="1" applyAlignment="1">
      <alignment horizontal="center" vertical="center"/>
    </xf>
    <xf numFmtId="165" fontId="60" fillId="47" borderId="71" xfId="12" applyNumberFormat="1" applyFont="1" applyFill="1" applyBorder="1" applyAlignment="1">
      <alignment horizontal="center" vertical="center"/>
    </xf>
    <xf numFmtId="0" fontId="37" fillId="26" borderId="76" xfId="12" applyFont="1" applyBorder="1" applyAlignment="1">
      <alignment horizontal="left" vertical="center" wrapText="1" indent="1"/>
    </xf>
    <xf numFmtId="3" fontId="60" fillId="26" borderId="108" xfId="12" applyNumberFormat="1" applyFont="1" applyBorder="1" applyAlignment="1">
      <alignment horizontal="center" vertical="center"/>
    </xf>
    <xf numFmtId="0" fontId="42" fillId="26" borderId="76" xfId="12" applyFont="1" applyBorder="1" applyAlignment="1">
      <alignment horizontal="left" vertical="center" wrapText="1" indent="1"/>
    </xf>
    <xf numFmtId="3" fontId="60" fillId="47" borderId="108" xfId="12" applyNumberFormat="1" applyFont="1" applyFill="1" applyBorder="1" applyAlignment="1">
      <alignment horizontal="center" vertical="center"/>
    </xf>
    <xf numFmtId="3" fontId="64" fillId="26" borderId="108" xfId="12" applyNumberFormat="1" applyFont="1" applyBorder="1" applyAlignment="1">
      <alignment horizontal="center" vertical="center"/>
    </xf>
    <xf numFmtId="0" fontId="47" fillId="26" borderId="113" xfId="12" applyFont="1" applyBorder="1" applyAlignment="1">
      <alignment horizontal="left" vertical="center" wrapText="1" indent="1"/>
    </xf>
    <xf numFmtId="0" fontId="40" fillId="46" borderId="76" xfId="12" applyFont="1" applyFill="1" applyBorder="1" applyAlignment="1">
      <alignment vertical="center" wrapText="1"/>
    </xf>
    <xf numFmtId="3" fontId="62" fillId="46" borderId="108" xfId="12" applyNumberFormat="1" applyFont="1" applyFill="1" applyBorder="1" applyAlignment="1">
      <alignment horizontal="center" vertical="center"/>
    </xf>
    <xf numFmtId="0" fontId="47" fillId="26" borderId="114" xfId="12" applyFont="1" applyBorder="1" applyAlignment="1">
      <alignment horizontal="left" vertical="center" wrapText="1" indent="1"/>
    </xf>
    <xf numFmtId="0" fontId="60" fillId="26" borderId="12" xfId="12" applyFont="1" applyBorder="1" applyAlignment="1">
      <alignment horizontal="center" vertical="center" wrapText="1"/>
    </xf>
    <xf numFmtId="0" fontId="40" fillId="49" borderId="76" xfId="12" applyFont="1" applyFill="1" applyBorder="1" applyAlignment="1">
      <alignment vertical="center" wrapText="1"/>
    </xf>
    <xf numFmtId="3" fontId="62" fillId="49" borderId="108" xfId="12" applyNumberFormat="1" applyFont="1" applyFill="1" applyBorder="1" applyAlignment="1">
      <alignment horizontal="center" vertical="center"/>
    </xf>
    <xf numFmtId="3" fontId="62" fillId="26" borderId="108" xfId="12" applyNumberFormat="1" applyFont="1" applyBorder="1" applyAlignment="1">
      <alignment horizontal="center" vertical="center"/>
    </xf>
    <xf numFmtId="0" fontId="40" fillId="46" borderId="83" xfId="12" applyFont="1" applyFill="1" applyBorder="1" applyAlignment="1">
      <alignment vertical="center" wrapText="1"/>
    </xf>
    <xf numFmtId="3" fontId="62" fillId="46" borderId="111" xfId="12" applyNumberFormat="1" applyFont="1" applyFill="1" applyBorder="1" applyAlignment="1">
      <alignment horizontal="center" vertical="center"/>
    </xf>
    <xf numFmtId="0" fontId="60" fillId="47" borderId="12" xfId="12" applyFont="1" applyFill="1" applyBorder="1" applyAlignment="1">
      <alignment vertical="center" wrapText="1"/>
    </xf>
    <xf numFmtId="0" fontId="60" fillId="47" borderId="13" xfId="12" applyFont="1" applyFill="1" applyBorder="1" applyAlignment="1">
      <alignment horizontal="center" vertical="center"/>
    </xf>
    <xf numFmtId="0" fontId="60" fillId="59" borderId="12" xfId="12" applyFont="1" applyFill="1" applyBorder="1" applyAlignment="1">
      <alignment horizontal="left" vertical="center" wrapText="1"/>
    </xf>
    <xf numFmtId="0" fontId="60" fillId="48" borderId="8" xfId="12" applyFont="1" applyFill="1" applyBorder="1" applyAlignment="1">
      <alignment vertical="center"/>
    </xf>
    <xf numFmtId="0" fontId="60" fillId="48" borderId="9" xfId="12" applyFont="1" applyFill="1" applyBorder="1" applyAlignment="1">
      <alignment vertical="center"/>
    </xf>
    <xf numFmtId="0" fontId="17" fillId="48" borderId="76" xfId="12" applyFont="1" applyFill="1" applyBorder="1" applyAlignment="1">
      <alignment vertical="center" wrapText="1"/>
    </xf>
    <xf numFmtId="3" fontId="17" fillId="48" borderId="13" xfId="12" applyNumberFormat="1" applyFont="1" applyFill="1" applyBorder="1" applyAlignment="1">
      <alignment horizontal="center" vertical="center"/>
    </xf>
    <xf numFmtId="0" fontId="13" fillId="26" borderId="2" xfId="31" applyFont="1" applyAlignment="1">
      <alignment horizontal="center"/>
    </xf>
    <xf numFmtId="0" fontId="12" fillId="26" borderId="2" xfId="31"/>
    <xf numFmtId="0" fontId="58" fillId="47" borderId="6" xfId="31" applyFont="1" applyFill="1" applyBorder="1" applyAlignment="1">
      <alignment horizontal="left" vertical="center" wrapText="1"/>
    </xf>
    <xf numFmtId="0" fontId="58" fillId="48" borderId="6" xfId="31" applyFont="1" applyFill="1" applyBorder="1" applyAlignment="1">
      <alignment vertical="center" wrapText="1"/>
    </xf>
    <xf numFmtId="0" fontId="62" fillId="47" borderId="11" xfId="31" applyFont="1" applyFill="1" applyBorder="1" applyAlignment="1">
      <alignment horizontal="center" vertical="center" wrapText="1"/>
    </xf>
    <xf numFmtId="0" fontId="60" fillId="47" borderId="12" xfId="31" applyFont="1" applyFill="1" applyBorder="1" applyAlignment="1">
      <alignment horizontal="center" vertical="center" wrapText="1"/>
    </xf>
    <xf numFmtId="0" fontId="60" fillId="47" borderId="13" xfId="31" applyFont="1" applyFill="1" applyBorder="1" applyAlignment="1">
      <alignment horizontal="center" vertical="center" wrapText="1"/>
    </xf>
    <xf numFmtId="0" fontId="60" fillId="47" borderId="12" xfId="31" applyFont="1" applyFill="1" applyBorder="1" applyAlignment="1">
      <alignment horizontal="left" vertical="center" wrapText="1"/>
    </xf>
    <xf numFmtId="9" fontId="72" fillId="47" borderId="13" xfId="31" applyNumberFormat="1" applyFont="1" applyFill="1" applyBorder="1" applyAlignment="1">
      <alignment horizontal="center" vertical="center"/>
    </xf>
    <xf numFmtId="0" fontId="60" fillId="50" borderId="13" xfId="31" applyFont="1" applyFill="1" applyBorder="1" applyAlignment="1">
      <alignment horizontal="center" vertical="center"/>
    </xf>
    <xf numFmtId="0" fontId="35" fillId="48" borderId="12" xfId="31" applyFont="1" applyFill="1" applyBorder="1" applyAlignment="1">
      <alignment vertical="center" wrapText="1"/>
    </xf>
    <xf numFmtId="4" fontId="12" fillId="26" borderId="2" xfId="31" applyNumberFormat="1"/>
    <xf numFmtId="0" fontId="57" fillId="26" borderId="2" xfId="31" applyFont="1"/>
    <xf numFmtId="0" fontId="63" fillId="48" borderId="12" xfId="31" applyFont="1" applyFill="1" applyBorder="1" applyAlignment="1">
      <alignment horizontal="left" vertical="center" wrapText="1"/>
    </xf>
    <xf numFmtId="0" fontId="62" fillId="47" borderId="13" xfId="31" applyFont="1" applyFill="1" applyBorder="1" applyAlignment="1">
      <alignment horizontal="center" vertical="center" wrapText="1"/>
    </xf>
    <xf numFmtId="3" fontId="60" fillId="53" borderId="12" xfId="31" applyNumberFormat="1" applyFont="1" applyFill="1" applyBorder="1" applyAlignment="1">
      <alignment horizontal="center" vertical="center" wrapText="1"/>
    </xf>
    <xf numFmtId="3" fontId="60" fillId="47" borderId="12" xfId="31" applyNumberFormat="1" applyFont="1" applyFill="1" applyBorder="1" applyAlignment="1">
      <alignment horizontal="center" vertical="center" wrapText="1"/>
    </xf>
    <xf numFmtId="165" fontId="60" fillId="47" borderId="13" xfId="31" applyNumberFormat="1" applyFont="1" applyFill="1" applyBorder="1" applyAlignment="1">
      <alignment horizontal="center" vertical="center"/>
    </xf>
    <xf numFmtId="3" fontId="12" fillId="26" borderId="2" xfId="31" applyNumberFormat="1"/>
    <xf numFmtId="0" fontId="37" fillId="26" borderId="12" xfId="31" applyFont="1" applyBorder="1" applyAlignment="1">
      <alignment horizontal="left" vertical="center" wrapText="1" indent="1"/>
    </xf>
    <xf numFmtId="3" fontId="60" fillId="26" borderId="13" xfId="31" applyNumberFormat="1" applyFont="1" applyBorder="1" applyAlignment="1">
      <alignment horizontal="center" vertical="center"/>
    </xf>
    <xf numFmtId="0" fontId="42" fillId="26" borderId="12" xfId="31" applyFont="1" applyBorder="1" applyAlignment="1">
      <alignment horizontal="left" vertical="center" wrapText="1" indent="1"/>
    </xf>
    <xf numFmtId="3" fontId="64" fillId="47" borderId="13" xfId="31" applyNumberFormat="1" applyFont="1" applyFill="1" applyBorder="1" applyAlignment="1">
      <alignment horizontal="center" vertical="center"/>
    </xf>
    <xf numFmtId="3" fontId="64" fillId="26" borderId="13" xfId="31" applyNumberFormat="1" applyFont="1" applyBorder="1" applyAlignment="1">
      <alignment horizontal="center" vertical="center"/>
    </xf>
    <xf numFmtId="0" fontId="65" fillId="26" borderId="2" xfId="31" applyFont="1" applyAlignment="1">
      <alignment wrapText="1"/>
    </xf>
    <xf numFmtId="0" fontId="47" fillId="26" borderId="26" xfId="31" applyFont="1" applyBorder="1" applyAlignment="1">
      <alignment horizontal="left" vertical="center" wrapText="1" indent="1"/>
    </xf>
    <xf numFmtId="0" fontId="40" fillId="46" borderId="12" xfId="31" applyFont="1" applyFill="1" applyBorder="1" applyAlignment="1">
      <alignment vertical="center" wrapText="1"/>
    </xf>
    <xf numFmtId="3" fontId="62" fillId="46" borderId="13" xfId="31" applyNumberFormat="1" applyFont="1" applyFill="1" applyBorder="1" applyAlignment="1">
      <alignment horizontal="center" vertical="center"/>
    </xf>
    <xf numFmtId="0" fontId="60" fillId="48" borderId="12" xfId="31" applyFont="1" applyFill="1" applyBorder="1" applyAlignment="1">
      <alignment vertical="center" wrapText="1"/>
    </xf>
    <xf numFmtId="165" fontId="64" fillId="26" borderId="13" xfId="31" applyNumberFormat="1" applyFont="1" applyBorder="1" applyAlignment="1">
      <alignment horizontal="center" vertical="center"/>
    </xf>
    <xf numFmtId="0" fontId="40" fillId="26" borderId="26" xfId="31" applyFont="1" applyBorder="1" applyAlignment="1">
      <alignment horizontal="left" vertical="center" wrapText="1" indent="1"/>
    </xf>
    <xf numFmtId="3" fontId="60" fillId="26" borderId="12" xfId="31" applyNumberFormat="1" applyFont="1" applyBorder="1" applyAlignment="1">
      <alignment horizontal="center" vertical="center" wrapText="1"/>
    </xf>
    <xf numFmtId="3" fontId="64" fillId="53" borderId="13" xfId="31" applyNumberFormat="1" applyFont="1" applyFill="1" applyBorder="1" applyAlignment="1">
      <alignment horizontal="center" vertical="center"/>
    </xf>
    <xf numFmtId="3" fontId="60" fillId="53" borderId="13" xfId="31" applyNumberFormat="1" applyFont="1" applyFill="1" applyBorder="1" applyAlignment="1">
      <alignment horizontal="center" vertical="center"/>
    </xf>
    <xf numFmtId="0" fontId="63" fillId="48" borderId="12" xfId="31" applyFont="1" applyFill="1" applyBorder="1" applyAlignment="1">
      <alignment horizontal="left" vertical="center"/>
    </xf>
    <xf numFmtId="0" fontId="47" fillId="26" borderId="28" xfId="31" applyFont="1" applyBorder="1" applyAlignment="1">
      <alignment horizontal="left" vertical="center" wrapText="1" indent="1"/>
    </xf>
    <xf numFmtId="0" fontId="63" fillId="48" borderId="6" xfId="31" applyFont="1" applyFill="1" applyBorder="1" applyAlignment="1">
      <alignment horizontal="left" vertical="center" wrapText="1"/>
    </xf>
    <xf numFmtId="0" fontId="37" fillId="47" borderId="17" xfId="31" applyFont="1" applyFill="1" applyBorder="1" applyAlignment="1">
      <alignment wrapText="1"/>
    </xf>
    <xf numFmtId="0" fontId="63" fillId="47" borderId="12" xfId="31" applyFont="1" applyFill="1" applyBorder="1" applyAlignment="1">
      <alignment horizontal="left" vertical="center"/>
    </xf>
    <xf numFmtId="0" fontId="61" fillId="48" borderId="12" xfId="31" applyFont="1" applyFill="1" applyBorder="1" applyAlignment="1">
      <alignment horizontal="left" vertical="center" wrapText="1"/>
    </xf>
    <xf numFmtId="9" fontId="63" fillId="48" borderId="6" xfId="31" applyNumberFormat="1" applyFont="1" applyFill="1" applyBorder="1" applyAlignment="1">
      <alignment horizontal="center" vertical="center" wrapText="1"/>
    </xf>
    <xf numFmtId="0" fontId="60" fillId="48" borderId="7" xfId="31" applyFont="1" applyFill="1" applyBorder="1" applyAlignment="1">
      <alignment vertical="center" wrapText="1"/>
    </xf>
    <xf numFmtId="0" fontId="63" fillId="48" borderId="6" xfId="31" applyFont="1" applyFill="1" applyBorder="1" applyAlignment="1">
      <alignment vertical="center" wrapText="1"/>
    </xf>
    <xf numFmtId="0" fontId="60" fillId="48" borderId="7" xfId="31" applyFont="1" applyFill="1" applyBorder="1" applyAlignment="1">
      <alignment vertical="center"/>
    </xf>
    <xf numFmtId="0" fontId="60" fillId="48" borderId="8" xfId="31" applyFont="1" applyFill="1" applyBorder="1" applyAlignment="1">
      <alignment vertical="center"/>
    </xf>
    <xf numFmtId="0" fontId="60" fillId="48" borderId="9" xfId="31" applyFont="1" applyFill="1" applyBorder="1" applyAlignment="1">
      <alignment vertical="center"/>
    </xf>
    <xf numFmtId="0" fontId="60" fillId="48" borderId="17" xfId="31" applyFont="1" applyFill="1" applyBorder="1" applyAlignment="1">
      <alignment wrapText="1"/>
    </xf>
    <xf numFmtId="0" fontId="60" fillId="47" borderId="17" xfId="31" applyFont="1" applyFill="1" applyBorder="1" applyAlignment="1">
      <alignment wrapText="1"/>
    </xf>
    <xf numFmtId="0" fontId="62" fillId="47" borderId="17" xfId="31" applyFont="1" applyFill="1" applyBorder="1" applyAlignment="1">
      <alignment wrapText="1"/>
    </xf>
    <xf numFmtId="0" fontId="168" fillId="47" borderId="17" xfId="32" applyFont="1" applyFill="1" applyBorder="1" applyAlignment="1">
      <alignment horizontal="center" vertical="center"/>
    </xf>
    <xf numFmtId="0" fontId="40" fillId="49" borderId="12" xfId="31" applyFont="1" applyFill="1" applyBorder="1" applyAlignment="1">
      <alignment vertical="center" wrapText="1"/>
    </xf>
    <xf numFmtId="3" fontId="62" fillId="49" borderId="13" xfId="31" applyNumberFormat="1" applyFont="1" applyFill="1" applyBorder="1" applyAlignment="1">
      <alignment horizontal="center" vertical="center"/>
    </xf>
    <xf numFmtId="3" fontId="62" fillId="48" borderId="13" xfId="31" applyNumberFormat="1" applyFont="1" applyFill="1" applyBorder="1" applyAlignment="1">
      <alignment horizontal="center" vertical="center"/>
    </xf>
    <xf numFmtId="3" fontId="62" fillId="26" borderId="13" xfId="31" applyNumberFormat="1" applyFont="1" applyBorder="1" applyAlignment="1">
      <alignment horizontal="center" vertical="center"/>
    </xf>
    <xf numFmtId="0" fontId="35" fillId="26" borderId="2" xfId="31" applyFont="1" applyAlignment="1">
      <alignment horizontal="left" vertical="center" wrapText="1" indent="1"/>
    </xf>
    <xf numFmtId="3" fontId="60" fillId="26" borderId="2" xfId="31" applyNumberFormat="1" applyFont="1" applyAlignment="1">
      <alignment horizontal="center" vertical="center"/>
    </xf>
    <xf numFmtId="0" fontId="50" fillId="26" borderId="2" xfId="33" applyFont="1"/>
    <xf numFmtId="0" fontId="13" fillId="26" borderId="2" xfId="33" applyFont="1"/>
    <xf numFmtId="0" fontId="12" fillId="26" borderId="2" xfId="33"/>
    <xf numFmtId="0" fontId="50" fillId="26" borderId="2" xfId="33" applyFont="1" applyAlignment="1">
      <alignment horizontal="center"/>
    </xf>
    <xf numFmtId="0" fontId="49" fillId="26" borderId="2" xfId="33" applyFont="1"/>
    <xf numFmtId="0" fontId="50" fillId="47" borderId="6" xfId="33" applyFont="1" applyFill="1" applyBorder="1" applyAlignment="1">
      <alignment horizontal="left" vertical="center" wrapText="1"/>
    </xf>
    <xf numFmtId="0" fontId="49" fillId="47" borderId="2" xfId="33" applyFont="1" applyFill="1"/>
    <xf numFmtId="0" fontId="50" fillId="48" borderId="6" xfId="33" applyFont="1" applyFill="1" applyBorder="1" applyAlignment="1">
      <alignment vertical="center" wrapText="1"/>
    </xf>
    <xf numFmtId="0" fontId="49" fillId="47" borderId="11" xfId="33" applyFont="1" applyFill="1" applyBorder="1" applyAlignment="1">
      <alignment horizontal="center" vertical="center" wrapText="1"/>
    </xf>
    <xf numFmtId="0" fontId="49" fillId="47" borderId="13" xfId="33" applyFont="1" applyFill="1" applyBorder="1" applyAlignment="1">
      <alignment horizontal="center" vertical="center" wrapText="1"/>
    </xf>
    <xf numFmtId="0" fontId="49" fillId="50" borderId="12" xfId="33" applyFont="1" applyFill="1" applyBorder="1" applyAlignment="1">
      <alignment vertical="center" wrapText="1"/>
    </xf>
    <xf numFmtId="1" fontId="49" fillId="50" borderId="13" xfId="33" applyNumberFormat="1" applyFont="1" applyFill="1" applyBorder="1" applyAlignment="1">
      <alignment horizontal="center" vertical="center"/>
    </xf>
    <xf numFmtId="1" fontId="49" fillId="50" borderId="13" xfId="33" applyNumberFormat="1" applyFont="1" applyFill="1" applyBorder="1" applyAlignment="1">
      <alignment horizontal="center" vertical="center" wrapText="1"/>
    </xf>
    <xf numFmtId="9" fontId="49" fillId="50" borderId="13" xfId="33" applyNumberFormat="1" applyFont="1" applyFill="1" applyBorder="1" applyAlignment="1">
      <alignment horizontal="center" vertical="center" wrapText="1"/>
    </xf>
    <xf numFmtId="9" fontId="49" fillId="50" borderId="6" xfId="8" applyFont="1" applyFill="1" applyBorder="1" applyAlignment="1">
      <alignment horizontal="center" vertical="center"/>
    </xf>
    <xf numFmtId="9" fontId="49" fillId="50" borderId="6" xfId="33" applyNumberFormat="1" applyFont="1" applyFill="1" applyBorder="1" applyAlignment="1">
      <alignment horizontal="center" vertical="center"/>
    </xf>
    <xf numFmtId="0" fontId="50" fillId="48" borderId="12" xfId="33" applyFont="1" applyFill="1" applyBorder="1" applyAlignment="1">
      <alignment vertical="center" wrapText="1"/>
    </xf>
    <xf numFmtId="3" fontId="49" fillId="50" borderId="13" xfId="8" applyNumberFormat="1" applyFont="1" applyFill="1" applyBorder="1" applyAlignment="1">
      <alignment horizontal="center" vertical="center"/>
    </xf>
    <xf numFmtId="9" fontId="49" fillId="50" borderId="88" xfId="33" quotePrefix="1" applyNumberFormat="1" applyFont="1" applyFill="1" applyBorder="1" applyAlignment="1">
      <alignment horizontal="center" vertical="center"/>
    </xf>
    <xf numFmtId="3" fontId="52" fillId="50" borderId="115" xfId="8" applyNumberFormat="1" applyFont="1" applyFill="1" applyBorder="1" applyAlignment="1">
      <alignment horizontal="center" vertical="center"/>
    </xf>
    <xf numFmtId="1" fontId="49" fillId="50" borderId="116" xfId="33" applyNumberFormat="1" applyFont="1" applyFill="1" applyBorder="1" applyAlignment="1">
      <alignment horizontal="center" vertical="center"/>
    </xf>
    <xf numFmtId="1" fontId="49" fillId="50" borderId="117" xfId="33" applyNumberFormat="1" applyFont="1" applyFill="1" applyBorder="1" applyAlignment="1">
      <alignment horizontal="center" vertical="center"/>
    </xf>
    <xf numFmtId="0" fontId="51" fillId="48" borderId="12" xfId="33" applyFont="1" applyFill="1" applyBorder="1" applyAlignment="1">
      <alignment horizontal="left" vertical="center" wrapText="1"/>
    </xf>
    <xf numFmtId="0" fontId="51" fillId="47" borderId="12" xfId="33" applyFont="1" applyFill="1" applyBorder="1" applyAlignment="1">
      <alignment horizontal="left" vertical="center" wrapText="1"/>
    </xf>
    <xf numFmtId="0" fontId="49" fillId="47" borderId="12" xfId="33" applyFont="1" applyFill="1" applyBorder="1" applyAlignment="1">
      <alignment horizontal="left" vertical="center" wrapText="1"/>
    </xf>
    <xf numFmtId="0" fontId="50" fillId="47" borderId="11" xfId="33" applyFont="1" applyFill="1" applyBorder="1" applyAlignment="1">
      <alignment horizontal="center" vertical="center" wrapText="1"/>
    </xf>
    <xf numFmtId="0" fontId="50" fillId="47" borderId="13" xfId="33" applyFont="1" applyFill="1" applyBorder="1" applyAlignment="1">
      <alignment horizontal="center" vertical="center" wrapText="1"/>
    </xf>
    <xf numFmtId="3" fontId="12" fillId="26" borderId="2" xfId="33" applyNumberFormat="1"/>
    <xf numFmtId="3" fontId="50" fillId="26" borderId="12" xfId="33" applyNumberFormat="1" applyFont="1" applyBorder="1" applyAlignment="1">
      <alignment horizontal="center" vertical="center" wrapText="1"/>
    </xf>
    <xf numFmtId="3" fontId="49" fillId="47" borderId="12" xfId="33" applyNumberFormat="1" applyFont="1" applyFill="1" applyBorder="1" applyAlignment="1">
      <alignment horizontal="center" vertical="center" wrapText="1"/>
    </xf>
    <xf numFmtId="0" fontId="49" fillId="47" borderId="12" xfId="33" applyFont="1" applyFill="1" applyBorder="1" applyAlignment="1">
      <alignment horizontal="center" vertical="center" wrapText="1"/>
    </xf>
    <xf numFmtId="165" fontId="49" fillId="47" borderId="13" xfId="33" applyNumberFormat="1" applyFont="1" applyFill="1" applyBorder="1" applyAlignment="1">
      <alignment horizontal="center" vertical="center"/>
    </xf>
    <xf numFmtId="0" fontId="49" fillId="26" borderId="12" xfId="33" applyFont="1" applyBorder="1" applyAlignment="1">
      <alignment horizontal="left" vertical="center" wrapText="1" indent="1"/>
    </xf>
    <xf numFmtId="3" fontId="49" fillId="26" borderId="13" xfId="33" applyNumberFormat="1" applyFont="1" applyBorder="1" applyAlignment="1">
      <alignment horizontal="center" vertical="center"/>
    </xf>
    <xf numFmtId="0" fontId="55" fillId="26" borderId="12" xfId="33" applyFont="1" applyBorder="1" applyAlignment="1">
      <alignment horizontal="left" vertical="center" wrapText="1" indent="1"/>
    </xf>
    <xf numFmtId="3" fontId="55" fillId="26" borderId="13" xfId="33" applyNumberFormat="1" applyFont="1" applyBorder="1" applyAlignment="1">
      <alignment horizontal="center" vertical="center"/>
    </xf>
    <xf numFmtId="0" fontId="56" fillId="26" borderId="26" xfId="33" applyFont="1" applyBorder="1" applyAlignment="1">
      <alignment horizontal="left" vertical="center" wrapText="1" indent="1"/>
    </xf>
    <xf numFmtId="0" fontId="51" fillId="46" borderId="12" xfId="33" applyFont="1" applyFill="1" applyBorder="1" applyAlignment="1">
      <alignment vertical="center" wrapText="1"/>
    </xf>
    <xf numFmtId="3" fontId="50" fillId="46" borderId="13" xfId="33" applyNumberFormat="1" applyFont="1" applyFill="1" applyBorder="1" applyAlignment="1">
      <alignment horizontal="center" vertical="center"/>
    </xf>
    <xf numFmtId="0" fontId="50" fillId="48" borderId="12" xfId="33" applyFont="1" applyFill="1" applyBorder="1" applyAlignment="1">
      <alignment horizontal="left" vertical="center" wrapText="1"/>
    </xf>
    <xf numFmtId="0" fontId="50" fillId="48" borderId="12" xfId="33" applyFont="1" applyFill="1" applyBorder="1" applyAlignment="1">
      <alignment horizontal="left" vertical="top" wrapText="1"/>
    </xf>
    <xf numFmtId="9" fontId="51" fillId="48" borderId="6" xfId="33" applyNumberFormat="1" applyFont="1" applyFill="1" applyBorder="1" applyAlignment="1">
      <alignment horizontal="center" vertical="center" wrapText="1"/>
    </xf>
    <xf numFmtId="0" fontId="51" fillId="48" borderId="12" xfId="33" applyFont="1" applyFill="1" applyBorder="1" applyAlignment="1">
      <alignment horizontal="left" vertical="center"/>
    </xf>
    <xf numFmtId="3" fontId="55" fillId="47" borderId="12" xfId="33" applyNumberFormat="1" applyFont="1" applyFill="1" applyBorder="1" applyAlignment="1">
      <alignment horizontal="center" vertical="center" wrapText="1"/>
    </xf>
    <xf numFmtId="4" fontId="49" fillId="47" borderId="12" xfId="33" applyNumberFormat="1" applyFont="1" applyFill="1" applyBorder="1" applyAlignment="1">
      <alignment horizontal="center" vertical="center" wrapText="1"/>
    </xf>
    <xf numFmtId="4" fontId="49" fillId="26" borderId="13" xfId="33" applyNumberFormat="1" applyFont="1" applyBorder="1" applyAlignment="1">
      <alignment horizontal="center" vertical="center"/>
    </xf>
    <xf numFmtId="4" fontId="55" fillId="26" borderId="13" xfId="33" applyNumberFormat="1" applyFont="1" applyBorder="1" applyAlignment="1">
      <alignment horizontal="center" vertical="center"/>
    </xf>
    <xf numFmtId="3" fontId="55" fillId="47" borderId="13" xfId="33" applyNumberFormat="1" applyFont="1" applyFill="1" applyBorder="1" applyAlignment="1">
      <alignment horizontal="center" vertical="center"/>
    </xf>
    <xf numFmtId="0" fontId="51" fillId="48" borderId="6" xfId="33" applyFont="1" applyFill="1" applyBorder="1" applyAlignment="1">
      <alignment horizontal="left" vertical="center" wrapText="1"/>
    </xf>
    <xf numFmtId="0" fontId="50" fillId="49" borderId="6" xfId="33" applyFont="1" applyFill="1" applyBorder="1" applyAlignment="1">
      <alignment vertical="center" wrapText="1"/>
    </xf>
    <xf numFmtId="3" fontId="50" fillId="49" borderId="6" xfId="33" applyNumberFormat="1" applyFont="1" applyFill="1" applyBorder="1" applyAlignment="1">
      <alignment horizontal="center" vertical="center"/>
    </xf>
    <xf numFmtId="0" fontId="50" fillId="49" borderId="12" xfId="33" applyFont="1" applyFill="1" applyBorder="1" applyAlignment="1">
      <alignment vertical="center" wrapText="1"/>
    </xf>
    <xf numFmtId="3" fontId="50" fillId="49" borderId="13" xfId="33" applyNumberFormat="1" applyFont="1" applyFill="1" applyBorder="1" applyAlignment="1">
      <alignment horizontal="center" vertical="center"/>
    </xf>
    <xf numFmtId="172" fontId="49" fillId="26" borderId="2" xfId="34" applyNumberFormat="1" applyFont="1"/>
    <xf numFmtId="3" fontId="50" fillId="26" borderId="13" xfId="33" applyNumberFormat="1" applyFont="1" applyBorder="1" applyAlignment="1">
      <alignment horizontal="center" vertical="center"/>
    </xf>
    <xf numFmtId="3" fontId="49" fillId="26" borderId="2" xfId="33" applyNumberFormat="1" applyFont="1"/>
    <xf numFmtId="4" fontId="50" fillId="26" borderId="13" xfId="33" applyNumberFormat="1" applyFont="1" applyBorder="1" applyAlignment="1">
      <alignment horizontal="center" vertical="center"/>
    </xf>
    <xf numFmtId="0" fontId="71" fillId="26" borderId="2" xfId="33" applyFont="1" applyAlignment="1">
      <alignment horizontal="left" wrapText="1"/>
    </xf>
    <xf numFmtId="173" fontId="71" fillId="26" borderId="2" xfId="33" applyNumberFormat="1" applyFont="1" applyAlignment="1">
      <alignment wrapText="1"/>
    </xf>
    <xf numFmtId="173" fontId="12" fillId="26" borderId="2" xfId="33" applyNumberFormat="1"/>
    <xf numFmtId="0" fontId="50" fillId="26" borderId="2" xfId="33" applyFont="1" applyAlignment="1">
      <alignment horizontal="left" vertical="center" wrapText="1" indent="1"/>
    </xf>
    <xf numFmtId="3" fontId="49" fillId="26" borderId="2" xfId="33" applyNumberFormat="1" applyFont="1" applyAlignment="1">
      <alignment horizontal="center" vertical="center"/>
    </xf>
    <xf numFmtId="0" fontId="31" fillId="26" borderId="2" xfId="33" applyFont="1"/>
    <xf numFmtId="0" fontId="35" fillId="26" borderId="2" xfId="33" applyFont="1"/>
    <xf numFmtId="0" fontId="31" fillId="26" borderId="2" xfId="33" applyFont="1" applyAlignment="1">
      <alignment horizontal="center" vertical="center" wrapText="1"/>
    </xf>
    <xf numFmtId="0" fontId="7" fillId="26" borderId="3" xfId="12" applyFont="1" applyBorder="1" applyAlignment="1">
      <alignment horizontal="left" vertical="center" wrapText="1"/>
    </xf>
    <xf numFmtId="0" fontId="7" fillId="26" borderId="3" xfId="12" applyFont="1" applyBorder="1" applyAlignment="1" applyProtection="1">
      <alignment horizontal="left" vertical="center" wrapText="1"/>
      <protection locked="0"/>
    </xf>
    <xf numFmtId="0" fontId="8" fillId="45" borderId="3" xfId="12" applyFont="1" applyFill="1" applyBorder="1" applyAlignment="1">
      <alignment horizontal="center" vertical="center" wrapText="1"/>
    </xf>
    <xf numFmtId="0" fontId="8" fillId="45" borderId="3" xfId="12" applyFont="1" applyFill="1" applyBorder="1" applyAlignment="1" applyProtection="1">
      <alignment horizontal="center" vertical="center" wrapText="1"/>
      <protection locked="0"/>
    </xf>
    <xf numFmtId="0" fontId="7" fillId="41" borderId="3" xfId="12" applyFont="1" applyFill="1" applyBorder="1" applyAlignment="1">
      <alignment horizontal="left" vertical="center" wrapText="1"/>
    </xf>
    <xf numFmtId="0" fontId="7" fillId="41" borderId="3" xfId="12" applyFont="1" applyFill="1" applyBorder="1" applyAlignment="1" applyProtection="1">
      <alignment horizontal="left" vertical="center" wrapText="1"/>
      <protection locked="0"/>
    </xf>
    <xf numFmtId="0" fontId="3" fillId="41" borderId="3" xfId="12" applyFont="1" applyFill="1" applyBorder="1" applyAlignment="1">
      <alignment horizontal="center" vertical="center" wrapText="1"/>
    </xf>
    <xf numFmtId="0" fontId="3" fillId="41" borderId="3" xfId="12" applyFont="1" applyFill="1" applyBorder="1" applyAlignment="1" applyProtection="1">
      <alignment horizontal="center" vertical="center" wrapText="1"/>
      <protection locked="0"/>
    </xf>
    <xf numFmtId="0" fontId="4" fillId="41" borderId="3" xfId="12" applyFont="1" applyFill="1" applyBorder="1" applyAlignment="1">
      <alignment horizontal="left" vertical="center" wrapText="1"/>
    </xf>
    <xf numFmtId="0" fontId="4" fillId="41" borderId="3" xfId="12" applyFont="1" applyFill="1" applyBorder="1" applyAlignment="1" applyProtection="1">
      <alignment horizontal="left" vertical="center" wrapText="1"/>
      <protection locked="0"/>
    </xf>
    <xf numFmtId="0" fontId="5" fillId="45" borderId="3" xfId="12" applyFont="1" applyFill="1" applyBorder="1" applyAlignment="1">
      <alignment horizontal="center" vertical="center" wrapText="1"/>
    </xf>
    <xf numFmtId="0" fontId="5" fillId="45" borderId="3" xfId="12" applyFont="1" applyFill="1" applyBorder="1" applyAlignment="1" applyProtection="1">
      <alignment horizontal="center" vertical="center" wrapText="1"/>
      <protection locked="0"/>
    </xf>
    <xf numFmtId="0" fontId="3" fillId="45" borderId="3" xfId="12" applyFont="1" applyFill="1" applyBorder="1" applyAlignment="1">
      <alignment horizontal="center" vertical="center" wrapText="1"/>
    </xf>
    <xf numFmtId="0" fontId="3" fillId="45" borderId="3" xfId="12" applyFont="1" applyFill="1" applyBorder="1" applyAlignment="1" applyProtection="1">
      <alignment horizontal="center" vertical="center" wrapText="1"/>
      <protection locked="0"/>
    </xf>
    <xf numFmtId="0" fontId="4" fillId="26" borderId="3" xfId="12" applyFont="1" applyBorder="1" applyAlignment="1">
      <alignment horizontal="left" vertical="center" wrapText="1"/>
    </xf>
    <xf numFmtId="0" fontId="4" fillId="26" borderId="3" xfId="12" applyFont="1" applyBorder="1" applyAlignment="1" applyProtection="1">
      <alignment horizontal="left" vertical="center" wrapText="1"/>
      <protection locked="0"/>
    </xf>
    <xf numFmtId="0" fontId="4" fillId="26" borderId="3" xfId="12" applyFont="1" applyBorder="1" applyAlignment="1">
      <alignment horizontal="center" vertical="center" wrapText="1"/>
    </xf>
    <xf numFmtId="0" fontId="4" fillId="26" borderId="3" xfId="12" applyFont="1" applyBorder="1" applyAlignment="1" applyProtection="1">
      <alignment horizontal="center" vertical="center" wrapText="1"/>
      <protection locked="0"/>
    </xf>
    <xf numFmtId="0" fontId="1" fillId="45" borderId="2" xfId="12" applyFont="1" applyFill="1" applyAlignment="1">
      <alignment horizontal="center" vertical="center" wrapText="1"/>
    </xf>
    <xf numFmtId="0" fontId="1" fillId="45" borderId="2" xfId="12" applyFont="1" applyFill="1" applyAlignment="1" applyProtection="1">
      <alignment horizontal="center" vertical="center" wrapText="1"/>
      <protection locked="0"/>
    </xf>
    <xf numFmtId="0" fontId="2" fillId="6" borderId="2" xfId="12" applyFont="1" applyFill="1" applyAlignment="1">
      <alignment horizontal="center" vertical="center" wrapText="1"/>
    </xf>
    <xf numFmtId="0" fontId="2" fillId="6" borderId="2" xfId="12" applyFont="1" applyFill="1" applyAlignment="1" applyProtection="1">
      <alignment horizontal="center" vertical="center" wrapText="1"/>
      <protection locked="0"/>
    </xf>
    <xf numFmtId="0" fontId="7" fillId="26" borderId="3" xfId="1" applyFont="1" applyBorder="1" applyAlignment="1">
      <alignment horizontal="left" vertical="center" wrapText="1"/>
    </xf>
    <xf numFmtId="0" fontId="7" fillId="26" borderId="3" xfId="1" applyFont="1" applyBorder="1" applyAlignment="1" applyProtection="1">
      <alignment horizontal="left" vertical="center" wrapText="1"/>
      <protection locked="0"/>
    </xf>
    <xf numFmtId="0" fontId="8" fillId="45" borderId="3" xfId="1" applyFont="1" applyFill="1" applyBorder="1" applyAlignment="1">
      <alignment horizontal="center" vertical="center" wrapText="1"/>
    </xf>
    <xf numFmtId="0" fontId="8" fillId="45" borderId="3" xfId="1" applyFont="1" applyFill="1" applyBorder="1" applyAlignment="1" applyProtection="1">
      <alignment horizontal="center" vertical="center" wrapText="1"/>
      <protection locked="0"/>
    </xf>
    <xf numFmtId="0" fontId="7" fillId="41" borderId="3" xfId="1" applyFont="1" applyFill="1" applyBorder="1" applyAlignment="1">
      <alignment horizontal="left" vertical="center" wrapText="1"/>
    </xf>
    <xf numFmtId="0" fontId="7" fillId="41" borderId="3" xfId="1" applyFont="1" applyFill="1" applyBorder="1" applyAlignment="1" applyProtection="1">
      <alignment horizontal="left" vertical="center" wrapText="1"/>
      <protection locked="0"/>
    </xf>
    <xf numFmtId="0" fontId="3" fillId="41" borderId="3" xfId="1" applyFont="1" applyFill="1" applyBorder="1" applyAlignment="1">
      <alignment horizontal="center" vertical="center" wrapText="1"/>
    </xf>
    <xf numFmtId="0" fontId="3" fillId="41" borderId="3" xfId="1" applyFont="1" applyFill="1" applyBorder="1" applyAlignment="1" applyProtection="1">
      <alignment horizontal="center" vertical="center" wrapText="1"/>
      <protection locked="0"/>
    </xf>
    <xf numFmtId="0" fontId="4" fillId="41" borderId="3" xfId="1" applyFont="1" applyFill="1" applyBorder="1" applyAlignment="1">
      <alignment horizontal="left" vertical="center" wrapText="1"/>
    </xf>
    <xf numFmtId="0" fontId="4" fillId="41" borderId="3" xfId="1" applyFont="1" applyFill="1" applyBorder="1" applyAlignment="1" applyProtection="1">
      <alignment horizontal="left" vertical="center" wrapText="1"/>
      <protection locked="0"/>
    </xf>
    <xf numFmtId="0" fontId="5" fillId="45" borderId="3" xfId="1" applyFont="1" applyFill="1" applyBorder="1" applyAlignment="1">
      <alignment horizontal="center" vertical="center" wrapText="1"/>
    </xf>
    <xf numFmtId="0" fontId="5" fillId="45" borderId="3" xfId="1" applyFont="1" applyFill="1" applyBorder="1" applyAlignment="1" applyProtection="1">
      <alignment horizontal="center" vertical="center" wrapText="1"/>
      <protection locked="0"/>
    </xf>
    <xf numFmtId="0" fontId="3" fillId="45" borderId="3" xfId="1" applyFont="1" applyFill="1" applyBorder="1" applyAlignment="1">
      <alignment horizontal="center" vertical="center" wrapText="1"/>
    </xf>
    <xf numFmtId="0" fontId="3" fillId="45" borderId="3" xfId="1" applyFont="1" applyFill="1" applyBorder="1" applyAlignment="1" applyProtection="1">
      <alignment horizontal="center" vertical="center" wrapText="1"/>
      <protection locked="0"/>
    </xf>
    <xf numFmtId="0" fontId="4" fillId="26" borderId="3" xfId="1" applyFont="1" applyBorder="1" applyAlignment="1">
      <alignment horizontal="left" vertical="center" wrapText="1"/>
    </xf>
    <xf numFmtId="0" fontId="4" fillId="26" borderId="3" xfId="1" applyFont="1" applyBorder="1" applyAlignment="1" applyProtection="1">
      <alignment horizontal="left" vertical="center" wrapText="1"/>
      <protection locked="0"/>
    </xf>
    <xf numFmtId="0" fontId="4" fillId="26" borderId="3" xfId="1" applyFont="1" applyBorder="1" applyAlignment="1">
      <alignment horizontal="center" vertical="center" wrapText="1"/>
    </xf>
    <xf numFmtId="0" fontId="4" fillId="26" borderId="3" xfId="1" applyFont="1" applyBorder="1" applyAlignment="1" applyProtection="1">
      <alignment horizontal="center" vertical="center" wrapText="1"/>
      <protection locked="0"/>
    </xf>
    <xf numFmtId="0" fontId="1" fillId="45" borderId="2" xfId="1" applyFont="1" applyFill="1" applyAlignment="1">
      <alignment horizontal="center" vertical="center" wrapText="1"/>
    </xf>
    <xf numFmtId="0" fontId="1" fillId="45" borderId="2" xfId="1" applyFont="1" applyFill="1" applyAlignment="1" applyProtection="1">
      <alignment horizontal="center" vertical="center" wrapText="1"/>
      <protection locked="0"/>
    </xf>
    <xf numFmtId="0" fontId="2" fillId="6" borderId="2" xfId="1" applyFont="1" applyFill="1" applyAlignment="1">
      <alignment horizontal="center" vertical="center" wrapText="1"/>
    </xf>
    <xf numFmtId="0" fontId="2" fillId="6" borderId="2" xfId="1" applyFont="1" applyFill="1" applyAlignment="1" applyProtection="1">
      <alignment horizontal="center" vertical="center" wrapText="1"/>
      <protection locked="0"/>
    </xf>
    <xf numFmtId="0" fontId="3" fillId="41" borderId="98" xfId="1" applyFont="1" applyFill="1" applyBorder="1" applyAlignment="1">
      <alignment horizontal="center" vertical="center" wrapText="1"/>
    </xf>
    <xf numFmtId="0" fontId="3" fillId="41" borderId="99" xfId="1" applyFont="1" applyFill="1" applyBorder="1" applyAlignment="1">
      <alignment horizontal="center" vertical="center" wrapText="1"/>
    </xf>
    <xf numFmtId="0" fontId="3" fillId="41" borderId="100" xfId="1" applyFont="1" applyFill="1" applyBorder="1" applyAlignment="1">
      <alignment horizontal="center" vertical="center" wrapText="1"/>
    </xf>
    <xf numFmtId="0" fontId="3" fillId="19" borderId="3" xfId="0" applyFont="1" applyFill="1" applyBorder="1" applyAlignment="1">
      <alignment horizontal="center" vertical="center" wrapText="1"/>
    </xf>
    <xf numFmtId="0" fontId="3" fillId="20" borderId="3" xfId="0" applyFont="1" applyFill="1" applyBorder="1" applyAlignment="1" applyProtection="1">
      <alignment horizontal="center" vertical="center" wrapText="1"/>
      <protection locked="0"/>
    </xf>
    <xf numFmtId="0" fontId="7" fillId="22" borderId="3" xfId="0" applyFont="1" applyFill="1" applyBorder="1" applyAlignment="1">
      <alignment horizontal="left" vertical="center" wrapText="1"/>
    </xf>
    <xf numFmtId="0" fontId="7" fillId="23" borderId="3" xfId="0" applyFont="1" applyFill="1" applyBorder="1" applyAlignment="1" applyProtection="1">
      <alignment horizontal="left" vertical="center" wrapText="1"/>
      <protection locked="0"/>
    </xf>
    <xf numFmtId="0" fontId="7" fillId="25" borderId="3" xfId="0" applyFont="1" applyFill="1" applyBorder="1" applyAlignment="1">
      <alignment horizontal="left" vertical="center" wrapText="1"/>
    </xf>
    <xf numFmtId="0" fontId="7" fillId="26" borderId="3" xfId="0" applyFont="1" applyFill="1" applyBorder="1" applyAlignment="1" applyProtection="1">
      <alignment horizontal="left" vertical="center" wrapText="1"/>
      <protection locked="0"/>
    </xf>
    <xf numFmtId="0" fontId="8" fillId="31" borderId="3" xfId="0" applyFont="1" applyFill="1" applyBorder="1" applyAlignment="1">
      <alignment horizontal="center" vertical="center" wrapText="1"/>
    </xf>
    <xf numFmtId="0" fontId="8" fillId="32" borderId="3" xfId="0" applyFont="1" applyFill="1" applyBorder="1" applyAlignment="1" applyProtection="1">
      <alignment horizontal="center" vertical="center" wrapText="1"/>
      <protection locked="0"/>
    </xf>
    <xf numFmtId="0" fontId="4" fillId="17" borderId="3" xfId="0" applyFont="1" applyFill="1" applyBorder="1" applyAlignment="1">
      <alignment horizontal="left" vertical="center" wrapText="1"/>
    </xf>
    <xf numFmtId="0" fontId="4" fillId="18" borderId="3" xfId="0" applyFont="1" applyFill="1" applyBorder="1" applyAlignment="1" applyProtection="1">
      <alignment horizontal="left" vertical="center" wrapText="1"/>
      <protection locked="0"/>
    </xf>
    <xf numFmtId="0" fontId="4" fillId="8" borderId="3" xfId="0" applyFont="1" applyFill="1" applyBorder="1" applyAlignment="1">
      <alignment horizontal="center" vertical="center" wrapText="1"/>
    </xf>
    <xf numFmtId="0" fontId="4" fillId="9" borderId="3" xfId="0" applyFont="1" applyFill="1" applyBorder="1" applyAlignment="1" applyProtection="1">
      <alignment horizontal="center" vertical="center" wrapText="1"/>
      <protection locked="0"/>
    </xf>
    <xf numFmtId="0" fontId="5" fillId="10" borderId="3" xfId="0" applyFont="1" applyFill="1" applyBorder="1" applyAlignment="1">
      <alignment horizontal="center" vertical="center" wrapText="1"/>
    </xf>
    <xf numFmtId="0" fontId="5" fillId="11" borderId="3" xfId="0" applyFont="1" applyFill="1" applyBorder="1" applyAlignment="1" applyProtection="1">
      <alignment horizontal="center" vertical="center" wrapText="1"/>
      <protection locked="0"/>
    </xf>
    <xf numFmtId="0" fontId="3" fillId="12" borderId="3" xfId="0" applyFont="1" applyFill="1" applyBorder="1" applyAlignment="1">
      <alignment horizontal="center" vertical="center" wrapText="1"/>
    </xf>
    <xf numFmtId="0" fontId="3" fillId="13" borderId="3" xfId="0" applyFont="1" applyFill="1" applyBorder="1" applyAlignment="1" applyProtection="1">
      <alignment horizontal="center" vertical="center" wrapText="1"/>
      <protection locked="0"/>
    </xf>
    <xf numFmtId="0" fontId="4" fillId="14" borderId="3" xfId="0" applyFont="1" applyFill="1" applyBorder="1" applyAlignment="1">
      <alignment horizontal="left" vertical="center" wrapText="1"/>
    </xf>
    <xf numFmtId="0" fontId="4" fillId="15" borderId="3" xfId="0" applyFont="1" applyFill="1" applyBorder="1" applyAlignment="1" applyProtection="1">
      <alignment horizontal="left" vertical="center" wrapText="1"/>
      <protection locked="0"/>
    </xf>
    <xf numFmtId="0" fontId="1" fillId="3" borderId="1" xfId="0" applyFont="1" applyFill="1" applyBorder="1" applyAlignment="1">
      <alignment horizontal="center" vertical="center" wrapText="1"/>
    </xf>
    <xf numFmtId="0" fontId="1" fillId="4" borderId="1" xfId="0" applyFont="1" applyFill="1" applyBorder="1" applyAlignment="1" applyProtection="1">
      <alignment horizontal="center" vertical="center" wrapText="1"/>
      <protection locked="0"/>
    </xf>
    <xf numFmtId="0" fontId="2" fillId="5" borderId="2" xfId="0" applyFont="1" applyFill="1" applyBorder="1" applyAlignment="1">
      <alignment horizontal="center" vertical="center" wrapText="1"/>
    </xf>
    <xf numFmtId="0" fontId="2" fillId="6" borderId="2" xfId="0" applyFont="1" applyFill="1" applyBorder="1" applyAlignment="1" applyProtection="1">
      <alignment horizontal="center" vertical="center" wrapText="1"/>
      <protection locked="0"/>
    </xf>
    <xf numFmtId="0" fontId="7" fillId="26" borderId="3" xfId="28" applyFont="1" applyBorder="1" applyAlignment="1">
      <alignment horizontal="left" vertical="center" wrapText="1"/>
    </xf>
    <xf numFmtId="0" fontId="7" fillId="26" borderId="3" xfId="28" applyFont="1" applyBorder="1" applyAlignment="1" applyProtection="1">
      <alignment horizontal="left" vertical="center" wrapText="1"/>
      <protection locked="0"/>
    </xf>
    <xf numFmtId="0" fontId="8" fillId="45" borderId="3" xfId="28" applyFont="1" applyFill="1" applyBorder="1" applyAlignment="1">
      <alignment horizontal="center" vertical="center" wrapText="1"/>
    </xf>
    <xf numFmtId="0" fontId="8" fillId="45" borderId="3" xfId="28" applyFont="1" applyFill="1" applyBorder="1" applyAlignment="1" applyProtection="1">
      <alignment horizontal="center" vertical="center" wrapText="1"/>
      <protection locked="0"/>
    </xf>
    <xf numFmtId="0" fontId="3" fillId="41" borderId="3" xfId="28" applyFont="1" applyFill="1" applyBorder="1" applyAlignment="1">
      <alignment horizontal="center" vertical="center" wrapText="1"/>
    </xf>
    <xf numFmtId="0" fontId="3" fillId="41" borderId="3" xfId="28" applyFont="1" applyFill="1" applyBorder="1" applyAlignment="1" applyProtection="1">
      <alignment horizontal="center" vertical="center" wrapText="1"/>
      <protection locked="0"/>
    </xf>
    <xf numFmtId="0" fontId="7" fillId="41" borderId="3" xfId="28" applyFont="1" applyFill="1" applyBorder="1" applyAlignment="1">
      <alignment horizontal="left" vertical="center" wrapText="1"/>
    </xf>
    <xf numFmtId="0" fontId="7" fillId="41" borderId="3" xfId="28" applyFont="1" applyFill="1" applyBorder="1" applyAlignment="1" applyProtection="1">
      <alignment horizontal="left" vertical="center" wrapText="1"/>
      <protection locked="0"/>
    </xf>
    <xf numFmtId="0" fontId="1" fillId="45" borderId="2" xfId="28" applyFont="1" applyFill="1" applyAlignment="1">
      <alignment horizontal="center" vertical="center" wrapText="1"/>
    </xf>
    <xf numFmtId="0" fontId="1" fillId="45" borderId="2" xfId="28" applyFont="1" applyFill="1" applyAlignment="1" applyProtection="1">
      <alignment horizontal="center" vertical="center" wrapText="1"/>
      <protection locked="0"/>
    </xf>
    <xf numFmtId="0" fontId="2" fillId="6" borderId="2" xfId="28" applyFont="1" applyFill="1" applyAlignment="1">
      <alignment horizontal="center" vertical="center" wrapText="1"/>
    </xf>
    <xf numFmtId="0" fontId="2" fillId="6" borderId="2" xfId="28" applyFont="1" applyFill="1" applyAlignment="1" applyProtection="1">
      <alignment horizontal="center" vertical="center" wrapText="1"/>
      <protection locked="0"/>
    </xf>
    <xf numFmtId="0" fontId="4" fillId="26" borderId="3" xfId="28" applyFont="1" applyBorder="1" applyAlignment="1">
      <alignment horizontal="center" vertical="center" wrapText="1"/>
    </xf>
    <xf numFmtId="0" fontId="4" fillId="26" borderId="3" xfId="28" applyFont="1" applyBorder="1" applyAlignment="1" applyProtection="1">
      <alignment horizontal="center" vertical="center" wrapText="1"/>
      <protection locked="0"/>
    </xf>
    <xf numFmtId="0" fontId="5" fillId="45" borderId="3" xfId="28" applyFont="1" applyFill="1" applyBorder="1" applyAlignment="1">
      <alignment horizontal="center" vertical="center" wrapText="1"/>
    </xf>
    <xf numFmtId="0" fontId="5" fillId="45" borderId="3" xfId="28" applyFont="1" applyFill="1" applyBorder="1" applyAlignment="1" applyProtection="1">
      <alignment horizontal="center" vertical="center" wrapText="1"/>
      <protection locked="0"/>
    </xf>
    <xf numFmtId="0" fontId="3" fillId="45" borderId="3" xfId="28" applyFont="1" applyFill="1" applyBorder="1" applyAlignment="1">
      <alignment horizontal="center" vertical="center" wrapText="1"/>
    </xf>
    <xf numFmtId="0" fontId="3" fillId="45" borderId="3" xfId="28" applyFont="1" applyFill="1" applyBorder="1" applyAlignment="1" applyProtection="1">
      <alignment horizontal="center" vertical="center" wrapText="1"/>
      <protection locked="0"/>
    </xf>
    <xf numFmtId="0" fontId="4" fillId="26" borderId="3" xfId="28" applyFont="1" applyBorder="1" applyAlignment="1">
      <alignment horizontal="left" vertical="center" wrapText="1"/>
    </xf>
    <xf numFmtId="0" fontId="4" fillId="26" borderId="3" xfId="28" applyFont="1" applyBorder="1" applyAlignment="1" applyProtection="1">
      <alignment horizontal="left" vertical="center" wrapText="1"/>
      <protection locked="0"/>
    </xf>
    <xf numFmtId="0" fontId="4" fillId="41" borderId="3" xfId="28" applyFont="1" applyFill="1" applyBorder="1" applyAlignment="1">
      <alignment horizontal="left" vertical="center" wrapText="1"/>
    </xf>
    <xf numFmtId="0" fontId="4" fillId="41" borderId="3" xfId="28" applyFont="1" applyFill="1" applyBorder="1" applyAlignment="1" applyProtection="1">
      <alignment horizontal="left" vertical="center" wrapText="1"/>
      <protection locked="0"/>
    </xf>
    <xf numFmtId="0" fontId="3" fillId="41" borderId="3" xfId="27" applyFont="1" applyFill="1" applyBorder="1" applyAlignment="1">
      <alignment horizontal="center" vertical="center" wrapText="1"/>
    </xf>
    <xf numFmtId="0" fontId="3" fillId="41" borderId="3" xfId="27" applyFont="1" applyFill="1" applyBorder="1" applyAlignment="1" applyProtection="1">
      <alignment horizontal="center" vertical="center" wrapText="1"/>
      <protection locked="0"/>
    </xf>
    <xf numFmtId="0" fontId="7" fillId="41" borderId="3" xfId="27" applyFont="1" applyFill="1" applyBorder="1" applyAlignment="1">
      <alignment horizontal="left" vertical="center" wrapText="1"/>
    </xf>
    <xf numFmtId="0" fontId="7" fillId="41" borderId="3" xfId="27" applyFont="1" applyFill="1" applyBorder="1" applyAlignment="1" applyProtection="1">
      <alignment horizontal="left" vertical="center" wrapText="1"/>
      <protection locked="0"/>
    </xf>
    <xf numFmtId="0" fontId="7" fillId="26" borderId="3" xfId="27" applyFont="1" applyBorder="1" applyAlignment="1">
      <alignment horizontal="left" vertical="center" wrapText="1"/>
    </xf>
    <xf numFmtId="0" fontId="7" fillId="26" borderId="3" xfId="27" applyFont="1" applyBorder="1" applyAlignment="1" applyProtection="1">
      <alignment horizontal="left" vertical="center" wrapText="1"/>
      <protection locked="0"/>
    </xf>
    <xf numFmtId="0" fontId="8" fillId="45" borderId="3" xfId="27" applyFont="1" applyFill="1" applyBorder="1" applyAlignment="1">
      <alignment horizontal="center" vertical="center" wrapText="1"/>
    </xf>
    <xf numFmtId="0" fontId="8" fillId="45" borderId="3" xfId="27" applyFont="1" applyFill="1" applyBorder="1" applyAlignment="1" applyProtection="1">
      <alignment horizontal="center" vertical="center" wrapText="1"/>
      <protection locked="0"/>
    </xf>
    <xf numFmtId="0" fontId="5" fillId="45" borderId="3" xfId="27" applyFont="1" applyFill="1" applyBorder="1" applyAlignment="1">
      <alignment horizontal="center" vertical="center" wrapText="1"/>
    </xf>
    <xf numFmtId="0" fontId="5" fillId="45" borderId="3" xfId="27" applyFont="1" applyFill="1" applyBorder="1" applyAlignment="1" applyProtection="1">
      <alignment horizontal="center" vertical="center" wrapText="1"/>
      <protection locked="0"/>
    </xf>
    <xf numFmtId="0" fontId="3" fillId="45" borderId="3" xfId="27" applyFont="1" applyFill="1" applyBorder="1" applyAlignment="1">
      <alignment horizontal="center" vertical="center" wrapText="1"/>
    </xf>
    <xf numFmtId="0" fontId="3" fillId="45" borderId="3" xfId="27" applyFont="1" applyFill="1" applyBorder="1" applyAlignment="1" applyProtection="1">
      <alignment horizontal="center" vertical="center" wrapText="1"/>
      <protection locked="0"/>
    </xf>
    <xf numFmtId="0" fontId="4" fillId="26" borderId="3" xfId="27" applyFont="1" applyBorder="1" applyAlignment="1">
      <alignment horizontal="left" vertical="center" wrapText="1"/>
    </xf>
    <xf numFmtId="0" fontId="4" fillId="26" borderId="3" xfId="27" applyFont="1" applyBorder="1" applyAlignment="1" applyProtection="1">
      <alignment horizontal="left" vertical="center" wrapText="1"/>
      <protection locked="0"/>
    </xf>
    <xf numFmtId="0" fontId="4" fillId="41" borderId="3" xfId="27" applyFont="1" applyFill="1" applyBorder="1" applyAlignment="1">
      <alignment horizontal="left" vertical="center" wrapText="1"/>
    </xf>
    <xf numFmtId="0" fontId="4" fillId="41" borderId="3" xfId="27" applyFont="1" applyFill="1" applyBorder="1" applyAlignment="1" applyProtection="1">
      <alignment horizontal="left" vertical="center" wrapText="1"/>
      <protection locked="0"/>
    </xf>
    <xf numFmtId="0" fontId="4" fillId="26" borderId="3" xfId="27" applyFont="1" applyBorder="1" applyAlignment="1">
      <alignment horizontal="center" vertical="center" wrapText="1"/>
    </xf>
    <xf numFmtId="0" fontId="4" fillId="26" borderId="3" xfId="27" applyFont="1" applyBorder="1" applyAlignment="1" applyProtection="1">
      <alignment horizontal="center" vertical="center" wrapText="1"/>
      <protection locked="0"/>
    </xf>
    <xf numFmtId="0" fontId="1" fillId="45" borderId="2" xfId="27" applyFont="1" applyFill="1" applyAlignment="1">
      <alignment horizontal="center" vertical="center" wrapText="1"/>
    </xf>
    <xf numFmtId="0" fontId="1" fillId="45" borderId="2" xfId="27" applyFont="1" applyFill="1" applyAlignment="1" applyProtection="1">
      <alignment horizontal="center" vertical="center" wrapText="1"/>
      <protection locked="0"/>
    </xf>
    <xf numFmtId="0" fontId="2" fillId="6" borderId="2" xfId="27" applyFont="1" applyFill="1" applyAlignment="1">
      <alignment horizontal="center" vertical="center" wrapText="1"/>
    </xf>
    <xf numFmtId="0" fontId="2" fillId="6" borderId="2" xfId="27" applyFont="1" applyFill="1" applyAlignment="1" applyProtection="1">
      <alignment horizontal="center" vertical="center" wrapText="1"/>
      <protection locked="0"/>
    </xf>
    <xf numFmtId="0" fontId="3" fillId="41" borderId="3" xfId="2" applyFont="1" applyFill="1" applyBorder="1" applyAlignment="1">
      <alignment horizontal="center" vertical="center" wrapText="1"/>
    </xf>
    <xf numFmtId="0" fontId="3" fillId="41" borderId="3" xfId="2" applyFont="1" applyFill="1" applyBorder="1" applyAlignment="1" applyProtection="1">
      <alignment horizontal="center" vertical="center" wrapText="1"/>
      <protection locked="0"/>
    </xf>
    <xf numFmtId="0" fontId="7" fillId="41" borderId="3" xfId="2" applyFont="1" applyFill="1" applyBorder="1" applyAlignment="1">
      <alignment horizontal="left" vertical="center" wrapText="1"/>
    </xf>
    <xf numFmtId="0" fontId="7" fillId="41" borderId="3" xfId="2" applyFont="1" applyFill="1" applyBorder="1" applyAlignment="1" applyProtection="1">
      <alignment horizontal="left" vertical="center" wrapText="1"/>
      <protection locked="0"/>
    </xf>
    <xf numFmtId="0" fontId="7" fillId="26" borderId="3" xfId="2" applyFont="1" applyBorder="1" applyAlignment="1">
      <alignment horizontal="left" vertical="center" wrapText="1"/>
    </xf>
    <xf numFmtId="0" fontId="7" fillId="26" borderId="3" xfId="2" applyFont="1" applyBorder="1" applyAlignment="1" applyProtection="1">
      <alignment horizontal="left" vertical="center" wrapText="1"/>
      <protection locked="0"/>
    </xf>
    <xf numFmtId="0" fontId="8" fillId="45" borderId="3" xfId="2" applyFont="1" applyFill="1" applyBorder="1" applyAlignment="1">
      <alignment horizontal="center" vertical="center" wrapText="1"/>
    </xf>
    <xf numFmtId="0" fontId="8" fillId="45" borderId="3" xfId="2" applyFont="1" applyFill="1" applyBorder="1" applyAlignment="1" applyProtection="1">
      <alignment horizontal="center" vertical="center" wrapText="1"/>
      <protection locked="0"/>
    </xf>
    <xf numFmtId="0" fontId="5" fillId="45" borderId="3" xfId="2" applyFont="1" applyFill="1" applyBorder="1" applyAlignment="1">
      <alignment horizontal="center" vertical="center" wrapText="1"/>
    </xf>
    <xf numFmtId="0" fontId="5" fillId="45" borderId="3" xfId="2" applyFont="1" applyFill="1" applyBorder="1" applyAlignment="1" applyProtection="1">
      <alignment horizontal="center" vertical="center" wrapText="1"/>
      <protection locked="0"/>
    </xf>
    <xf numFmtId="0" fontId="3" fillId="45" borderId="3" xfId="2" applyFont="1" applyFill="1" applyBorder="1" applyAlignment="1">
      <alignment horizontal="center" vertical="center" wrapText="1"/>
    </xf>
    <xf numFmtId="0" fontId="3" fillId="45" borderId="3" xfId="2" applyFont="1" applyFill="1" applyBorder="1" applyAlignment="1" applyProtection="1">
      <alignment horizontal="center" vertical="center" wrapText="1"/>
      <protection locked="0"/>
    </xf>
    <xf numFmtId="0" fontId="4" fillId="26" borderId="3" xfId="2" applyFont="1" applyBorder="1" applyAlignment="1">
      <alignment horizontal="left" vertical="center" wrapText="1"/>
    </xf>
    <xf numFmtId="0" fontId="4" fillId="26" borderId="3" xfId="2" applyFont="1" applyBorder="1" applyAlignment="1" applyProtection="1">
      <alignment horizontal="left" vertical="center" wrapText="1"/>
      <protection locked="0"/>
    </xf>
    <xf numFmtId="0" fontId="4" fillId="41" borderId="3" xfId="2" applyFont="1" applyFill="1" applyBorder="1" applyAlignment="1">
      <alignment horizontal="left" vertical="center" wrapText="1"/>
    </xf>
    <xf numFmtId="0" fontId="4" fillId="41" borderId="3" xfId="2" applyFont="1" applyFill="1" applyBorder="1" applyAlignment="1" applyProtection="1">
      <alignment horizontal="left" vertical="center" wrapText="1"/>
      <protection locked="0"/>
    </xf>
    <xf numFmtId="0" fontId="4" fillId="26" borderId="3" xfId="2" applyFont="1" applyBorder="1" applyAlignment="1">
      <alignment horizontal="center" vertical="center" wrapText="1"/>
    </xf>
    <xf numFmtId="0" fontId="4" fillId="26" borderId="3" xfId="2" applyFont="1" applyBorder="1" applyAlignment="1" applyProtection="1">
      <alignment horizontal="center" vertical="center" wrapText="1"/>
      <protection locked="0"/>
    </xf>
    <xf numFmtId="0" fontId="1" fillId="45" borderId="2" xfId="2" applyFont="1" applyFill="1" applyAlignment="1">
      <alignment horizontal="center" vertical="center" wrapText="1"/>
    </xf>
    <xf numFmtId="0" fontId="1" fillId="45" borderId="2" xfId="2" applyFont="1" applyFill="1" applyAlignment="1" applyProtection="1">
      <alignment horizontal="center" vertical="center" wrapText="1"/>
      <protection locked="0"/>
    </xf>
    <xf numFmtId="0" fontId="2" fillId="6" borderId="2" xfId="2" applyFont="1" applyFill="1" applyAlignment="1">
      <alignment horizontal="center" vertical="center" wrapText="1"/>
    </xf>
    <xf numFmtId="0" fontId="2" fillId="6" borderId="2" xfId="2" applyFont="1" applyFill="1" applyAlignment="1" applyProtection="1">
      <alignment horizontal="center" vertical="center" wrapText="1"/>
      <protection locked="0"/>
    </xf>
    <xf numFmtId="0" fontId="29" fillId="26" borderId="7" xfId="29" applyFont="1" applyBorder="1" applyAlignment="1">
      <alignment horizontal="center" vertical="center"/>
    </xf>
    <xf numFmtId="0" fontId="29" fillId="26" borderId="8" xfId="29" applyFont="1" applyBorder="1" applyAlignment="1">
      <alignment horizontal="center" vertical="center"/>
    </xf>
    <xf numFmtId="0" fontId="29" fillId="26" borderId="9" xfId="29" applyFont="1" applyBorder="1" applyAlignment="1">
      <alignment horizontal="center" vertical="center"/>
    </xf>
    <xf numFmtId="0" fontId="22" fillId="26" borderId="2" xfId="29" applyFont="1" applyAlignment="1">
      <alignment horizontal="center"/>
    </xf>
    <xf numFmtId="0" fontId="91" fillId="26" borderId="2" xfId="29" applyFont="1" applyAlignment="1">
      <alignment horizontal="center"/>
    </xf>
    <xf numFmtId="0" fontId="20" fillId="26" borderId="7" xfId="29" applyFont="1" applyBorder="1" applyAlignment="1">
      <alignment horizontal="center" vertical="center" wrapText="1"/>
    </xf>
    <xf numFmtId="0" fontId="20" fillId="26" borderId="8" xfId="29" applyFont="1" applyBorder="1" applyAlignment="1">
      <alignment horizontal="center" vertical="center" wrapText="1"/>
    </xf>
    <xf numFmtId="0" fontId="20" fillId="26" borderId="9" xfId="29" applyFont="1" applyBorder="1" applyAlignment="1">
      <alignment horizontal="center" vertical="center" wrapText="1"/>
    </xf>
    <xf numFmtId="0" fontId="29" fillId="26" borderId="7" xfId="29" applyFont="1" applyBorder="1" applyAlignment="1">
      <alignment horizontal="center"/>
    </xf>
    <xf numFmtId="0" fontId="29" fillId="26" borderId="8" xfId="29" applyFont="1" applyBorder="1" applyAlignment="1">
      <alignment horizontal="center"/>
    </xf>
    <xf numFmtId="0" fontId="29" fillId="26" borderId="9" xfId="29" applyFont="1" applyBorder="1" applyAlignment="1">
      <alignment horizontal="center"/>
    </xf>
    <xf numFmtId="0" fontId="20" fillId="26" borderId="8" xfId="29" applyFont="1" applyBorder="1" applyAlignment="1">
      <alignment horizontal="center" vertical="center"/>
    </xf>
    <xf numFmtId="0" fontId="20" fillId="26" borderId="9" xfId="29" applyFont="1" applyBorder="1" applyAlignment="1">
      <alignment horizontal="center" vertical="center"/>
    </xf>
    <xf numFmtId="0" fontId="20" fillId="26" borderId="10" xfId="29" applyFont="1" applyBorder="1" applyAlignment="1">
      <alignment horizontal="center" vertical="center" wrapText="1"/>
    </xf>
    <xf numFmtId="0" fontId="20" fillId="26" borderId="12" xfId="29" applyFont="1" applyBorder="1" applyAlignment="1">
      <alignment horizontal="center" vertical="center" wrapText="1"/>
    </xf>
    <xf numFmtId="0" fontId="20" fillId="26" borderId="7" xfId="29" applyFont="1" applyBorder="1" applyAlignment="1">
      <alignment horizontal="center" vertical="center"/>
    </xf>
    <xf numFmtId="3" fontId="29" fillId="26" borderId="7" xfId="29" applyNumberFormat="1" applyFont="1" applyBorder="1" applyAlignment="1">
      <alignment horizontal="center" vertical="center" wrapText="1"/>
    </xf>
    <xf numFmtId="3" fontId="29" fillId="26" borderId="8" xfId="29" applyNumberFormat="1" applyFont="1" applyBorder="1" applyAlignment="1">
      <alignment horizontal="center" vertical="center" wrapText="1"/>
    </xf>
    <xf numFmtId="3" fontId="29" fillId="26" borderId="9" xfId="29" applyNumberFormat="1" applyFont="1" applyBorder="1" applyAlignment="1">
      <alignment horizontal="center" vertical="center" wrapText="1"/>
    </xf>
    <xf numFmtId="0" fontId="29" fillId="26" borderId="7" xfId="29" applyFont="1" applyBorder="1" applyAlignment="1">
      <alignment horizontal="center" vertical="center" wrapText="1"/>
    </xf>
    <xf numFmtId="0" fontId="29" fillId="26" borderId="8" xfId="29" applyFont="1" applyBorder="1" applyAlignment="1">
      <alignment horizontal="center" vertical="center" wrapText="1"/>
    </xf>
    <xf numFmtId="0" fontId="29" fillId="26" borderId="9" xfId="29" applyFont="1" applyBorder="1" applyAlignment="1">
      <alignment horizontal="center" vertical="center" wrapText="1"/>
    </xf>
    <xf numFmtId="9" fontId="29" fillId="26" borderId="7" xfId="29" applyNumberFormat="1" applyFont="1" applyBorder="1" applyAlignment="1">
      <alignment horizontal="center" vertical="center"/>
    </xf>
    <xf numFmtId="9" fontId="29" fillId="26" borderId="8" xfId="29" applyNumberFormat="1" applyFont="1" applyBorder="1" applyAlignment="1">
      <alignment horizontal="center" vertical="center"/>
    </xf>
    <xf numFmtId="9" fontId="29" fillId="26" borderId="9" xfId="29" applyNumberFormat="1" applyFont="1" applyBorder="1" applyAlignment="1">
      <alignment horizontal="center" vertical="center"/>
    </xf>
    <xf numFmtId="9" fontId="20" fillId="26" borderId="8" xfId="29" applyNumberFormat="1" applyFont="1" applyBorder="1" applyAlignment="1">
      <alignment horizontal="center" vertical="center"/>
    </xf>
    <xf numFmtId="9" fontId="20" fillId="26" borderId="9" xfId="29" applyNumberFormat="1" applyFont="1" applyBorder="1" applyAlignment="1">
      <alignment horizontal="center" vertical="center"/>
    </xf>
    <xf numFmtId="9" fontId="20" fillId="26" borderId="7" xfId="29" applyNumberFormat="1" applyFont="1" applyBorder="1" applyAlignment="1">
      <alignment horizontal="center" vertical="center"/>
    </xf>
    <xf numFmtId="9" fontId="20" fillId="26" borderId="23" xfId="29" applyNumberFormat="1" applyFont="1" applyBorder="1" applyAlignment="1">
      <alignment horizontal="center" vertical="center"/>
    </xf>
    <xf numFmtId="0" fontId="93" fillId="26" borderId="82" xfId="29" applyFont="1" applyBorder="1" applyAlignment="1">
      <alignment horizontal="center" vertical="center" wrapText="1"/>
    </xf>
    <xf numFmtId="0" fontId="93" fillId="26" borderId="81" xfId="29" applyFont="1" applyBorder="1" applyAlignment="1">
      <alignment horizontal="center" vertical="center" wrapText="1"/>
    </xf>
    <xf numFmtId="9" fontId="29" fillId="26" borderId="2" xfId="29" applyNumberFormat="1" applyFont="1" applyAlignment="1">
      <alignment horizontal="center" vertical="center" wrapText="1"/>
    </xf>
    <xf numFmtId="9" fontId="29" fillId="26" borderId="11" xfId="29" applyNumberFormat="1" applyFont="1" applyBorder="1" applyAlignment="1">
      <alignment horizontal="center" vertical="center" wrapText="1"/>
    </xf>
    <xf numFmtId="9" fontId="29" fillId="26" borderId="23" xfId="29" applyNumberFormat="1" applyFont="1" applyBorder="1" applyAlignment="1">
      <alignment horizontal="center" vertical="center" wrapText="1"/>
    </xf>
    <xf numFmtId="9" fontId="29" fillId="26" borderId="13" xfId="29" applyNumberFormat="1" applyFont="1" applyBorder="1" applyAlignment="1">
      <alignment horizontal="center" vertical="center" wrapText="1"/>
    </xf>
    <xf numFmtId="0" fontId="37" fillId="48" borderId="7" xfId="12" applyFont="1" applyFill="1" applyBorder="1" applyAlignment="1">
      <alignment horizontal="center" vertical="center" wrapText="1"/>
    </xf>
    <xf numFmtId="0" fontId="37" fillId="48" borderId="8" xfId="12" applyFont="1" applyFill="1" applyBorder="1" applyAlignment="1">
      <alignment horizontal="center" vertical="center" wrapText="1"/>
    </xf>
    <xf numFmtId="0" fontId="37" fillId="48" borderId="105" xfId="12" applyFont="1" applyFill="1" applyBorder="1" applyAlignment="1">
      <alignment horizontal="center" vertical="center" wrapText="1"/>
    </xf>
    <xf numFmtId="0" fontId="13" fillId="26" borderId="2" xfId="12" applyFont="1" applyAlignment="1">
      <alignment horizontal="center" wrapText="1"/>
    </xf>
    <xf numFmtId="0" fontId="57" fillId="46" borderId="2" xfId="12" applyFont="1" applyFill="1" applyAlignment="1">
      <alignment horizontal="center"/>
    </xf>
    <xf numFmtId="0" fontId="59" fillId="47" borderId="101" xfId="12" applyFont="1" applyFill="1" applyBorder="1" applyAlignment="1">
      <alignment horizontal="center" vertical="center"/>
    </xf>
    <xf numFmtId="0" fontId="59" fillId="47" borderId="102" xfId="12" applyFont="1" applyFill="1" applyBorder="1" applyAlignment="1">
      <alignment horizontal="center" vertical="center"/>
    </xf>
    <xf numFmtId="0" fontId="59" fillId="47" borderId="103" xfId="12" applyFont="1" applyFill="1" applyBorder="1" applyAlignment="1">
      <alignment horizontal="center" vertical="center"/>
    </xf>
    <xf numFmtId="49" fontId="59" fillId="47" borderId="7" xfId="12" applyNumberFormat="1" applyFont="1" applyFill="1" applyBorder="1" applyAlignment="1">
      <alignment horizontal="center" vertical="center"/>
    </xf>
    <xf numFmtId="49" fontId="59" fillId="47" borderId="8" xfId="12" applyNumberFormat="1" applyFont="1" applyFill="1" applyBorder="1" applyAlignment="1">
      <alignment horizontal="center" vertical="center"/>
    </xf>
    <xf numFmtId="49" fontId="59" fillId="47" borderId="105" xfId="12" applyNumberFormat="1" applyFont="1" applyFill="1" applyBorder="1" applyAlignment="1">
      <alignment horizontal="center" vertical="center"/>
    </xf>
    <xf numFmtId="0" fontId="59" fillId="47" borderId="7" xfId="12" applyFont="1" applyFill="1" applyBorder="1" applyAlignment="1">
      <alignment horizontal="center" vertical="center" wrapText="1"/>
    </xf>
    <xf numFmtId="0" fontId="59" fillId="47" borderId="8" xfId="12" applyFont="1" applyFill="1" applyBorder="1" applyAlignment="1">
      <alignment horizontal="center" vertical="center" wrapText="1"/>
    </xf>
    <xf numFmtId="0" fontId="59" fillId="47" borderId="105" xfId="12" applyFont="1" applyFill="1" applyBorder="1" applyAlignment="1">
      <alignment horizontal="center" vertical="center" wrapText="1"/>
    </xf>
    <xf numFmtId="0" fontId="58" fillId="26" borderId="106" xfId="12" applyFont="1" applyBorder="1" applyAlignment="1">
      <alignment horizontal="center"/>
    </xf>
    <xf numFmtId="0" fontId="58" fillId="26" borderId="8" xfId="12" applyFont="1" applyBorder="1" applyAlignment="1">
      <alignment horizontal="center"/>
    </xf>
    <xf numFmtId="0" fontId="58" fillId="26" borderId="105" xfId="12" applyFont="1" applyBorder="1" applyAlignment="1">
      <alignment horizontal="center"/>
    </xf>
    <xf numFmtId="0" fontId="59" fillId="47" borderId="9" xfId="12" applyFont="1" applyFill="1" applyBorder="1" applyAlignment="1">
      <alignment horizontal="center" vertical="center" wrapText="1"/>
    </xf>
    <xf numFmtId="0" fontId="37" fillId="26" borderId="7" xfId="12" applyFont="1" applyBorder="1" applyAlignment="1">
      <alignment horizontal="center" vertical="center" wrapText="1"/>
    </xf>
    <xf numFmtId="0" fontId="37" fillId="26" borderId="8" xfId="12" applyFont="1" applyBorder="1" applyAlignment="1">
      <alignment horizontal="center" vertical="center" wrapText="1"/>
    </xf>
    <xf numFmtId="0" fontId="37" fillId="26" borderId="105" xfId="12" applyFont="1" applyBorder="1" applyAlignment="1">
      <alignment horizontal="center" vertical="center" wrapText="1"/>
    </xf>
    <xf numFmtId="0" fontId="60" fillId="47" borderId="107" xfId="12" applyFont="1" applyFill="1" applyBorder="1" applyAlignment="1">
      <alignment horizontal="center" vertical="center" wrapText="1"/>
    </xf>
    <xf numFmtId="0" fontId="60" fillId="47" borderId="76" xfId="12" applyFont="1" applyFill="1" applyBorder="1" applyAlignment="1">
      <alignment horizontal="center" vertical="center" wrapText="1"/>
    </xf>
    <xf numFmtId="0" fontId="60" fillId="47" borderId="106" xfId="12" applyFont="1" applyFill="1" applyBorder="1" applyAlignment="1">
      <alignment horizontal="center" vertical="center" wrapText="1"/>
    </xf>
    <xf numFmtId="0" fontId="60" fillId="47" borderId="8" xfId="12" applyFont="1" applyFill="1" applyBorder="1" applyAlignment="1">
      <alignment horizontal="center" vertical="center" wrapText="1"/>
    </xf>
    <xf numFmtId="0" fontId="60" fillId="47" borderId="105" xfId="12" applyFont="1" applyFill="1" applyBorder="1" applyAlignment="1">
      <alignment horizontal="center" vertical="center" wrapText="1"/>
    </xf>
    <xf numFmtId="0" fontId="58" fillId="48" borderId="106" xfId="12" applyFont="1" applyFill="1" applyBorder="1" applyAlignment="1">
      <alignment horizontal="center" vertical="center"/>
    </xf>
    <xf numFmtId="0" fontId="58" fillId="48" borderId="8" xfId="12" applyFont="1" applyFill="1" applyBorder="1" applyAlignment="1">
      <alignment horizontal="center" vertical="center"/>
    </xf>
    <xf numFmtId="0" fontId="58" fillId="48" borderId="105" xfId="12" applyFont="1" applyFill="1" applyBorder="1" applyAlignment="1">
      <alignment horizontal="center" vertical="center"/>
    </xf>
    <xf numFmtId="0" fontId="62" fillId="48" borderId="106" xfId="12" applyFont="1" applyFill="1" applyBorder="1" applyAlignment="1">
      <alignment horizontal="center" vertical="center"/>
    </xf>
    <xf numFmtId="0" fontId="62" fillId="48" borderId="8" xfId="12" applyFont="1" applyFill="1" applyBorder="1" applyAlignment="1">
      <alignment horizontal="center" vertical="center"/>
    </xf>
    <xf numFmtId="0" fontId="62" fillId="48" borderId="105" xfId="12" applyFont="1" applyFill="1" applyBorder="1" applyAlignment="1">
      <alignment horizontal="center" vertical="center"/>
    </xf>
    <xf numFmtId="3" fontId="164" fillId="46" borderId="17" xfId="30" applyNumberFormat="1" applyFont="1" applyFill="1" applyBorder="1" applyAlignment="1">
      <alignment horizontal="center" vertical="center"/>
    </xf>
    <xf numFmtId="0" fontId="60" fillId="48" borderId="7" xfId="12" applyFont="1" applyFill="1" applyBorder="1" applyAlignment="1">
      <alignment horizontal="center" vertical="center" wrapText="1"/>
    </xf>
    <xf numFmtId="0" fontId="60" fillId="48" borderId="8" xfId="12" applyFont="1" applyFill="1" applyBorder="1" applyAlignment="1">
      <alignment horizontal="center" vertical="center" wrapText="1"/>
    </xf>
    <xf numFmtId="0" fontId="60" fillId="48" borderId="105" xfId="12" applyFont="1" applyFill="1" applyBorder="1" applyAlignment="1">
      <alignment horizontal="center" vertical="center" wrapText="1"/>
    </xf>
    <xf numFmtId="0" fontId="61" fillId="26" borderId="7" xfId="12" applyFont="1" applyBorder="1" applyAlignment="1">
      <alignment horizontal="center" vertical="center" wrapText="1"/>
    </xf>
    <xf numFmtId="0" fontId="61" fillId="26" borderId="8" xfId="12" applyFont="1" applyBorder="1" applyAlignment="1">
      <alignment horizontal="center" vertical="center" wrapText="1"/>
    </xf>
    <xf numFmtId="0" fontId="61" fillId="26" borderId="105" xfId="12" applyFont="1" applyBorder="1" applyAlignment="1">
      <alignment horizontal="center" vertical="center" wrapText="1"/>
    </xf>
    <xf numFmtId="0" fontId="60" fillId="47" borderId="7" xfId="12" applyFont="1" applyFill="1" applyBorder="1" applyAlignment="1">
      <alignment horizontal="center" vertical="center"/>
    </xf>
    <xf numFmtId="0" fontId="60" fillId="47" borderId="8" xfId="12" applyFont="1" applyFill="1" applyBorder="1" applyAlignment="1">
      <alignment horizontal="center" vertical="center"/>
    </xf>
    <xf numFmtId="0" fontId="60" fillId="47" borderId="105" xfId="12" applyFont="1" applyFill="1" applyBorder="1" applyAlignment="1">
      <alignment horizontal="center" vertical="center"/>
    </xf>
    <xf numFmtId="0" fontId="62" fillId="48" borderId="112" xfId="12" applyFont="1" applyFill="1" applyBorder="1" applyAlignment="1">
      <alignment horizontal="center" vertical="center" wrapText="1"/>
    </xf>
    <xf numFmtId="0" fontId="62" fillId="48" borderId="102" xfId="12" applyFont="1" applyFill="1" applyBorder="1" applyAlignment="1">
      <alignment horizontal="center" vertical="center" wrapText="1"/>
    </xf>
    <xf numFmtId="0" fontId="62" fillId="48" borderId="103" xfId="12" applyFont="1" applyFill="1" applyBorder="1" applyAlignment="1">
      <alignment horizontal="center" vertical="center" wrapText="1"/>
    </xf>
    <xf numFmtId="9" fontId="60" fillId="47" borderId="7" xfId="12" applyNumberFormat="1" applyFont="1" applyFill="1" applyBorder="1" applyAlignment="1">
      <alignment horizontal="center" vertical="center"/>
    </xf>
    <xf numFmtId="9" fontId="60" fillId="47" borderId="105" xfId="12" applyNumberFormat="1" applyFont="1" applyFill="1" applyBorder="1" applyAlignment="1">
      <alignment horizontal="center" vertical="center"/>
    </xf>
    <xf numFmtId="0" fontId="60" fillId="47" borderId="7" xfId="12" applyFont="1" applyFill="1" applyBorder="1" applyAlignment="1">
      <alignment horizontal="center" vertical="center" wrapText="1"/>
    </xf>
    <xf numFmtId="0" fontId="62" fillId="48" borderId="106" xfId="12" applyFont="1" applyFill="1" applyBorder="1" applyAlignment="1">
      <alignment horizontal="center" vertical="center" wrapText="1"/>
    </xf>
    <xf numFmtId="0" fontId="62" fillId="48" borderId="8" xfId="12" applyFont="1" applyFill="1" applyBorder="1" applyAlignment="1">
      <alignment horizontal="center" vertical="center" wrapText="1"/>
    </xf>
    <xf numFmtId="0" fontId="62" fillId="48" borderId="105" xfId="12" applyFont="1" applyFill="1" applyBorder="1" applyAlignment="1">
      <alignment horizontal="center" vertical="center" wrapText="1"/>
    </xf>
    <xf numFmtId="9" fontId="60" fillId="48" borderId="7" xfId="12" applyNumberFormat="1" applyFont="1" applyFill="1" applyBorder="1" applyAlignment="1">
      <alignment horizontal="center" vertical="center"/>
    </xf>
    <xf numFmtId="9" fontId="60" fillId="48" borderId="105" xfId="12" applyNumberFormat="1" applyFont="1" applyFill="1" applyBorder="1" applyAlignment="1">
      <alignment horizontal="center" vertical="center"/>
    </xf>
    <xf numFmtId="9" fontId="60" fillId="48" borderId="8" xfId="12" applyNumberFormat="1" applyFont="1" applyFill="1" applyBorder="1" applyAlignment="1">
      <alignment horizontal="center" vertical="center"/>
    </xf>
    <xf numFmtId="0" fontId="60" fillId="26" borderId="7" xfId="12" applyFont="1" applyBorder="1" applyAlignment="1">
      <alignment horizontal="center" vertical="center"/>
    </xf>
    <xf numFmtId="0" fontId="60" fillId="26" borderId="8" xfId="12" applyFont="1" applyBorder="1" applyAlignment="1">
      <alignment horizontal="center" vertical="center"/>
    </xf>
    <xf numFmtId="0" fontId="60" fillId="26" borderId="105" xfId="12" applyFont="1" applyBorder="1" applyAlignment="1">
      <alignment horizontal="center" vertical="center"/>
    </xf>
    <xf numFmtId="0" fontId="37" fillId="47" borderId="7" xfId="12" applyFont="1" applyFill="1" applyBorder="1" applyAlignment="1">
      <alignment horizontal="center" vertical="center" wrapText="1"/>
    </xf>
    <xf numFmtId="0" fontId="37" fillId="47" borderId="8" xfId="12" applyFont="1" applyFill="1" applyBorder="1" applyAlignment="1">
      <alignment horizontal="center" vertical="center" wrapText="1"/>
    </xf>
    <xf numFmtId="0" fontId="37" fillId="47" borderId="9" xfId="12" applyFont="1" applyFill="1" applyBorder="1" applyAlignment="1">
      <alignment horizontal="center" vertical="center" wrapText="1"/>
    </xf>
    <xf numFmtId="0" fontId="59" fillId="47" borderId="6" xfId="12" quotePrefix="1" applyFont="1" applyFill="1" applyBorder="1" applyAlignment="1">
      <alignment horizontal="center" vertical="center"/>
    </xf>
    <xf numFmtId="0" fontId="59" fillId="47" borderId="6" xfId="12" applyFont="1" applyFill="1" applyBorder="1" applyAlignment="1">
      <alignment horizontal="center" vertical="center"/>
    </xf>
    <xf numFmtId="49" fontId="59" fillId="47" borderId="7" xfId="12" quotePrefix="1" applyNumberFormat="1" applyFont="1" applyFill="1" applyBorder="1" applyAlignment="1">
      <alignment horizontal="center" vertical="center"/>
    </xf>
    <xf numFmtId="49" fontId="59" fillId="47" borderId="9" xfId="12" applyNumberFormat="1" applyFont="1" applyFill="1" applyBorder="1" applyAlignment="1">
      <alignment horizontal="center" vertical="center"/>
    </xf>
    <xf numFmtId="0" fontId="58" fillId="26" borderId="7" xfId="12" applyFont="1" applyBorder="1" applyAlignment="1">
      <alignment horizontal="center"/>
    </xf>
    <xf numFmtId="0" fontId="58" fillId="26" borderId="9" xfId="12" applyFont="1" applyBorder="1" applyAlignment="1">
      <alignment horizontal="center"/>
    </xf>
    <xf numFmtId="0" fontId="60" fillId="47" borderId="10" xfId="12" applyFont="1" applyFill="1" applyBorder="1" applyAlignment="1">
      <alignment horizontal="center" vertical="center" wrapText="1"/>
    </xf>
    <xf numFmtId="0" fontId="60" fillId="47" borderId="12" xfId="12" applyFont="1" applyFill="1" applyBorder="1" applyAlignment="1">
      <alignment horizontal="center" vertical="center" wrapText="1"/>
    </xf>
    <xf numFmtId="0" fontId="59" fillId="48" borderId="8" xfId="12" applyFont="1" applyFill="1" applyBorder="1" applyAlignment="1">
      <alignment horizontal="center" vertical="center" wrapText="1"/>
    </xf>
    <xf numFmtId="0" fontId="59" fillId="48" borderId="8" xfId="12" applyFont="1" applyFill="1" applyBorder="1" applyAlignment="1">
      <alignment horizontal="center" vertical="center"/>
    </xf>
    <xf numFmtId="0" fontId="59" fillId="48" borderId="9" xfId="12" applyFont="1" applyFill="1" applyBorder="1" applyAlignment="1">
      <alignment horizontal="center" vertical="center"/>
    </xf>
    <xf numFmtId="0" fontId="37" fillId="48" borderId="9" xfId="12" applyFont="1" applyFill="1" applyBorder="1" applyAlignment="1">
      <alignment horizontal="center" vertical="center" wrapText="1"/>
    </xf>
    <xf numFmtId="0" fontId="60" fillId="47" borderId="9" xfId="12" applyFont="1" applyFill="1" applyBorder="1" applyAlignment="1">
      <alignment horizontal="center" vertical="center" wrapText="1"/>
    </xf>
    <xf numFmtId="0" fontId="62" fillId="48" borderId="7" xfId="12" applyFont="1" applyFill="1" applyBorder="1" applyAlignment="1">
      <alignment horizontal="center" vertical="center"/>
    </xf>
    <xf numFmtId="0" fontId="62" fillId="48" borderId="9" xfId="12" applyFont="1" applyFill="1" applyBorder="1" applyAlignment="1">
      <alignment horizontal="center" vertical="center"/>
    </xf>
    <xf numFmtId="0" fontId="58" fillId="48" borderId="7" xfId="12" applyFont="1" applyFill="1" applyBorder="1" applyAlignment="1">
      <alignment horizontal="center" vertical="center"/>
    </xf>
    <xf numFmtId="0" fontId="58" fillId="48" borderId="9" xfId="12" applyFont="1" applyFill="1" applyBorder="1" applyAlignment="1">
      <alignment horizontal="center" vertical="center"/>
    </xf>
    <xf numFmtId="0" fontId="60" fillId="48" borderId="7" xfId="12" applyFont="1" applyFill="1" applyBorder="1" applyAlignment="1">
      <alignment horizontal="center" vertical="center"/>
    </xf>
    <xf numFmtId="0" fontId="60" fillId="48" borderId="8" xfId="12" applyFont="1" applyFill="1" applyBorder="1" applyAlignment="1">
      <alignment horizontal="center" vertical="center"/>
    </xf>
    <xf numFmtId="0" fontId="60" fillId="48" borderId="9" xfId="12" applyFont="1" applyFill="1" applyBorder="1" applyAlignment="1">
      <alignment horizontal="center" vertical="center"/>
    </xf>
    <xf numFmtId="0" fontId="67" fillId="47" borderId="7" xfId="12" applyFont="1" applyFill="1" applyBorder="1" applyAlignment="1">
      <alignment horizontal="center" vertical="center" wrapText="1"/>
    </xf>
    <xf numFmtId="0" fontId="67" fillId="47" borderId="8" xfId="12" applyFont="1" applyFill="1" applyBorder="1" applyAlignment="1">
      <alignment horizontal="center" vertical="center" wrapText="1"/>
    </xf>
    <xf numFmtId="0" fontId="67" fillId="47" borderId="9" xfId="12" applyFont="1" applyFill="1" applyBorder="1" applyAlignment="1">
      <alignment horizontal="center" vertical="center" wrapText="1"/>
    </xf>
    <xf numFmtId="0" fontId="61" fillId="47" borderId="7" xfId="12" applyFont="1" applyFill="1" applyBorder="1" applyAlignment="1">
      <alignment horizontal="center" vertical="center"/>
    </xf>
    <xf numFmtId="0" fontId="61" fillId="47" borderId="8" xfId="12" applyFont="1" applyFill="1" applyBorder="1" applyAlignment="1">
      <alignment horizontal="center" vertical="center"/>
    </xf>
    <xf numFmtId="0" fontId="61" fillId="47" borderId="9" xfId="12" applyFont="1" applyFill="1" applyBorder="1" applyAlignment="1">
      <alignment horizontal="center" vertical="center"/>
    </xf>
    <xf numFmtId="0" fontId="62" fillId="48" borderId="7" xfId="12" applyFont="1" applyFill="1" applyBorder="1" applyAlignment="1">
      <alignment horizontal="center" vertical="center" wrapText="1"/>
    </xf>
    <xf numFmtId="0" fontId="62" fillId="48" borderId="9" xfId="12" applyFont="1" applyFill="1" applyBorder="1" applyAlignment="1">
      <alignment horizontal="center" vertical="center" wrapText="1"/>
    </xf>
    <xf numFmtId="0" fontId="60" fillId="47" borderId="9" xfId="12" applyFont="1" applyFill="1" applyBorder="1" applyAlignment="1">
      <alignment horizontal="center" vertical="center"/>
    </xf>
    <xf numFmtId="9" fontId="60" fillId="59" borderId="7" xfId="12" applyNumberFormat="1" applyFont="1" applyFill="1" applyBorder="1" applyAlignment="1">
      <alignment horizontal="center" vertical="center"/>
    </xf>
    <xf numFmtId="9" fontId="60" fillId="59" borderId="8" xfId="12" applyNumberFormat="1" applyFont="1" applyFill="1" applyBorder="1" applyAlignment="1">
      <alignment horizontal="center" vertical="center"/>
    </xf>
    <xf numFmtId="9" fontId="60" fillId="59" borderId="9" xfId="12" applyNumberFormat="1" applyFont="1" applyFill="1" applyBorder="1" applyAlignment="1">
      <alignment horizontal="center" vertical="center"/>
    </xf>
    <xf numFmtId="9" fontId="60" fillId="47" borderId="8" xfId="12" applyNumberFormat="1" applyFont="1" applyFill="1" applyBorder="1" applyAlignment="1">
      <alignment horizontal="center" vertical="center"/>
    </xf>
    <xf numFmtId="9" fontId="60" fillId="47" borderId="9" xfId="12" applyNumberFormat="1" applyFont="1" applyFill="1" applyBorder="1" applyAlignment="1">
      <alignment horizontal="center" vertical="center"/>
    </xf>
    <xf numFmtId="0" fontId="75" fillId="46" borderId="65" xfId="12" applyFont="1" applyFill="1" applyBorder="1" applyAlignment="1">
      <alignment horizontal="left" vertical="top" wrapText="1"/>
    </xf>
    <xf numFmtId="0" fontId="75" fillId="46" borderId="66" xfId="12" applyFont="1" applyFill="1" applyBorder="1" applyAlignment="1">
      <alignment horizontal="left" vertical="top" wrapText="1"/>
    </xf>
    <xf numFmtId="0" fontId="75" fillId="46" borderId="67" xfId="12" applyFont="1" applyFill="1" applyBorder="1" applyAlignment="1">
      <alignment horizontal="left" vertical="top" wrapText="1"/>
    </xf>
    <xf numFmtId="0" fontId="75" fillId="46" borderId="68" xfId="12" applyFont="1" applyFill="1" applyBorder="1" applyAlignment="1">
      <alignment horizontal="left" vertical="top" wrapText="1"/>
    </xf>
    <xf numFmtId="0" fontId="75" fillId="46" borderId="2" xfId="12" applyFont="1" applyFill="1" applyAlignment="1">
      <alignment horizontal="left" vertical="top" wrapText="1"/>
    </xf>
    <xf numFmtId="0" fontId="75" fillId="46" borderId="44" xfId="12" applyFont="1" applyFill="1" applyBorder="1" applyAlignment="1">
      <alignment horizontal="left" vertical="top" wrapText="1"/>
    </xf>
    <xf numFmtId="0" fontId="75" fillId="46" borderId="69" xfId="12" applyFont="1" applyFill="1" applyBorder="1" applyAlignment="1">
      <alignment horizontal="left" vertical="top" wrapText="1"/>
    </xf>
    <xf numFmtId="0" fontId="75" fillId="46" borderId="70" xfId="12" applyFont="1" applyFill="1" applyBorder="1" applyAlignment="1">
      <alignment horizontal="left" vertical="top" wrapText="1"/>
    </xf>
    <xf numFmtId="0" fontId="75" fillId="46" borderId="71" xfId="12" applyFont="1" applyFill="1" applyBorder="1" applyAlignment="1">
      <alignment horizontal="left" vertical="top" wrapText="1"/>
    </xf>
    <xf numFmtId="9" fontId="60" fillId="48" borderId="23" xfId="12" applyNumberFormat="1" applyFont="1" applyFill="1" applyBorder="1" applyAlignment="1">
      <alignment horizontal="center" vertical="center"/>
    </xf>
    <xf numFmtId="9" fontId="60" fillId="48" borderId="9" xfId="12" applyNumberFormat="1" applyFont="1" applyFill="1" applyBorder="1" applyAlignment="1">
      <alignment horizontal="center" vertical="center"/>
    </xf>
    <xf numFmtId="0" fontId="165" fillId="47" borderId="7" xfId="12" applyFont="1" applyFill="1" applyBorder="1" applyAlignment="1">
      <alignment horizontal="center" vertical="center" wrapText="1"/>
    </xf>
    <xf numFmtId="0" fontId="165" fillId="47" borderId="8" xfId="12" applyFont="1" applyFill="1" applyBorder="1" applyAlignment="1">
      <alignment horizontal="center" vertical="center" wrapText="1"/>
    </xf>
    <xf numFmtId="0" fontId="165" fillId="47" borderId="9" xfId="12" applyFont="1" applyFill="1" applyBorder="1" applyAlignment="1">
      <alignment horizontal="center" vertical="center" wrapText="1"/>
    </xf>
    <xf numFmtId="0" fontId="63" fillId="48" borderId="7" xfId="12" applyFont="1" applyFill="1" applyBorder="1" applyAlignment="1">
      <alignment horizontal="center" vertical="center" wrapText="1"/>
    </xf>
    <xf numFmtId="0" fontId="63" fillId="48" borderId="8" xfId="12" applyFont="1" applyFill="1" applyBorder="1" applyAlignment="1">
      <alignment horizontal="center" vertical="center" wrapText="1"/>
    </xf>
    <xf numFmtId="0" fontId="63" fillId="48" borderId="9" xfId="12" applyFont="1" applyFill="1" applyBorder="1" applyAlignment="1">
      <alignment horizontal="center" vertical="center" wrapText="1"/>
    </xf>
    <xf numFmtId="0" fontId="62" fillId="47" borderId="7" xfId="12" applyFont="1" applyFill="1" applyBorder="1" applyAlignment="1">
      <alignment horizontal="center" vertical="center"/>
    </xf>
    <xf numFmtId="0" fontId="3" fillId="41" borderId="3" xfId="3" applyFont="1" applyFill="1" applyBorder="1" applyAlignment="1">
      <alignment horizontal="center" vertical="center" wrapText="1"/>
    </xf>
    <xf numFmtId="0" fontId="3" fillId="41" borderId="3" xfId="3" applyFont="1" applyFill="1" applyBorder="1" applyAlignment="1" applyProtection="1">
      <alignment horizontal="center" vertical="center" wrapText="1"/>
      <protection locked="0"/>
    </xf>
    <xf numFmtId="0" fontId="7" fillId="41" borderId="3" xfId="3" applyFont="1" applyFill="1" applyBorder="1" applyAlignment="1">
      <alignment horizontal="left" vertical="center" wrapText="1"/>
    </xf>
    <xf numFmtId="0" fontId="7" fillId="41" borderId="3" xfId="3" applyFont="1" applyFill="1" applyBorder="1" applyAlignment="1" applyProtection="1">
      <alignment horizontal="left" vertical="center" wrapText="1"/>
      <protection locked="0"/>
    </xf>
    <xf numFmtId="0" fontId="7" fillId="26" borderId="3" xfId="3" applyFont="1" applyBorder="1" applyAlignment="1">
      <alignment horizontal="left" vertical="center" wrapText="1"/>
    </xf>
    <xf numFmtId="0" fontId="7" fillId="26" borderId="3" xfId="3" applyFont="1" applyBorder="1" applyAlignment="1" applyProtection="1">
      <alignment horizontal="left" vertical="center" wrapText="1"/>
      <protection locked="0"/>
    </xf>
    <xf numFmtId="0" fontId="8" fillId="45" borderId="3" xfId="3" applyFont="1" applyFill="1" applyBorder="1" applyAlignment="1">
      <alignment horizontal="center" vertical="center" wrapText="1"/>
    </xf>
    <xf numFmtId="0" fontId="8" fillId="45" borderId="3" xfId="3" applyFont="1" applyFill="1" applyBorder="1" applyAlignment="1" applyProtection="1">
      <alignment horizontal="center" vertical="center" wrapText="1"/>
      <protection locked="0"/>
    </xf>
    <xf numFmtId="0" fontId="5" fillId="45" borderId="3" xfId="3" applyFont="1" applyFill="1" applyBorder="1" applyAlignment="1">
      <alignment horizontal="center" vertical="center" wrapText="1"/>
    </xf>
    <xf numFmtId="0" fontId="5" fillId="45" borderId="3" xfId="3" applyFont="1" applyFill="1" applyBorder="1" applyAlignment="1" applyProtection="1">
      <alignment horizontal="center" vertical="center" wrapText="1"/>
      <protection locked="0"/>
    </xf>
    <xf numFmtId="0" fontId="3" fillId="45" borderId="3" xfId="3" applyFont="1" applyFill="1" applyBorder="1" applyAlignment="1">
      <alignment horizontal="center" vertical="center" wrapText="1"/>
    </xf>
    <xf numFmtId="0" fontId="3" fillId="45" borderId="3" xfId="3" applyFont="1" applyFill="1" applyBorder="1" applyAlignment="1" applyProtection="1">
      <alignment horizontal="center" vertical="center" wrapText="1"/>
      <protection locked="0"/>
    </xf>
    <xf numFmtId="0" fontId="4" fillId="26" borderId="3" xfId="3" applyFont="1" applyBorder="1" applyAlignment="1">
      <alignment horizontal="left" vertical="center" wrapText="1"/>
    </xf>
    <xf numFmtId="0" fontId="4" fillId="26" borderId="3" xfId="3" applyFont="1" applyBorder="1" applyAlignment="1" applyProtection="1">
      <alignment horizontal="left" vertical="center" wrapText="1"/>
      <protection locked="0"/>
    </xf>
    <xf numFmtId="0" fontId="4" fillId="41" borderId="3" xfId="3" applyFont="1" applyFill="1" applyBorder="1" applyAlignment="1">
      <alignment horizontal="left" vertical="center" wrapText="1"/>
    </xf>
    <xf numFmtId="0" fontId="4" fillId="41" borderId="3" xfId="3" applyFont="1" applyFill="1" applyBorder="1" applyAlignment="1" applyProtection="1">
      <alignment horizontal="left" vertical="center" wrapText="1"/>
      <protection locked="0"/>
    </xf>
    <xf numFmtId="0" fontId="4" fillId="26" borderId="3" xfId="3" applyFont="1" applyBorder="1" applyAlignment="1">
      <alignment horizontal="center" vertical="center" wrapText="1"/>
    </xf>
    <xf numFmtId="0" fontId="4" fillId="26" borderId="3" xfId="3" applyFont="1" applyBorder="1" applyAlignment="1" applyProtection="1">
      <alignment horizontal="center" vertical="center" wrapText="1"/>
      <protection locked="0"/>
    </xf>
    <xf numFmtId="0" fontId="1" fillId="45" borderId="2" xfId="3" applyFont="1" applyFill="1" applyAlignment="1">
      <alignment horizontal="center" vertical="center" wrapText="1"/>
    </xf>
    <xf numFmtId="0" fontId="1" fillId="45" borderId="2" xfId="3" applyFont="1" applyFill="1" applyAlignment="1" applyProtection="1">
      <alignment horizontal="center" vertical="center" wrapText="1"/>
      <protection locked="0"/>
    </xf>
    <xf numFmtId="0" fontId="2" fillId="6" borderId="2" xfId="3" applyFont="1" applyFill="1" applyAlignment="1">
      <alignment horizontal="center" vertical="center" wrapText="1"/>
    </xf>
    <xf numFmtId="0" fontId="2" fillId="6" borderId="2" xfId="3" applyFont="1" applyFill="1" applyAlignment="1" applyProtection="1">
      <alignment horizontal="center" vertical="center" wrapText="1"/>
      <protection locked="0"/>
    </xf>
    <xf numFmtId="0" fontId="3" fillId="41" borderId="3" xfId="4" applyFont="1" applyFill="1" applyBorder="1" applyAlignment="1">
      <alignment horizontal="center" vertical="center" wrapText="1"/>
    </xf>
    <xf numFmtId="0" fontId="3" fillId="41" borderId="3" xfId="4" applyFont="1" applyFill="1" applyBorder="1" applyAlignment="1" applyProtection="1">
      <alignment horizontal="center" vertical="center" wrapText="1"/>
      <protection locked="0"/>
    </xf>
    <xf numFmtId="0" fontId="7" fillId="41" borderId="3" xfId="4" applyFont="1" applyFill="1" applyBorder="1" applyAlignment="1">
      <alignment horizontal="left" vertical="center" wrapText="1"/>
    </xf>
    <xf numFmtId="0" fontId="7" fillId="41" borderId="3" xfId="4" applyFont="1" applyFill="1" applyBorder="1" applyAlignment="1" applyProtection="1">
      <alignment horizontal="left" vertical="center" wrapText="1"/>
      <protection locked="0"/>
    </xf>
    <xf numFmtId="0" fontId="7" fillId="26" borderId="3" xfId="4" applyFont="1" applyBorder="1" applyAlignment="1">
      <alignment horizontal="left" vertical="center" wrapText="1"/>
    </xf>
    <xf numFmtId="0" fontId="7" fillId="26" borderId="3" xfId="4" applyFont="1" applyBorder="1" applyAlignment="1" applyProtection="1">
      <alignment horizontal="left" vertical="center" wrapText="1"/>
      <protection locked="0"/>
    </xf>
    <xf numFmtId="0" fontId="8" fillId="45" borderId="3" xfId="4" applyFont="1" applyFill="1" applyBorder="1" applyAlignment="1">
      <alignment horizontal="center" vertical="center" wrapText="1"/>
    </xf>
    <xf numFmtId="0" fontId="8" fillId="45" borderId="3" xfId="4" applyFont="1" applyFill="1" applyBorder="1" applyAlignment="1" applyProtection="1">
      <alignment horizontal="center" vertical="center" wrapText="1"/>
      <protection locked="0"/>
    </xf>
    <xf numFmtId="0" fontId="5" fillId="45" borderId="3" xfId="4" applyFont="1" applyFill="1" applyBorder="1" applyAlignment="1">
      <alignment horizontal="center" vertical="center" wrapText="1"/>
    </xf>
    <xf numFmtId="0" fontId="5" fillId="45" borderId="3" xfId="4" applyFont="1" applyFill="1" applyBorder="1" applyAlignment="1" applyProtection="1">
      <alignment horizontal="center" vertical="center" wrapText="1"/>
      <protection locked="0"/>
    </xf>
    <xf numFmtId="0" fontId="3" fillId="45" borderId="3" xfId="4" applyFont="1" applyFill="1" applyBorder="1" applyAlignment="1">
      <alignment horizontal="center" vertical="center" wrapText="1"/>
    </xf>
    <xf numFmtId="0" fontId="3" fillId="45" borderId="3" xfId="4" applyFont="1" applyFill="1" applyBorder="1" applyAlignment="1" applyProtection="1">
      <alignment horizontal="center" vertical="center" wrapText="1"/>
      <protection locked="0"/>
    </xf>
    <xf numFmtId="0" fontId="4" fillId="26" borderId="3" xfId="4" applyFont="1" applyBorder="1" applyAlignment="1">
      <alignment horizontal="left" vertical="center" wrapText="1"/>
    </xf>
    <xf numFmtId="0" fontId="4" fillId="26" borderId="3" xfId="4" applyFont="1" applyBorder="1" applyAlignment="1" applyProtection="1">
      <alignment horizontal="left" vertical="center" wrapText="1"/>
      <protection locked="0"/>
    </xf>
    <xf numFmtId="0" fontId="4" fillId="41" borderId="3" xfId="4" applyFont="1" applyFill="1" applyBorder="1" applyAlignment="1">
      <alignment horizontal="left" vertical="center" wrapText="1"/>
    </xf>
    <xf numFmtId="0" fontId="4" fillId="41" borderId="3" xfId="4" applyFont="1" applyFill="1" applyBorder="1" applyAlignment="1" applyProtection="1">
      <alignment horizontal="left" vertical="center" wrapText="1"/>
      <protection locked="0"/>
    </xf>
    <xf numFmtId="0" fontId="4" fillId="26" borderId="3" xfId="4" applyFont="1" applyBorder="1" applyAlignment="1">
      <alignment horizontal="center" vertical="center" wrapText="1"/>
    </xf>
    <xf numFmtId="0" fontId="4" fillId="26" borderId="3" xfId="4" applyFont="1" applyBorder="1" applyAlignment="1" applyProtection="1">
      <alignment horizontal="center" vertical="center" wrapText="1"/>
      <protection locked="0"/>
    </xf>
    <xf numFmtId="0" fontId="1" fillId="45" borderId="2" xfId="4" applyFont="1" applyFill="1" applyAlignment="1">
      <alignment horizontal="center" vertical="center" wrapText="1"/>
    </xf>
    <xf numFmtId="0" fontId="1" fillId="45" borderId="2" xfId="4" applyFont="1" applyFill="1" applyAlignment="1" applyProtection="1">
      <alignment horizontal="center" vertical="center" wrapText="1"/>
      <protection locked="0"/>
    </xf>
    <xf numFmtId="0" fontId="2" fillId="6" borderId="2" xfId="4" applyFont="1" applyFill="1" applyAlignment="1">
      <alignment horizontal="center" vertical="center" wrapText="1"/>
    </xf>
    <xf numFmtId="0" fontId="2" fillId="6" borderId="2" xfId="4" applyFont="1" applyFill="1" applyAlignment="1" applyProtection="1">
      <alignment horizontal="center" vertical="center" wrapText="1"/>
      <protection locked="0"/>
    </xf>
    <xf numFmtId="9" fontId="18" fillId="48" borderId="7" xfId="5" applyNumberFormat="1" applyFont="1" applyFill="1" applyBorder="1" applyAlignment="1">
      <alignment horizontal="center" vertical="center"/>
    </xf>
    <xf numFmtId="9" fontId="18" fillId="48" borderId="8" xfId="5" applyNumberFormat="1" applyFont="1" applyFill="1" applyBorder="1" applyAlignment="1">
      <alignment horizontal="center" vertical="center"/>
    </xf>
    <xf numFmtId="9" fontId="18" fillId="48" borderId="9" xfId="5" applyNumberFormat="1" applyFont="1" applyFill="1" applyBorder="1" applyAlignment="1">
      <alignment horizontal="center" vertical="center"/>
    </xf>
    <xf numFmtId="0" fontId="18" fillId="26" borderId="7" xfId="5" applyFont="1" applyBorder="1" applyAlignment="1">
      <alignment horizontal="center" vertical="center"/>
    </xf>
    <xf numFmtId="0" fontId="18" fillId="26" borderId="8" xfId="5" applyFont="1" applyBorder="1" applyAlignment="1">
      <alignment horizontal="center" vertical="center"/>
    </xf>
    <xf numFmtId="0" fontId="18" fillId="26" borderId="9" xfId="5" applyFont="1" applyBorder="1" applyAlignment="1">
      <alignment horizontal="center" vertical="center"/>
    </xf>
    <xf numFmtId="0" fontId="18" fillId="47" borderId="10" xfId="5" applyFont="1" applyFill="1" applyBorder="1" applyAlignment="1">
      <alignment horizontal="center" vertical="center" wrapText="1"/>
    </xf>
    <xf numFmtId="0" fontId="18" fillId="47" borderId="12" xfId="5" applyFont="1" applyFill="1" applyBorder="1" applyAlignment="1">
      <alignment horizontal="center" vertical="center" wrapText="1"/>
    </xf>
    <xf numFmtId="0" fontId="17" fillId="48" borderId="7" xfId="5" applyFont="1" applyFill="1" applyBorder="1" applyAlignment="1">
      <alignment horizontal="center" vertical="center" wrapText="1"/>
    </xf>
    <xf numFmtId="0" fontId="17" fillId="48" borderId="8" xfId="5" applyFont="1" applyFill="1" applyBorder="1" applyAlignment="1">
      <alignment horizontal="center" vertical="center" wrapText="1"/>
    </xf>
    <xf numFmtId="0" fontId="17" fillId="48" borderId="9" xfId="5" applyFont="1" applyFill="1" applyBorder="1" applyAlignment="1">
      <alignment horizontal="center" vertical="center" wrapText="1"/>
    </xf>
    <xf numFmtId="0" fontId="18" fillId="26" borderId="7" xfId="5" applyFont="1" applyBorder="1" applyAlignment="1">
      <alignment horizontal="left" vertical="center" wrapText="1"/>
    </xf>
    <xf numFmtId="0" fontId="18" fillId="26" borderId="8" xfId="5" applyFont="1" applyBorder="1" applyAlignment="1">
      <alignment horizontal="left" vertical="center" wrapText="1"/>
    </xf>
    <xf numFmtId="0" fontId="18" fillId="26" borderId="9" xfId="5" applyFont="1" applyBorder="1" applyAlignment="1">
      <alignment horizontal="left" vertical="center" wrapText="1"/>
    </xf>
    <xf numFmtId="0" fontId="18" fillId="26" borderId="7" xfId="5" applyFont="1" applyBorder="1" applyAlignment="1">
      <alignment horizontal="left" vertical="top" wrapText="1"/>
    </xf>
    <xf numFmtId="0" fontId="18" fillId="26" borderId="8" xfId="5" applyFont="1" applyBorder="1" applyAlignment="1">
      <alignment horizontal="left" vertical="top" wrapText="1"/>
    </xf>
    <xf numFmtId="0" fontId="18" fillId="26" borderId="9" xfId="5" applyFont="1" applyBorder="1" applyAlignment="1">
      <alignment horizontal="left" vertical="top" wrapText="1"/>
    </xf>
    <xf numFmtId="0" fontId="18" fillId="48" borderId="8" xfId="5" applyFont="1" applyFill="1" applyBorder="1" applyAlignment="1">
      <alignment horizontal="left" vertical="center" wrapText="1"/>
    </xf>
    <xf numFmtId="0" fontId="18" fillId="48" borderId="8" xfId="5" applyFont="1" applyFill="1" applyBorder="1" applyAlignment="1">
      <alignment horizontal="left" vertical="center"/>
    </xf>
    <xf numFmtId="0" fontId="18" fillId="48" borderId="9" xfId="5" applyFont="1" applyFill="1" applyBorder="1" applyAlignment="1">
      <alignment horizontal="left" vertical="center"/>
    </xf>
    <xf numFmtId="0" fontId="18" fillId="47" borderId="10" xfId="5" applyFont="1" applyFill="1" applyBorder="1" applyAlignment="1">
      <alignment horizontal="left" vertical="center" wrapText="1"/>
    </xf>
    <xf numFmtId="0" fontId="18" fillId="47" borderId="12" xfId="5" applyFont="1" applyFill="1" applyBorder="1" applyAlignment="1">
      <alignment horizontal="left" vertical="center" wrapText="1"/>
    </xf>
    <xf numFmtId="0" fontId="18" fillId="48" borderId="7" xfId="5" applyFont="1" applyFill="1" applyBorder="1" applyAlignment="1">
      <alignment horizontal="left" vertical="center" wrapText="1"/>
    </xf>
    <xf numFmtId="0" fontId="18" fillId="48" borderId="9" xfId="5" applyFont="1" applyFill="1" applyBorder="1" applyAlignment="1">
      <alignment horizontal="left" vertical="center" wrapText="1"/>
    </xf>
    <xf numFmtId="0" fontId="17" fillId="48" borderId="7" xfId="5" applyFont="1" applyFill="1" applyBorder="1" applyAlignment="1">
      <alignment horizontal="center" vertical="center"/>
    </xf>
    <xf numFmtId="0" fontId="17" fillId="48" borderId="8" xfId="5" applyFont="1" applyFill="1" applyBorder="1" applyAlignment="1">
      <alignment horizontal="center" vertical="center"/>
    </xf>
    <xf numFmtId="0" fontId="17" fillId="48" borderId="9" xfId="5" applyFont="1" applyFill="1" applyBorder="1" applyAlignment="1">
      <alignment horizontal="center" vertical="center"/>
    </xf>
    <xf numFmtId="0" fontId="18" fillId="48" borderId="7" xfId="5" applyFont="1" applyFill="1" applyBorder="1" applyAlignment="1">
      <alignment horizontal="left" vertical="center"/>
    </xf>
    <xf numFmtId="0" fontId="18" fillId="47" borderId="7" xfId="5" applyFont="1" applyFill="1" applyBorder="1" applyAlignment="1">
      <alignment horizontal="left" vertical="center" wrapText="1"/>
    </xf>
    <xf numFmtId="0" fontId="18" fillId="47" borderId="8" xfId="5" applyFont="1" applyFill="1" applyBorder="1" applyAlignment="1">
      <alignment horizontal="left" vertical="center" wrapText="1"/>
    </xf>
    <xf numFmtId="0" fontId="18" fillId="47" borderId="9" xfId="5" applyFont="1" applyFill="1" applyBorder="1" applyAlignment="1">
      <alignment horizontal="left" vertical="center" wrapText="1"/>
    </xf>
    <xf numFmtId="0" fontId="18" fillId="47" borderId="7" xfId="5" applyFont="1" applyFill="1" applyBorder="1" applyAlignment="1">
      <alignment horizontal="center" vertical="center"/>
    </xf>
    <xf numFmtId="0" fontId="18" fillId="47" borderId="8" xfId="5" applyFont="1" applyFill="1" applyBorder="1" applyAlignment="1">
      <alignment horizontal="center" vertical="center"/>
    </xf>
    <xf numFmtId="0" fontId="18" fillId="47" borderId="9" xfId="5" applyFont="1" applyFill="1" applyBorder="1" applyAlignment="1">
      <alignment horizontal="center" vertical="center"/>
    </xf>
    <xf numFmtId="0" fontId="18" fillId="48" borderId="7" xfId="5" applyFont="1" applyFill="1" applyBorder="1" applyAlignment="1">
      <alignment horizontal="center" vertical="center" wrapText="1"/>
    </xf>
    <xf numFmtId="0" fontId="18" fillId="48" borderId="8" xfId="5" applyFont="1" applyFill="1" applyBorder="1" applyAlignment="1">
      <alignment horizontal="center" vertical="center" wrapText="1"/>
    </xf>
    <xf numFmtId="0" fontId="18" fillId="48" borderId="9" xfId="5" applyFont="1" applyFill="1" applyBorder="1" applyAlignment="1">
      <alignment horizontal="center" vertical="center" wrapText="1"/>
    </xf>
    <xf numFmtId="0" fontId="17" fillId="26" borderId="7" xfId="5" applyFont="1" applyBorder="1" applyAlignment="1">
      <alignment horizontal="center" vertical="center"/>
    </xf>
    <xf numFmtId="0" fontId="17" fillId="26" borderId="8" xfId="5" applyFont="1" applyBorder="1" applyAlignment="1">
      <alignment horizontal="center" vertical="center"/>
    </xf>
    <xf numFmtId="0" fontId="17" fillId="26" borderId="9" xfId="5" applyFont="1" applyBorder="1" applyAlignment="1">
      <alignment horizontal="center" vertical="center"/>
    </xf>
    <xf numFmtId="0" fontId="14" fillId="26" borderId="2" xfId="5" applyFont="1" applyAlignment="1">
      <alignment horizontal="center"/>
    </xf>
    <xf numFmtId="0" fontId="16" fillId="46" borderId="2" xfId="5" applyFont="1" applyFill="1" applyAlignment="1">
      <alignment horizontal="center" vertical="center"/>
    </xf>
    <xf numFmtId="0" fontId="18" fillId="47" borderId="6" xfId="5" applyFont="1" applyFill="1" applyBorder="1" applyAlignment="1">
      <alignment horizontal="center" vertical="center"/>
    </xf>
    <xf numFmtId="49" fontId="18" fillId="47" borderId="7" xfId="5" applyNumberFormat="1" applyFont="1" applyFill="1" applyBorder="1" applyAlignment="1">
      <alignment horizontal="center" vertical="center"/>
    </xf>
    <xf numFmtId="49" fontId="18" fillId="47" borderId="8" xfId="5" applyNumberFormat="1" applyFont="1" applyFill="1" applyBorder="1" applyAlignment="1">
      <alignment horizontal="center" vertical="center"/>
    </xf>
    <xf numFmtId="49" fontId="18" fillId="47" borderId="9" xfId="5" applyNumberFormat="1" applyFont="1" applyFill="1" applyBorder="1" applyAlignment="1">
      <alignment horizontal="center" vertical="center"/>
    </xf>
    <xf numFmtId="0" fontId="18" fillId="47" borderId="7" xfId="5" applyFont="1" applyFill="1" applyBorder="1" applyAlignment="1">
      <alignment horizontal="center" vertical="center" wrapText="1"/>
    </xf>
    <xf numFmtId="0" fontId="18" fillId="47" borderId="8" xfId="5" applyFont="1" applyFill="1" applyBorder="1" applyAlignment="1">
      <alignment horizontal="center" vertical="center" wrapText="1"/>
    </xf>
    <xf numFmtId="0" fontId="18" fillId="47" borderId="9" xfId="5" applyFont="1" applyFill="1" applyBorder="1" applyAlignment="1">
      <alignment horizontal="center" vertical="center" wrapText="1"/>
    </xf>
    <xf numFmtId="0" fontId="31" fillId="26" borderId="2" xfId="13" applyFont="1" applyAlignment="1">
      <alignment horizontal="center" vertical="center" wrapText="1"/>
    </xf>
    <xf numFmtId="0" fontId="31" fillId="26" borderId="59" xfId="13" applyFont="1" applyBorder="1" applyAlignment="1">
      <alignment horizontal="center" vertical="center" wrapText="1"/>
    </xf>
    <xf numFmtId="0" fontId="31" fillId="26" borderId="16" xfId="13" applyFont="1" applyBorder="1" applyAlignment="1">
      <alignment horizontal="center" vertical="center" wrapText="1"/>
    </xf>
    <xf numFmtId="0" fontId="31" fillId="26" borderId="62" xfId="13" applyFont="1" applyBorder="1" applyAlignment="1">
      <alignment horizontal="center" vertical="center" wrapText="1"/>
    </xf>
    <xf numFmtId="0" fontId="49" fillId="47" borderId="7" xfId="13" applyFont="1" applyFill="1" applyBorder="1" applyAlignment="1">
      <alignment horizontal="center" vertical="center" wrapText="1"/>
    </xf>
    <xf numFmtId="0" fontId="49" fillId="47" borderId="8" xfId="13" applyFont="1" applyFill="1" applyBorder="1" applyAlignment="1">
      <alignment horizontal="center" vertical="center" wrapText="1"/>
    </xf>
    <xf numFmtId="0" fontId="49" fillId="47" borderId="9" xfId="13" applyFont="1" applyFill="1" applyBorder="1" applyAlignment="1">
      <alignment horizontal="center" vertical="center" wrapText="1"/>
    </xf>
    <xf numFmtId="0" fontId="49" fillId="47" borderId="7" xfId="13" applyFont="1" applyFill="1" applyBorder="1" applyAlignment="1">
      <alignment horizontal="center" vertical="center"/>
    </xf>
    <xf numFmtId="0" fontId="49" fillId="47" borderId="8" xfId="13" applyFont="1" applyFill="1" applyBorder="1" applyAlignment="1">
      <alignment horizontal="center" vertical="center"/>
    </xf>
    <xf numFmtId="0" fontId="49" fillId="47" borderId="9" xfId="13" applyFont="1" applyFill="1" applyBorder="1" applyAlignment="1">
      <alignment horizontal="center" vertical="center"/>
    </xf>
    <xf numFmtId="0" fontId="49" fillId="47" borderId="10" xfId="13" applyFont="1" applyFill="1" applyBorder="1" applyAlignment="1">
      <alignment horizontal="center" vertical="center" wrapText="1"/>
    </xf>
    <xf numFmtId="0" fontId="49" fillId="47" borderId="12" xfId="13" applyFont="1" applyFill="1" applyBorder="1" applyAlignment="1">
      <alignment horizontal="center" vertical="center" wrapText="1"/>
    </xf>
    <xf numFmtId="0" fontId="50" fillId="48" borderId="7" xfId="13" applyFont="1" applyFill="1" applyBorder="1" applyAlignment="1">
      <alignment horizontal="center" vertical="center" wrapText="1"/>
    </xf>
    <xf numFmtId="0" fontId="50" fillId="48" borderId="8" xfId="13" applyFont="1" applyFill="1" applyBorder="1" applyAlignment="1">
      <alignment horizontal="center" vertical="center" wrapText="1"/>
    </xf>
    <xf numFmtId="0" fontId="50" fillId="48" borderId="9" xfId="13" applyFont="1" applyFill="1" applyBorder="1" applyAlignment="1">
      <alignment horizontal="center" vertical="center" wrapText="1"/>
    </xf>
    <xf numFmtId="9" fontId="49" fillId="48" borderId="7" xfId="13" applyNumberFormat="1" applyFont="1" applyFill="1" applyBorder="1" applyAlignment="1">
      <alignment horizontal="center" vertical="center"/>
    </xf>
    <xf numFmtId="9" fontId="49" fillId="48" borderId="8" xfId="13" applyNumberFormat="1" applyFont="1" applyFill="1" applyBorder="1" applyAlignment="1">
      <alignment horizontal="center" vertical="center"/>
    </xf>
    <xf numFmtId="9" fontId="49" fillId="48" borderId="9" xfId="13" applyNumberFormat="1" applyFont="1" applyFill="1" applyBorder="1" applyAlignment="1">
      <alignment horizontal="center" vertical="center"/>
    </xf>
    <xf numFmtId="9" fontId="49" fillId="48" borderId="23" xfId="13" applyNumberFormat="1" applyFont="1" applyFill="1" applyBorder="1" applyAlignment="1">
      <alignment horizontal="center" vertical="center"/>
    </xf>
    <xf numFmtId="0" fontId="50" fillId="48" borderId="7" xfId="13" applyFont="1" applyFill="1" applyBorder="1" applyAlignment="1">
      <alignment horizontal="center" vertical="center"/>
    </xf>
    <xf numFmtId="0" fontId="50" fillId="48" borderId="8" xfId="13" applyFont="1" applyFill="1" applyBorder="1" applyAlignment="1">
      <alignment horizontal="center" vertical="center"/>
    </xf>
    <xf numFmtId="0" fontId="50" fillId="48" borderId="9" xfId="13" applyFont="1" applyFill="1" applyBorder="1" applyAlignment="1">
      <alignment horizontal="center" vertical="center"/>
    </xf>
    <xf numFmtId="0" fontId="49" fillId="48" borderId="7" xfId="13" applyFont="1" applyFill="1" applyBorder="1" applyAlignment="1">
      <alignment horizontal="center" vertical="center" wrapText="1"/>
    </xf>
    <xf numFmtId="0" fontId="49" fillId="48" borderId="8" xfId="13" applyFont="1" applyFill="1" applyBorder="1" applyAlignment="1">
      <alignment horizontal="center" vertical="center"/>
    </xf>
    <xf numFmtId="0" fontId="49" fillId="48" borderId="9" xfId="13" applyFont="1" applyFill="1" applyBorder="1" applyAlignment="1">
      <alignment horizontal="center" vertical="center"/>
    </xf>
    <xf numFmtId="0" fontId="52" fillId="47" borderId="7" xfId="13" applyFont="1" applyFill="1" applyBorder="1" applyAlignment="1">
      <alignment horizontal="left" vertical="center" wrapText="1"/>
    </xf>
    <xf numFmtId="0" fontId="52" fillId="47" borderId="8" xfId="13" applyFont="1" applyFill="1" applyBorder="1" applyAlignment="1">
      <alignment horizontal="left" vertical="center" wrapText="1"/>
    </xf>
    <xf numFmtId="0" fontId="52" fillId="47" borderId="9" xfId="13" applyFont="1" applyFill="1" applyBorder="1" applyAlignment="1">
      <alignment horizontal="left" vertical="center" wrapText="1"/>
    </xf>
    <xf numFmtId="0" fontId="27" fillId="48" borderId="7" xfId="13" applyFont="1" applyFill="1" applyBorder="1" applyAlignment="1">
      <alignment horizontal="center" vertical="center" wrapText="1"/>
    </xf>
    <xf numFmtId="0" fontId="27" fillId="48" borderId="8" xfId="13" applyFont="1" applyFill="1" applyBorder="1" applyAlignment="1">
      <alignment horizontal="center" vertical="center" wrapText="1"/>
    </xf>
    <xf numFmtId="0" fontId="27" fillId="48" borderId="9" xfId="13" applyFont="1" applyFill="1" applyBorder="1" applyAlignment="1">
      <alignment horizontal="center" vertical="center" wrapText="1"/>
    </xf>
    <xf numFmtId="9" fontId="49" fillId="48" borderId="27" xfId="13" applyNumberFormat="1" applyFont="1" applyFill="1" applyBorder="1" applyAlignment="1">
      <alignment horizontal="center" vertical="center"/>
    </xf>
    <xf numFmtId="9" fontId="50" fillId="47" borderId="8" xfId="13" applyNumberFormat="1" applyFont="1" applyFill="1" applyBorder="1" applyAlignment="1">
      <alignment horizontal="center" vertical="center"/>
    </xf>
    <xf numFmtId="9" fontId="50" fillId="47" borderId="9" xfId="13" applyNumberFormat="1" applyFont="1" applyFill="1" applyBorder="1" applyAlignment="1">
      <alignment horizontal="center" vertical="center"/>
    </xf>
    <xf numFmtId="0" fontId="50" fillId="48" borderId="22" xfId="13" applyFont="1" applyFill="1" applyBorder="1" applyAlignment="1">
      <alignment horizontal="center" vertical="center"/>
    </xf>
    <xf numFmtId="0" fontId="50" fillId="48" borderId="23" xfId="13" applyFont="1" applyFill="1" applyBorder="1" applyAlignment="1">
      <alignment horizontal="center" vertical="center"/>
    </xf>
    <xf numFmtId="0" fontId="50" fillId="48" borderId="13" xfId="13" applyFont="1" applyFill="1" applyBorder="1" applyAlignment="1">
      <alignment horizontal="center" vertical="center"/>
    </xf>
    <xf numFmtId="0" fontId="50" fillId="26" borderId="2" xfId="13" applyFont="1" applyAlignment="1">
      <alignment horizontal="center"/>
    </xf>
    <xf numFmtId="0" fontId="51" fillId="46" borderId="2" xfId="13" applyFont="1" applyFill="1" applyAlignment="1">
      <alignment horizontal="center"/>
    </xf>
    <xf numFmtId="0" fontId="49" fillId="47" borderId="6" xfId="13" applyFont="1" applyFill="1" applyBorder="1" applyAlignment="1">
      <alignment horizontal="center" vertical="center"/>
    </xf>
    <xf numFmtId="49" fontId="49" fillId="47" borderId="7" xfId="13" applyNumberFormat="1" applyFont="1" applyFill="1" applyBorder="1" applyAlignment="1">
      <alignment horizontal="center" vertical="center"/>
    </xf>
    <xf numFmtId="49" fontId="49" fillId="47" borderId="8" xfId="13" applyNumberFormat="1" applyFont="1" applyFill="1" applyBorder="1" applyAlignment="1">
      <alignment horizontal="center" vertical="center"/>
    </xf>
    <xf numFmtId="49" fontId="49" fillId="47" borderId="9" xfId="13" applyNumberFormat="1" applyFont="1" applyFill="1" applyBorder="1" applyAlignment="1">
      <alignment horizontal="center" vertical="center"/>
    </xf>
    <xf numFmtId="0" fontId="50" fillId="26" borderId="7" xfId="13" applyFont="1" applyBorder="1" applyAlignment="1">
      <alignment horizontal="center"/>
    </xf>
    <xf numFmtId="0" fontId="50" fillId="26" borderId="8" xfId="13" applyFont="1" applyBorder="1" applyAlignment="1">
      <alignment horizontal="center"/>
    </xf>
    <xf numFmtId="0" fontId="50" fillId="26" borderId="9" xfId="13" applyFont="1" applyBorder="1" applyAlignment="1">
      <alignment horizontal="center"/>
    </xf>
    <xf numFmtId="0" fontId="49" fillId="26" borderId="7" xfId="13" applyFont="1" applyBorder="1" applyAlignment="1">
      <alignment horizontal="left" vertical="center" wrapText="1"/>
    </xf>
    <xf numFmtId="0" fontId="49" fillId="26" borderId="8" xfId="13" applyFont="1" applyBorder="1" applyAlignment="1">
      <alignment horizontal="left" vertical="center" wrapText="1"/>
    </xf>
    <xf numFmtId="0" fontId="49" fillId="26" borderId="9" xfId="13" applyFont="1" applyBorder="1" applyAlignment="1">
      <alignment horizontal="left" vertical="center" wrapText="1"/>
    </xf>
    <xf numFmtId="0" fontId="49" fillId="48" borderId="8" xfId="13" applyFont="1" applyFill="1" applyBorder="1" applyAlignment="1">
      <alignment horizontal="center" vertical="center" wrapText="1"/>
    </xf>
    <xf numFmtId="0" fontId="49" fillId="48" borderId="23" xfId="13" applyFont="1" applyFill="1" applyBorder="1" applyAlignment="1">
      <alignment horizontal="center" vertical="center" wrapText="1"/>
    </xf>
    <xf numFmtId="0" fontId="49" fillId="48" borderId="9" xfId="13" applyFont="1" applyFill="1" applyBorder="1" applyAlignment="1">
      <alignment horizontal="center" vertical="center" wrapText="1"/>
    </xf>
    <xf numFmtId="0" fontId="37" fillId="47" borderId="10" xfId="7" applyFont="1" applyFill="1" applyBorder="1" applyAlignment="1">
      <alignment horizontal="center" vertical="center" wrapText="1"/>
    </xf>
    <xf numFmtId="0" fontId="37" fillId="47" borderId="12" xfId="7" applyFont="1" applyFill="1" applyBorder="1" applyAlignment="1">
      <alignment horizontal="center" vertical="center" wrapText="1"/>
    </xf>
    <xf numFmtId="9" fontId="37" fillId="48" borderId="7" xfId="7" applyNumberFormat="1" applyFont="1" applyFill="1" applyBorder="1" applyAlignment="1">
      <alignment horizontal="center" vertical="center" wrapText="1"/>
    </xf>
    <xf numFmtId="9" fontId="37" fillId="48" borderId="9" xfId="7" applyNumberFormat="1" applyFont="1" applyFill="1" applyBorder="1" applyAlignment="1">
      <alignment horizontal="center" vertical="center" wrapText="1"/>
    </xf>
    <xf numFmtId="9" fontId="37" fillId="48" borderId="7" xfId="7" applyNumberFormat="1" applyFont="1" applyFill="1" applyBorder="1" applyAlignment="1">
      <alignment horizontal="center" vertical="center"/>
    </xf>
    <xf numFmtId="9" fontId="37" fillId="48" borderId="23" xfId="7" applyNumberFormat="1" applyFont="1" applyFill="1" applyBorder="1" applyAlignment="1">
      <alignment horizontal="center" vertical="center"/>
    </xf>
    <xf numFmtId="9" fontId="37" fillId="48" borderId="8" xfId="7" applyNumberFormat="1" applyFont="1" applyFill="1" applyBorder="1" applyAlignment="1">
      <alignment horizontal="center" vertical="center"/>
    </xf>
    <xf numFmtId="9" fontId="37" fillId="48" borderId="9" xfId="7" applyNumberFormat="1" applyFont="1" applyFill="1" applyBorder="1" applyAlignment="1">
      <alignment horizontal="center" vertical="center"/>
    </xf>
    <xf numFmtId="0" fontId="37" fillId="47" borderId="7" xfId="7" applyFont="1" applyFill="1" applyBorder="1" applyAlignment="1">
      <alignment horizontal="center" vertical="center" wrapText="1"/>
    </xf>
    <xf numFmtId="0" fontId="37" fillId="47" borderId="8" xfId="7" applyFont="1" applyFill="1" applyBorder="1" applyAlignment="1">
      <alignment horizontal="center" vertical="center" wrapText="1"/>
    </xf>
    <xf numFmtId="0" fontId="37" fillId="47" borderId="9" xfId="7" applyFont="1" applyFill="1" applyBorder="1" applyAlignment="1">
      <alignment horizontal="center" vertical="center" wrapText="1"/>
    </xf>
    <xf numFmtId="0" fontId="37" fillId="26" borderId="7" xfId="7" applyFont="1" applyBorder="1" applyAlignment="1">
      <alignment horizontal="center" vertical="center"/>
    </xf>
    <xf numFmtId="0" fontId="37" fillId="26" borderId="8" xfId="7" applyFont="1" applyBorder="1" applyAlignment="1">
      <alignment horizontal="center" vertical="center"/>
    </xf>
    <xf numFmtId="0" fontId="37" fillId="26" borderId="9" xfId="7" applyFont="1" applyBorder="1" applyAlignment="1">
      <alignment horizontal="center" vertical="center"/>
    </xf>
    <xf numFmtId="0" fontId="35" fillId="48" borderId="7" xfId="7" applyFont="1" applyFill="1" applyBorder="1" applyAlignment="1">
      <alignment horizontal="center" vertical="center" wrapText="1"/>
    </xf>
    <xf numFmtId="0" fontId="35" fillId="48" borderId="8" xfId="7" applyFont="1" applyFill="1" applyBorder="1" applyAlignment="1">
      <alignment horizontal="center" vertical="center" wrapText="1"/>
    </xf>
    <xf numFmtId="0" fontId="35" fillId="48" borderId="9" xfId="7" applyFont="1" applyFill="1" applyBorder="1" applyAlignment="1">
      <alignment horizontal="center" vertical="center" wrapText="1"/>
    </xf>
    <xf numFmtId="9" fontId="37" fillId="26" borderId="7" xfId="7" applyNumberFormat="1" applyFont="1" applyBorder="1" applyAlignment="1">
      <alignment horizontal="center" vertical="center"/>
    </xf>
    <xf numFmtId="9" fontId="37" fillId="26" borderId="27" xfId="7" applyNumberFormat="1" applyFont="1" applyBorder="1" applyAlignment="1">
      <alignment horizontal="center" vertical="center"/>
    </xf>
    <xf numFmtId="9" fontId="37" fillId="26" borderId="8" xfId="7" applyNumberFormat="1" applyFont="1" applyBorder="1" applyAlignment="1">
      <alignment horizontal="center" vertical="center"/>
    </xf>
    <xf numFmtId="9" fontId="37" fillId="26" borderId="9" xfId="7" applyNumberFormat="1" applyFont="1" applyBorder="1" applyAlignment="1">
      <alignment horizontal="center" vertical="center"/>
    </xf>
    <xf numFmtId="3" fontId="35" fillId="26" borderId="7" xfId="7" applyNumberFormat="1" applyFont="1" applyBorder="1" applyAlignment="1">
      <alignment horizontal="center" vertical="center"/>
    </xf>
    <xf numFmtId="3" fontId="35" fillId="26" borderId="8" xfId="7" applyNumberFormat="1" applyFont="1" applyBorder="1" applyAlignment="1">
      <alignment horizontal="center" vertical="center"/>
    </xf>
    <xf numFmtId="3" fontId="35" fillId="26" borderId="9" xfId="7" applyNumberFormat="1" applyFont="1" applyBorder="1" applyAlignment="1">
      <alignment horizontal="center" vertical="center"/>
    </xf>
    <xf numFmtId="0" fontId="41" fillId="48" borderId="7" xfId="7" applyFont="1" applyFill="1" applyBorder="1" applyAlignment="1">
      <alignment horizontal="center" vertical="center" wrapText="1"/>
    </xf>
    <xf numFmtId="0" fontId="41" fillId="48" borderId="8" xfId="7" applyFont="1" applyFill="1" applyBorder="1" applyAlignment="1">
      <alignment horizontal="center" vertical="center" wrapText="1"/>
    </xf>
    <xf numFmtId="0" fontId="41" fillId="48" borderId="9" xfId="7" applyFont="1" applyFill="1" applyBorder="1" applyAlignment="1">
      <alignment horizontal="center" vertical="center" wrapText="1"/>
    </xf>
    <xf numFmtId="0" fontId="37" fillId="47" borderId="7" xfId="7" applyFont="1" applyFill="1" applyBorder="1" applyAlignment="1">
      <alignment horizontal="center" vertical="center"/>
    </xf>
    <xf numFmtId="0" fontId="37" fillId="47" borderId="8" xfId="7" applyFont="1" applyFill="1" applyBorder="1" applyAlignment="1">
      <alignment horizontal="center" vertical="center"/>
    </xf>
    <xf numFmtId="0" fontId="37" fillId="47" borderId="9" xfId="7" applyFont="1" applyFill="1" applyBorder="1" applyAlignment="1">
      <alignment horizontal="center" vertical="center"/>
    </xf>
    <xf numFmtId="0" fontId="35" fillId="48" borderId="7" xfId="7" applyFont="1" applyFill="1" applyBorder="1" applyAlignment="1">
      <alignment horizontal="center" vertical="center"/>
    </xf>
    <xf numFmtId="0" fontId="35" fillId="48" borderId="8" xfId="7" applyFont="1" applyFill="1" applyBorder="1" applyAlignment="1">
      <alignment horizontal="center" vertical="center"/>
    </xf>
    <xf numFmtId="0" fontId="35" fillId="48" borderId="9" xfId="7" applyFont="1" applyFill="1" applyBorder="1" applyAlignment="1">
      <alignment horizontal="center" vertical="center"/>
    </xf>
    <xf numFmtId="3" fontId="35" fillId="46" borderId="7" xfId="7" applyNumberFormat="1" applyFont="1" applyFill="1" applyBorder="1" applyAlignment="1">
      <alignment horizontal="center" vertical="center"/>
    </xf>
    <xf numFmtId="3" fontId="35" fillId="46" borderId="8" xfId="7" applyNumberFormat="1" applyFont="1" applyFill="1" applyBorder="1" applyAlignment="1">
      <alignment horizontal="center" vertical="center"/>
    </xf>
    <xf numFmtId="3" fontId="35" fillId="46" borderId="9" xfId="7" applyNumberFormat="1" applyFont="1" applyFill="1" applyBorder="1" applyAlignment="1">
      <alignment horizontal="center" vertical="center"/>
    </xf>
    <xf numFmtId="0" fontId="41" fillId="26" borderId="7" xfId="7" applyFont="1" applyBorder="1" applyAlignment="1">
      <alignment horizontal="center" vertical="center" wrapText="1"/>
    </xf>
    <xf numFmtId="0" fontId="41" fillId="26" borderId="8" xfId="7" applyFont="1" applyBorder="1" applyAlignment="1">
      <alignment horizontal="center" vertical="center" wrapText="1"/>
    </xf>
    <xf numFmtId="0" fontId="41" fillId="26" borderId="9" xfId="7" applyFont="1" applyBorder="1" applyAlignment="1">
      <alignment horizontal="center" vertical="center" wrapText="1"/>
    </xf>
    <xf numFmtId="0" fontId="37" fillId="26" borderId="7" xfId="7" applyFont="1" applyBorder="1" applyAlignment="1">
      <alignment horizontal="center" vertical="center" wrapText="1"/>
    </xf>
    <xf numFmtId="0" fontId="37" fillId="26" borderId="8" xfId="7" applyFont="1" applyBorder="1" applyAlignment="1">
      <alignment horizontal="center" vertical="center" wrapText="1"/>
    </xf>
    <xf numFmtId="0" fontId="37" fillId="26" borderId="9" xfId="7" applyFont="1" applyBorder="1" applyAlignment="1">
      <alignment horizontal="center" vertical="center" wrapText="1"/>
    </xf>
    <xf numFmtId="0" fontId="37" fillId="26" borderId="10" xfId="7" applyFont="1" applyBorder="1" applyAlignment="1">
      <alignment horizontal="center" vertical="center" wrapText="1"/>
    </xf>
    <xf numFmtId="0" fontId="37" fillId="26" borderId="12" xfId="7" applyFont="1" applyBorder="1" applyAlignment="1">
      <alignment horizontal="center" vertical="center" wrapText="1"/>
    </xf>
    <xf numFmtId="0" fontId="38" fillId="48" borderId="7" xfId="7" applyFont="1" applyFill="1" applyBorder="1" applyAlignment="1">
      <alignment horizontal="center" vertical="center" wrapText="1"/>
    </xf>
    <xf numFmtId="0" fontId="38" fillId="48" borderId="8" xfId="7" applyFont="1" applyFill="1" applyBorder="1" applyAlignment="1">
      <alignment horizontal="center" vertical="center" wrapText="1"/>
    </xf>
    <xf numFmtId="0" fontId="38" fillId="48" borderId="9" xfId="7" applyFont="1" applyFill="1" applyBorder="1" applyAlignment="1">
      <alignment horizontal="center" vertical="center" wrapText="1"/>
    </xf>
    <xf numFmtId="0" fontId="36" fillId="47" borderId="7" xfId="7" applyFont="1" applyFill="1" applyBorder="1" applyAlignment="1">
      <alignment horizontal="center" vertical="center" wrapText="1"/>
    </xf>
    <xf numFmtId="0" fontId="36" fillId="47" borderId="8" xfId="7" applyFont="1" applyFill="1" applyBorder="1" applyAlignment="1">
      <alignment horizontal="center" vertical="center" wrapText="1"/>
    </xf>
    <xf numFmtId="0" fontId="36" fillId="47" borderId="9" xfId="7" applyFont="1" applyFill="1" applyBorder="1" applyAlignment="1">
      <alignment horizontal="center" vertical="center" wrapText="1"/>
    </xf>
    <xf numFmtId="0" fontId="36" fillId="47" borderId="7" xfId="7" applyFont="1" applyFill="1" applyBorder="1" applyAlignment="1">
      <alignment horizontal="center" vertical="center"/>
    </xf>
    <xf numFmtId="0" fontId="36" fillId="47" borderId="8" xfId="7" applyFont="1" applyFill="1" applyBorder="1" applyAlignment="1">
      <alignment horizontal="center" vertical="center"/>
    </xf>
    <xf numFmtId="0" fontId="36" fillId="47" borderId="9" xfId="7" applyFont="1" applyFill="1" applyBorder="1" applyAlignment="1">
      <alignment horizontal="center" vertical="center"/>
    </xf>
    <xf numFmtId="0" fontId="34" fillId="46" borderId="2" xfId="7" applyFont="1" applyFill="1" applyAlignment="1">
      <alignment horizontal="center"/>
    </xf>
    <xf numFmtId="0" fontId="36" fillId="47" borderId="6" xfId="7" applyFont="1" applyFill="1" applyBorder="1" applyAlignment="1">
      <alignment horizontal="center" vertical="center"/>
    </xf>
    <xf numFmtId="49" fontId="37" fillId="47" borderId="7" xfId="7" applyNumberFormat="1" applyFont="1" applyFill="1" applyBorder="1" applyAlignment="1">
      <alignment horizontal="center" vertical="center"/>
    </xf>
    <xf numFmtId="49" fontId="37" fillId="47" borderId="8" xfId="7" applyNumberFormat="1" applyFont="1" applyFill="1" applyBorder="1" applyAlignment="1">
      <alignment horizontal="center" vertical="center"/>
    </xf>
    <xf numFmtId="49" fontId="37" fillId="47" borderId="9" xfId="7" applyNumberFormat="1" applyFont="1" applyFill="1" applyBorder="1" applyAlignment="1">
      <alignment horizontal="center" vertical="center"/>
    </xf>
    <xf numFmtId="0" fontId="35" fillId="26" borderId="7" xfId="7" applyFont="1" applyBorder="1" applyAlignment="1">
      <alignment horizontal="center"/>
    </xf>
    <xf numFmtId="0" fontId="35" fillId="26" borderId="8" xfId="7" applyFont="1" applyBorder="1" applyAlignment="1">
      <alignment horizontal="center"/>
    </xf>
    <xf numFmtId="0" fontId="35" fillId="26" borderId="9" xfId="7" applyFont="1" applyBorder="1" applyAlignment="1">
      <alignment horizontal="center"/>
    </xf>
    <xf numFmtId="0" fontId="49" fillId="47" borderId="17" xfId="10" applyFont="1" applyFill="1" applyBorder="1" applyAlignment="1">
      <alignment horizontal="center" vertical="center"/>
    </xf>
    <xf numFmtId="0" fontId="49" fillId="47" borderId="15" xfId="10" applyFont="1" applyFill="1" applyBorder="1" applyAlignment="1">
      <alignment horizontal="center" vertical="center"/>
    </xf>
    <xf numFmtId="0" fontId="49" fillId="47" borderId="14" xfId="10" applyFont="1" applyFill="1" applyBorder="1" applyAlignment="1">
      <alignment horizontal="center" vertical="center" wrapText="1"/>
    </xf>
    <xf numFmtId="0" fontId="50" fillId="48" borderId="14" xfId="10" applyFont="1" applyFill="1" applyBorder="1" applyAlignment="1">
      <alignment horizontal="center" vertical="center" wrapText="1"/>
    </xf>
    <xf numFmtId="0" fontId="50" fillId="48" borderId="17" xfId="10" applyFont="1" applyFill="1" applyBorder="1" applyAlignment="1">
      <alignment horizontal="center" vertical="center" wrapText="1"/>
    </xf>
    <xf numFmtId="0" fontId="50" fillId="48" borderId="15" xfId="10" applyFont="1" applyFill="1" applyBorder="1" applyAlignment="1">
      <alignment horizontal="center" vertical="center" wrapText="1"/>
    </xf>
    <xf numFmtId="0" fontId="18" fillId="47" borderId="18" xfId="10" applyFont="1" applyFill="1" applyBorder="1" applyAlignment="1">
      <alignment horizontal="center" vertical="center" wrapText="1"/>
    </xf>
    <xf numFmtId="0" fontId="18" fillId="47" borderId="19" xfId="10" applyFont="1" applyFill="1" applyBorder="1" applyAlignment="1">
      <alignment horizontal="center" vertical="center" wrapText="1"/>
    </xf>
    <xf numFmtId="0" fontId="18" fillId="47" borderId="20" xfId="10" applyFont="1" applyFill="1" applyBorder="1" applyAlignment="1">
      <alignment horizontal="center" vertical="center" wrapText="1"/>
    </xf>
    <xf numFmtId="0" fontId="49" fillId="47" borderId="33" xfId="10" applyFont="1" applyFill="1" applyBorder="1" applyAlignment="1">
      <alignment horizontal="center" vertical="center"/>
    </xf>
    <xf numFmtId="0" fontId="49" fillId="47" borderId="31" xfId="10" applyFont="1" applyFill="1" applyBorder="1" applyAlignment="1">
      <alignment horizontal="center" vertical="center"/>
    </xf>
    <xf numFmtId="0" fontId="49" fillId="47" borderId="32" xfId="10" applyFont="1" applyFill="1" applyBorder="1" applyAlignment="1">
      <alignment horizontal="center" vertical="center"/>
    </xf>
    <xf numFmtId="0" fontId="49" fillId="47" borderId="34" xfId="10" applyFont="1" applyFill="1" applyBorder="1" applyAlignment="1">
      <alignment horizontal="center" vertical="center" wrapText="1"/>
    </xf>
    <xf numFmtId="0" fontId="49" fillId="47" borderId="35" xfId="10" applyFont="1" applyFill="1" applyBorder="1" applyAlignment="1">
      <alignment horizontal="center" vertical="center" wrapText="1"/>
    </xf>
    <xf numFmtId="0" fontId="50" fillId="48" borderId="33" xfId="10" applyFont="1" applyFill="1" applyBorder="1" applyAlignment="1">
      <alignment horizontal="center" vertical="center" wrapText="1"/>
    </xf>
    <xf numFmtId="0" fontId="50" fillId="48" borderId="31" xfId="10" applyFont="1" applyFill="1" applyBorder="1" applyAlignment="1">
      <alignment horizontal="center" vertical="center" wrapText="1"/>
    </xf>
    <xf numFmtId="0" fontId="50" fillId="48" borderId="32" xfId="10" applyFont="1" applyFill="1" applyBorder="1" applyAlignment="1">
      <alignment horizontal="center" vertical="center" wrapText="1"/>
    </xf>
    <xf numFmtId="0" fontId="49" fillId="47" borderId="17" xfId="10" applyFont="1" applyFill="1" applyBorder="1" applyAlignment="1">
      <alignment horizontal="center" vertical="center" wrapText="1"/>
    </xf>
    <xf numFmtId="0" fontId="49" fillId="47" borderId="15" xfId="10" applyFont="1" applyFill="1" applyBorder="1" applyAlignment="1">
      <alignment horizontal="center" vertical="center" wrapText="1"/>
    </xf>
    <xf numFmtId="9" fontId="18" fillId="47" borderId="18" xfId="10" applyNumberFormat="1" applyFont="1" applyFill="1" applyBorder="1" applyAlignment="1">
      <alignment horizontal="center" vertical="center" wrapText="1"/>
    </xf>
    <xf numFmtId="9" fontId="18" fillId="47" borderId="20" xfId="10" applyNumberFormat="1" applyFont="1" applyFill="1" applyBorder="1" applyAlignment="1">
      <alignment horizontal="center" vertical="center" wrapText="1"/>
    </xf>
    <xf numFmtId="0" fontId="50" fillId="48" borderId="33" xfId="10" applyFont="1" applyFill="1" applyBorder="1" applyAlignment="1">
      <alignment horizontal="center" vertical="center"/>
    </xf>
    <xf numFmtId="0" fontId="50" fillId="48" borderId="31" xfId="10" applyFont="1" applyFill="1" applyBorder="1" applyAlignment="1">
      <alignment horizontal="center" vertical="center"/>
    </xf>
    <xf numFmtId="0" fontId="50" fillId="48" borderId="32" xfId="10" applyFont="1" applyFill="1" applyBorder="1" applyAlignment="1">
      <alignment horizontal="center" vertical="center"/>
    </xf>
    <xf numFmtId="9" fontId="18" fillId="48" borderId="33" xfId="10" applyNumberFormat="1" applyFont="1" applyFill="1" applyBorder="1" applyAlignment="1">
      <alignment horizontal="center" vertical="center"/>
    </xf>
    <xf numFmtId="9" fontId="18" fillId="48" borderId="31" xfId="10" applyNumberFormat="1" applyFont="1" applyFill="1" applyBorder="1" applyAlignment="1">
      <alignment horizontal="center" vertical="center"/>
    </xf>
    <xf numFmtId="9" fontId="18" fillId="48" borderId="32" xfId="10" applyNumberFormat="1" applyFont="1" applyFill="1" applyBorder="1" applyAlignment="1">
      <alignment horizontal="center" vertical="center"/>
    </xf>
    <xf numFmtId="9" fontId="18" fillId="48" borderId="18" xfId="10" applyNumberFormat="1" applyFont="1" applyFill="1" applyBorder="1" applyAlignment="1">
      <alignment horizontal="center" vertical="center"/>
    </xf>
    <xf numFmtId="9" fontId="18" fillId="48" borderId="20" xfId="10" applyNumberFormat="1" applyFont="1" applyFill="1" applyBorder="1" applyAlignment="1">
      <alignment horizontal="center" vertical="center"/>
    </xf>
    <xf numFmtId="9" fontId="49" fillId="48" borderId="36" xfId="10" applyNumberFormat="1" applyFont="1" applyFill="1" applyBorder="1" applyAlignment="1">
      <alignment horizontal="center" vertical="center"/>
    </xf>
    <xf numFmtId="9" fontId="49" fillId="48" borderId="37" xfId="10" applyNumberFormat="1" applyFont="1" applyFill="1" applyBorder="1" applyAlignment="1">
      <alignment horizontal="center" vertical="center"/>
    </xf>
    <xf numFmtId="0" fontId="18" fillId="47" borderId="18" xfId="10" applyFont="1" applyFill="1" applyBorder="1" applyAlignment="1">
      <alignment horizontal="center" vertical="center"/>
    </xf>
    <xf numFmtId="0" fontId="18" fillId="47" borderId="19" xfId="10" applyFont="1" applyFill="1" applyBorder="1" applyAlignment="1">
      <alignment horizontal="center" vertical="center"/>
    </xf>
    <xf numFmtId="0" fontId="18" fillId="47" borderId="20" xfId="10" applyFont="1" applyFill="1" applyBorder="1" applyAlignment="1">
      <alignment horizontal="center" vertical="center"/>
    </xf>
    <xf numFmtId="0" fontId="52" fillId="26" borderId="33" xfId="10" applyFont="1" applyBorder="1" applyAlignment="1">
      <alignment horizontal="left" vertical="top" wrapText="1"/>
    </xf>
    <xf numFmtId="0" fontId="52" fillId="26" borderId="31" xfId="10" applyFont="1" applyBorder="1" applyAlignment="1">
      <alignment horizontal="left" vertical="top" wrapText="1"/>
    </xf>
    <xf numFmtId="0" fontId="52" fillId="26" borderId="32" xfId="10" applyFont="1" applyBorder="1" applyAlignment="1">
      <alignment horizontal="left" vertical="top" wrapText="1"/>
    </xf>
    <xf numFmtId="0" fontId="49" fillId="48" borderId="33" xfId="10" applyFont="1" applyFill="1" applyBorder="1" applyAlignment="1">
      <alignment horizontal="center" vertical="center" wrapText="1"/>
    </xf>
    <xf numFmtId="0" fontId="49" fillId="48" borderId="31" xfId="10" applyFont="1" applyFill="1" applyBorder="1" applyAlignment="1">
      <alignment horizontal="center" vertical="center"/>
    </xf>
    <xf numFmtId="0" fontId="49" fillId="48" borderId="32" xfId="10" applyFont="1" applyFill="1" applyBorder="1" applyAlignment="1">
      <alignment horizontal="center" vertical="center"/>
    </xf>
    <xf numFmtId="0" fontId="18" fillId="48" borderId="33" xfId="10" applyFont="1" applyFill="1" applyBorder="1" applyAlignment="1">
      <alignment horizontal="center" vertical="center" wrapText="1"/>
    </xf>
    <xf numFmtId="0" fontId="18" fillId="48" borderId="31" xfId="10" applyFont="1" applyFill="1" applyBorder="1" applyAlignment="1">
      <alignment horizontal="center" vertical="center" wrapText="1"/>
    </xf>
    <xf numFmtId="0" fontId="18" fillId="48" borderId="32" xfId="10" applyFont="1" applyFill="1" applyBorder="1" applyAlignment="1">
      <alignment horizontal="center" vertical="center" wrapText="1"/>
    </xf>
    <xf numFmtId="0" fontId="49" fillId="47" borderId="33" xfId="10" applyFont="1" applyFill="1" applyBorder="1" applyAlignment="1">
      <alignment horizontal="center" vertical="center" wrapText="1"/>
    </xf>
    <xf numFmtId="0" fontId="49" fillId="47" borderId="31" xfId="10" applyFont="1" applyFill="1" applyBorder="1" applyAlignment="1">
      <alignment horizontal="center" vertical="center" wrapText="1"/>
    </xf>
    <xf numFmtId="0" fontId="49" fillId="47" borderId="32" xfId="10" applyFont="1" applyFill="1" applyBorder="1" applyAlignment="1">
      <alignment horizontal="center" vertical="center" wrapText="1"/>
    </xf>
    <xf numFmtId="0" fontId="49" fillId="48" borderId="31" xfId="10" applyFont="1" applyFill="1" applyBorder="1" applyAlignment="1">
      <alignment horizontal="center" vertical="center" wrapText="1"/>
    </xf>
    <xf numFmtId="0" fontId="49" fillId="48" borderId="32" xfId="10" applyFont="1" applyFill="1" applyBorder="1" applyAlignment="1">
      <alignment horizontal="center" vertical="center" wrapText="1"/>
    </xf>
    <xf numFmtId="0" fontId="50" fillId="26" borderId="33" xfId="10" applyFont="1" applyBorder="1" applyAlignment="1">
      <alignment horizontal="center"/>
    </xf>
    <xf numFmtId="0" fontId="50" fillId="26" borderId="31" xfId="10" applyFont="1" applyBorder="1" applyAlignment="1">
      <alignment horizontal="center"/>
    </xf>
    <xf numFmtId="0" fontId="50" fillId="26" borderId="32" xfId="10" applyFont="1" applyBorder="1" applyAlignment="1">
      <alignment horizontal="center"/>
    </xf>
    <xf numFmtId="0" fontId="50" fillId="26" borderId="2" xfId="10" applyFont="1" applyAlignment="1">
      <alignment horizontal="center"/>
    </xf>
    <xf numFmtId="0" fontId="51" fillId="46" borderId="2" xfId="10" applyFont="1" applyFill="1" applyAlignment="1">
      <alignment horizontal="center"/>
    </xf>
    <xf numFmtId="0" fontId="49" fillId="47" borderId="30" xfId="10" applyFont="1" applyFill="1" applyBorder="1" applyAlignment="1">
      <alignment horizontal="center" vertical="center"/>
    </xf>
    <xf numFmtId="49" fontId="49" fillId="47" borderId="30" xfId="10" applyNumberFormat="1" applyFont="1" applyFill="1" applyBorder="1" applyAlignment="1">
      <alignment horizontal="center" vertical="center"/>
    </xf>
    <xf numFmtId="49" fontId="49" fillId="47" borderId="31" xfId="10" applyNumberFormat="1" applyFont="1" applyFill="1" applyBorder="1" applyAlignment="1">
      <alignment horizontal="center" vertical="center"/>
    </xf>
    <xf numFmtId="49" fontId="49" fillId="47" borderId="32" xfId="10" applyNumberFormat="1" applyFont="1" applyFill="1" applyBorder="1" applyAlignment="1">
      <alignment horizontal="center" vertical="center"/>
    </xf>
    <xf numFmtId="0" fontId="49" fillId="47" borderId="30" xfId="10" applyFont="1" applyFill="1" applyBorder="1" applyAlignment="1">
      <alignment horizontal="center" vertical="center" wrapText="1"/>
    </xf>
    <xf numFmtId="0" fontId="60" fillId="47" borderId="10" xfId="14" applyFont="1" applyFill="1" applyBorder="1" applyAlignment="1">
      <alignment horizontal="center" vertical="center" wrapText="1"/>
    </xf>
    <xf numFmtId="0" fontId="60" fillId="47" borderId="12" xfId="14" applyFont="1" applyFill="1" applyBorder="1" applyAlignment="1">
      <alignment horizontal="center" vertical="center" wrapText="1"/>
    </xf>
    <xf numFmtId="9" fontId="60" fillId="48" borderId="7" xfId="14" applyNumberFormat="1" applyFont="1" applyFill="1" applyBorder="1" applyAlignment="1">
      <alignment horizontal="center" vertical="center"/>
    </xf>
    <xf numFmtId="9" fontId="60" fillId="48" borderId="8" xfId="14" applyNumberFormat="1" applyFont="1" applyFill="1" applyBorder="1" applyAlignment="1">
      <alignment horizontal="center" vertical="center"/>
    </xf>
    <xf numFmtId="9" fontId="60" fillId="48" borderId="9" xfId="14" applyNumberFormat="1" applyFont="1" applyFill="1" applyBorder="1" applyAlignment="1">
      <alignment horizontal="center" vertical="center"/>
    </xf>
    <xf numFmtId="0" fontId="60" fillId="47" borderId="7" xfId="14" applyFont="1" applyFill="1" applyBorder="1" applyAlignment="1">
      <alignment horizontal="center" vertical="center" wrapText="1"/>
    </xf>
    <xf numFmtId="0" fontId="60" fillId="47" borderId="8" xfId="14" applyFont="1" applyFill="1" applyBorder="1" applyAlignment="1">
      <alignment horizontal="center" vertical="center" wrapText="1"/>
    </xf>
    <xf numFmtId="0" fontId="60" fillId="47" borderId="9" xfId="14" applyFont="1" applyFill="1" applyBorder="1" applyAlignment="1">
      <alignment horizontal="center" vertical="center" wrapText="1"/>
    </xf>
    <xf numFmtId="0" fontId="60" fillId="47" borderId="7" xfId="14" applyFont="1" applyFill="1" applyBorder="1" applyAlignment="1">
      <alignment horizontal="center" vertical="center"/>
    </xf>
    <xf numFmtId="0" fontId="60" fillId="47" borderId="8" xfId="14" applyFont="1" applyFill="1" applyBorder="1" applyAlignment="1">
      <alignment horizontal="center" vertical="center"/>
    </xf>
    <xf numFmtId="0" fontId="60" fillId="47" borderId="9" xfId="14" applyFont="1" applyFill="1" applyBorder="1" applyAlignment="1">
      <alignment horizontal="center" vertical="center"/>
    </xf>
    <xf numFmtId="0" fontId="62" fillId="48" borderId="7" xfId="14" applyFont="1" applyFill="1" applyBorder="1" applyAlignment="1">
      <alignment horizontal="center" vertical="center" wrapText="1"/>
    </xf>
    <xf numFmtId="0" fontId="62" fillId="48" borderId="8" xfId="14" applyFont="1" applyFill="1" applyBorder="1" applyAlignment="1">
      <alignment horizontal="center" vertical="center" wrapText="1"/>
    </xf>
    <xf numFmtId="0" fontId="62" fillId="48" borderId="9" xfId="14" applyFont="1" applyFill="1" applyBorder="1" applyAlignment="1">
      <alignment horizontal="center" vertical="center" wrapText="1"/>
    </xf>
    <xf numFmtId="9" fontId="60" fillId="48" borderId="23" xfId="14" applyNumberFormat="1" applyFont="1" applyFill="1" applyBorder="1" applyAlignment="1">
      <alignment horizontal="center" vertical="center"/>
    </xf>
    <xf numFmtId="0" fontId="63" fillId="48" borderId="7" xfId="14" applyFont="1" applyFill="1" applyBorder="1" applyAlignment="1">
      <alignment horizontal="center" vertical="center" wrapText="1"/>
    </xf>
    <xf numFmtId="0" fontId="63" fillId="48" borderId="8" xfId="14" applyFont="1" applyFill="1" applyBorder="1" applyAlignment="1">
      <alignment horizontal="center" vertical="center" wrapText="1"/>
    </xf>
    <xf numFmtId="0" fontId="63" fillId="48" borderId="9" xfId="14" applyFont="1" applyFill="1" applyBorder="1" applyAlignment="1">
      <alignment horizontal="center" vertical="center" wrapText="1"/>
    </xf>
    <xf numFmtId="0" fontId="62" fillId="47" borderId="7" xfId="14" applyFont="1" applyFill="1" applyBorder="1" applyAlignment="1">
      <alignment horizontal="center" vertical="center"/>
    </xf>
    <xf numFmtId="0" fontId="58" fillId="48" borderId="7" xfId="14" applyFont="1" applyFill="1" applyBorder="1" applyAlignment="1">
      <alignment horizontal="center" vertical="center"/>
    </xf>
    <xf numFmtId="0" fontId="58" fillId="48" borderId="8" xfId="14" applyFont="1" applyFill="1" applyBorder="1" applyAlignment="1">
      <alignment horizontal="center" vertical="center"/>
    </xf>
    <xf numFmtId="0" fontId="58" fillId="48" borderId="9" xfId="14" applyFont="1" applyFill="1" applyBorder="1" applyAlignment="1">
      <alignment horizontal="center" vertical="center"/>
    </xf>
    <xf numFmtId="0" fontId="60" fillId="48" borderId="7" xfId="14" applyFont="1" applyFill="1" applyBorder="1" applyAlignment="1">
      <alignment horizontal="center" vertical="center"/>
    </xf>
    <xf numFmtId="0" fontId="60" fillId="48" borderId="8" xfId="14" applyFont="1" applyFill="1" applyBorder="1" applyAlignment="1">
      <alignment horizontal="center" vertical="center"/>
    </xf>
    <xf numFmtId="0" fontId="60" fillId="48" borderId="9" xfId="14" applyFont="1" applyFill="1" applyBorder="1" applyAlignment="1">
      <alignment horizontal="center" vertical="center"/>
    </xf>
    <xf numFmtId="9" fontId="62" fillId="48" borderId="7" xfId="14" applyNumberFormat="1" applyFont="1" applyFill="1" applyBorder="1" applyAlignment="1">
      <alignment horizontal="center" vertical="center"/>
    </xf>
    <xf numFmtId="9" fontId="62" fillId="48" borderId="8" xfId="14" applyNumberFormat="1" applyFont="1" applyFill="1" applyBorder="1" applyAlignment="1">
      <alignment horizontal="center" vertical="center"/>
    </xf>
    <xf numFmtId="9" fontId="62" fillId="48" borderId="9" xfId="14" applyNumberFormat="1" applyFont="1" applyFill="1" applyBorder="1" applyAlignment="1">
      <alignment horizontal="center" vertical="center"/>
    </xf>
    <xf numFmtId="9" fontId="60" fillId="47" borderId="7" xfId="14" applyNumberFormat="1" applyFont="1" applyFill="1" applyBorder="1" applyAlignment="1">
      <alignment horizontal="center" vertical="center"/>
    </xf>
    <xf numFmtId="9" fontId="60" fillId="47" borderId="9" xfId="14" applyNumberFormat="1" applyFont="1" applyFill="1" applyBorder="1" applyAlignment="1">
      <alignment horizontal="center" vertical="center"/>
    </xf>
    <xf numFmtId="0" fontId="60" fillId="48" borderId="7" xfId="14" applyFont="1" applyFill="1" applyBorder="1" applyAlignment="1">
      <alignment horizontal="center" vertical="center" wrapText="1"/>
    </xf>
    <xf numFmtId="0" fontId="74" fillId="26" borderId="3" xfId="15" applyFont="1" applyBorder="1" applyAlignment="1">
      <alignment horizontal="left" vertical="center" wrapText="1"/>
    </xf>
    <xf numFmtId="0" fontId="74" fillId="26" borderId="3" xfId="15" applyFont="1" applyBorder="1" applyAlignment="1" applyProtection="1">
      <alignment horizontal="left" vertical="center" wrapText="1"/>
      <protection locked="0"/>
    </xf>
    <xf numFmtId="4" fontId="60" fillId="48" borderId="7" xfId="14" applyNumberFormat="1" applyFont="1" applyFill="1" applyBorder="1" applyAlignment="1">
      <alignment horizontal="center" vertical="center" wrapText="1"/>
    </xf>
    <xf numFmtId="4" fontId="60" fillId="48" borderId="8" xfId="14" applyNumberFormat="1" applyFont="1" applyFill="1" applyBorder="1" applyAlignment="1">
      <alignment horizontal="center" vertical="center" wrapText="1"/>
    </xf>
    <xf numFmtId="4" fontId="60" fillId="48" borderId="9" xfId="14" applyNumberFormat="1" applyFont="1" applyFill="1" applyBorder="1" applyAlignment="1">
      <alignment horizontal="center" vertical="center" wrapText="1"/>
    </xf>
    <xf numFmtId="0" fontId="62" fillId="48" borderId="7" xfId="14" applyFont="1" applyFill="1" applyBorder="1" applyAlignment="1">
      <alignment horizontal="center" vertical="center"/>
    </xf>
    <xf numFmtId="0" fontId="62" fillId="48" borderId="8" xfId="14" applyFont="1" applyFill="1" applyBorder="1" applyAlignment="1">
      <alignment horizontal="center" vertical="center"/>
    </xf>
    <xf numFmtId="0" fontId="62" fillId="48" borderId="9" xfId="14" applyFont="1" applyFill="1" applyBorder="1" applyAlignment="1">
      <alignment horizontal="center" vertical="center"/>
    </xf>
    <xf numFmtId="0" fontId="13" fillId="26" borderId="2" xfId="14" applyFont="1" applyAlignment="1">
      <alignment horizontal="center"/>
    </xf>
    <xf numFmtId="0" fontId="57" fillId="46" borderId="2" xfId="14" applyFont="1" applyFill="1" applyAlignment="1">
      <alignment horizontal="center"/>
    </xf>
    <xf numFmtId="0" fontId="59" fillId="47" borderId="6" xfId="14" applyFont="1" applyFill="1" applyBorder="1" applyAlignment="1">
      <alignment horizontal="center" vertical="center"/>
    </xf>
    <xf numFmtId="49" fontId="59" fillId="47" borderId="7" xfId="14" applyNumberFormat="1" applyFont="1" applyFill="1" applyBorder="1" applyAlignment="1">
      <alignment horizontal="center" vertical="center"/>
    </xf>
    <xf numFmtId="49" fontId="59" fillId="47" borderId="8" xfId="14" applyNumberFormat="1" applyFont="1" applyFill="1" applyBorder="1" applyAlignment="1">
      <alignment horizontal="center" vertical="center"/>
    </xf>
    <xf numFmtId="49" fontId="59" fillId="47" borderId="9" xfId="14" applyNumberFormat="1" applyFont="1" applyFill="1" applyBorder="1" applyAlignment="1">
      <alignment horizontal="center" vertical="center"/>
    </xf>
    <xf numFmtId="0" fontId="59" fillId="47" borderId="7" xfId="14" applyFont="1" applyFill="1" applyBorder="1" applyAlignment="1">
      <alignment horizontal="center" vertical="center" wrapText="1"/>
    </xf>
    <xf numFmtId="0" fontId="59" fillId="47" borderId="8" xfId="14" applyFont="1" applyFill="1" applyBorder="1" applyAlignment="1">
      <alignment horizontal="center" vertical="center" wrapText="1"/>
    </xf>
    <xf numFmtId="0" fontId="59" fillId="47" borderId="9" xfId="14" applyFont="1" applyFill="1" applyBorder="1" applyAlignment="1">
      <alignment horizontal="center" vertical="center" wrapText="1"/>
    </xf>
    <xf numFmtId="0" fontId="58" fillId="26" borderId="7" xfId="14" applyFont="1" applyBorder="1" applyAlignment="1">
      <alignment horizontal="center"/>
    </xf>
    <xf numFmtId="0" fontId="58" fillId="26" borderId="8" xfId="14" applyFont="1" applyBorder="1" applyAlignment="1">
      <alignment horizontal="center"/>
    </xf>
    <xf numFmtId="0" fontId="58" fillId="26" borderId="9" xfId="14" applyFont="1" applyBorder="1" applyAlignment="1">
      <alignment horizontal="center"/>
    </xf>
    <xf numFmtId="0" fontId="37" fillId="26" borderId="7" xfId="14" applyFont="1" applyBorder="1" applyAlignment="1">
      <alignment horizontal="center" vertical="center" wrapText="1"/>
    </xf>
    <xf numFmtId="0" fontId="37" fillId="26" borderId="8" xfId="14" applyFont="1" applyBorder="1" applyAlignment="1">
      <alignment horizontal="center" vertical="center" wrapText="1"/>
    </xf>
    <xf numFmtId="0" fontId="37" fillId="26" borderId="9" xfId="14" applyFont="1" applyBorder="1" applyAlignment="1">
      <alignment horizontal="center" vertical="center" wrapText="1"/>
    </xf>
    <xf numFmtId="0" fontId="59" fillId="48" borderId="8" xfId="14" applyFont="1" applyFill="1" applyBorder="1" applyAlignment="1">
      <alignment horizontal="center" vertical="center" wrapText="1"/>
    </xf>
    <xf numFmtId="0" fontId="59" fillId="48" borderId="8" xfId="14" applyFont="1" applyFill="1" applyBorder="1" applyAlignment="1">
      <alignment horizontal="center" vertical="center"/>
    </xf>
    <xf numFmtId="0" fontId="59" fillId="48" borderId="9" xfId="14" applyFont="1" applyFill="1" applyBorder="1" applyAlignment="1">
      <alignment horizontal="center" vertical="center"/>
    </xf>
    <xf numFmtId="0" fontId="37" fillId="48" borderId="7" xfId="14" applyFont="1" applyFill="1" applyBorder="1" applyAlignment="1">
      <alignment horizontal="center" vertical="center" wrapText="1"/>
    </xf>
    <xf numFmtId="0" fontId="37" fillId="48" borderId="8" xfId="14" applyFont="1" applyFill="1" applyBorder="1" applyAlignment="1">
      <alignment horizontal="center" vertical="center" wrapText="1"/>
    </xf>
    <xf numFmtId="0" fontId="37" fillId="48" borderId="9" xfId="14" applyFont="1" applyFill="1" applyBorder="1" applyAlignment="1">
      <alignment horizontal="center" vertical="center" wrapText="1"/>
    </xf>
    <xf numFmtId="0" fontId="60" fillId="47" borderId="7" xfId="11" applyFont="1" applyFill="1" applyBorder="1" applyAlignment="1">
      <alignment horizontal="center" vertical="center"/>
    </xf>
    <xf numFmtId="0" fontId="60" fillId="47" borderId="8" xfId="11" applyFont="1" applyFill="1" applyBorder="1" applyAlignment="1">
      <alignment horizontal="center" vertical="center"/>
    </xf>
    <xf numFmtId="0" fontId="60" fillId="47" borderId="9" xfId="11" applyFont="1" applyFill="1" applyBorder="1" applyAlignment="1">
      <alignment horizontal="center" vertical="center"/>
    </xf>
    <xf numFmtId="0" fontId="60" fillId="47" borderId="10" xfId="11" applyFont="1" applyFill="1" applyBorder="1" applyAlignment="1">
      <alignment horizontal="center" vertical="center" wrapText="1"/>
    </xf>
    <xf numFmtId="0" fontId="60" fillId="47" borderId="12" xfId="11" applyFont="1" applyFill="1" applyBorder="1" applyAlignment="1">
      <alignment horizontal="center" vertical="center" wrapText="1"/>
    </xf>
    <xf numFmtId="0" fontId="62" fillId="48" borderId="7" xfId="11" applyFont="1" applyFill="1" applyBorder="1" applyAlignment="1">
      <alignment horizontal="center" vertical="center" wrapText="1"/>
    </xf>
    <xf numFmtId="0" fontId="62" fillId="48" borderId="8" xfId="11" applyFont="1" applyFill="1" applyBorder="1" applyAlignment="1">
      <alignment horizontal="center" vertical="center" wrapText="1"/>
    </xf>
    <xf numFmtId="0" fontId="62" fillId="48" borderId="9" xfId="11" applyFont="1" applyFill="1" applyBorder="1" applyAlignment="1">
      <alignment horizontal="center" vertical="center" wrapText="1"/>
    </xf>
    <xf numFmtId="9" fontId="60" fillId="48" borderId="7" xfId="11" applyNumberFormat="1" applyFont="1" applyFill="1" applyBorder="1" applyAlignment="1">
      <alignment horizontal="center" vertical="center"/>
    </xf>
    <xf numFmtId="9" fontId="60" fillId="48" borderId="8" xfId="11" applyNumberFormat="1" applyFont="1" applyFill="1" applyBorder="1" applyAlignment="1">
      <alignment horizontal="center" vertical="center"/>
    </xf>
    <xf numFmtId="9" fontId="60" fillId="48" borderId="9" xfId="11" applyNumberFormat="1" applyFont="1" applyFill="1" applyBorder="1" applyAlignment="1">
      <alignment horizontal="center" vertical="center"/>
    </xf>
    <xf numFmtId="0" fontId="60" fillId="47" borderId="7" xfId="11" applyFont="1" applyFill="1" applyBorder="1" applyAlignment="1">
      <alignment horizontal="center" vertical="center" wrapText="1"/>
    </xf>
    <xf numFmtId="0" fontId="60" fillId="47" borderId="8" xfId="11" applyFont="1" applyFill="1" applyBorder="1" applyAlignment="1">
      <alignment horizontal="center" vertical="center" wrapText="1"/>
    </xf>
    <xf numFmtId="0" fontId="60" fillId="47" borderId="9" xfId="11" applyFont="1" applyFill="1" applyBorder="1" applyAlignment="1">
      <alignment horizontal="center" vertical="center" wrapText="1"/>
    </xf>
    <xf numFmtId="9" fontId="60" fillId="48" borderId="23" xfId="11" applyNumberFormat="1" applyFont="1" applyFill="1" applyBorder="1" applyAlignment="1">
      <alignment horizontal="center" vertical="center"/>
    </xf>
    <xf numFmtId="0" fontId="60" fillId="47" borderId="23" xfId="11" applyFont="1" applyFill="1" applyBorder="1" applyAlignment="1">
      <alignment horizontal="center" vertical="center" wrapText="1"/>
    </xf>
    <xf numFmtId="0" fontId="62" fillId="47" borderId="7" xfId="11" applyFont="1" applyFill="1" applyBorder="1" applyAlignment="1">
      <alignment horizontal="center" vertical="center"/>
    </xf>
    <xf numFmtId="0" fontId="58" fillId="48" borderId="7" xfId="11" applyFont="1" applyFill="1" applyBorder="1" applyAlignment="1">
      <alignment horizontal="center" vertical="center"/>
    </xf>
    <xf numFmtId="0" fontId="58" fillId="48" borderId="8" xfId="11" applyFont="1" applyFill="1" applyBorder="1" applyAlignment="1">
      <alignment horizontal="center" vertical="center"/>
    </xf>
    <xf numFmtId="0" fontId="58" fillId="48" borderId="9" xfId="11" applyFont="1" applyFill="1" applyBorder="1" applyAlignment="1">
      <alignment horizontal="center" vertical="center"/>
    </xf>
    <xf numFmtId="0" fontId="63" fillId="48" borderId="7" xfId="11" applyFont="1" applyFill="1" applyBorder="1" applyAlignment="1">
      <alignment horizontal="center" vertical="center" wrapText="1"/>
    </xf>
    <xf numFmtId="0" fontId="63" fillId="48" borderId="8" xfId="11" applyFont="1" applyFill="1" applyBorder="1" applyAlignment="1">
      <alignment horizontal="center" vertical="center" wrapText="1"/>
    </xf>
    <xf numFmtId="0" fontId="63" fillId="48" borderId="9" xfId="11" applyFont="1" applyFill="1" applyBorder="1" applyAlignment="1">
      <alignment horizontal="center" vertical="center" wrapText="1"/>
    </xf>
    <xf numFmtId="9" fontId="60" fillId="48" borderId="27" xfId="11" applyNumberFormat="1" applyFont="1" applyFill="1" applyBorder="1" applyAlignment="1">
      <alignment horizontal="center" vertical="center"/>
    </xf>
    <xf numFmtId="0" fontId="58" fillId="26" borderId="7" xfId="11" applyFont="1" applyBorder="1" applyAlignment="1">
      <alignment horizontal="center" vertical="center"/>
    </xf>
    <xf numFmtId="0" fontId="58" fillId="26" borderId="8" xfId="11" applyFont="1" applyBorder="1" applyAlignment="1">
      <alignment horizontal="center" vertical="center"/>
    </xf>
    <xf numFmtId="0" fontId="58" fillId="26" borderId="9" xfId="11" applyFont="1" applyBorder="1" applyAlignment="1">
      <alignment horizontal="center" vertical="center"/>
    </xf>
    <xf numFmtId="9" fontId="62" fillId="48" borderId="7" xfId="11" applyNumberFormat="1" applyFont="1" applyFill="1" applyBorder="1" applyAlignment="1">
      <alignment horizontal="center" vertical="center"/>
    </xf>
    <xf numFmtId="9" fontId="62" fillId="48" borderId="27" xfId="11" applyNumberFormat="1" applyFont="1" applyFill="1" applyBorder="1" applyAlignment="1">
      <alignment horizontal="center" vertical="center"/>
    </xf>
    <xf numFmtId="9" fontId="62" fillId="48" borderId="8" xfId="11" applyNumberFormat="1" applyFont="1" applyFill="1" applyBorder="1" applyAlignment="1">
      <alignment horizontal="center" vertical="center"/>
    </xf>
    <xf numFmtId="9" fontId="62" fillId="48" borderId="9" xfId="11" applyNumberFormat="1" applyFont="1" applyFill="1" applyBorder="1" applyAlignment="1">
      <alignment horizontal="center" vertical="center"/>
    </xf>
    <xf numFmtId="0" fontId="60" fillId="26" borderId="7" xfId="11" applyFont="1" applyBorder="1" applyAlignment="1">
      <alignment horizontal="center" vertical="center" wrapText="1"/>
    </xf>
    <xf numFmtId="0" fontId="60" fillId="26" borderId="8" xfId="11" applyFont="1" applyBorder="1" applyAlignment="1">
      <alignment horizontal="center" vertical="center" wrapText="1"/>
    </xf>
    <xf numFmtId="0" fontId="60" fillId="26" borderId="9" xfId="11" applyFont="1" applyBorder="1" applyAlignment="1">
      <alignment horizontal="center" vertical="center" wrapText="1"/>
    </xf>
    <xf numFmtId="0" fontId="60" fillId="26" borderId="7" xfId="11" applyFont="1" applyBorder="1" applyAlignment="1">
      <alignment horizontal="center" vertical="center"/>
    </xf>
    <xf numFmtId="0" fontId="60" fillId="26" borderId="8" xfId="11" applyFont="1" applyBorder="1" applyAlignment="1">
      <alignment horizontal="center" vertical="center"/>
    </xf>
    <xf numFmtId="0" fontId="60" fillId="26" borderId="9" xfId="11" applyFont="1" applyBorder="1" applyAlignment="1">
      <alignment horizontal="center" vertical="center"/>
    </xf>
    <xf numFmtId="0" fontId="60" fillId="48" borderId="7" xfId="11" applyFont="1" applyFill="1" applyBorder="1" applyAlignment="1">
      <alignment horizontal="center" vertical="center" wrapText="1"/>
    </xf>
    <xf numFmtId="0" fontId="60" fillId="48" borderId="8" xfId="11" applyFont="1" applyFill="1" applyBorder="1" applyAlignment="1">
      <alignment horizontal="center" vertical="center"/>
    </xf>
    <xf numFmtId="0" fontId="60" fillId="48" borderId="9" xfId="11" applyFont="1" applyFill="1" applyBorder="1" applyAlignment="1">
      <alignment horizontal="center" vertical="center"/>
    </xf>
    <xf numFmtId="0" fontId="61" fillId="47" borderId="7" xfId="11" applyFont="1" applyFill="1" applyBorder="1" applyAlignment="1">
      <alignment horizontal="center" vertical="center" wrapText="1"/>
    </xf>
    <xf numFmtId="0" fontId="61" fillId="47" borderId="8" xfId="11" applyFont="1" applyFill="1" applyBorder="1" applyAlignment="1">
      <alignment horizontal="center" vertical="center" wrapText="1"/>
    </xf>
    <xf numFmtId="0" fontId="61" fillId="47" borderId="9" xfId="11" applyFont="1" applyFill="1" applyBorder="1" applyAlignment="1">
      <alignment horizontal="center" vertical="center" wrapText="1"/>
    </xf>
    <xf numFmtId="0" fontId="67" fillId="26" borderId="7" xfId="11" applyFont="1" applyBorder="1" applyAlignment="1">
      <alignment horizontal="center" vertical="center" wrapText="1"/>
    </xf>
    <xf numFmtId="0" fontId="68" fillId="26" borderId="8" xfId="11" applyFont="1" applyBorder="1" applyAlignment="1">
      <alignment horizontal="center" vertical="center" wrapText="1"/>
    </xf>
    <xf numFmtId="0" fontId="68" fillId="26" borderId="9" xfId="11" applyFont="1" applyBorder="1" applyAlignment="1">
      <alignment horizontal="center" vertical="center" wrapText="1"/>
    </xf>
    <xf numFmtId="0" fontId="67" fillId="26" borderId="8" xfId="11" applyFont="1" applyBorder="1" applyAlignment="1">
      <alignment horizontal="center" vertical="center" wrapText="1"/>
    </xf>
    <xf numFmtId="0" fontId="67" fillId="26" borderId="9" xfId="11" applyFont="1" applyBorder="1" applyAlignment="1">
      <alignment horizontal="center" vertical="center" wrapText="1"/>
    </xf>
    <xf numFmtId="0" fontId="67" fillId="26" borderId="7" xfId="11" applyFont="1" applyBorder="1" applyAlignment="1">
      <alignment horizontal="center" vertical="center"/>
    </xf>
    <xf numFmtId="0" fontId="67" fillId="26" borderId="8" xfId="11" applyFont="1" applyBorder="1" applyAlignment="1">
      <alignment horizontal="center" vertical="center"/>
    </xf>
    <xf numFmtId="0" fontId="67" fillId="26" borderId="9" xfId="11" applyFont="1" applyBorder="1" applyAlignment="1">
      <alignment horizontal="center" vertical="center"/>
    </xf>
    <xf numFmtId="0" fontId="62" fillId="48" borderId="7" xfId="11" applyFont="1" applyFill="1" applyBorder="1" applyAlignment="1">
      <alignment horizontal="center" vertical="center"/>
    </xf>
    <xf numFmtId="0" fontId="62" fillId="48" borderId="8" xfId="11" applyFont="1" applyFill="1" applyBorder="1" applyAlignment="1">
      <alignment horizontal="center" vertical="center"/>
    </xf>
    <xf numFmtId="0" fontId="62" fillId="48" borderId="9" xfId="11" applyFont="1" applyFill="1" applyBorder="1" applyAlignment="1">
      <alignment horizontal="center" vertical="center"/>
    </xf>
    <xf numFmtId="0" fontId="13" fillId="26" borderId="2" xfId="11" applyFont="1" applyAlignment="1">
      <alignment horizontal="center"/>
    </xf>
    <xf numFmtId="0" fontId="57" fillId="46" borderId="2" xfId="11" applyFont="1" applyFill="1" applyAlignment="1">
      <alignment horizontal="center"/>
    </xf>
    <xf numFmtId="0" fontId="59" fillId="47" borderId="6" xfId="11" applyFont="1" applyFill="1" applyBorder="1" applyAlignment="1">
      <alignment horizontal="center" vertical="center"/>
    </xf>
    <xf numFmtId="49" fontId="59" fillId="47" borderId="7" xfId="11" applyNumberFormat="1" applyFont="1" applyFill="1" applyBorder="1" applyAlignment="1">
      <alignment horizontal="center" vertical="center"/>
    </xf>
    <xf numFmtId="49" fontId="59" fillId="47" borderId="8" xfId="11" applyNumberFormat="1" applyFont="1" applyFill="1" applyBorder="1" applyAlignment="1">
      <alignment horizontal="center" vertical="center"/>
    </xf>
    <xf numFmtId="49" fontId="59" fillId="47" borderId="9" xfId="11" applyNumberFormat="1" applyFont="1" applyFill="1" applyBorder="1" applyAlignment="1">
      <alignment horizontal="center" vertical="center"/>
    </xf>
    <xf numFmtId="0" fontId="59" fillId="47" borderId="7" xfId="11" applyFont="1" applyFill="1" applyBorder="1" applyAlignment="1">
      <alignment horizontal="center" vertical="center" wrapText="1"/>
    </xf>
    <xf numFmtId="0" fontId="59" fillId="47" borderId="8" xfId="11" applyFont="1" applyFill="1" applyBorder="1" applyAlignment="1">
      <alignment horizontal="center" vertical="center" wrapText="1"/>
    </xf>
    <xf numFmtId="0" fontId="59" fillId="47" borderId="9" xfId="11" applyFont="1" applyFill="1" applyBorder="1" applyAlignment="1">
      <alignment horizontal="center" vertical="center" wrapText="1"/>
    </xf>
    <xf numFmtId="0" fontId="58" fillId="26" borderId="7" xfId="11" applyFont="1" applyBorder="1" applyAlignment="1">
      <alignment horizontal="center"/>
    </xf>
    <xf numFmtId="0" fontId="58" fillId="26" borderId="8" xfId="11" applyFont="1" applyBorder="1" applyAlignment="1">
      <alignment horizontal="center"/>
    </xf>
    <xf numFmtId="0" fontId="58" fillId="26" borderId="9" xfId="11" applyFont="1" applyBorder="1" applyAlignment="1">
      <alignment horizontal="center"/>
    </xf>
    <xf numFmtId="0" fontId="37" fillId="26" borderId="7" xfId="11" applyFont="1" applyBorder="1" applyAlignment="1">
      <alignment horizontal="center" vertical="center" wrapText="1"/>
    </xf>
    <xf numFmtId="0" fontId="37" fillId="26" borderId="8" xfId="11" applyFont="1" applyBorder="1" applyAlignment="1">
      <alignment horizontal="center" vertical="center" wrapText="1"/>
    </xf>
    <xf numFmtId="0" fontId="37" fillId="26" borderId="9" xfId="11" applyFont="1" applyBorder="1" applyAlignment="1">
      <alignment horizontal="center" vertical="center" wrapText="1"/>
    </xf>
    <xf numFmtId="0" fontId="59" fillId="48" borderId="8" xfId="11" applyFont="1" applyFill="1" applyBorder="1" applyAlignment="1">
      <alignment horizontal="center" vertical="center" wrapText="1"/>
    </xf>
    <xf numFmtId="0" fontId="59" fillId="48" borderId="8" xfId="11" applyFont="1" applyFill="1" applyBorder="1" applyAlignment="1">
      <alignment horizontal="center" vertical="center"/>
    </xf>
    <xf numFmtId="0" fontId="59" fillId="48" borderId="9" xfId="11" applyFont="1" applyFill="1" applyBorder="1" applyAlignment="1">
      <alignment horizontal="center" vertical="center"/>
    </xf>
    <xf numFmtId="0" fontId="37" fillId="48" borderId="7" xfId="11" applyFont="1" applyFill="1" applyBorder="1" applyAlignment="1">
      <alignment horizontal="center" vertical="center" wrapText="1"/>
    </xf>
    <xf numFmtId="0" fontId="37" fillId="48" borderId="8" xfId="11" applyFont="1" applyFill="1" applyBorder="1" applyAlignment="1">
      <alignment horizontal="center" vertical="center" wrapText="1"/>
    </xf>
    <xf numFmtId="0" fontId="37" fillId="48" borderId="9" xfId="11" applyFont="1" applyFill="1" applyBorder="1" applyAlignment="1">
      <alignment horizontal="center" vertical="center" wrapText="1"/>
    </xf>
    <xf numFmtId="0" fontId="31" fillId="26" borderId="2" xfId="12" applyFont="1" applyAlignment="1">
      <alignment horizontal="center" vertical="center" wrapText="1"/>
    </xf>
    <xf numFmtId="0" fontId="62" fillId="47" borderId="7" xfId="12" applyFont="1" applyFill="1" applyBorder="1" applyAlignment="1">
      <alignment horizontal="center" vertical="center" wrapText="1"/>
    </xf>
    <xf numFmtId="0" fontId="62" fillId="47" borderId="8" xfId="12" applyFont="1" applyFill="1" applyBorder="1" applyAlignment="1">
      <alignment horizontal="center" vertical="center" wrapText="1"/>
    </xf>
    <xf numFmtId="0" fontId="62" fillId="47" borderId="9" xfId="12" applyFont="1" applyFill="1" applyBorder="1" applyAlignment="1">
      <alignment horizontal="center" vertical="center" wrapText="1"/>
    </xf>
    <xf numFmtId="9" fontId="62" fillId="48" borderId="8" xfId="12" applyNumberFormat="1" applyFont="1" applyFill="1" applyBorder="1" applyAlignment="1">
      <alignment horizontal="center" vertical="center"/>
    </xf>
    <xf numFmtId="9" fontId="62" fillId="48" borderId="9" xfId="12" applyNumberFormat="1" applyFont="1" applyFill="1" applyBorder="1" applyAlignment="1">
      <alignment horizontal="center" vertical="center"/>
    </xf>
    <xf numFmtId="0" fontId="62" fillId="47" borderId="22" xfId="12" applyFont="1" applyFill="1" applyBorder="1" applyAlignment="1">
      <alignment horizontal="center" vertical="center" wrapText="1"/>
    </xf>
    <xf numFmtId="0" fontId="62" fillId="47" borderId="23" xfId="12" applyFont="1" applyFill="1" applyBorder="1" applyAlignment="1">
      <alignment horizontal="center" vertical="center" wrapText="1"/>
    </xf>
    <xf numFmtId="0" fontId="62" fillId="47" borderId="13" xfId="12" applyFont="1" applyFill="1" applyBorder="1" applyAlignment="1">
      <alignment horizontal="center" vertical="center" wrapText="1"/>
    </xf>
    <xf numFmtId="0" fontId="35" fillId="26" borderId="7" xfId="12" applyFont="1" applyBorder="1" applyAlignment="1">
      <alignment horizontal="center" vertical="center" wrapText="1"/>
    </xf>
    <xf numFmtId="0" fontId="37" fillId="26" borderId="9" xfId="12" applyFont="1" applyBorder="1" applyAlignment="1">
      <alignment horizontal="center" vertical="center" wrapText="1"/>
    </xf>
    <xf numFmtId="0" fontId="31" fillId="48" borderId="7" xfId="12" applyFont="1" applyFill="1" applyBorder="1" applyAlignment="1">
      <alignment horizontal="center" vertical="center" wrapText="1"/>
    </xf>
    <xf numFmtId="0" fontId="31" fillId="48" borderId="8" xfId="12" applyFont="1" applyFill="1" applyBorder="1" applyAlignment="1">
      <alignment horizontal="center" vertical="center" wrapText="1"/>
    </xf>
    <xf numFmtId="0" fontId="31" fillId="48" borderId="9" xfId="12" applyFont="1" applyFill="1" applyBorder="1" applyAlignment="1">
      <alignment horizontal="center" vertical="center" wrapText="1"/>
    </xf>
    <xf numFmtId="0" fontId="61" fillId="47" borderId="7" xfId="12" applyFont="1" applyFill="1" applyBorder="1" applyAlignment="1">
      <alignment horizontal="center" vertical="center" wrapText="1"/>
    </xf>
    <xf numFmtId="0" fontId="61" fillId="47" borderId="8" xfId="12" applyFont="1" applyFill="1" applyBorder="1" applyAlignment="1">
      <alignment horizontal="center" vertical="center" wrapText="1"/>
    </xf>
    <xf numFmtId="0" fontId="61" fillId="47" borderId="9" xfId="12" applyFont="1" applyFill="1" applyBorder="1" applyAlignment="1">
      <alignment horizontal="center" vertical="center" wrapText="1"/>
    </xf>
    <xf numFmtId="0" fontId="62" fillId="48" borderId="54" xfId="12" applyFont="1" applyFill="1" applyBorder="1" applyAlignment="1">
      <alignment horizontal="center" vertical="center"/>
    </xf>
    <xf numFmtId="0" fontId="62" fillId="48" borderId="55" xfId="12" applyFont="1" applyFill="1" applyBorder="1" applyAlignment="1">
      <alignment horizontal="center" vertical="center"/>
    </xf>
    <xf numFmtId="0" fontId="62" fillId="48" borderId="56" xfId="12" applyFont="1" applyFill="1" applyBorder="1" applyAlignment="1">
      <alignment horizontal="center" vertical="center"/>
    </xf>
    <xf numFmtId="0" fontId="69" fillId="26" borderId="2" xfId="12" applyFont="1" applyAlignment="1">
      <alignment horizontal="center"/>
    </xf>
    <xf numFmtId="0" fontId="58" fillId="47" borderId="6" xfId="12" applyFont="1" applyFill="1" applyBorder="1" applyAlignment="1">
      <alignment horizontal="center" vertical="center"/>
    </xf>
    <xf numFmtId="49" fontId="58" fillId="47" borderId="7" xfId="12" applyNumberFormat="1" applyFont="1" applyFill="1" applyBorder="1" applyAlignment="1">
      <alignment horizontal="center" vertical="center"/>
    </xf>
    <xf numFmtId="49" fontId="58" fillId="47" borderId="8" xfId="12" applyNumberFormat="1" applyFont="1" applyFill="1" applyBorder="1" applyAlignment="1">
      <alignment horizontal="center" vertical="center"/>
    </xf>
    <xf numFmtId="49" fontId="58" fillId="47" borderId="9" xfId="12" applyNumberFormat="1" applyFont="1" applyFill="1" applyBorder="1" applyAlignment="1">
      <alignment horizontal="center" vertical="center"/>
    </xf>
    <xf numFmtId="0" fontId="58" fillId="47" borderId="7" xfId="12" applyFont="1" applyFill="1" applyBorder="1" applyAlignment="1">
      <alignment horizontal="center" vertical="center" wrapText="1"/>
    </xf>
    <xf numFmtId="0" fontId="58" fillId="47" borderId="8" xfId="12" applyFont="1" applyFill="1" applyBorder="1" applyAlignment="1">
      <alignment horizontal="center" vertical="center" wrapText="1"/>
    </xf>
    <xf numFmtId="0" fontId="58" fillId="47" borderId="9" xfId="12" applyFont="1" applyFill="1" applyBorder="1" applyAlignment="1">
      <alignment horizontal="center" vertical="center" wrapText="1"/>
    </xf>
    <xf numFmtId="0" fontId="60" fillId="47" borderId="10" xfId="16" applyFont="1" applyFill="1" applyBorder="1" applyAlignment="1">
      <alignment horizontal="center" vertical="center" wrapText="1"/>
    </xf>
    <xf numFmtId="0" fontId="60" fillId="47" borderId="12" xfId="16" applyFont="1" applyFill="1" applyBorder="1" applyAlignment="1">
      <alignment horizontal="center" vertical="center" wrapText="1"/>
    </xf>
    <xf numFmtId="0" fontId="62" fillId="48" borderId="7" xfId="16" applyFont="1" applyFill="1" applyBorder="1" applyAlignment="1">
      <alignment horizontal="center" vertical="center" wrapText="1"/>
    </xf>
    <xf numFmtId="0" fontId="62" fillId="48" borderId="8" xfId="16" applyFont="1" applyFill="1" applyBorder="1" applyAlignment="1">
      <alignment horizontal="center" vertical="center" wrapText="1"/>
    </xf>
    <xf numFmtId="0" fontId="62" fillId="48" borderId="9" xfId="16" applyFont="1" applyFill="1" applyBorder="1" applyAlignment="1">
      <alignment horizontal="center" vertical="center" wrapText="1"/>
    </xf>
    <xf numFmtId="9" fontId="60" fillId="48" borderId="7" xfId="16" applyNumberFormat="1" applyFont="1" applyFill="1" applyBorder="1" applyAlignment="1">
      <alignment horizontal="center" vertical="center"/>
    </xf>
    <xf numFmtId="9" fontId="60" fillId="48" borderId="8" xfId="16" applyNumberFormat="1" applyFont="1" applyFill="1" applyBorder="1" applyAlignment="1">
      <alignment horizontal="center" vertical="center"/>
    </xf>
    <xf numFmtId="9" fontId="60" fillId="48" borderId="9" xfId="16" applyNumberFormat="1" applyFont="1" applyFill="1" applyBorder="1" applyAlignment="1">
      <alignment horizontal="center" vertical="center"/>
    </xf>
    <xf numFmtId="0" fontId="60" fillId="47" borderId="7" xfId="16" applyFont="1" applyFill="1" applyBorder="1" applyAlignment="1">
      <alignment horizontal="center" vertical="center" wrapText="1"/>
    </xf>
    <xf numFmtId="0" fontId="60" fillId="47" borderId="8" xfId="16" applyFont="1" applyFill="1" applyBorder="1" applyAlignment="1">
      <alignment horizontal="center" vertical="center" wrapText="1"/>
    </xf>
    <xf numFmtId="0" fontId="60" fillId="47" borderId="9" xfId="16" applyFont="1" applyFill="1" applyBorder="1" applyAlignment="1">
      <alignment horizontal="center" vertical="center" wrapText="1"/>
    </xf>
    <xf numFmtId="0" fontId="62" fillId="47" borderId="7" xfId="16" applyFont="1" applyFill="1" applyBorder="1" applyAlignment="1">
      <alignment horizontal="center" vertical="center"/>
    </xf>
    <xf numFmtId="0" fontId="60" fillId="47" borderId="8" xfId="16" applyFont="1" applyFill="1" applyBorder="1" applyAlignment="1">
      <alignment horizontal="center" vertical="center"/>
    </xf>
    <xf numFmtId="0" fontId="60" fillId="47" borderId="9" xfId="16" applyFont="1" applyFill="1" applyBorder="1" applyAlignment="1">
      <alignment horizontal="center" vertical="center"/>
    </xf>
    <xf numFmtId="0" fontId="60" fillId="47" borderId="7" xfId="16" applyFont="1" applyFill="1" applyBorder="1" applyAlignment="1">
      <alignment horizontal="center" vertical="center"/>
    </xf>
    <xf numFmtId="0" fontId="75" fillId="46" borderId="65" xfId="16" applyFont="1" applyFill="1" applyBorder="1" applyAlignment="1">
      <alignment horizontal="left" vertical="top" wrapText="1"/>
    </xf>
    <xf numFmtId="0" fontId="75" fillId="46" borderId="66" xfId="16" applyFont="1" applyFill="1" applyBorder="1" applyAlignment="1">
      <alignment horizontal="left" vertical="top" wrapText="1"/>
    </xf>
    <xf numFmtId="0" fontId="75" fillId="46" borderId="67" xfId="16" applyFont="1" applyFill="1" applyBorder="1" applyAlignment="1">
      <alignment horizontal="left" vertical="top" wrapText="1"/>
    </xf>
    <xf numFmtId="0" fontId="75" fillId="46" borderId="68" xfId="16" applyFont="1" applyFill="1" applyBorder="1" applyAlignment="1">
      <alignment horizontal="left" vertical="top" wrapText="1"/>
    </xf>
    <xf numFmtId="0" fontId="75" fillId="46" borderId="2" xfId="16" applyFont="1" applyFill="1" applyAlignment="1">
      <alignment horizontal="left" vertical="top" wrapText="1"/>
    </xf>
    <xf numFmtId="0" fontId="75" fillId="46" borderId="44" xfId="16" applyFont="1" applyFill="1" applyBorder="1" applyAlignment="1">
      <alignment horizontal="left" vertical="top" wrapText="1"/>
    </xf>
    <xf numFmtId="0" fontId="75" fillId="46" borderId="69" xfId="16" applyFont="1" applyFill="1" applyBorder="1" applyAlignment="1">
      <alignment horizontal="left" vertical="top" wrapText="1"/>
    </xf>
    <xf numFmtId="0" fontId="75" fillId="46" borderId="70" xfId="16" applyFont="1" applyFill="1" applyBorder="1" applyAlignment="1">
      <alignment horizontal="left" vertical="top" wrapText="1"/>
    </xf>
    <xf numFmtId="0" fontId="75" fillId="46" borderId="71" xfId="16" applyFont="1" applyFill="1" applyBorder="1" applyAlignment="1">
      <alignment horizontal="left" vertical="top" wrapText="1"/>
    </xf>
    <xf numFmtId="9" fontId="60" fillId="48" borderId="23" xfId="16" applyNumberFormat="1" applyFont="1" applyFill="1" applyBorder="1" applyAlignment="1">
      <alignment horizontal="center" vertical="center"/>
    </xf>
    <xf numFmtId="0" fontId="60" fillId="48" borderId="7" xfId="16" applyFont="1" applyFill="1" applyBorder="1" applyAlignment="1">
      <alignment horizontal="center" vertical="center"/>
    </xf>
    <xf numFmtId="0" fontId="60" fillId="48" borderId="8" xfId="16" applyFont="1" applyFill="1" applyBorder="1" applyAlignment="1">
      <alignment horizontal="center" vertical="center"/>
    </xf>
    <xf numFmtId="0" fontId="60" fillId="48" borderId="9" xfId="16" applyFont="1" applyFill="1" applyBorder="1" applyAlignment="1">
      <alignment horizontal="center" vertical="center"/>
    </xf>
    <xf numFmtId="0" fontId="58" fillId="48" borderId="7" xfId="16" applyFont="1" applyFill="1" applyBorder="1" applyAlignment="1">
      <alignment horizontal="center" vertical="center"/>
    </xf>
    <xf numFmtId="0" fontId="58" fillId="48" borderId="8" xfId="16" applyFont="1" applyFill="1" applyBorder="1" applyAlignment="1">
      <alignment horizontal="center" vertical="center"/>
    </xf>
    <xf numFmtId="0" fontId="58" fillId="48" borderId="9" xfId="16" applyFont="1" applyFill="1" applyBorder="1" applyAlignment="1">
      <alignment horizontal="center" vertical="center"/>
    </xf>
    <xf numFmtId="9" fontId="62" fillId="47" borderId="7" xfId="16" applyNumberFormat="1" applyFont="1" applyFill="1" applyBorder="1" applyAlignment="1">
      <alignment horizontal="center" vertical="center"/>
    </xf>
    <xf numFmtId="9" fontId="62" fillId="47" borderId="27" xfId="16" applyNumberFormat="1" applyFont="1" applyFill="1" applyBorder="1" applyAlignment="1">
      <alignment horizontal="center" vertical="center"/>
    </xf>
    <xf numFmtId="9" fontId="62" fillId="47" borderId="8" xfId="16" applyNumberFormat="1" applyFont="1" applyFill="1" applyBorder="1" applyAlignment="1">
      <alignment horizontal="center" vertical="center"/>
    </xf>
    <xf numFmtId="9" fontId="62" fillId="47" borderId="9" xfId="16" applyNumberFormat="1" applyFont="1" applyFill="1" applyBorder="1" applyAlignment="1">
      <alignment horizontal="center" vertical="center"/>
    </xf>
    <xf numFmtId="9" fontId="60" fillId="47" borderId="7" xfId="16" applyNumberFormat="1" applyFont="1" applyFill="1" applyBorder="1" applyAlignment="1">
      <alignment horizontal="center" vertical="center"/>
    </xf>
    <xf numFmtId="9" fontId="60" fillId="47" borderId="9" xfId="16" applyNumberFormat="1" applyFont="1" applyFill="1" applyBorder="1" applyAlignment="1">
      <alignment horizontal="center" vertical="center"/>
    </xf>
    <xf numFmtId="0" fontId="37" fillId="26" borderId="7" xfId="16" applyFont="1" applyBorder="1" applyAlignment="1">
      <alignment horizontal="center" vertical="center" wrapText="1"/>
    </xf>
    <xf numFmtId="0" fontId="37" fillId="26" borderId="8" xfId="16" applyFont="1" applyBorder="1" applyAlignment="1">
      <alignment horizontal="center" vertical="center" wrapText="1"/>
    </xf>
    <xf numFmtId="0" fontId="37" fillId="26" borderId="9" xfId="16" applyFont="1" applyBorder="1" applyAlignment="1">
      <alignment horizontal="center" vertical="center" wrapText="1"/>
    </xf>
    <xf numFmtId="0" fontId="60" fillId="48" borderId="8" xfId="16" applyFont="1" applyFill="1" applyBorder="1" applyAlignment="1">
      <alignment horizontal="center" vertical="center" wrapText="1"/>
    </xf>
    <xf numFmtId="0" fontId="60" fillId="48" borderId="7" xfId="16" applyFont="1" applyFill="1" applyBorder="1" applyAlignment="1">
      <alignment horizontal="left" vertical="top" wrapText="1"/>
    </xf>
    <xf numFmtId="0" fontId="60" fillId="48" borderId="8" xfId="16" applyFont="1" applyFill="1" applyBorder="1" applyAlignment="1">
      <alignment horizontal="left" vertical="top" wrapText="1"/>
    </xf>
    <xf numFmtId="0" fontId="60" fillId="48" borderId="9" xfId="16" applyFont="1" applyFill="1" applyBorder="1" applyAlignment="1">
      <alignment horizontal="left" vertical="top" wrapText="1"/>
    </xf>
    <xf numFmtId="0" fontId="62" fillId="48" borderId="7" xfId="16" applyFont="1" applyFill="1" applyBorder="1" applyAlignment="1">
      <alignment horizontal="center" vertical="center"/>
    </xf>
    <xf numFmtId="0" fontId="62" fillId="48" borderId="8" xfId="16" applyFont="1" applyFill="1" applyBorder="1" applyAlignment="1">
      <alignment horizontal="center" vertical="center"/>
    </xf>
    <xf numFmtId="0" fontId="62" fillId="48" borderId="9" xfId="16" applyFont="1" applyFill="1" applyBorder="1" applyAlignment="1">
      <alignment horizontal="center" vertical="center"/>
    </xf>
    <xf numFmtId="0" fontId="60" fillId="47" borderId="7" xfId="16" applyFont="1" applyFill="1" applyBorder="1" applyAlignment="1">
      <alignment horizontal="center"/>
    </xf>
    <xf numFmtId="0" fontId="60" fillId="47" borderId="8" xfId="16" applyFont="1" applyFill="1" applyBorder="1" applyAlignment="1">
      <alignment horizontal="center"/>
    </xf>
    <xf numFmtId="0" fontId="60" fillId="47" borderId="9" xfId="16" applyFont="1" applyFill="1" applyBorder="1" applyAlignment="1">
      <alignment horizontal="center"/>
    </xf>
    <xf numFmtId="0" fontId="58" fillId="26" borderId="7" xfId="16" applyFont="1" applyBorder="1" applyAlignment="1">
      <alignment horizontal="center"/>
    </xf>
    <xf numFmtId="0" fontId="58" fillId="26" borderId="8" xfId="16" applyFont="1" applyBorder="1" applyAlignment="1">
      <alignment horizontal="center"/>
    </xf>
    <xf numFmtId="0" fontId="58" fillId="26" borderId="9" xfId="16" applyFont="1" applyBorder="1" applyAlignment="1">
      <alignment horizontal="center"/>
    </xf>
    <xf numFmtId="0" fontId="13" fillId="26" borderId="2" xfId="16" applyFont="1" applyAlignment="1">
      <alignment horizontal="center"/>
    </xf>
    <xf numFmtId="0" fontId="57" fillId="46" borderId="2" xfId="16" applyFont="1" applyFill="1" applyAlignment="1">
      <alignment horizontal="center"/>
    </xf>
    <xf numFmtId="0" fontId="59" fillId="47" borderId="6" xfId="16" applyFont="1" applyFill="1" applyBorder="1" applyAlignment="1">
      <alignment horizontal="center" vertical="center"/>
    </xf>
    <xf numFmtId="49" fontId="59" fillId="47" borderId="7" xfId="16" applyNumberFormat="1" applyFont="1" applyFill="1" applyBorder="1" applyAlignment="1">
      <alignment horizontal="center" vertical="center"/>
    </xf>
    <xf numFmtId="49" fontId="59" fillId="47" borderId="8" xfId="16" applyNumberFormat="1" applyFont="1" applyFill="1" applyBorder="1" applyAlignment="1">
      <alignment horizontal="center" vertical="center"/>
    </xf>
    <xf numFmtId="49" fontId="59" fillId="47" borderId="9" xfId="16" applyNumberFormat="1" applyFont="1" applyFill="1" applyBorder="1" applyAlignment="1">
      <alignment horizontal="center" vertical="center"/>
    </xf>
    <xf numFmtId="0" fontId="59" fillId="47" borderId="7" xfId="16" applyFont="1" applyFill="1" applyBorder="1" applyAlignment="1">
      <alignment horizontal="center" vertical="center" wrapText="1"/>
    </xf>
    <xf numFmtId="0" fontId="59" fillId="47" borderId="8" xfId="16" applyFont="1" applyFill="1" applyBorder="1" applyAlignment="1">
      <alignment horizontal="center" vertical="center" wrapText="1"/>
    </xf>
    <xf numFmtId="0" fontId="59" fillId="47" borderId="9" xfId="16" applyFont="1" applyFill="1" applyBorder="1" applyAlignment="1">
      <alignment horizontal="center" vertical="center" wrapText="1"/>
    </xf>
    <xf numFmtId="0" fontId="84" fillId="55" borderId="10" xfId="17" applyFont="1" applyFill="1" applyBorder="1" applyAlignment="1">
      <alignment horizontal="center" vertical="center" wrapText="1"/>
    </xf>
    <xf numFmtId="0" fontId="84" fillId="55" borderId="26" xfId="17" applyFont="1" applyFill="1" applyBorder="1" applyAlignment="1">
      <alignment horizontal="center" vertical="center" wrapText="1"/>
    </xf>
    <xf numFmtId="0" fontId="85" fillId="56" borderId="7" xfId="17" applyFont="1" applyFill="1" applyBorder="1" applyAlignment="1">
      <alignment horizontal="center" vertical="center" wrapText="1"/>
    </xf>
    <xf numFmtId="0" fontId="85" fillId="56" borderId="8" xfId="17" applyFont="1" applyFill="1" applyBorder="1" applyAlignment="1">
      <alignment horizontal="center" vertical="center" wrapText="1"/>
    </xf>
    <xf numFmtId="0" fontId="81" fillId="56" borderId="7" xfId="17" applyFont="1" applyFill="1" applyBorder="1" applyAlignment="1">
      <alignment horizontal="center" vertical="center"/>
    </xf>
    <xf numFmtId="0" fontId="81" fillId="56" borderId="8" xfId="17" applyFont="1" applyFill="1" applyBorder="1" applyAlignment="1">
      <alignment horizontal="center" vertical="center"/>
    </xf>
    <xf numFmtId="0" fontId="85" fillId="56" borderId="7" xfId="17" applyFont="1" applyFill="1" applyBorder="1" applyAlignment="1">
      <alignment horizontal="center" vertical="center"/>
    </xf>
    <xf numFmtId="0" fontId="85" fillId="56" borderId="8" xfId="17" applyFont="1" applyFill="1" applyBorder="1" applyAlignment="1">
      <alignment horizontal="center" vertical="center"/>
    </xf>
    <xf numFmtId="0" fontId="84" fillId="56" borderId="7" xfId="17" applyFont="1" applyFill="1" applyBorder="1" applyAlignment="1">
      <alignment horizontal="center" vertical="center"/>
    </xf>
    <xf numFmtId="0" fontId="84" fillId="56" borderId="8" xfId="17" applyFont="1" applyFill="1" applyBorder="1" applyAlignment="1">
      <alignment horizontal="center" vertical="center"/>
    </xf>
    <xf numFmtId="0" fontId="84" fillId="56" borderId="7" xfId="17" applyFont="1" applyFill="1" applyBorder="1" applyAlignment="1">
      <alignment horizontal="center" vertical="center" wrapText="1"/>
    </xf>
    <xf numFmtId="0" fontId="84" fillId="56" borderId="8" xfId="17" applyFont="1" applyFill="1" applyBorder="1" applyAlignment="1">
      <alignment horizontal="center" vertical="center" wrapText="1"/>
    </xf>
    <xf numFmtId="0" fontId="84" fillId="55" borderId="7" xfId="17" applyFont="1" applyFill="1" applyBorder="1" applyAlignment="1">
      <alignment horizontal="center" vertical="center"/>
    </xf>
    <xf numFmtId="0" fontId="84" fillId="55" borderId="8" xfId="17" applyFont="1" applyFill="1" applyBorder="1" applyAlignment="1">
      <alignment horizontal="center" vertical="center"/>
    </xf>
    <xf numFmtId="0" fontId="84" fillId="55" borderId="7" xfId="17" applyFont="1" applyFill="1" applyBorder="1" applyAlignment="1">
      <alignment horizontal="center" vertical="center" wrapText="1"/>
    </xf>
    <xf numFmtId="0" fontId="84" fillId="55" borderId="8" xfId="17" applyFont="1" applyFill="1" applyBorder="1" applyAlignment="1">
      <alignment horizontal="center" vertical="center" wrapText="1"/>
    </xf>
    <xf numFmtId="0" fontId="84" fillId="26" borderId="7" xfId="17" applyFont="1" applyBorder="1" applyAlignment="1">
      <alignment horizontal="center" vertical="center" wrapText="1"/>
    </xf>
    <xf numFmtId="0" fontId="84" fillId="26" borderId="8" xfId="17" applyFont="1" applyBorder="1" applyAlignment="1">
      <alignment horizontal="center" vertical="center" wrapText="1"/>
    </xf>
    <xf numFmtId="0" fontId="61" fillId="55" borderId="7" xfId="17" applyFont="1" applyFill="1" applyBorder="1" applyAlignment="1">
      <alignment horizontal="center" vertical="center" wrapText="1"/>
    </xf>
    <xf numFmtId="0" fontId="61" fillId="55" borderId="8" xfId="17" applyFont="1" applyFill="1" applyBorder="1" applyAlignment="1">
      <alignment horizontal="center" vertical="center" wrapText="1"/>
    </xf>
    <xf numFmtId="0" fontId="80" fillId="26" borderId="2" xfId="17" applyFont="1" applyAlignment="1">
      <alignment horizontal="center"/>
    </xf>
    <xf numFmtId="0" fontId="57" fillId="54" borderId="2" xfId="17" applyFont="1" applyFill="1" applyAlignment="1">
      <alignment horizontal="center"/>
    </xf>
    <xf numFmtId="0" fontId="82" fillId="55" borderId="7" xfId="17" applyFont="1" applyFill="1" applyBorder="1" applyAlignment="1">
      <alignment horizontal="center" vertical="center"/>
    </xf>
    <xf numFmtId="0" fontId="82" fillId="55" borderId="8" xfId="17" applyFont="1" applyFill="1" applyBorder="1" applyAlignment="1">
      <alignment horizontal="center" vertical="center"/>
    </xf>
    <xf numFmtId="0" fontId="82" fillId="55" borderId="9" xfId="17" applyFont="1" applyFill="1" applyBorder="1" applyAlignment="1">
      <alignment horizontal="center" vertical="center"/>
    </xf>
    <xf numFmtId="0" fontId="82" fillId="55" borderId="7" xfId="17" applyFont="1" applyFill="1" applyBorder="1" applyAlignment="1">
      <alignment horizontal="center" vertical="center" wrapText="1"/>
    </xf>
    <xf numFmtId="0" fontId="82" fillId="55" borderId="8" xfId="17" applyFont="1" applyFill="1" applyBorder="1" applyAlignment="1">
      <alignment horizontal="center" vertical="center" wrapText="1"/>
    </xf>
    <xf numFmtId="0" fontId="81" fillId="26" borderId="7" xfId="17" applyFont="1" applyBorder="1" applyAlignment="1">
      <alignment horizontal="center"/>
    </xf>
    <xf numFmtId="0" fontId="81" fillId="26" borderId="8" xfId="17" applyFont="1" applyBorder="1" applyAlignment="1">
      <alignment horizontal="center"/>
    </xf>
    <xf numFmtId="0" fontId="83" fillId="26" borderId="72" xfId="17" applyFont="1" applyBorder="1" applyAlignment="1">
      <alignment horizontal="center" vertical="center" wrapText="1"/>
    </xf>
    <xf numFmtId="0" fontId="83" fillId="26" borderId="27" xfId="17" applyFont="1" applyBorder="1" applyAlignment="1">
      <alignment horizontal="center" vertical="center" wrapText="1"/>
    </xf>
    <xf numFmtId="0" fontId="83" fillId="26" borderId="73" xfId="17" applyFont="1" applyBorder="1" applyAlignment="1">
      <alignment horizontal="center" vertical="center" wrapText="1"/>
    </xf>
    <xf numFmtId="0" fontId="83" fillId="26" borderId="2" xfId="17" applyFont="1" applyAlignment="1">
      <alignment horizontal="center" vertical="center" wrapText="1"/>
    </xf>
    <xf numFmtId="0" fontId="83" fillId="26" borderId="22" xfId="17" applyFont="1" applyBorder="1" applyAlignment="1">
      <alignment horizontal="center" vertical="center" wrapText="1"/>
    </xf>
    <xf numFmtId="0" fontId="83" fillId="26" borderId="23" xfId="17" applyFont="1" applyBorder="1" applyAlignment="1">
      <alignment horizontal="center" vertical="center" wrapText="1"/>
    </xf>
    <xf numFmtId="0" fontId="82" fillId="56" borderId="7" xfId="17" applyFont="1" applyFill="1" applyBorder="1" applyAlignment="1">
      <alignment horizontal="center" vertical="center" wrapText="1"/>
    </xf>
    <xf numFmtId="0" fontId="82" fillId="56" borderId="8" xfId="17" applyFont="1" applyFill="1" applyBorder="1" applyAlignment="1">
      <alignment horizontal="center" vertical="center" wrapText="1"/>
    </xf>
    <xf numFmtId="0" fontId="83" fillId="56" borderId="7" xfId="17" applyFont="1" applyFill="1" applyBorder="1" applyAlignment="1">
      <alignment horizontal="center" vertical="center" wrapText="1"/>
    </xf>
    <xf numFmtId="0" fontId="83" fillId="56" borderId="8" xfId="17" applyFont="1" applyFill="1" applyBorder="1" applyAlignment="1">
      <alignment horizontal="center" vertical="center" wrapText="1"/>
    </xf>
    <xf numFmtId="0" fontId="20" fillId="47" borderId="10" xfId="18" applyFont="1" applyFill="1" applyBorder="1" applyAlignment="1">
      <alignment horizontal="center" vertical="center" wrapText="1"/>
    </xf>
    <xf numFmtId="0" fontId="20" fillId="47" borderId="12" xfId="18" applyFont="1" applyFill="1" applyBorder="1" applyAlignment="1">
      <alignment horizontal="center" vertical="center" wrapText="1"/>
    </xf>
    <xf numFmtId="9" fontId="20" fillId="48" borderId="7" xfId="18" applyNumberFormat="1" applyFont="1" applyFill="1" applyBorder="1" applyAlignment="1">
      <alignment horizontal="center" vertical="center"/>
    </xf>
    <xf numFmtId="9" fontId="20" fillId="48" borderId="8" xfId="18" applyNumberFormat="1" applyFont="1" applyFill="1" applyBorder="1" applyAlignment="1">
      <alignment horizontal="center" vertical="center"/>
    </xf>
    <xf numFmtId="9" fontId="20" fillId="48" borderId="9" xfId="18" applyNumberFormat="1" applyFont="1" applyFill="1" applyBorder="1" applyAlignment="1">
      <alignment horizontal="center" vertical="center"/>
    </xf>
    <xf numFmtId="0" fontId="20" fillId="47" borderId="7" xfId="18" applyFont="1" applyFill="1" applyBorder="1" applyAlignment="1">
      <alignment horizontal="center" vertical="center" wrapText="1"/>
    </xf>
    <xf numFmtId="0" fontId="20" fillId="47" borderId="8" xfId="18" applyFont="1" applyFill="1" applyBorder="1" applyAlignment="1">
      <alignment horizontal="center" vertical="center" wrapText="1"/>
    </xf>
    <xf numFmtId="0" fontId="20" fillId="47" borderId="9" xfId="18" applyFont="1" applyFill="1" applyBorder="1" applyAlignment="1">
      <alignment horizontal="center" vertical="center" wrapText="1"/>
    </xf>
    <xf numFmtId="0" fontId="20" fillId="47" borderId="7" xfId="18" applyFont="1" applyFill="1" applyBorder="1" applyAlignment="1">
      <alignment horizontal="center" vertical="center"/>
    </xf>
    <xf numFmtId="0" fontId="20" fillId="47" borderId="8" xfId="18" applyFont="1" applyFill="1" applyBorder="1" applyAlignment="1">
      <alignment horizontal="center" vertical="center"/>
    </xf>
    <xf numFmtId="0" fontId="20" fillId="47" borderId="9" xfId="18" applyFont="1" applyFill="1" applyBorder="1" applyAlignment="1">
      <alignment horizontal="center" vertical="center"/>
    </xf>
    <xf numFmtId="0" fontId="29" fillId="48" borderId="7" xfId="18" applyFont="1" applyFill="1" applyBorder="1" applyAlignment="1">
      <alignment horizontal="center" vertical="center" wrapText="1"/>
    </xf>
    <xf numFmtId="0" fontId="29" fillId="48" borderId="8" xfId="18" applyFont="1" applyFill="1" applyBorder="1" applyAlignment="1">
      <alignment horizontal="center" vertical="center" wrapText="1"/>
    </xf>
    <xf numFmtId="0" fontId="29" fillId="48" borderId="9" xfId="18" applyFont="1" applyFill="1" applyBorder="1" applyAlignment="1">
      <alignment horizontal="center" vertical="center" wrapText="1"/>
    </xf>
    <xf numFmtId="9" fontId="20" fillId="48" borderId="23" xfId="18" applyNumberFormat="1" applyFont="1" applyFill="1" applyBorder="1" applyAlignment="1">
      <alignment horizontal="center" vertical="center"/>
    </xf>
    <xf numFmtId="0" fontId="93" fillId="48" borderId="7" xfId="18" applyFont="1" applyFill="1" applyBorder="1" applyAlignment="1">
      <alignment horizontal="center" vertical="center" wrapText="1"/>
    </xf>
    <xf numFmtId="0" fontId="93" fillId="48" borderId="8" xfId="18" applyFont="1" applyFill="1" applyBorder="1" applyAlignment="1">
      <alignment horizontal="center" vertical="center" wrapText="1"/>
    </xf>
    <xf numFmtId="0" fontId="93" fillId="48" borderId="9" xfId="18" applyFont="1" applyFill="1" applyBorder="1" applyAlignment="1">
      <alignment horizontal="center" vertical="center" wrapText="1"/>
    </xf>
    <xf numFmtId="0" fontId="29" fillId="47" borderId="7" xfId="18" applyFont="1" applyFill="1" applyBorder="1" applyAlignment="1">
      <alignment horizontal="center" vertical="center"/>
    </xf>
    <xf numFmtId="0" fontId="29" fillId="48" borderId="7" xfId="18" applyFont="1" applyFill="1" applyBorder="1" applyAlignment="1">
      <alignment horizontal="center" vertical="center"/>
    </xf>
    <xf numFmtId="0" fontId="29" fillId="48" borderId="8" xfId="18" applyFont="1" applyFill="1" applyBorder="1" applyAlignment="1">
      <alignment horizontal="center" vertical="center"/>
    </xf>
    <xf numFmtId="0" fontId="29" fillId="48" borderId="9" xfId="18" applyFont="1" applyFill="1" applyBorder="1" applyAlignment="1">
      <alignment horizontal="center" vertical="center"/>
    </xf>
    <xf numFmtId="9" fontId="20" fillId="48" borderId="7" xfId="18" applyNumberFormat="1" applyFont="1" applyFill="1" applyBorder="1" applyAlignment="1">
      <alignment horizontal="center" vertical="center" wrapText="1"/>
    </xf>
    <xf numFmtId="9" fontId="20" fillId="48" borderId="8" xfId="18" applyNumberFormat="1" applyFont="1" applyFill="1" applyBorder="1" applyAlignment="1">
      <alignment horizontal="center" vertical="center" wrapText="1"/>
    </xf>
    <xf numFmtId="9" fontId="20" fillId="48" borderId="9" xfId="18" applyNumberFormat="1" applyFont="1" applyFill="1" applyBorder="1" applyAlignment="1">
      <alignment horizontal="center" vertical="center" wrapText="1"/>
    </xf>
    <xf numFmtId="0" fontId="20" fillId="48" borderId="7" xfId="18" applyFont="1" applyFill="1" applyBorder="1" applyAlignment="1">
      <alignment horizontal="center" vertical="center"/>
    </xf>
    <xf numFmtId="0" fontId="20" fillId="48" borderId="8" xfId="18" applyFont="1" applyFill="1" applyBorder="1" applyAlignment="1">
      <alignment horizontal="center" vertical="center"/>
    </xf>
    <xf numFmtId="0" fontId="20" fillId="48" borderId="9" xfId="18" applyFont="1" applyFill="1" applyBorder="1" applyAlignment="1">
      <alignment horizontal="center" vertical="center"/>
    </xf>
    <xf numFmtId="9" fontId="29" fillId="48" borderId="7" xfId="18" applyNumberFormat="1" applyFont="1" applyFill="1" applyBorder="1" applyAlignment="1">
      <alignment horizontal="center" vertical="center"/>
    </xf>
    <xf numFmtId="9" fontId="29" fillId="48" borderId="27" xfId="18" applyNumberFormat="1" applyFont="1" applyFill="1" applyBorder="1" applyAlignment="1">
      <alignment horizontal="center" vertical="center"/>
    </xf>
    <xf numFmtId="9" fontId="29" fillId="48" borderId="8" xfId="18" applyNumberFormat="1" applyFont="1" applyFill="1" applyBorder="1" applyAlignment="1">
      <alignment horizontal="center" vertical="center"/>
    </xf>
    <xf numFmtId="9" fontId="29" fillId="48" borderId="9" xfId="18" applyNumberFormat="1" applyFont="1" applyFill="1" applyBorder="1" applyAlignment="1">
      <alignment horizontal="center" vertical="center"/>
    </xf>
    <xf numFmtId="0" fontId="20" fillId="26" borderId="7" xfId="18" applyFont="1" applyBorder="1" applyAlignment="1">
      <alignment horizontal="center" vertical="center" wrapText="1"/>
    </xf>
    <xf numFmtId="0" fontId="20" fillId="26" borderId="8" xfId="18" applyFont="1" applyBorder="1" applyAlignment="1">
      <alignment horizontal="center" vertical="center"/>
    </xf>
    <xf numFmtId="0" fontId="20" fillId="26" borderId="9" xfId="18" applyFont="1" applyBorder="1" applyAlignment="1">
      <alignment horizontal="center" vertical="center"/>
    </xf>
    <xf numFmtId="0" fontId="94" fillId="47" borderId="7" xfId="18" applyFont="1" applyFill="1" applyBorder="1" applyAlignment="1">
      <alignment horizontal="left" vertical="center" wrapText="1"/>
    </xf>
    <xf numFmtId="0" fontId="94" fillId="47" borderId="8" xfId="18" applyFont="1" applyFill="1" applyBorder="1" applyAlignment="1">
      <alignment horizontal="left" vertical="center" wrapText="1"/>
    </xf>
    <xf numFmtId="0" fontId="94" fillId="47" borderId="9" xfId="18" applyFont="1" applyFill="1" applyBorder="1" applyAlignment="1">
      <alignment horizontal="left" vertical="center" wrapText="1"/>
    </xf>
    <xf numFmtId="0" fontId="91" fillId="46" borderId="2" xfId="18" applyFont="1" applyFill="1" applyAlignment="1">
      <alignment horizontal="center"/>
    </xf>
    <xf numFmtId="0" fontId="20" fillId="47" borderId="6" xfId="18" applyFont="1" applyFill="1" applyBorder="1" applyAlignment="1">
      <alignment horizontal="center" vertical="center"/>
    </xf>
    <xf numFmtId="49" fontId="20" fillId="47" borderId="7" xfId="18" applyNumberFormat="1" applyFont="1" applyFill="1" applyBorder="1" applyAlignment="1">
      <alignment horizontal="center" vertical="center"/>
    </xf>
    <xf numFmtId="49" fontId="20" fillId="47" borderId="8" xfId="18" applyNumberFormat="1" applyFont="1" applyFill="1" applyBorder="1" applyAlignment="1">
      <alignment horizontal="center" vertical="center"/>
    </xf>
    <xf numFmtId="49" fontId="20" fillId="47" borderId="9" xfId="18" applyNumberFormat="1" applyFont="1" applyFill="1" applyBorder="1" applyAlignment="1">
      <alignment horizontal="center" vertical="center"/>
    </xf>
    <xf numFmtId="0" fontId="29" fillId="26" borderId="7" xfId="18" applyFont="1" applyBorder="1" applyAlignment="1">
      <alignment horizontal="center"/>
    </xf>
    <xf numFmtId="0" fontId="29" fillId="26" borderId="8" xfId="18" applyFont="1" applyBorder="1" applyAlignment="1">
      <alignment horizontal="center"/>
    </xf>
    <xf numFmtId="0" fontId="29" fillId="26" borderId="9" xfId="18" applyFont="1" applyBorder="1" applyAlignment="1">
      <alignment horizontal="center"/>
    </xf>
    <xf numFmtId="0" fontId="20" fillId="26" borderId="72" xfId="18" applyFont="1" applyBorder="1" applyAlignment="1">
      <alignment horizontal="left" vertical="center" wrapText="1"/>
    </xf>
    <xf numFmtId="0" fontId="20" fillId="26" borderId="27" xfId="18" applyFont="1" applyBorder="1" applyAlignment="1">
      <alignment horizontal="left" vertical="center" wrapText="1"/>
    </xf>
    <xf numFmtId="0" fontId="20" fillId="26" borderId="74" xfId="18" applyFont="1" applyBorder="1" applyAlignment="1">
      <alignment horizontal="left" vertical="center" wrapText="1"/>
    </xf>
    <xf numFmtId="0" fontId="20" fillId="26" borderId="73" xfId="18" applyFont="1" applyBorder="1" applyAlignment="1">
      <alignment horizontal="left" vertical="center" wrapText="1"/>
    </xf>
    <xf numFmtId="0" fontId="20" fillId="26" borderId="2" xfId="18" applyFont="1" applyAlignment="1">
      <alignment horizontal="left" vertical="center" wrapText="1"/>
    </xf>
    <xf numFmtId="0" fontId="20" fillId="26" borderId="11" xfId="18" applyFont="1" applyBorder="1" applyAlignment="1">
      <alignment horizontal="left" vertical="center" wrapText="1"/>
    </xf>
    <xf numFmtId="0" fontId="20" fillId="26" borderId="22" xfId="18" applyFont="1" applyBorder="1" applyAlignment="1">
      <alignment horizontal="left" vertical="center" wrapText="1"/>
    </xf>
    <xf numFmtId="0" fontId="20" fillId="26" borderId="23" xfId="18" applyFont="1" applyBorder="1" applyAlignment="1">
      <alignment horizontal="left" vertical="center" wrapText="1"/>
    </xf>
    <xf numFmtId="0" fontId="20" fillId="26" borderId="13" xfId="18" applyFont="1" applyBorder="1" applyAlignment="1">
      <alignment horizontal="left" vertical="center" wrapText="1"/>
    </xf>
    <xf numFmtId="0" fontId="20" fillId="48" borderId="7" xfId="18" applyFont="1" applyFill="1" applyBorder="1" applyAlignment="1">
      <alignment horizontal="left" vertical="center" wrapText="1"/>
    </xf>
    <xf numFmtId="0" fontId="20" fillId="48" borderId="8" xfId="18" applyFont="1" applyFill="1" applyBorder="1" applyAlignment="1">
      <alignment horizontal="left" vertical="center"/>
    </xf>
    <xf numFmtId="0" fontId="20" fillId="48" borderId="9" xfId="18" applyFont="1" applyFill="1" applyBorder="1" applyAlignment="1">
      <alignment horizontal="left" vertical="center"/>
    </xf>
    <xf numFmtId="0" fontId="20" fillId="48" borderId="8" xfId="18" applyFont="1" applyFill="1" applyBorder="1" applyAlignment="1">
      <alignment horizontal="left" vertical="center" wrapText="1"/>
    </xf>
    <xf numFmtId="0" fontId="20" fillId="48" borderId="9" xfId="18" applyFont="1" applyFill="1" applyBorder="1" applyAlignment="1">
      <alignment horizontal="left" vertical="center" wrapText="1"/>
    </xf>
    <xf numFmtId="0" fontId="60" fillId="47" borderId="10" xfId="19" applyFont="1" applyFill="1" applyBorder="1" applyAlignment="1">
      <alignment horizontal="center" vertical="center" wrapText="1"/>
    </xf>
    <xf numFmtId="0" fontId="60" fillId="47" borderId="12" xfId="19" applyFont="1" applyFill="1" applyBorder="1" applyAlignment="1">
      <alignment horizontal="center" vertical="center" wrapText="1"/>
    </xf>
    <xf numFmtId="9" fontId="60" fillId="48" borderId="7" xfId="19" applyNumberFormat="1" applyFont="1" applyFill="1" applyBorder="1" applyAlignment="1">
      <alignment horizontal="center" vertical="center"/>
    </xf>
    <xf numFmtId="9" fontId="60" fillId="48" borderId="8" xfId="19" applyNumberFormat="1" applyFont="1" applyFill="1" applyBorder="1" applyAlignment="1">
      <alignment horizontal="center" vertical="center"/>
    </xf>
    <xf numFmtId="9" fontId="60" fillId="48" borderId="9" xfId="19" applyNumberFormat="1" applyFont="1" applyFill="1" applyBorder="1" applyAlignment="1">
      <alignment horizontal="center" vertical="center"/>
    </xf>
    <xf numFmtId="0" fontId="60" fillId="47" borderId="7" xfId="19" applyFont="1" applyFill="1" applyBorder="1" applyAlignment="1">
      <alignment horizontal="center" vertical="center" wrapText="1"/>
    </xf>
    <xf numFmtId="0" fontId="60" fillId="47" borderId="8" xfId="19" applyFont="1" applyFill="1" applyBorder="1" applyAlignment="1">
      <alignment horizontal="center" vertical="center" wrapText="1"/>
    </xf>
    <xf numFmtId="0" fontId="60" fillId="47" borderId="9" xfId="19" applyFont="1" applyFill="1" applyBorder="1" applyAlignment="1">
      <alignment horizontal="center" vertical="center" wrapText="1"/>
    </xf>
    <xf numFmtId="0" fontId="60" fillId="47" borderId="7" xfId="19" applyFont="1" applyFill="1" applyBorder="1" applyAlignment="1">
      <alignment horizontal="center" vertical="center"/>
    </xf>
    <xf numFmtId="0" fontId="60" fillId="47" borderId="8" xfId="19" applyFont="1" applyFill="1" applyBorder="1" applyAlignment="1">
      <alignment horizontal="center" vertical="center"/>
    </xf>
    <xf numFmtId="0" fontId="60" fillId="47" borderId="9" xfId="19" applyFont="1" applyFill="1" applyBorder="1" applyAlignment="1">
      <alignment horizontal="center" vertical="center"/>
    </xf>
    <xf numFmtId="0" fontId="62" fillId="48" borderId="7" xfId="19" applyFont="1" applyFill="1" applyBorder="1" applyAlignment="1">
      <alignment horizontal="center" vertical="center" wrapText="1"/>
    </xf>
    <xf numFmtId="0" fontId="62" fillId="48" borderId="8" xfId="19" applyFont="1" applyFill="1" applyBorder="1" applyAlignment="1">
      <alignment horizontal="center" vertical="center" wrapText="1"/>
    </xf>
    <xf numFmtId="0" fontId="62" fillId="48" borderId="9" xfId="19" applyFont="1" applyFill="1" applyBorder="1" applyAlignment="1">
      <alignment horizontal="center" vertical="center" wrapText="1"/>
    </xf>
    <xf numFmtId="0" fontId="75" fillId="46" borderId="65" xfId="19" applyFont="1" applyFill="1" applyBorder="1" applyAlignment="1">
      <alignment horizontal="center" vertical="top" wrapText="1"/>
    </xf>
    <xf numFmtId="0" fontId="75" fillId="46" borderId="66" xfId="19" applyFont="1" applyFill="1" applyBorder="1" applyAlignment="1">
      <alignment horizontal="center" vertical="top" wrapText="1"/>
    </xf>
    <xf numFmtId="0" fontId="75" fillId="46" borderId="67" xfId="19" applyFont="1" applyFill="1" applyBorder="1" applyAlignment="1">
      <alignment horizontal="center" vertical="top" wrapText="1"/>
    </xf>
    <xf numFmtId="0" fontId="75" fillId="46" borderId="68" xfId="19" applyFont="1" applyFill="1" applyBorder="1" applyAlignment="1">
      <alignment horizontal="center" vertical="top" wrapText="1"/>
    </xf>
    <xf numFmtId="0" fontId="75" fillId="46" borderId="2" xfId="19" applyFont="1" applyFill="1" applyAlignment="1">
      <alignment horizontal="center" vertical="top" wrapText="1"/>
    </xf>
    <xf numFmtId="0" fontId="75" fillId="46" borderId="44" xfId="19" applyFont="1" applyFill="1" applyBorder="1" applyAlignment="1">
      <alignment horizontal="center" vertical="top" wrapText="1"/>
    </xf>
    <xf numFmtId="0" fontId="75" fillId="46" borderId="69" xfId="19" applyFont="1" applyFill="1" applyBorder="1" applyAlignment="1">
      <alignment horizontal="center" vertical="top" wrapText="1"/>
    </xf>
    <xf numFmtId="0" fontId="75" fillId="46" borderId="70" xfId="19" applyFont="1" applyFill="1" applyBorder="1" applyAlignment="1">
      <alignment horizontal="center" vertical="top" wrapText="1"/>
    </xf>
    <xf numFmtId="0" fontId="75" fillId="46" borderId="71" xfId="19" applyFont="1" applyFill="1" applyBorder="1" applyAlignment="1">
      <alignment horizontal="center" vertical="top" wrapText="1"/>
    </xf>
    <xf numFmtId="9" fontId="60" fillId="48" borderId="23" xfId="19" applyNumberFormat="1" applyFont="1" applyFill="1" applyBorder="1" applyAlignment="1">
      <alignment horizontal="center" vertical="center"/>
    </xf>
    <xf numFmtId="0" fontId="58" fillId="48" borderId="7" xfId="19" applyFont="1" applyFill="1" applyBorder="1" applyAlignment="1">
      <alignment horizontal="center" vertical="center"/>
    </xf>
    <xf numFmtId="0" fontId="58" fillId="48" borderId="8" xfId="19" applyFont="1" applyFill="1" applyBorder="1" applyAlignment="1">
      <alignment horizontal="center" vertical="center"/>
    </xf>
    <xf numFmtId="0" fontId="58" fillId="48" borderId="9" xfId="19" applyFont="1" applyFill="1" applyBorder="1" applyAlignment="1">
      <alignment horizontal="center" vertical="center"/>
    </xf>
    <xf numFmtId="0" fontId="63" fillId="48" borderId="7" xfId="19" applyFont="1" applyFill="1" applyBorder="1" applyAlignment="1">
      <alignment horizontal="center" vertical="center" wrapText="1"/>
    </xf>
    <xf numFmtId="0" fontId="63" fillId="48" borderId="8" xfId="19" applyFont="1" applyFill="1" applyBorder="1" applyAlignment="1">
      <alignment horizontal="center" vertical="center" wrapText="1"/>
    </xf>
    <xf numFmtId="0" fontId="63" fillId="48" borderId="9" xfId="19" applyFont="1" applyFill="1" applyBorder="1" applyAlignment="1">
      <alignment horizontal="center" vertical="center" wrapText="1"/>
    </xf>
    <xf numFmtId="0" fontId="62" fillId="47" borderId="7" xfId="19" applyFont="1" applyFill="1" applyBorder="1" applyAlignment="1">
      <alignment horizontal="center" vertical="center"/>
    </xf>
    <xf numFmtId="0" fontId="62" fillId="47" borderId="8" xfId="19" applyFont="1" applyFill="1" applyBorder="1" applyAlignment="1">
      <alignment horizontal="center" vertical="center"/>
    </xf>
    <xf numFmtId="0" fontId="62" fillId="47" borderId="9" xfId="19" applyFont="1" applyFill="1" applyBorder="1" applyAlignment="1">
      <alignment horizontal="center" vertical="center"/>
    </xf>
    <xf numFmtId="9" fontId="62" fillId="48" borderId="7" xfId="19" applyNumberFormat="1" applyFont="1" applyFill="1" applyBorder="1" applyAlignment="1">
      <alignment horizontal="center" vertical="center"/>
    </xf>
    <xf numFmtId="9" fontId="62" fillId="48" borderId="27" xfId="19" applyNumberFormat="1" applyFont="1" applyFill="1" applyBorder="1" applyAlignment="1">
      <alignment horizontal="center" vertical="center"/>
    </xf>
    <xf numFmtId="9" fontId="62" fillId="48" borderId="8" xfId="19" applyNumberFormat="1" applyFont="1" applyFill="1" applyBorder="1" applyAlignment="1">
      <alignment horizontal="center" vertical="center"/>
    </xf>
    <xf numFmtId="9" fontId="62" fillId="48" borderId="9" xfId="19" applyNumberFormat="1" applyFont="1" applyFill="1" applyBorder="1" applyAlignment="1">
      <alignment horizontal="center" vertical="center"/>
    </xf>
    <xf numFmtId="9" fontId="60" fillId="47" borderId="8" xfId="19" applyNumberFormat="1" applyFont="1" applyFill="1" applyBorder="1" applyAlignment="1">
      <alignment horizontal="center" vertical="center"/>
    </xf>
    <xf numFmtId="9" fontId="60" fillId="47" borderId="9" xfId="19" applyNumberFormat="1" applyFont="1" applyFill="1" applyBorder="1" applyAlignment="1">
      <alignment horizontal="center" vertical="center"/>
    </xf>
    <xf numFmtId="0" fontId="60" fillId="48" borderId="7" xfId="19" applyFont="1" applyFill="1" applyBorder="1" applyAlignment="1">
      <alignment horizontal="center" vertical="center"/>
    </xf>
    <xf numFmtId="0" fontId="60" fillId="48" borderId="8" xfId="19" applyFont="1" applyFill="1" applyBorder="1" applyAlignment="1">
      <alignment horizontal="center" vertical="center"/>
    </xf>
    <xf numFmtId="0" fontId="60" fillId="48" borderId="9" xfId="19" applyFont="1" applyFill="1" applyBorder="1" applyAlignment="1">
      <alignment horizontal="center" vertical="center"/>
    </xf>
    <xf numFmtId="0" fontId="37" fillId="26" borderId="7" xfId="19" applyFont="1" applyBorder="1" applyAlignment="1">
      <alignment horizontal="center" vertical="center" wrapText="1"/>
    </xf>
    <xf numFmtId="0" fontId="37" fillId="26" borderId="8" xfId="19" applyFont="1" applyBorder="1" applyAlignment="1">
      <alignment horizontal="center" vertical="center" wrapText="1"/>
    </xf>
    <xf numFmtId="0" fontId="37" fillId="26" borderId="9" xfId="19" applyFont="1" applyBorder="1" applyAlignment="1">
      <alignment horizontal="center" vertical="center" wrapText="1"/>
    </xf>
    <xf numFmtId="0" fontId="60" fillId="48" borderId="27" xfId="19" applyFont="1" applyFill="1" applyBorder="1" applyAlignment="1">
      <alignment horizontal="center" vertical="center" wrapText="1"/>
    </xf>
    <xf numFmtId="0" fontId="60" fillId="48" borderId="27" xfId="19" applyFont="1" applyFill="1" applyBorder="1" applyAlignment="1">
      <alignment horizontal="center" vertical="center"/>
    </xf>
    <xf numFmtId="0" fontId="60" fillId="48" borderId="74" xfId="19" applyFont="1" applyFill="1" applyBorder="1" applyAlignment="1">
      <alignment horizontal="center" vertical="center"/>
    </xf>
    <xf numFmtId="0" fontId="37" fillId="48" borderId="7" xfId="19" applyFont="1" applyFill="1" applyBorder="1" applyAlignment="1">
      <alignment horizontal="center" vertical="center" wrapText="1"/>
    </xf>
    <xf numFmtId="0" fontId="37" fillId="48" borderId="8" xfId="19" applyFont="1" applyFill="1" applyBorder="1" applyAlignment="1">
      <alignment horizontal="center" vertical="center" wrapText="1"/>
    </xf>
    <xf numFmtId="0" fontId="37" fillId="48" borderId="9" xfId="19" applyFont="1" applyFill="1" applyBorder="1" applyAlignment="1">
      <alignment horizontal="center" vertical="center" wrapText="1"/>
    </xf>
    <xf numFmtId="0" fontId="62" fillId="48" borderId="7" xfId="19" applyFont="1" applyFill="1" applyBorder="1" applyAlignment="1">
      <alignment horizontal="center" vertical="center"/>
    </xf>
    <xf numFmtId="0" fontId="62" fillId="48" borderId="8" xfId="19" applyFont="1" applyFill="1" applyBorder="1" applyAlignment="1">
      <alignment horizontal="center" vertical="center"/>
    </xf>
    <xf numFmtId="0" fontId="62" fillId="48" borderId="9" xfId="19" applyFont="1" applyFill="1" applyBorder="1" applyAlignment="1">
      <alignment horizontal="center" vertical="center"/>
    </xf>
    <xf numFmtId="0" fontId="58" fillId="26" borderId="7" xfId="19" applyFont="1" applyBorder="1" applyAlignment="1">
      <alignment horizontal="center"/>
    </xf>
    <xf numFmtId="0" fontId="58" fillId="26" borderId="8" xfId="19" applyFont="1" applyBorder="1" applyAlignment="1">
      <alignment horizontal="center"/>
    </xf>
    <xf numFmtId="0" fontId="58" fillId="26" borderId="9" xfId="19" applyFont="1" applyBorder="1" applyAlignment="1">
      <alignment horizontal="center"/>
    </xf>
    <xf numFmtId="0" fontId="13" fillId="26" borderId="2" xfId="19" applyFont="1" applyAlignment="1">
      <alignment horizontal="center"/>
    </xf>
    <xf numFmtId="0" fontId="57" fillId="46" borderId="2" xfId="19" applyFont="1" applyFill="1" applyAlignment="1">
      <alignment horizontal="center"/>
    </xf>
    <xf numFmtId="0" fontId="59" fillId="47" borderId="6" xfId="19" applyFont="1" applyFill="1" applyBorder="1" applyAlignment="1">
      <alignment horizontal="center" vertical="center"/>
    </xf>
    <xf numFmtId="49" fontId="59" fillId="47" borderId="7" xfId="19" applyNumberFormat="1" applyFont="1" applyFill="1" applyBorder="1" applyAlignment="1">
      <alignment horizontal="center" vertical="center"/>
    </xf>
    <xf numFmtId="49" fontId="59" fillId="47" borderId="8" xfId="19" applyNumberFormat="1" applyFont="1" applyFill="1" applyBorder="1" applyAlignment="1">
      <alignment horizontal="center" vertical="center"/>
    </xf>
    <xf numFmtId="49" fontId="59" fillId="47" borderId="9" xfId="19" applyNumberFormat="1" applyFont="1" applyFill="1" applyBorder="1" applyAlignment="1">
      <alignment horizontal="center" vertical="center"/>
    </xf>
    <xf numFmtId="0" fontId="59" fillId="47" borderId="7" xfId="19" applyFont="1" applyFill="1" applyBorder="1" applyAlignment="1">
      <alignment horizontal="center" vertical="center" wrapText="1"/>
    </xf>
    <xf numFmtId="0" fontId="59" fillId="47" borderId="8" xfId="19" applyFont="1" applyFill="1" applyBorder="1" applyAlignment="1">
      <alignment horizontal="center" vertical="center" wrapText="1"/>
    </xf>
    <xf numFmtId="0" fontId="59" fillId="47" borderId="9" xfId="19" applyFont="1" applyFill="1" applyBorder="1" applyAlignment="1">
      <alignment horizontal="center" vertical="center" wrapText="1"/>
    </xf>
    <xf numFmtId="0" fontId="60" fillId="48" borderId="10" xfId="20" applyFont="1" applyFill="1" applyBorder="1" applyAlignment="1">
      <alignment horizontal="center" vertical="center" wrapText="1"/>
    </xf>
    <xf numFmtId="0" fontId="60" fillId="48" borderId="12" xfId="20" applyFont="1" applyFill="1" applyBorder="1" applyAlignment="1">
      <alignment horizontal="center" vertical="center" wrapText="1"/>
    </xf>
    <xf numFmtId="0" fontId="60" fillId="47" borderId="7" xfId="20" applyFont="1" applyFill="1" applyBorder="1" applyAlignment="1">
      <alignment horizontal="center" vertical="center"/>
    </xf>
    <xf numFmtId="0" fontId="60" fillId="47" borderId="8" xfId="20" applyFont="1" applyFill="1" applyBorder="1" applyAlignment="1">
      <alignment horizontal="center" vertical="center"/>
    </xf>
    <xf numFmtId="0" fontId="60" fillId="47" borderId="9" xfId="20" applyFont="1" applyFill="1" applyBorder="1" applyAlignment="1">
      <alignment horizontal="center" vertical="center"/>
    </xf>
    <xf numFmtId="0" fontId="60" fillId="47" borderId="10" xfId="20" applyFont="1" applyFill="1" applyBorder="1" applyAlignment="1">
      <alignment horizontal="center" vertical="center" wrapText="1"/>
    </xf>
    <xf numFmtId="0" fontId="60" fillId="47" borderId="12" xfId="20" applyFont="1" applyFill="1" applyBorder="1" applyAlignment="1">
      <alignment horizontal="center" vertical="center" wrapText="1"/>
    </xf>
    <xf numFmtId="0" fontId="62" fillId="48" borderId="7" xfId="20" applyFont="1" applyFill="1" applyBorder="1" applyAlignment="1">
      <alignment horizontal="center" vertical="center" wrapText="1"/>
    </xf>
    <xf numFmtId="0" fontId="62" fillId="48" borderId="8" xfId="20" applyFont="1" applyFill="1" applyBorder="1" applyAlignment="1">
      <alignment horizontal="center" vertical="center" wrapText="1"/>
    </xf>
    <xf numFmtId="0" fontId="62" fillId="48" borderId="9" xfId="20" applyFont="1" applyFill="1" applyBorder="1" applyAlignment="1">
      <alignment horizontal="center" vertical="center" wrapText="1"/>
    </xf>
    <xf numFmtId="9" fontId="62" fillId="48" borderId="7" xfId="20" applyNumberFormat="1" applyFont="1" applyFill="1" applyBorder="1" applyAlignment="1">
      <alignment horizontal="center" vertical="center"/>
    </xf>
    <xf numFmtId="9" fontId="62" fillId="48" borderId="8" xfId="20" applyNumberFormat="1" applyFont="1" applyFill="1" applyBorder="1" applyAlignment="1">
      <alignment horizontal="center" vertical="center"/>
    </xf>
    <xf numFmtId="9" fontId="62" fillId="48" borderId="9" xfId="20" applyNumberFormat="1" applyFont="1" applyFill="1" applyBorder="1" applyAlignment="1">
      <alignment horizontal="center" vertical="center"/>
    </xf>
    <xf numFmtId="0" fontId="62" fillId="48" borderId="7" xfId="20" applyFont="1" applyFill="1" applyBorder="1" applyAlignment="1">
      <alignment horizontal="center" vertical="center"/>
    </xf>
    <xf numFmtId="0" fontId="62" fillId="48" borderId="9" xfId="20" applyFont="1" applyFill="1" applyBorder="1" applyAlignment="1">
      <alignment horizontal="center" vertical="center"/>
    </xf>
    <xf numFmtId="0" fontId="60" fillId="47" borderId="7" xfId="20" applyFont="1" applyFill="1" applyBorder="1" applyAlignment="1">
      <alignment horizontal="center" vertical="center" wrapText="1"/>
    </xf>
    <xf numFmtId="0" fontId="60" fillId="47" borderId="8" xfId="20" applyFont="1" applyFill="1" applyBorder="1" applyAlignment="1">
      <alignment horizontal="center" vertical="center" wrapText="1"/>
    </xf>
    <xf numFmtId="0" fontId="60" fillId="47" borderId="9" xfId="20" applyFont="1" applyFill="1" applyBorder="1" applyAlignment="1">
      <alignment horizontal="center" vertical="center" wrapText="1"/>
    </xf>
    <xf numFmtId="9" fontId="35" fillId="48" borderId="7" xfId="20" applyNumberFormat="1" applyFont="1" applyFill="1" applyBorder="1" applyAlignment="1">
      <alignment horizontal="center" vertical="center"/>
    </xf>
    <xf numFmtId="9" fontId="35" fillId="48" borderId="8" xfId="20" applyNumberFormat="1" applyFont="1" applyFill="1" applyBorder="1" applyAlignment="1">
      <alignment horizontal="center" vertical="center"/>
    </xf>
    <xf numFmtId="9" fontId="35" fillId="48" borderId="9" xfId="20" applyNumberFormat="1" applyFont="1" applyFill="1" applyBorder="1" applyAlignment="1">
      <alignment horizontal="center" vertical="center"/>
    </xf>
    <xf numFmtId="9" fontId="35" fillId="48" borderId="27" xfId="20" applyNumberFormat="1" applyFont="1" applyFill="1" applyBorder="1" applyAlignment="1">
      <alignment horizontal="center" vertical="center"/>
    </xf>
    <xf numFmtId="0" fontId="75" fillId="46" borderId="65" xfId="20" applyFont="1" applyFill="1" applyBorder="1" applyAlignment="1">
      <alignment horizontal="left" vertical="top" wrapText="1"/>
    </xf>
    <xf numFmtId="0" fontId="75" fillId="46" borderId="66" xfId="20" applyFont="1" applyFill="1" applyBorder="1" applyAlignment="1">
      <alignment horizontal="left" vertical="top" wrapText="1"/>
    </xf>
    <xf numFmtId="0" fontId="75" fillId="46" borderId="67" xfId="20" applyFont="1" applyFill="1" applyBorder="1" applyAlignment="1">
      <alignment horizontal="left" vertical="top" wrapText="1"/>
    </xf>
    <xf numFmtId="0" fontId="75" fillId="46" borderId="68" xfId="20" applyFont="1" applyFill="1" applyBorder="1" applyAlignment="1">
      <alignment horizontal="left" vertical="top" wrapText="1"/>
    </xf>
    <xf numFmtId="0" fontId="75" fillId="46" borderId="2" xfId="20" applyFont="1" applyFill="1" applyAlignment="1">
      <alignment horizontal="left" vertical="top" wrapText="1"/>
    </xf>
    <xf numFmtId="0" fontId="75" fillId="46" borderId="44" xfId="20" applyFont="1" applyFill="1" applyBorder="1" applyAlignment="1">
      <alignment horizontal="left" vertical="top" wrapText="1"/>
    </xf>
    <xf numFmtId="0" fontId="75" fillId="46" borderId="69" xfId="20" applyFont="1" applyFill="1" applyBorder="1" applyAlignment="1">
      <alignment horizontal="left" vertical="top" wrapText="1"/>
    </xf>
    <xf numFmtId="0" fontId="75" fillId="46" borderId="70" xfId="20" applyFont="1" applyFill="1" applyBorder="1" applyAlignment="1">
      <alignment horizontal="left" vertical="top" wrapText="1"/>
    </xf>
    <xf numFmtId="0" fontId="75" fillId="46" borderId="71" xfId="20" applyFont="1" applyFill="1" applyBorder="1" applyAlignment="1">
      <alignment horizontal="left" vertical="top" wrapText="1"/>
    </xf>
    <xf numFmtId="9" fontId="60" fillId="48" borderId="7" xfId="20" applyNumberFormat="1" applyFont="1" applyFill="1" applyBorder="1" applyAlignment="1">
      <alignment horizontal="center" vertical="center"/>
    </xf>
    <xf numFmtId="9" fontId="60" fillId="48" borderId="23" xfId="20" applyNumberFormat="1" applyFont="1" applyFill="1" applyBorder="1" applyAlignment="1">
      <alignment horizontal="center" vertical="center"/>
    </xf>
    <xf numFmtId="9" fontId="60" fillId="48" borderId="8" xfId="20" applyNumberFormat="1" applyFont="1" applyFill="1" applyBorder="1" applyAlignment="1">
      <alignment horizontal="center" vertical="center"/>
    </xf>
    <xf numFmtId="9" fontId="60" fillId="48" borderId="9" xfId="20" applyNumberFormat="1" applyFont="1" applyFill="1" applyBorder="1" applyAlignment="1">
      <alignment horizontal="center" vertical="center"/>
    </xf>
    <xf numFmtId="0" fontId="58" fillId="48" borderId="7" xfId="20" applyFont="1" applyFill="1" applyBorder="1" applyAlignment="1">
      <alignment horizontal="center" vertical="center"/>
    </xf>
    <xf numFmtId="0" fontId="58" fillId="48" borderId="8" xfId="20" applyFont="1" applyFill="1" applyBorder="1" applyAlignment="1">
      <alignment horizontal="center" vertical="center"/>
    </xf>
    <xf numFmtId="0" fontId="58" fillId="48" borderId="9" xfId="20" applyFont="1" applyFill="1" applyBorder="1" applyAlignment="1">
      <alignment horizontal="center" vertical="center"/>
    </xf>
    <xf numFmtId="0" fontId="62" fillId="47" borderId="7" xfId="20" applyFont="1" applyFill="1" applyBorder="1" applyAlignment="1">
      <alignment horizontal="center" vertical="center"/>
    </xf>
    <xf numFmtId="9" fontId="62" fillId="47" borderId="7" xfId="20" applyNumberFormat="1" applyFont="1" applyFill="1" applyBorder="1" applyAlignment="1">
      <alignment horizontal="center" vertical="center"/>
    </xf>
    <xf numFmtId="9" fontId="62" fillId="47" borderId="9" xfId="20" applyNumberFormat="1" applyFont="1" applyFill="1" applyBorder="1" applyAlignment="1">
      <alignment horizontal="center" vertical="center"/>
    </xf>
    <xf numFmtId="0" fontId="60" fillId="26" borderId="7" xfId="20" applyFont="1" applyBorder="1" applyAlignment="1">
      <alignment horizontal="center" vertical="center" wrapText="1"/>
    </xf>
    <xf numFmtId="0" fontId="60" fillId="26" borderId="8" xfId="20" applyFont="1" applyBorder="1" applyAlignment="1">
      <alignment horizontal="center" vertical="center" wrapText="1"/>
    </xf>
    <xf numFmtId="0" fontId="60" fillId="26" borderId="9" xfId="20" applyFont="1" applyBorder="1" applyAlignment="1">
      <alignment horizontal="center" vertical="center" wrapText="1"/>
    </xf>
    <xf numFmtId="0" fontId="60" fillId="48" borderId="7" xfId="20" applyFont="1" applyFill="1" applyBorder="1" applyAlignment="1">
      <alignment horizontal="center" vertical="center"/>
    </xf>
    <xf numFmtId="0" fontId="60" fillId="48" borderId="8" xfId="20" applyFont="1" applyFill="1" applyBorder="1" applyAlignment="1">
      <alignment horizontal="center" vertical="center"/>
    </xf>
    <xf numFmtId="0" fontId="60" fillId="48" borderId="9" xfId="20" applyFont="1" applyFill="1" applyBorder="1" applyAlignment="1">
      <alignment horizontal="center" vertical="center"/>
    </xf>
    <xf numFmtId="9" fontId="62" fillId="47" borderId="8" xfId="20" applyNumberFormat="1" applyFont="1" applyFill="1" applyBorder="1" applyAlignment="1">
      <alignment horizontal="center" vertical="center"/>
    </xf>
    <xf numFmtId="0" fontId="60" fillId="48" borderId="7" xfId="20" applyFont="1" applyFill="1" applyBorder="1" applyAlignment="1">
      <alignment horizontal="center" vertical="center" wrapText="1"/>
    </xf>
    <xf numFmtId="0" fontId="61" fillId="47" borderId="7" xfId="20" applyFont="1" applyFill="1" applyBorder="1" applyAlignment="1">
      <alignment horizontal="center" vertical="center" wrapText="1"/>
    </xf>
    <xf numFmtId="0" fontId="61" fillId="47" borderId="8" xfId="20" applyFont="1" applyFill="1" applyBorder="1" applyAlignment="1">
      <alignment horizontal="center" vertical="center" wrapText="1"/>
    </xf>
    <xf numFmtId="0" fontId="61" fillId="47" borderId="9" xfId="20" applyFont="1" applyFill="1" applyBorder="1" applyAlignment="1">
      <alignment horizontal="center" vertical="center" wrapText="1"/>
    </xf>
    <xf numFmtId="0" fontId="13" fillId="26" borderId="2" xfId="20" applyFont="1" applyAlignment="1">
      <alignment horizontal="center"/>
    </xf>
    <xf numFmtId="0" fontId="57" fillId="46" borderId="2" xfId="20" applyFont="1" applyFill="1" applyAlignment="1">
      <alignment horizontal="center"/>
    </xf>
    <xf numFmtId="0" fontId="96" fillId="47" borderId="6" xfId="20" applyFont="1" applyFill="1" applyBorder="1" applyAlignment="1">
      <alignment horizontal="center" vertical="center"/>
    </xf>
    <xf numFmtId="49" fontId="96" fillId="47" borderId="7" xfId="20" applyNumberFormat="1" applyFont="1" applyFill="1" applyBorder="1" applyAlignment="1">
      <alignment horizontal="center" vertical="center"/>
    </xf>
    <xf numFmtId="49" fontId="96" fillId="47" borderId="8" xfId="20" applyNumberFormat="1" applyFont="1" applyFill="1" applyBorder="1" applyAlignment="1">
      <alignment horizontal="center" vertical="center"/>
    </xf>
    <xf numFmtId="49" fontId="96" fillId="47" borderId="9" xfId="20" applyNumberFormat="1" applyFont="1" applyFill="1" applyBorder="1" applyAlignment="1">
      <alignment horizontal="center" vertical="center"/>
    </xf>
    <xf numFmtId="0" fontId="59" fillId="47" borderId="7" xfId="20" applyFont="1" applyFill="1" applyBorder="1" applyAlignment="1">
      <alignment horizontal="center" vertical="center" wrapText="1"/>
    </xf>
    <xf numFmtId="0" fontId="59" fillId="47" borderId="8" xfId="20" applyFont="1" applyFill="1" applyBorder="1" applyAlignment="1">
      <alignment horizontal="center" vertical="center" wrapText="1"/>
    </xf>
    <xf numFmtId="0" fontId="59" fillId="47" borderId="9" xfId="20" applyFont="1" applyFill="1" applyBorder="1" applyAlignment="1">
      <alignment horizontal="center" vertical="center" wrapText="1"/>
    </xf>
    <xf numFmtId="0" fontId="58" fillId="26" borderId="7" xfId="20" applyFont="1" applyBorder="1" applyAlignment="1">
      <alignment horizontal="center"/>
    </xf>
    <xf numFmtId="0" fontId="58" fillId="26" borderId="8" xfId="20" applyFont="1" applyBorder="1" applyAlignment="1">
      <alignment horizontal="center"/>
    </xf>
    <xf numFmtId="0" fontId="58" fillId="26" borderId="9" xfId="20" applyFont="1" applyBorder="1" applyAlignment="1">
      <alignment horizontal="center"/>
    </xf>
    <xf numFmtId="0" fontId="59" fillId="26" borderId="7" xfId="20" applyFont="1" applyBorder="1" applyAlignment="1">
      <alignment horizontal="center" vertical="center" wrapText="1"/>
    </xf>
    <xf numFmtId="0" fontId="59" fillId="26" borderId="8" xfId="20" applyFont="1" applyBorder="1" applyAlignment="1">
      <alignment horizontal="center" vertical="center" wrapText="1"/>
    </xf>
    <xf numFmtId="0" fontId="59" fillId="26" borderId="9" xfId="20" applyFont="1" applyBorder="1" applyAlignment="1">
      <alignment horizontal="center" vertical="center" wrapText="1"/>
    </xf>
    <xf numFmtId="0" fontId="33" fillId="48" borderId="7" xfId="20" applyFont="1" applyFill="1" applyBorder="1" applyAlignment="1">
      <alignment horizontal="center" vertical="center" wrapText="1"/>
    </xf>
    <xf numFmtId="0" fontId="33" fillId="48" borderId="8" xfId="20" applyFont="1" applyFill="1" applyBorder="1" applyAlignment="1">
      <alignment horizontal="center" vertical="center" wrapText="1"/>
    </xf>
    <xf numFmtId="0" fontId="33" fillId="48" borderId="9" xfId="20" applyFont="1" applyFill="1" applyBorder="1" applyAlignment="1">
      <alignment horizontal="center" vertical="center" wrapText="1"/>
    </xf>
    <xf numFmtId="0" fontId="37" fillId="48" borderId="7" xfId="20" applyFont="1" applyFill="1" applyBorder="1" applyAlignment="1">
      <alignment horizontal="center" vertical="center" wrapText="1"/>
    </xf>
    <xf numFmtId="0" fontId="37" fillId="48" borderId="8" xfId="20" applyFont="1" applyFill="1" applyBorder="1" applyAlignment="1">
      <alignment horizontal="center" vertical="center" wrapText="1"/>
    </xf>
    <xf numFmtId="0" fontId="37" fillId="48" borderId="9" xfId="20" applyFont="1" applyFill="1" applyBorder="1" applyAlignment="1">
      <alignment horizontal="center" vertical="center" wrapText="1"/>
    </xf>
    <xf numFmtId="0" fontId="49" fillId="47" borderId="10" xfId="21" applyFont="1" applyFill="1" applyBorder="1" applyAlignment="1">
      <alignment horizontal="center" vertical="center" wrapText="1"/>
    </xf>
    <xf numFmtId="0" fontId="49" fillId="47" borderId="12" xfId="21" applyFont="1" applyFill="1" applyBorder="1" applyAlignment="1">
      <alignment horizontal="center" vertical="center" wrapText="1"/>
    </xf>
    <xf numFmtId="9" fontId="49" fillId="48" borderId="7" xfId="21" applyNumberFormat="1" applyFont="1" applyFill="1" applyBorder="1" applyAlignment="1">
      <alignment horizontal="center" vertical="center"/>
    </xf>
    <xf numFmtId="9" fontId="49" fillId="48" borderId="8" xfId="21" applyNumberFormat="1" applyFont="1" applyFill="1" applyBorder="1" applyAlignment="1">
      <alignment horizontal="center" vertical="center"/>
    </xf>
    <xf numFmtId="9" fontId="49" fillId="48" borderId="9" xfId="21" applyNumberFormat="1" applyFont="1" applyFill="1" applyBorder="1" applyAlignment="1">
      <alignment horizontal="center" vertical="center"/>
    </xf>
    <xf numFmtId="0" fontId="49" fillId="47" borderId="7" xfId="21" applyFont="1" applyFill="1" applyBorder="1" applyAlignment="1">
      <alignment horizontal="center" vertical="center" wrapText="1"/>
    </xf>
    <xf numFmtId="0" fontId="49" fillId="47" borderId="8" xfId="21" applyFont="1" applyFill="1" applyBorder="1" applyAlignment="1">
      <alignment horizontal="center" vertical="center" wrapText="1"/>
    </xf>
    <xf numFmtId="0" fontId="49" fillId="47" borderId="9" xfId="21" applyFont="1" applyFill="1" applyBorder="1" applyAlignment="1">
      <alignment horizontal="center" vertical="center" wrapText="1"/>
    </xf>
    <xf numFmtId="0" fontId="49" fillId="47" borderId="7" xfId="21" applyFont="1" applyFill="1" applyBorder="1" applyAlignment="1">
      <alignment horizontal="center" vertical="center"/>
    </xf>
    <xf numFmtId="0" fontId="49" fillId="47" borderId="8" xfId="21" applyFont="1" applyFill="1" applyBorder="1" applyAlignment="1">
      <alignment horizontal="center" vertical="center"/>
    </xf>
    <xf numFmtId="0" fontId="49" fillId="47" borderId="9" xfId="21" applyFont="1" applyFill="1" applyBorder="1" applyAlignment="1">
      <alignment horizontal="center" vertical="center"/>
    </xf>
    <xf numFmtId="0" fontId="50" fillId="48" borderId="7" xfId="21" applyFont="1" applyFill="1" applyBorder="1" applyAlignment="1">
      <alignment horizontal="center" vertical="center" wrapText="1"/>
    </xf>
    <xf numFmtId="0" fontId="50" fillId="48" borderId="8" xfId="21" applyFont="1" applyFill="1" applyBorder="1" applyAlignment="1">
      <alignment horizontal="center" vertical="center" wrapText="1"/>
    </xf>
    <xf numFmtId="0" fontId="50" fillId="48" borderId="9" xfId="21" applyFont="1" applyFill="1" applyBorder="1" applyAlignment="1">
      <alignment horizontal="center" vertical="center" wrapText="1"/>
    </xf>
    <xf numFmtId="0" fontId="49" fillId="26" borderId="2" xfId="21" applyFont="1" applyAlignment="1">
      <alignment horizontal="left" vertical="top" wrapText="1"/>
    </xf>
    <xf numFmtId="9" fontId="49" fillId="48" borderId="23" xfId="21" applyNumberFormat="1" applyFont="1" applyFill="1" applyBorder="1" applyAlignment="1">
      <alignment horizontal="center" vertical="center"/>
    </xf>
    <xf numFmtId="0" fontId="50" fillId="48" borderId="7" xfId="21" applyFont="1" applyFill="1" applyBorder="1" applyAlignment="1">
      <alignment horizontal="center" vertical="center"/>
    </xf>
    <xf numFmtId="0" fontId="50" fillId="48" borderId="8" xfId="21" applyFont="1" applyFill="1" applyBorder="1" applyAlignment="1">
      <alignment horizontal="center" vertical="center"/>
    </xf>
    <xf numFmtId="0" fontId="50" fillId="48" borderId="9" xfId="21" applyFont="1" applyFill="1" applyBorder="1" applyAlignment="1">
      <alignment horizontal="center" vertical="center"/>
    </xf>
    <xf numFmtId="0" fontId="51" fillId="48" borderId="7" xfId="21" applyFont="1" applyFill="1" applyBorder="1" applyAlignment="1">
      <alignment horizontal="center" vertical="center" wrapText="1"/>
    </xf>
    <xf numFmtId="0" fontId="51" fillId="48" borderId="8" xfId="21" applyFont="1" applyFill="1" applyBorder="1" applyAlignment="1">
      <alignment horizontal="center" vertical="center" wrapText="1"/>
    </xf>
    <xf numFmtId="0" fontId="51" fillId="48" borderId="9" xfId="21" applyFont="1" applyFill="1" applyBorder="1" applyAlignment="1">
      <alignment horizontal="center" vertical="center" wrapText="1"/>
    </xf>
    <xf numFmtId="0" fontId="50" fillId="47" borderId="7" xfId="21" applyFont="1" applyFill="1" applyBorder="1" applyAlignment="1">
      <alignment horizontal="center" vertical="center"/>
    </xf>
    <xf numFmtId="9" fontId="50" fillId="26" borderId="7" xfId="21" applyNumberFormat="1" applyFont="1" applyBorder="1" applyAlignment="1">
      <alignment horizontal="center" vertical="center"/>
    </xf>
    <xf numFmtId="9" fontId="50" fillId="26" borderId="27" xfId="21" applyNumberFormat="1" applyFont="1" applyBorder="1" applyAlignment="1">
      <alignment horizontal="center" vertical="center"/>
    </xf>
    <xf numFmtId="9" fontId="50" fillId="26" borderId="8" xfId="21" applyNumberFormat="1" applyFont="1" applyBorder="1" applyAlignment="1">
      <alignment horizontal="center" vertical="center"/>
    </xf>
    <xf numFmtId="9" fontId="50" fillId="26" borderId="9" xfId="21" applyNumberFormat="1" applyFont="1" applyBorder="1" applyAlignment="1">
      <alignment horizontal="center" vertical="center"/>
    </xf>
    <xf numFmtId="9" fontId="49" fillId="26" borderId="8" xfId="21" applyNumberFormat="1" applyFont="1" applyBorder="1" applyAlignment="1">
      <alignment horizontal="center" vertical="center"/>
    </xf>
    <xf numFmtId="9" fontId="49" fillId="26" borderId="9" xfId="21" applyNumberFormat="1" applyFont="1" applyBorder="1" applyAlignment="1">
      <alignment horizontal="center" vertical="center"/>
    </xf>
    <xf numFmtId="9" fontId="49" fillId="26" borderId="7" xfId="21" applyNumberFormat="1" applyFont="1" applyBorder="1" applyAlignment="1">
      <alignment horizontal="center" vertical="center"/>
    </xf>
    <xf numFmtId="9" fontId="49" fillId="26" borderId="23" xfId="21" applyNumberFormat="1" applyFont="1" applyBorder="1" applyAlignment="1">
      <alignment horizontal="center" vertical="center"/>
    </xf>
    <xf numFmtId="0" fontId="49" fillId="26" borderId="7" xfId="21" applyFont="1" applyBorder="1" applyAlignment="1">
      <alignment horizontal="center" vertical="center"/>
    </xf>
    <xf numFmtId="0" fontId="49" fillId="26" borderId="8" xfId="21" applyFont="1" applyBorder="1" applyAlignment="1">
      <alignment horizontal="center" vertical="center"/>
    </xf>
    <xf numFmtId="0" fontId="49" fillId="26" borderId="9" xfId="21" applyFont="1" applyBorder="1" applyAlignment="1">
      <alignment horizontal="center" vertical="center"/>
    </xf>
    <xf numFmtId="0" fontId="49" fillId="26" borderId="7" xfId="21" applyFont="1" applyBorder="1" applyAlignment="1">
      <alignment horizontal="center" vertical="center" wrapText="1"/>
    </xf>
    <xf numFmtId="0" fontId="49" fillId="26" borderId="8" xfId="21" applyFont="1" applyBorder="1" applyAlignment="1">
      <alignment horizontal="center" vertical="center" wrapText="1"/>
    </xf>
    <xf numFmtId="0" fontId="49" fillId="26" borderId="9" xfId="21" applyFont="1" applyBorder="1" applyAlignment="1">
      <alignment horizontal="center" vertical="center" wrapText="1"/>
    </xf>
    <xf numFmtId="0" fontId="49" fillId="53" borderId="7" xfId="21" applyFont="1" applyFill="1" applyBorder="1" applyAlignment="1">
      <alignment horizontal="center" vertical="center"/>
    </xf>
    <xf numFmtId="0" fontId="49" fillId="53" borderId="8" xfId="21" applyFont="1" applyFill="1" applyBorder="1" applyAlignment="1">
      <alignment horizontal="center" vertical="center"/>
    </xf>
    <xf numFmtId="0" fontId="49" fillId="53" borderId="9" xfId="21" applyFont="1" applyFill="1" applyBorder="1" applyAlignment="1">
      <alignment horizontal="center" vertical="center"/>
    </xf>
    <xf numFmtId="0" fontId="49" fillId="53" borderId="7" xfId="21" applyFont="1" applyFill="1" applyBorder="1" applyAlignment="1">
      <alignment horizontal="center" vertical="center" wrapText="1"/>
    </xf>
    <xf numFmtId="0" fontId="49" fillId="53" borderId="8" xfId="21" applyFont="1" applyFill="1" applyBorder="1" applyAlignment="1">
      <alignment horizontal="center" vertical="center" wrapText="1"/>
    </xf>
    <xf numFmtId="0" fontId="49" fillId="53" borderId="9" xfId="21" applyFont="1" applyFill="1" applyBorder="1" applyAlignment="1">
      <alignment horizontal="center" vertical="center" wrapText="1"/>
    </xf>
    <xf numFmtId="0" fontId="49" fillId="48" borderId="7" xfId="21" applyFont="1" applyFill="1" applyBorder="1" applyAlignment="1">
      <alignment horizontal="center" vertical="center"/>
    </xf>
    <xf numFmtId="0" fontId="49" fillId="48" borderId="8" xfId="21" applyFont="1" applyFill="1" applyBorder="1" applyAlignment="1">
      <alignment horizontal="center" vertical="center"/>
    </xf>
    <xf numFmtId="0" fontId="49" fillId="48" borderId="9" xfId="21" applyFont="1" applyFill="1" applyBorder="1" applyAlignment="1">
      <alignment horizontal="center" vertical="center"/>
    </xf>
    <xf numFmtId="0" fontId="50" fillId="26" borderId="2" xfId="21" applyFont="1" applyAlignment="1">
      <alignment horizontal="center"/>
    </xf>
    <xf numFmtId="0" fontId="51" fillId="46" borderId="2" xfId="21" applyFont="1" applyFill="1" applyAlignment="1">
      <alignment horizontal="center"/>
    </xf>
    <xf numFmtId="0" fontId="49" fillId="47" borderId="6" xfId="21" applyFont="1" applyFill="1" applyBorder="1" applyAlignment="1">
      <alignment horizontal="center" vertical="center"/>
    </xf>
    <xf numFmtId="49" fontId="49" fillId="47" borderId="7" xfId="21" applyNumberFormat="1" applyFont="1" applyFill="1" applyBorder="1" applyAlignment="1">
      <alignment horizontal="center" vertical="center"/>
    </xf>
    <xf numFmtId="49" fontId="49" fillId="47" borderId="8" xfId="21" applyNumberFormat="1" applyFont="1" applyFill="1" applyBorder="1" applyAlignment="1">
      <alignment horizontal="center" vertical="center"/>
    </xf>
    <xf numFmtId="49" fontId="49" fillId="47" borderId="9" xfId="21" applyNumberFormat="1" applyFont="1" applyFill="1" applyBorder="1" applyAlignment="1">
      <alignment horizontal="center" vertical="center"/>
    </xf>
    <xf numFmtId="0" fontId="50" fillId="26" borderId="7" xfId="21" applyFont="1" applyBorder="1" applyAlignment="1">
      <alignment horizontal="center"/>
    </xf>
    <xf numFmtId="0" fontId="50" fillId="26" borderId="8" xfId="21" applyFont="1" applyBorder="1" applyAlignment="1">
      <alignment horizontal="center"/>
    </xf>
    <xf numFmtId="0" fontId="50" fillId="26" borderId="9" xfId="21" applyFont="1" applyBorder="1" applyAlignment="1">
      <alignment horizontal="center"/>
    </xf>
    <xf numFmtId="0" fontId="49" fillId="48" borderId="8" xfId="21" applyFont="1" applyFill="1" applyBorder="1" applyAlignment="1">
      <alignment horizontal="center" vertical="center" wrapText="1"/>
    </xf>
    <xf numFmtId="0" fontId="49" fillId="48" borderId="7" xfId="21" applyFont="1" applyFill="1" applyBorder="1" applyAlignment="1">
      <alignment horizontal="center" vertical="center" wrapText="1"/>
    </xf>
    <xf numFmtId="0" fontId="49" fillId="48" borderId="9" xfId="21" applyFont="1" applyFill="1" applyBorder="1" applyAlignment="1">
      <alignment horizontal="center" vertical="center" wrapText="1"/>
    </xf>
    <xf numFmtId="0" fontId="100" fillId="48" borderId="7" xfId="22" applyFont="1" applyFill="1" applyBorder="1" applyAlignment="1">
      <alignment horizontal="center" vertical="center" wrapText="1"/>
    </xf>
    <xf numFmtId="0" fontId="100" fillId="48" borderId="8" xfId="22" applyFont="1" applyFill="1" applyBorder="1" applyAlignment="1">
      <alignment horizontal="center" vertical="center" wrapText="1"/>
    </xf>
    <xf numFmtId="0" fontId="100" fillId="48" borderId="9" xfId="22" applyFont="1" applyFill="1" applyBorder="1" applyAlignment="1">
      <alignment horizontal="center" vertical="center" wrapText="1"/>
    </xf>
    <xf numFmtId="0" fontId="101" fillId="47" borderId="10" xfId="22" applyFont="1" applyFill="1" applyBorder="1" applyAlignment="1">
      <alignment horizontal="center" vertical="center" wrapText="1"/>
    </xf>
    <xf numFmtId="0" fontId="101" fillId="47" borderId="12" xfId="22" applyFont="1" applyFill="1" applyBorder="1" applyAlignment="1">
      <alignment horizontal="center" vertical="center" wrapText="1"/>
    </xf>
    <xf numFmtId="0" fontId="108" fillId="48" borderId="90" xfId="22" applyFont="1" applyFill="1" applyBorder="1" applyAlignment="1">
      <alignment horizontal="center" vertical="center" wrapText="1"/>
    </xf>
    <xf numFmtId="0" fontId="108" fillId="48" borderId="91" xfId="22" applyFont="1" applyFill="1" applyBorder="1" applyAlignment="1">
      <alignment horizontal="center" vertical="center" wrapText="1"/>
    </xf>
    <xf numFmtId="0" fontId="108" fillId="48" borderId="92" xfId="22" applyFont="1" applyFill="1" applyBorder="1" applyAlignment="1">
      <alignment horizontal="center" vertical="center" wrapText="1"/>
    </xf>
    <xf numFmtId="0" fontId="110" fillId="26" borderId="86" xfId="22" applyFont="1" applyBorder="1" applyAlignment="1">
      <alignment horizontal="center" wrapText="1"/>
    </xf>
    <xf numFmtId="0" fontId="110" fillId="26" borderId="87" xfId="22" applyFont="1" applyBorder="1" applyAlignment="1">
      <alignment horizontal="center" wrapText="1"/>
    </xf>
    <xf numFmtId="0" fontId="110" fillId="26" borderId="88" xfId="22" applyFont="1" applyBorder="1" applyAlignment="1">
      <alignment horizontal="center" wrapText="1"/>
    </xf>
    <xf numFmtId="0" fontId="103" fillId="47" borderId="7" xfId="22" applyFont="1" applyFill="1" applyBorder="1" applyAlignment="1">
      <alignment horizontal="center" vertical="center"/>
    </xf>
    <xf numFmtId="0" fontId="103" fillId="47" borderId="8" xfId="22" applyFont="1" applyFill="1" applyBorder="1" applyAlignment="1">
      <alignment horizontal="center" vertical="center"/>
    </xf>
    <xf numFmtId="0" fontId="103" fillId="47" borderId="9" xfId="22" applyFont="1" applyFill="1" applyBorder="1" applyAlignment="1">
      <alignment horizontal="center" vertical="center"/>
    </xf>
    <xf numFmtId="9" fontId="108" fillId="48" borderId="17" xfId="22" applyNumberFormat="1" applyFont="1" applyFill="1" applyBorder="1" applyAlignment="1">
      <alignment horizontal="center" vertical="center" wrapText="1"/>
    </xf>
    <xf numFmtId="0" fontId="110" fillId="26" borderId="22" xfId="22" applyFont="1" applyBorder="1" applyAlignment="1">
      <alignment horizontal="center" vertical="center" wrapText="1"/>
    </xf>
    <xf numFmtId="0" fontId="110" fillId="26" borderId="23" xfId="22" applyFont="1" applyBorder="1" applyAlignment="1">
      <alignment horizontal="center" vertical="center" wrapText="1"/>
    </xf>
    <xf numFmtId="0" fontId="110" fillId="26" borderId="94" xfId="22" applyFont="1" applyBorder="1" applyAlignment="1">
      <alignment horizontal="center" vertical="center" wrapText="1"/>
    </xf>
    <xf numFmtId="0" fontId="107" fillId="47" borderId="7" xfId="22" applyFont="1" applyFill="1" applyBorder="1" applyAlignment="1">
      <alignment horizontal="center" vertical="center" wrapText="1"/>
    </xf>
    <xf numFmtId="0" fontId="107" fillId="47" borderId="8" xfId="22" applyFont="1" applyFill="1" applyBorder="1" applyAlignment="1">
      <alignment horizontal="center" vertical="center" wrapText="1"/>
    </xf>
    <xf numFmtId="0" fontId="101" fillId="47" borderId="7" xfId="22" applyFont="1" applyFill="1" applyBorder="1" applyAlignment="1">
      <alignment horizontal="center" vertical="center" wrapText="1"/>
    </xf>
    <xf numFmtId="0" fontId="101" fillId="47" borderId="8" xfId="22" applyFont="1" applyFill="1" applyBorder="1" applyAlignment="1">
      <alignment horizontal="center" vertical="center" wrapText="1"/>
    </xf>
    <xf numFmtId="0" fontId="101" fillId="47" borderId="13" xfId="22" applyFont="1" applyFill="1" applyBorder="1" applyAlignment="1">
      <alignment horizontal="center" vertical="center" wrapText="1"/>
    </xf>
    <xf numFmtId="0" fontId="101" fillId="26" borderId="7" xfId="22" applyFont="1" applyBorder="1" applyAlignment="1">
      <alignment horizontal="center" vertical="center"/>
    </xf>
    <xf numFmtId="0" fontId="101" fillId="26" borderId="8" xfId="22" applyFont="1" applyBorder="1" applyAlignment="1">
      <alignment horizontal="center" vertical="center"/>
    </xf>
    <xf numFmtId="0" fontId="101" fillId="26" borderId="9" xfId="22" applyFont="1" applyBorder="1" applyAlignment="1">
      <alignment horizontal="center" vertical="center"/>
    </xf>
    <xf numFmtId="0" fontId="100" fillId="26" borderId="72" xfId="22" applyFont="1" applyBorder="1" applyAlignment="1">
      <alignment horizontal="center" vertical="center" wrapText="1"/>
    </xf>
    <xf numFmtId="0" fontId="100" fillId="26" borderId="27" xfId="22" applyFont="1" applyBorder="1" applyAlignment="1">
      <alignment horizontal="center" vertical="center" wrapText="1"/>
    </xf>
    <xf numFmtId="0" fontId="100" fillId="26" borderId="97" xfId="22" applyFont="1" applyBorder="1" applyAlignment="1">
      <alignment horizontal="center" vertical="center" wrapText="1"/>
    </xf>
    <xf numFmtId="0" fontId="101" fillId="26" borderId="17" xfId="22" applyFont="1" applyBorder="1" applyAlignment="1">
      <alignment horizontal="center" vertical="center" wrapText="1"/>
    </xf>
    <xf numFmtId="0" fontId="101" fillId="26" borderId="22" xfId="22" applyFont="1" applyBorder="1" applyAlignment="1">
      <alignment horizontal="center" vertical="center"/>
    </xf>
    <xf numFmtId="0" fontId="101" fillId="26" borderId="23" xfId="22" applyFont="1" applyBorder="1" applyAlignment="1">
      <alignment horizontal="center" vertical="center"/>
    </xf>
    <xf numFmtId="0" fontId="101" fillId="26" borderId="13" xfId="22" applyFont="1" applyBorder="1" applyAlignment="1">
      <alignment horizontal="center" vertical="center"/>
    </xf>
    <xf numFmtId="0" fontId="100" fillId="26" borderId="96" xfId="22" applyFont="1" applyBorder="1" applyAlignment="1">
      <alignment horizontal="center" vertical="center" wrapText="1"/>
    </xf>
    <xf numFmtId="0" fontId="100" fillId="26" borderId="91" xfId="22" applyFont="1" applyBorder="1" applyAlignment="1">
      <alignment horizontal="center" vertical="center" wrapText="1"/>
    </xf>
    <xf numFmtId="0" fontId="100" fillId="26" borderId="92" xfId="22" applyFont="1" applyBorder="1" applyAlignment="1">
      <alignment horizontal="center" vertical="center" wrapText="1"/>
    </xf>
    <xf numFmtId="0" fontId="101" fillId="26" borderId="21" xfId="22" applyFont="1" applyBorder="1" applyAlignment="1">
      <alignment horizontal="center" vertical="center" wrapText="1"/>
    </xf>
    <xf numFmtId="0" fontId="101" fillId="26" borderId="93" xfId="22" applyFont="1" applyBorder="1" applyAlignment="1">
      <alignment horizontal="center" vertical="center" wrapText="1"/>
    </xf>
    <xf numFmtId="0" fontId="101" fillId="26" borderId="75" xfId="22" applyFont="1" applyBorder="1" applyAlignment="1">
      <alignment horizontal="center" vertical="center" wrapText="1"/>
    </xf>
    <xf numFmtId="0" fontId="101" fillId="26" borderId="86" xfId="22" applyFont="1" applyBorder="1" applyAlignment="1">
      <alignment horizontal="center" vertical="center"/>
    </xf>
    <xf numFmtId="0" fontId="101" fillId="26" borderId="87" xfId="22" applyFont="1" applyBorder="1" applyAlignment="1">
      <alignment horizontal="center" vertical="center"/>
    </xf>
    <xf numFmtId="0" fontId="101" fillId="26" borderId="88" xfId="22" applyFont="1" applyBorder="1" applyAlignment="1">
      <alignment horizontal="center" vertical="center"/>
    </xf>
    <xf numFmtId="0" fontId="100" fillId="26" borderId="7" xfId="22" applyFont="1" applyBorder="1" applyAlignment="1">
      <alignment horizontal="center" vertical="center"/>
    </xf>
    <xf numFmtId="0" fontId="100" fillId="26" borderId="8" xfId="22" applyFont="1" applyBorder="1" applyAlignment="1">
      <alignment horizontal="center" vertical="center"/>
    </xf>
    <xf numFmtId="0" fontId="100" fillId="26" borderId="95" xfId="22" applyFont="1" applyBorder="1" applyAlignment="1">
      <alignment horizontal="center" vertical="center"/>
    </xf>
    <xf numFmtId="0" fontId="101" fillId="47" borderId="22" xfId="22" applyFont="1" applyFill="1" applyBorder="1" applyAlignment="1">
      <alignment horizontal="center" vertical="center" wrapText="1"/>
    </xf>
    <xf numFmtId="0" fontId="101" fillId="47" borderId="23" xfId="22" applyFont="1" applyFill="1" applyBorder="1" applyAlignment="1">
      <alignment horizontal="center" vertical="center" wrapText="1"/>
    </xf>
    <xf numFmtId="0" fontId="107" fillId="48" borderId="7" xfId="22" applyFont="1" applyFill="1" applyBorder="1" applyAlignment="1">
      <alignment horizontal="center" vertical="center" wrapText="1"/>
    </xf>
    <xf numFmtId="0" fontId="107" fillId="48" borderId="8" xfId="22" applyFont="1" applyFill="1" applyBorder="1" applyAlignment="1">
      <alignment horizontal="center" vertical="center" wrapText="1"/>
    </xf>
    <xf numFmtId="0" fontId="103" fillId="48" borderId="7" xfId="22" applyFont="1" applyFill="1" applyBorder="1" applyAlignment="1">
      <alignment horizontal="center" vertical="center" wrapText="1"/>
    </xf>
    <xf numFmtId="0" fontId="103" fillId="48" borderId="8" xfId="22" applyFont="1" applyFill="1" applyBorder="1" applyAlignment="1">
      <alignment horizontal="center" vertical="center" wrapText="1"/>
    </xf>
    <xf numFmtId="0" fontId="103" fillId="48" borderId="9" xfId="22" applyFont="1" applyFill="1" applyBorder="1" applyAlignment="1">
      <alignment horizontal="center" vertical="center" wrapText="1"/>
    </xf>
    <xf numFmtId="0" fontId="100" fillId="46" borderId="17" xfId="22" applyFont="1" applyFill="1" applyBorder="1" applyAlignment="1">
      <alignment horizontal="center" vertical="center" wrapText="1"/>
    </xf>
    <xf numFmtId="0" fontId="108" fillId="48" borderId="7" xfId="22" applyFont="1" applyFill="1" applyBorder="1" applyAlignment="1">
      <alignment horizontal="center" vertical="center" wrapText="1"/>
    </xf>
    <xf numFmtId="0" fontId="108" fillId="48" borderId="8" xfId="22" applyFont="1" applyFill="1" applyBorder="1" applyAlignment="1">
      <alignment horizontal="center" vertical="center" wrapText="1"/>
    </xf>
    <xf numFmtId="0" fontId="103" fillId="26" borderId="22" xfId="22" applyFont="1" applyBorder="1" applyAlignment="1">
      <alignment horizontal="center" vertical="center" wrapText="1"/>
    </xf>
    <xf numFmtId="0" fontId="103" fillId="26" borderId="23" xfId="22" applyFont="1" applyBorder="1" applyAlignment="1">
      <alignment horizontal="center" vertical="center" wrapText="1"/>
    </xf>
    <xf numFmtId="0" fontId="103" fillId="26" borderId="13" xfId="22" applyFont="1" applyBorder="1" applyAlignment="1">
      <alignment horizontal="center" vertical="center" wrapText="1"/>
    </xf>
    <xf numFmtId="0" fontId="108" fillId="48" borderId="17" xfId="22" applyFont="1" applyFill="1" applyBorder="1" applyAlignment="1">
      <alignment horizontal="center" vertical="center" wrapText="1"/>
    </xf>
    <xf numFmtId="0" fontId="103" fillId="26" borderId="9" xfId="22" applyFont="1" applyBorder="1" applyAlignment="1">
      <alignment horizontal="center" vertical="center" wrapText="1"/>
    </xf>
    <xf numFmtId="0" fontId="99" fillId="59" borderId="7" xfId="22" applyFont="1" applyFill="1" applyBorder="1" applyAlignment="1">
      <alignment horizontal="center" vertical="center"/>
    </xf>
    <xf numFmtId="0" fontId="99" fillId="59" borderId="27" xfId="22" applyFont="1" applyFill="1" applyBorder="1" applyAlignment="1">
      <alignment horizontal="center" vertical="center"/>
    </xf>
    <xf numFmtId="0" fontId="99" fillId="59" borderId="74" xfId="22" applyFont="1" applyFill="1" applyBorder="1" applyAlignment="1">
      <alignment horizontal="center" vertical="center"/>
    </xf>
    <xf numFmtId="9" fontId="99" fillId="26" borderId="17" xfId="22" applyNumberFormat="1" applyFont="1" applyBorder="1" applyAlignment="1">
      <alignment horizontal="center" vertical="center" wrapText="1"/>
    </xf>
    <xf numFmtId="0" fontId="108" fillId="26" borderId="7" xfId="22" applyFont="1" applyBorder="1" applyAlignment="1">
      <alignment horizontal="center" vertical="center" wrapText="1"/>
    </xf>
    <xf numFmtId="0" fontId="108" fillId="26" borderId="8" xfId="22" applyFont="1" applyBorder="1" applyAlignment="1">
      <alignment horizontal="center" vertical="center" wrapText="1"/>
    </xf>
    <xf numFmtId="0" fontId="108" fillId="26" borderId="9" xfId="22" applyFont="1" applyBorder="1" applyAlignment="1">
      <alignment horizontal="center" vertical="center" wrapText="1"/>
    </xf>
    <xf numFmtId="0" fontId="110" fillId="47" borderId="7" xfId="22" applyFont="1" applyFill="1" applyBorder="1" applyAlignment="1">
      <alignment horizontal="center" vertical="center" wrapText="1"/>
    </xf>
    <xf numFmtId="0" fontId="110" fillId="47" borderId="8" xfId="22" applyFont="1" applyFill="1" applyBorder="1" applyAlignment="1">
      <alignment horizontal="center" vertical="center" wrapText="1"/>
    </xf>
    <xf numFmtId="0" fontId="110" fillId="47" borderId="9" xfId="22" applyFont="1" applyFill="1" applyBorder="1" applyAlignment="1">
      <alignment horizontal="center" vertical="center" wrapText="1"/>
    </xf>
    <xf numFmtId="0" fontId="103" fillId="26" borderId="7" xfId="22" applyFont="1" applyBorder="1" applyAlignment="1">
      <alignment horizontal="center" vertical="center"/>
    </xf>
    <xf numFmtId="0" fontId="103" fillId="26" borderId="8" xfId="22" applyFont="1" applyBorder="1" applyAlignment="1">
      <alignment horizontal="center" vertical="center"/>
    </xf>
    <xf numFmtId="0" fontId="103" fillId="26" borderId="9" xfId="22" applyFont="1" applyBorder="1" applyAlignment="1">
      <alignment horizontal="center" vertical="center"/>
    </xf>
    <xf numFmtId="0" fontId="103" fillId="47" borderId="10" xfId="22" applyFont="1" applyFill="1" applyBorder="1" applyAlignment="1">
      <alignment horizontal="center" vertical="center" wrapText="1"/>
    </xf>
    <xf numFmtId="0" fontId="103" fillId="47" borderId="12" xfId="22" applyFont="1" applyFill="1" applyBorder="1" applyAlignment="1">
      <alignment horizontal="center" vertical="center" wrapText="1"/>
    </xf>
    <xf numFmtId="0" fontId="99" fillId="48" borderId="7" xfId="22" applyFont="1" applyFill="1" applyBorder="1" applyAlignment="1">
      <alignment horizontal="center" vertical="center" wrapText="1"/>
    </xf>
    <xf numFmtId="0" fontId="99" fillId="48" borderId="8" xfId="22" applyFont="1" applyFill="1" applyBorder="1" applyAlignment="1">
      <alignment horizontal="center" vertical="center" wrapText="1"/>
    </xf>
    <xf numFmtId="0" fontId="99" fillId="48" borderId="9" xfId="22" applyFont="1" applyFill="1" applyBorder="1" applyAlignment="1">
      <alignment horizontal="center" vertical="center" wrapText="1"/>
    </xf>
    <xf numFmtId="0" fontId="110" fillId="26" borderId="7" xfId="22" applyFont="1" applyBorder="1" applyAlignment="1">
      <alignment horizontal="center" vertical="center" wrapText="1"/>
    </xf>
    <xf numFmtId="0" fontId="110" fillId="26" borderId="8" xfId="22" applyFont="1" applyBorder="1" applyAlignment="1">
      <alignment horizontal="center" vertical="center" wrapText="1"/>
    </xf>
    <xf numFmtId="0" fontId="110" fillId="26" borderId="9" xfId="22" applyFont="1" applyBorder="1" applyAlignment="1">
      <alignment horizontal="center" vertical="center" wrapText="1"/>
    </xf>
    <xf numFmtId="0" fontId="99" fillId="46" borderId="7" xfId="22" applyFont="1" applyFill="1" applyBorder="1" applyAlignment="1">
      <alignment horizontal="center" vertical="center"/>
    </xf>
    <xf numFmtId="0" fontId="99" fillId="46" borderId="8" xfId="22" applyFont="1" applyFill="1" applyBorder="1" applyAlignment="1">
      <alignment horizontal="center" vertical="center"/>
    </xf>
    <xf numFmtId="0" fontId="99" fillId="46" borderId="9" xfId="22" applyFont="1" applyFill="1" applyBorder="1" applyAlignment="1">
      <alignment horizontal="center" vertical="center"/>
    </xf>
    <xf numFmtId="0" fontId="100" fillId="26" borderId="2" xfId="22" applyFont="1" applyAlignment="1">
      <alignment horizontal="center"/>
    </xf>
    <xf numFmtId="0" fontId="100" fillId="26" borderId="2" xfId="22" applyFont="1" applyAlignment="1">
      <alignment horizontal="center" vertical="center"/>
    </xf>
    <xf numFmtId="0" fontId="104" fillId="47" borderId="22" xfId="22" applyFont="1" applyFill="1" applyBorder="1" applyAlignment="1">
      <alignment horizontal="center" vertical="center"/>
    </xf>
    <xf numFmtId="0" fontId="104" fillId="47" borderId="23" xfId="22" applyFont="1" applyFill="1" applyBorder="1" applyAlignment="1">
      <alignment horizontal="center" vertical="center"/>
    </xf>
    <xf numFmtId="0" fontId="104" fillId="47" borderId="13" xfId="22" applyFont="1" applyFill="1" applyBorder="1" applyAlignment="1">
      <alignment horizontal="center" vertical="center"/>
    </xf>
    <xf numFmtId="0" fontId="50" fillId="48" borderId="86" xfId="22" applyFont="1" applyFill="1" applyBorder="1" applyAlignment="1">
      <alignment horizontal="center" vertical="center"/>
    </xf>
    <xf numFmtId="0" fontId="50" fillId="48" borderId="87" xfId="22" applyFont="1" applyFill="1" applyBorder="1" applyAlignment="1">
      <alignment horizontal="center" vertical="center"/>
    </xf>
    <xf numFmtId="0" fontId="50" fillId="48" borderId="88" xfId="22" applyFont="1" applyFill="1" applyBorder="1" applyAlignment="1">
      <alignment horizontal="center" vertical="center"/>
    </xf>
    <xf numFmtId="0" fontId="107" fillId="47" borderId="89" xfId="22" applyFont="1" applyFill="1" applyBorder="1" applyAlignment="1">
      <alignment horizontal="center" vertical="center" wrapText="1"/>
    </xf>
    <xf numFmtId="0" fontId="107" fillId="47" borderId="2" xfId="22" applyFont="1" applyFill="1" applyAlignment="1">
      <alignment horizontal="center" vertical="center" wrapText="1"/>
    </xf>
    <xf numFmtId="0" fontId="50" fillId="48" borderId="7" xfId="22" applyFont="1" applyFill="1" applyBorder="1" applyAlignment="1">
      <alignment horizontal="center" vertical="center"/>
    </xf>
    <xf numFmtId="0" fontId="50" fillId="48" borderId="8" xfId="22" applyFont="1" applyFill="1" applyBorder="1" applyAlignment="1">
      <alignment horizontal="center" vertical="center"/>
    </xf>
    <xf numFmtId="0" fontId="50" fillId="48" borderId="9" xfId="22" applyFont="1" applyFill="1" applyBorder="1" applyAlignment="1">
      <alignment horizontal="center" vertical="center"/>
    </xf>
    <xf numFmtId="3" fontId="99" fillId="46" borderId="90" xfId="22" applyNumberFormat="1" applyFont="1" applyFill="1" applyBorder="1" applyAlignment="1">
      <alignment horizontal="center" vertical="center"/>
    </xf>
    <xf numFmtId="3" fontId="99" fillId="46" borderId="91" xfId="22" applyNumberFormat="1" applyFont="1" applyFill="1" applyBorder="1" applyAlignment="1">
      <alignment horizontal="center" vertical="center"/>
    </xf>
    <xf numFmtId="3" fontId="99" fillId="46" borderId="92" xfId="22" applyNumberFormat="1" applyFont="1" applyFill="1" applyBorder="1" applyAlignment="1">
      <alignment horizontal="center" vertical="center"/>
    </xf>
    <xf numFmtId="0" fontId="108" fillId="26" borderId="21" xfId="22" applyFont="1" applyBorder="1" applyAlignment="1">
      <alignment horizontal="center" vertical="center" wrapText="1"/>
    </xf>
    <xf numFmtId="0" fontId="108" fillId="26" borderId="93" xfId="22" applyFont="1" applyBorder="1" applyAlignment="1">
      <alignment horizontal="center" vertical="center" wrapText="1"/>
    </xf>
    <xf numFmtId="0" fontId="108" fillId="26" borderId="75" xfId="22" applyFont="1" applyBorder="1" applyAlignment="1">
      <alignment horizontal="center" vertical="center" wrapText="1"/>
    </xf>
    <xf numFmtId="0" fontId="103" fillId="26" borderId="17" xfId="22" applyFont="1" applyBorder="1" applyAlignment="1">
      <alignment horizontal="center" vertical="center" wrapText="1"/>
    </xf>
    <xf numFmtId="0" fontId="105" fillId="26" borderId="72" xfId="22" applyFont="1" applyBorder="1" applyAlignment="1">
      <alignment horizontal="center" vertical="center" wrapText="1"/>
    </xf>
    <xf numFmtId="0" fontId="105" fillId="26" borderId="27" xfId="22" applyFont="1" applyBorder="1" applyAlignment="1">
      <alignment horizontal="center" vertical="center" wrapText="1"/>
    </xf>
    <xf numFmtId="0" fontId="105" fillId="26" borderId="74" xfId="22" applyFont="1" applyBorder="1" applyAlignment="1">
      <alignment horizontal="center" vertical="center" wrapText="1"/>
    </xf>
    <xf numFmtId="0" fontId="105" fillId="26" borderId="73" xfId="22" applyFont="1" applyBorder="1" applyAlignment="1">
      <alignment horizontal="center" vertical="center" wrapText="1"/>
    </xf>
    <xf numFmtId="0" fontId="105" fillId="26" borderId="2" xfId="22" applyFont="1" applyAlignment="1">
      <alignment horizontal="center" vertical="center" wrapText="1"/>
    </xf>
    <xf numFmtId="0" fontId="105" fillId="26" borderId="11" xfId="22" applyFont="1" applyBorder="1" applyAlignment="1">
      <alignment horizontal="center" vertical="center" wrapText="1"/>
    </xf>
    <xf numFmtId="0" fontId="105" fillId="48" borderId="78" xfId="22" applyFont="1" applyFill="1" applyBorder="1" applyAlignment="1">
      <alignment horizontal="center" vertical="center" wrapText="1"/>
    </xf>
    <xf numFmtId="0" fontId="105" fillId="48" borderId="66" xfId="22" applyFont="1" applyFill="1" applyBorder="1" applyAlignment="1">
      <alignment horizontal="center" vertical="center" wrapText="1"/>
    </xf>
    <xf numFmtId="0" fontId="105" fillId="48" borderId="67" xfId="22" applyFont="1" applyFill="1" applyBorder="1" applyAlignment="1">
      <alignment horizontal="center" vertical="center" wrapText="1"/>
    </xf>
    <xf numFmtId="0" fontId="105" fillId="26" borderId="22" xfId="22" applyFont="1" applyBorder="1" applyAlignment="1">
      <alignment horizontal="center" vertical="center" wrapText="1"/>
    </xf>
    <xf numFmtId="0" fontId="105" fillId="26" borderId="23" xfId="22" applyFont="1" applyBorder="1" applyAlignment="1">
      <alignment horizontal="center" vertical="center" wrapText="1"/>
    </xf>
    <xf numFmtId="0" fontId="105" fillId="26" borderId="13" xfId="22" applyFont="1" applyBorder="1" applyAlignment="1">
      <alignment horizontal="center" vertical="center" wrapText="1"/>
    </xf>
    <xf numFmtId="0" fontId="106" fillId="47" borderId="79" xfId="22" applyFont="1" applyFill="1" applyBorder="1" applyAlignment="1">
      <alignment horizontal="center" vertical="center" wrapText="1"/>
    </xf>
    <xf numFmtId="0" fontId="106" fillId="47" borderId="80" xfId="22" applyFont="1" applyFill="1" applyBorder="1" applyAlignment="1">
      <alignment horizontal="center" vertical="center" wrapText="1"/>
    </xf>
    <xf numFmtId="0" fontId="103" fillId="26" borderId="73" xfId="22" applyFont="1" applyBorder="1" applyAlignment="1">
      <alignment horizontal="center" vertical="center" wrapText="1"/>
    </xf>
    <xf numFmtId="0" fontId="103" fillId="26" borderId="2" xfId="22" applyFont="1" applyAlignment="1">
      <alignment horizontal="center" vertical="center" wrapText="1"/>
    </xf>
    <xf numFmtId="0" fontId="103" fillId="26" borderId="11" xfId="22" applyFont="1" applyBorder="1" applyAlignment="1">
      <alignment horizontal="center" vertical="center" wrapText="1"/>
    </xf>
    <xf numFmtId="0" fontId="103" fillId="47" borderId="17" xfId="22" applyFont="1" applyFill="1" applyBorder="1" applyAlignment="1">
      <alignment horizontal="center" vertical="center" wrapText="1"/>
    </xf>
    <xf numFmtId="0" fontId="99" fillId="26" borderId="2" xfId="22" applyFont="1" applyAlignment="1">
      <alignment horizontal="center" wrapText="1"/>
    </xf>
    <xf numFmtId="0" fontId="102" fillId="46" borderId="2" xfId="22" applyFont="1" applyFill="1" applyAlignment="1">
      <alignment horizontal="center"/>
    </xf>
    <xf numFmtId="0" fontId="104" fillId="47" borderId="6" xfId="22" applyFont="1" applyFill="1" applyBorder="1" applyAlignment="1">
      <alignment horizontal="center" vertical="center"/>
    </xf>
    <xf numFmtId="49" fontId="103" fillId="47" borderId="7" xfId="22" applyNumberFormat="1" applyFont="1" applyFill="1" applyBorder="1" applyAlignment="1">
      <alignment horizontal="center" vertical="center"/>
    </xf>
    <xf numFmtId="49" fontId="103" fillId="47" borderId="8" xfId="22" applyNumberFormat="1" applyFont="1" applyFill="1" applyBorder="1" applyAlignment="1">
      <alignment horizontal="center" vertical="center"/>
    </xf>
    <xf numFmtId="49" fontId="103" fillId="47" borderId="9" xfId="22" applyNumberFormat="1" applyFont="1" applyFill="1" applyBorder="1" applyAlignment="1">
      <alignment horizontal="center" vertical="center"/>
    </xf>
    <xf numFmtId="0" fontId="103" fillId="47" borderId="7" xfId="22" applyFont="1" applyFill="1" applyBorder="1" applyAlignment="1">
      <alignment horizontal="center" vertical="center" wrapText="1"/>
    </xf>
    <xf numFmtId="0" fontId="103" fillId="47" borderId="8" xfId="22" applyFont="1" applyFill="1" applyBorder="1" applyAlignment="1">
      <alignment horizontal="center" vertical="center" wrapText="1"/>
    </xf>
    <xf numFmtId="0" fontId="103" fillId="47" borderId="9" xfId="22" applyFont="1" applyFill="1" applyBorder="1" applyAlignment="1">
      <alignment horizontal="center" vertical="center" wrapText="1"/>
    </xf>
    <xf numFmtId="0" fontId="50" fillId="26" borderId="7" xfId="22" applyFont="1" applyBorder="1" applyAlignment="1">
      <alignment horizontal="center"/>
    </xf>
    <xf numFmtId="0" fontId="50" fillId="26" borderId="8" xfId="22" applyFont="1" applyBorder="1" applyAlignment="1">
      <alignment horizontal="center"/>
    </xf>
    <xf numFmtId="0" fontId="50" fillId="26" borderId="9" xfId="22" applyFont="1" applyBorder="1" applyAlignment="1">
      <alignment horizontal="center"/>
    </xf>
    <xf numFmtId="0" fontId="59" fillId="47" borderId="10" xfId="23" applyFont="1" applyFill="1" applyBorder="1" applyAlignment="1">
      <alignment horizontal="center" vertical="center" wrapText="1"/>
    </xf>
    <xf numFmtId="0" fontId="59" fillId="47" borderId="12" xfId="23" applyFont="1" applyFill="1" applyBorder="1" applyAlignment="1">
      <alignment horizontal="center" vertical="center" wrapText="1"/>
    </xf>
    <xf numFmtId="0" fontId="58" fillId="47" borderId="7" xfId="23" applyFont="1" applyFill="1" applyBorder="1" applyAlignment="1">
      <alignment horizontal="center" vertical="center" wrapText="1"/>
    </xf>
    <xf numFmtId="0" fontId="58" fillId="47" borderId="8" xfId="23" applyFont="1" applyFill="1" applyBorder="1" applyAlignment="1">
      <alignment horizontal="center" vertical="center" wrapText="1"/>
    </xf>
    <xf numFmtId="0" fontId="58" fillId="47" borderId="9" xfId="23" applyFont="1" applyFill="1" applyBorder="1" applyAlignment="1">
      <alignment horizontal="center" vertical="center" wrapText="1"/>
    </xf>
    <xf numFmtId="9" fontId="59" fillId="47" borderId="7" xfId="23" applyNumberFormat="1" applyFont="1" applyFill="1" applyBorder="1" applyAlignment="1">
      <alignment horizontal="center" vertical="center"/>
    </xf>
    <xf numFmtId="9" fontId="59" fillId="47" borderId="8" xfId="23" applyNumberFormat="1" applyFont="1" applyFill="1" applyBorder="1" applyAlignment="1">
      <alignment horizontal="center" vertical="center"/>
    </xf>
    <xf numFmtId="9" fontId="59" fillId="47" borderId="9" xfId="23" applyNumberFormat="1" applyFont="1" applyFill="1" applyBorder="1" applyAlignment="1">
      <alignment horizontal="center" vertical="center"/>
    </xf>
    <xf numFmtId="0" fontId="59" fillId="47" borderId="7" xfId="23" applyFont="1" applyFill="1" applyBorder="1" applyAlignment="1">
      <alignment horizontal="center" vertical="center" wrapText="1"/>
    </xf>
    <xf numFmtId="0" fontId="59" fillId="47" borderId="8" xfId="23" applyFont="1" applyFill="1" applyBorder="1" applyAlignment="1">
      <alignment horizontal="center" vertical="center" wrapText="1"/>
    </xf>
    <xf numFmtId="0" fontId="59" fillId="47" borderId="9" xfId="23" applyFont="1" applyFill="1" applyBorder="1" applyAlignment="1">
      <alignment horizontal="center" vertical="center" wrapText="1"/>
    </xf>
    <xf numFmtId="0" fontId="59" fillId="47" borderId="7" xfId="23" applyFont="1" applyFill="1" applyBorder="1" applyAlignment="1">
      <alignment horizontal="center" vertical="center"/>
    </xf>
    <xf numFmtId="0" fontId="59" fillId="47" borderId="8" xfId="23" applyFont="1" applyFill="1" applyBorder="1" applyAlignment="1">
      <alignment horizontal="center" vertical="center"/>
    </xf>
    <xf numFmtId="0" fontId="59" fillId="47" borderId="9" xfId="23" applyFont="1" applyFill="1" applyBorder="1" applyAlignment="1">
      <alignment horizontal="center" vertical="center"/>
    </xf>
    <xf numFmtId="0" fontId="58" fillId="47" borderId="7" xfId="23" applyFont="1" applyFill="1" applyBorder="1" applyAlignment="1">
      <alignment horizontal="center" vertical="center"/>
    </xf>
    <xf numFmtId="0" fontId="58" fillId="47" borderId="8" xfId="23" applyFont="1" applyFill="1" applyBorder="1" applyAlignment="1">
      <alignment horizontal="center" vertical="center"/>
    </xf>
    <xf numFmtId="0" fontId="58" fillId="47" borderId="9" xfId="23" applyFont="1" applyFill="1" applyBorder="1" applyAlignment="1">
      <alignment horizontal="center" vertical="center"/>
    </xf>
    <xf numFmtId="0" fontId="75" fillId="46" borderId="65" xfId="23" applyFont="1" applyFill="1" applyBorder="1" applyAlignment="1">
      <alignment horizontal="left" vertical="top" wrapText="1"/>
    </xf>
    <xf numFmtId="0" fontId="75" fillId="46" borderId="66" xfId="23" applyFont="1" applyFill="1" applyBorder="1" applyAlignment="1">
      <alignment horizontal="left" vertical="top" wrapText="1"/>
    </xf>
    <xf numFmtId="0" fontId="75" fillId="46" borderId="67" xfId="23" applyFont="1" applyFill="1" applyBorder="1" applyAlignment="1">
      <alignment horizontal="left" vertical="top" wrapText="1"/>
    </xf>
    <xf numFmtId="0" fontId="75" fillId="46" borderId="68" xfId="23" applyFont="1" applyFill="1" applyBorder="1" applyAlignment="1">
      <alignment horizontal="left" vertical="top" wrapText="1"/>
    </xf>
    <xf numFmtId="0" fontId="75" fillId="46" borderId="2" xfId="23" applyFont="1" applyFill="1" applyAlignment="1">
      <alignment horizontal="left" vertical="top" wrapText="1"/>
    </xf>
    <xf numFmtId="0" fontId="75" fillId="46" borderId="44" xfId="23" applyFont="1" applyFill="1" applyBorder="1" applyAlignment="1">
      <alignment horizontal="left" vertical="top" wrapText="1"/>
    </xf>
    <xf numFmtId="0" fontId="75" fillId="46" borderId="69" xfId="23" applyFont="1" applyFill="1" applyBorder="1" applyAlignment="1">
      <alignment horizontal="left" vertical="top" wrapText="1"/>
    </xf>
    <xf numFmtId="0" fontId="75" fillId="46" borderId="70" xfId="23" applyFont="1" applyFill="1" applyBorder="1" applyAlignment="1">
      <alignment horizontal="left" vertical="top" wrapText="1"/>
    </xf>
    <xf numFmtId="0" fontId="75" fillId="46" borderId="71" xfId="23" applyFont="1" applyFill="1" applyBorder="1" applyAlignment="1">
      <alignment horizontal="left" vertical="top" wrapText="1"/>
    </xf>
    <xf numFmtId="9" fontId="59" fillId="47" borderId="23" xfId="23" applyNumberFormat="1" applyFont="1" applyFill="1" applyBorder="1" applyAlignment="1">
      <alignment horizontal="center" vertical="center"/>
    </xf>
    <xf numFmtId="9" fontId="58" fillId="47" borderId="7" xfId="23" applyNumberFormat="1" applyFont="1" applyFill="1" applyBorder="1" applyAlignment="1">
      <alignment horizontal="center" vertical="center"/>
    </xf>
    <xf numFmtId="9" fontId="58" fillId="47" borderId="27" xfId="23" applyNumberFormat="1" applyFont="1" applyFill="1" applyBorder="1" applyAlignment="1">
      <alignment horizontal="center" vertical="center"/>
    </xf>
    <xf numFmtId="9" fontId="58" fillId="47" borderId="8" xfId="23" applyNumberFormat="1" applyFont="1" applyFill="1" applyBorder="1" applyAlignment="1">
      <alignment horizontal="center" vertical="center"/>
    </xf>
    <xf numFmtId="9" fontId="58" fillId="47" borderId="9" xfId="23" applyNumberFormat="1" applyFont="1" applyFill="1" applyBorder="1" applyAlignment="1">
      <alignment horizontal="center" vertical="center"/>
    </xf>
    <xf numFmtId="0" fontId="58" fillId="47" borderId="7" xfId="23" applyFont="1" applyFill="1" applyBorder="1" applyAlignment="1">
      <alignment horizontal="center"/>
    </xf>
    <xf numFmtId="0" fontId="58" fillId="47" borderId="8" xfId="23" applyFont="1" applyFill="1" applyBorder="1" applyAlignment="1">
      <alignment horizontal="center"/>
    </xf>
    <xf numFmtId="0" fontId="58" fillId="47" borderId="9" xfId="23" applyFont="1" applyFill="1" applyBorder="1" applyAlignment="1">
      <alignment horizontal="center"/>
    </xf>
    <xf numFmtId="0" fontId="59" fillId="47" borderId="72" xfId="23" applyFont="1" applyFill="1" applyBorder="1" applyAlignment="1">
      <alignment horizontal="left" vertical="center" wrapText="1"/>
    </xf>
    <xf numFmtId="0" fontId="59" fillId="47" borderId="27" xfId="23" applyFont="1" applyFill="1" applyBorder="1" applyAlignment="1">
      <alignment horizontal="left" vertical="center" wrapText="1"/>
    </xf>
    <xf numFmtId="0" fontId="59" fillId="47" borderId="74" xfId="23" applyFont="1" applyFill="1" applyBorder="1" applyAlignment="1">
      <alignment horizontal="left" vertical="center" wrapText="1"/>
    </xf>
    <xf numFmtId="0" fontId="59" fillId="47" borderId="73" xfId="23" applyFont="1" applyFill="1" applyBorder="1" applyAlignment="1">
      <alignment horizontal="left" vertical="center" wrapText="1"/>
    </xf>
    <xf numFmtId="0" fontId="59" fillId="47" borderId="2" xfId="23" applyFont="1" applyFill="1" applyAlignment="1">
      <alignment horizontal="left" vertical="center" wrapText="1"/>
    </xf>
    <xf numFmtId="0" fontId="59" fillId="47" borderId="11" xfId="23" applyFont="1" applyFill="1" applyBorder="1" applyAlignment="1">
      <alignment horizontal="left" vertical="center" wrapText="1"/>
    </xf>
    <xf numFmtId="0" fontId="59" fillId="47" borderId="22" xfId="23" applyFont="1" applyFill="1" applyBorder="1" applyAlignment="1">
      <alignment horizontal="left" vertical="center" wrapText="1"/>
    </xf>
    <xf numFmtId="0" fontId="59" fillId="47" borderId="23" xfId="23" applyFont="1" applyFill="1" applyBorder="1" applyAlignment="1">
      <alignment horizontal="left" vertical="center" wrapText="1"/>
    </xf>
    <xf numFmtId="0" fontId="59" fillId="47" borderId="13" xfId="23" applyFont="1" applyFill="1" applyBorder="1" applyAlignment="1">
      <alignment horizontal="left" vertical="center" wrapText="1"/>
    </xf>
    <xf numFmtId="0" fontId="59" fillId="47" borderId="8" xfId="23" applyFont="1" applyFill="1" applyBorder="1" applyAlignment="1">
      <alignment horizontal="left" vertical="center" wrapText="1"/>
    </xf>
    <xf numFmtId="0" fontId="59" fillId="47" borderId="8" xfId="23" applyFont="1" applyFill="1" applyBorder="1" applyAlignment="1">
      <alignment horizontal="left" vertical="center"/>
    </xf>
    <xf numFmtId="0" fontId="59" fillId="47" borderId="9" xfId="23" applyFont="1" applyFill="1" applyBorder="1" applyAlignment="1">
      <alignment horizontal="left" vertical="center"/>
    </xf>
    <xf numFmtId="0" fontId="121" fillId="47" borderId="7" xfId="23" applyFont="1" applyFill="1" applyBorder="1" applyAlignment="1">
      <alignment horizontal="center" vertical="center" wrapText="1"/>
    </xf>
    <xf numFmtId="0" fontId="121" fillId="47" borderId="8" xfId="23" applyFont="1" applyFill="1" applyBorder="1" applyAlignment="1">
      <alignment horizontal="center" vertical="center" wrapText="1"/>
    </xf>
    <xf numFmtId="0" fontId="121" fillId="47" borderId="9" xfId="23" applyFont="1" applyFill="1" applyBorder="1" applyAlignment="1">
      <alignment horizontal="center" vertical="center" wrapText="1"/>
    </xf>
    <xf numFmtId="0" fontId="118" fillId="47" borderId="2" xfId="23" applyFont="1" applyFill="1" applyAlignment="1">
      <alignment horizontal="left"/>
    </xf>
    <xf numFmtId="0" fontId="76" fillId="47" borderId="2" xfId="23" applyFont="1" applyFill="1" applyAlignment="1">
      <alignment horizontal="center"/>
    </xf>
    <xf numFmtId="0" fontId="121" fillId="47" borderId="6" xfId="23" applyFont="1" applyFill="1" applyBorder="1" applyAlignment="1">
      <alignment horizontal="center" vertical="center"/>
    </xf>
    <xf numFmtId="49" fontId="59" fillId="47" borderId="7" xfId="23" applyNumberFormat="1" applyFont="1" applyFill="1" applyBorder="1" applyAlignment="1">
      <alignment horizontal="center" vertical="center"/>
    </xf>
    <xf numFmtId="49" fontId="59" fillId="47" borderId="8" xfId="23" applyNumberFormat="1" applyFont="1" applyFill="1" applyBorder="1" applyAlignment="1">
      <alignment horizontal="center" vertical="center"/>
    </xf>
    <xf numFmtId="49" fontId="59" fillId="47" borderId="9" xfId="23" applyNumberFormat="1" applyFont="1" applyFill="1" applyBorder="1" applyAlignment="1">
      <alignment horizontal="center" vertical="center"/>
    </xf>
    <xf numFmtId="0" fontId="61" fillId="47" borderId="10" xfId="26" applyFont="1" applyFill="1" applyBorder="1" applyAlignment="1">
      <alignment horizontal="center" vertical="center" wrapText="1"/>
    </xf>
    <xf numFmtId="0" fontId="61" fillId="47" borderId="12" xfId="26" applyFont="1" applyFill="1" applyBorder="1" applyAlignment="1">
      <alignment horizontal="center" vertical="center" wrapText="1"/>
    </xf>
    <xf numFmtId="0" fontId="126" fillId="26" borderId="59" xfId="26" applyFont="1" applyBorder="1" applyAlignment="1">
      <alignment horizontal="center" vertical="center" wrapText="1"/>
    </xf>
    <xf numFmtId="0" fontId="126" fillId="26" borderId="16" xfId="26" applyFont="1" applyBorder="1" applyAlignment="1">
      <alignment horizontal="center" vertical="center" wrapText="1"/>
    </xf>
    <xf numFmtId="0" fontId="126" fillId="26" borderId="62" xfId="26" applyFont="1" applyBorder="1" applyAlignment="1">
      <alignment horizontal="center" vertical="center" wrapText="1"/>
    </xf>
    <xf numFmtId="0" fontId="31" fillId="26" borderId="59" xfId="26" applyFont="1" applyBorder="1" applyAlignment="1">
      <alignment horizontal="center" vertical="center" wrapText="1"/>
    </xf>
    <xf numFmtId="0" fontId="31" fillId="26" borderId="16" xfId="26" applyFont="1" applyBorder="1" applyAlignment="1">
      <alignment horizontal="center" vertical="center" wrapText="1"/>
    </xf>
    <xf numFmtId="0" fontId="31" fillId="26" borderId="62" xfId="26" applyFont="1" applyBorder="1" applyAlignment="1">
      <alignment horizontal="center" vertical="center" wrapText="1"/>
    </xf>
    <xf numFmtId="0" fontId="149" fillId="46" borderId="18" xfId="26" applyFont="1" applyFill="1" applyBorder="1" applyAlignment="1">
      <alignment horizontal="left" vertical="top" wrapText="1"/>
    </xf>
    <xf numFmtId="0" fontId="150" fillId="46" borderId="19" xfId="26" applyFont="1" applyFill="1" applyBorder="1" applyAlignment="1">
      <alignment horizontal="left" vertical="top" wrapText="1"/>
    </xf>
    <xf numFmtId="0" fontId="150" fillId="46" borderId="20" xfId="26" applyFont="1" applyFill="1" applyBorder="1" applyAlignment="1">
      <alignment horizontal="left" vertical="top" wrapText="1"/>
    </xf>
    <xf numFmtId="0" fontId="67" fillId="48" borderId="7" xfId="26" applyFont="1" applyFill="1" applyBorder="1" applyAlignment="1">
      <alignment horizontal="center" vertical="center" wrapText="1"/>
    </xf>
    <xf numFmtId="0" fontId="67" fillId="48" borderId="8" xfId="26" applyFont="1" applyFill="1" applyBorder="1" applyAlignment="1">
      <alignment horizontal="center" vertical="center" wrapText="1"/>
    </xf>
    <xf numFmtId="0" fontId="67" fillId="48" borderId="9" xfId="26" applyFont="1" applyFill="1" applyBorder="1" applyAlignment="1">
      <alignment horizontal="center" vertical="center" wrapText="1"/>
    </xf>
    <xf numFmtId="0" fontId="67" fillId="63" borderId="7" xfId="26" applyFont="1" applyFill="1" applyBorder="1" applyAlignment="1">
      <alignment horizontal="center" vertical="center" wrapText="1"/>
    </xf>
    <xf numFmtId="0" fontId="67" fillId="63" borderId="8" xfId="26" applyFont="1" applyFill="1" applyBorder="1" applyAlignment="1">
      <alignment horizontal="center" vertical="center" wrapText="1"/>
    </xf>
    <xf numFmtId="0" fontId="67" fillId="63" borderId="9" xfId="26" applyFont="1" applyFill="1" applyBorder="1" applyAlignment="1">
      <alignment horizontal="center" vertical="center" wrapText="1"/>
    </xf>
    <xf numFmtId="0" fontId="61" fillId="47" borderId="7" xfId="26" applyFont="1" applyFill="1" applyBorder="1" applyAlignment="1">
      <alignment horizontal="center" vertical="center"/>
    </xf>
    <xf numFmtId="0" fontId="61" fillId="47" borderId="8" xfId="26" applyFont="1" applyFill="1" applyBorder="1" applyAlignment="1">
      <alignment horizontal="center" vertical="center"/>
    </xf>
    <xf numFmtId="0" fontId="61" fillId="47" borderId="9" xfId="26" applyFont="1" applyFill="1" applyBorder="1" applyAlignment="1">
      <alignment horizontal="center" vertical="center"/>
    </xf>
    <xf numFmtId="0" fontId="126" fillId="26" borderId="7" xfId="26" applyFont="1" applyBorder="1" applyAlignment="1">
      <alignment horizontal="center" vertical="center"/>
    </xf>
    <xf numFmtId="0" fontId="126" fillId="26" borderId="8" xfId="26" applyFont="1" applyBorder="1" applyAlignment="1">
      <alignment horizontal="center" vertical="center"/>
    </xf>
    <xf numFmtId="0" fontId="126" fillId="26" borderId="9" xfId="26" applyFont="1" applyBorder="1" applyAlignment="1">
      <alignment horizontal="center" vertical="center"/>
    </xf>
    <xf numFmtId="9" fontId="61" fillId="26" borderId="7" xfId="26" applyNumberFormat="1" applyFont="1" applyBorder="1" applyAlignment="1">
      <alignment horizontal="center" vertical="center"/>
    </xf>
    <xf numFmtId="9" fontId="61" fillId="26" borderId="27" xfId="26" applyNumberFormat="1" applyFont="1" applyBorder="1" applyAlignment="1">
      <alignment horizontal="center" vertical="center"/>
    </xf>
    <xf numFmtId="9" fontId="61" fillId="26" borderId="8" xfId="26" applyNumberFormat="1" applyFont="1" applyBorder="1" applyAlignment="1">
      <alignment horizontal="center" vertical="center"/>
    </xf>
    <xf numFmtId="9" fontId="61" fillId="26" borderId="9" xfId="26" applyNumberFormat="1" applyFont="1" applyBorder="1" applyAlignment="1">
      <alignment horizontal="center" vertical="center"/>
    </xf>
    <xf numFmtId="9" fontId="61" fillId="26" borderId="23" xfId="26" applyNumberFormat="1" applyFont="1" applyBorder="1" applyAlignment="1">
      <alignment horizontal="center" vertical="center"/>
    </xf>
    <xf numFmtId="0" fontId="61" fillId="26" borderId="7" xfId="26" applyFont="1" applyBorder="1" applyAlignment="1">
      <alignment horizontal="center" vertical="center"/>
    </xf>
    <xf numFmtId="0" fontId="61" fillId="26" borderId="8" xfId="26" applyFont="1" applyBorder="1" applyAlignment="1">
      <alignment horizontal="center" vertical="center"/>
    </xf>
    <xf numFmtId="0" fontId="61" fillId="26" borderId="9" xfId="26" applyFont="1" applyBorder="1" applyAlignment="1">
      <alignment horizontal="center" vertical="center"/>
    </xf>
    <xf numFmtId="0" fontId="61" fillId="26" borderId="10" xfId="26" applyFont="1" applyBorder="1" applyAlignment="1">
      <alignment horizontal="center" vertical="center" wrapText="1"/>
    </xf>
    <xf numFmtId="0" fontId="61" fillId="26" borderId="12" xfId="26" applyFont="1" applyBorder="1" applyAlignment="1">
      <alignment horizontal="center" vertical="center" wrapText="1"/>
    </xf>
    <xf numFmtId="9" fontId="67" fillId="48" borderId="7" xfId="26" applyNumberFormat="1" applyFont="1" applyFill="1" applyBorder="1" applyAlignment="1">
      <alignment horizontal="center" vertical="center"/>
    </xf>
    <xf numFmtId="9" fontId="67" fillId="48" borderId="8" xfId="26" applyNumberFormat="1" applyFont="1" applyFill="1" applyBorder="1" applyAlignment="1">
      <alignment horizontal="center" vertical="center"/>
    </xf>
    <xf numFmtId="9" fontId="67" fillId="48" borderId="9" xfId="26" applyNumberFormat="1" applyFont="1" applyFill="1" applyBorder="1" applyAlignment="1">
      <alignment horizontal="center" vertical="center"/>
    </xf>
    <xf numFmtId="0" fontId="61" fillId="48" borderId="7" xfId="26" applyFont="1" applyFill="1" applyBorder="1" applyAlignment="1">
      <alignment horizontal="center" vertical="center" wrapText="1"/>
    </xf>
    <xf numFmtId="0" fontId="61" fillId="48" borderId="8" xfId="26" applyFont="1" applyFill="1" applyBorder="1" applyAlignment="1">
      <alignment horizontal="center" vertical="center" wrapText="1"/>
    </xf>
    <xf numFmtId="0" fontId="61" fillId="48" borderId="9" xfId="26" applyFont="1" applyFill="1" applyBorder="1" applyAlignment="1">
      <alignment horizontal="center" vertical="center" wrapText="1"/>
    </xf>
    <xf numFmtId="0" fontId="61" fillId="26" borderId="7" xfId="26" applyFont="1" applyBorder="1" applyAlignment="1">
      <alignment horizontal="center" vertical="center" wrapText="1"/>
    </xf>
    <xf numFmtId="0" fontId="61" fillId="26" borderId="8" xfId="26" applyFont="1" applyBorder="1" applyAlignment="1">
      <alignment horizontal="center" vertical="center" wrapText="1"/>
    </xf>
    <xf numFmtId="0" fontId="61" fillId="26" borderId="9" xfId="26" applyFont="1" applyBorder="1" applyAlignment="1">
      <alignment horizontal="center" vertical="center" wrapText="1"/>
    </xf>
    <xf numFmtId="0" fontId="61" fillId="48" borderId="8" xfId="26" applyFont="1" applyFill="1" applyBorder="1" applyAlignment="1">
      <alignment horizontal="center" vertical="center"/>
    </xf>
    <xf numFmtId="0" fontId="61" fillId="48" borderId="9" xfId="26" applyFont="1" applyFill="1" applyBorder="1" applyAlignment="1">
      <alignment horizontal="center" vertical="center"/>
    </xf>
    <xf numFmtId="0" fontId="61" fillId="47" borderId="7" xfId="26" applyFont="1" applyFill="1" applyBorder="1" applyAlignment="1">
      <alignment horizontal="center" vertical="center" wrapText="1"/>
    </xf>
    <xf numFmtId="0" fontId="61" fillId="47" borderId="8" xfId="26" applyFont="1" applyFill="1" applyBorder="1" applyAlignment="1">
      <alignment horizontal="center" vertical="center" wrapText="1"/>
    </xf>
    <xf numFmtId="0" fontId="61" fillId="47" borderId="9" xfId="26" applyFont="1" applyFill="1" applyBorder="1" applyAlignment="1">
      <alignment horizontal="center" vertical="center" wrapText="1"/>
    </xf>
    <xf numFmtId="0" fontId="61" fillId="48" borderId="7" xfId="26" applyFont="1" applyFill="1" applyBorder="1" applyAlignment="1">
      <alignment horizontal="center" vertical="center"/>
    </xf>
    <xf numFmtId="0" fontId="126" fillId="26" borderId="7" xfId="26" applyFont="1" applyBorder="1" applyAlignment="1">
      <alignment horizontal="center"/>
    </xf>
    <xf numFmtId="0" fontId="126" fillId="26" borderId="8" xfId="26" applyFont="1" applyBorder="1" applyAlignment="1">
      <alignment horizontal="center"/>
    </xf>
    <xf numFmtId="0" fontId="126" fillId="26" borderId="9" xfId="26" applyFont="1" applyBorder="1" applyAlignment="1">
      <alignment horizontal="center"/>
    </xf>
    <xf numFmtId="0" fontId="36" fillId="26" borderId="7" xfId="26" applyFont="1" applyBorder="1" applyAlignment="1">
      <alignment horizontal="left" vertical="center" wrapText="1"/>
    </xf>
    <xf numFmtId="0" fontId="36" fillId="26" borderId="8" xfId="26" applyFont="1" applyBorder="1" applyAlignment="1">
      <alignment horizontal="left" vertical="center" wrapText="1"/>
    </xf>
    <xf numFmtId="0" fontId="36" fillId="26" borderId="9" xfId="26" applyFont="1" applyBorder="1" applyAlignment="1">
      <alignment horizontal="left" vertical="center" wrapText="1"/>
    </xf>
    <xf numFmtId="0" fontId="121" fillId="47" borderId="8" xfId="26" applyFont="1" applyFill="1" applyBorder="1" applyAlignment="1">
      <alignment horizontal="center" wrapText="1"/>
    </xf>
    <xf numFmtId="0" fontId="121" fillId="47" borderId="8" xfId="26" applyFont="1" applyFill="1" applyBorder="1" applyAlignment="1">
      <alignment horizontal="center"/>
    </xf>
    <xf numFmtId="0" fontId="121" fillId="47" borderId="9" xfId="26" applyFont="1" applyFill="1" applyBorder="1" applyAlignment="1">
      <alignment horizontal="center"/>
    </xf>
    <xf numFmtId="0" fontId="36" fillId="48" borderId="7" xfId="26" applyFont="1" applyFill="1" applyBorder="1" applyAlignment="1">
      <alignment horizontal="left" vertical="center" wrapText="1"/>
    </xf>
    <xf numFmtId="0" fontId="36" fillId="48" borderId="8" xfId="26" applyFont="1" applyFill="1" applyBorder="1" applyAlignment="1">
      <alignment horizontal="left" vertical="center" wrapText="1"/>
    </xf>
    <xf numFmtId="0" fontId="36" fillId="48" borderId="9" xfId="26" applyFont="1" applyFill="1" applyBorder="1" applyAlignment="1">
      <alignment horizontal="left" vertical="center" wrapText="1"/>
    </xf>
    <xf numFmtId="0" fontId="61" fillId="53" borderId="7" xfId="26" applyFont="1" applyFill="1" applyBorder="1" applyAlignment="1">
      <alignment horizontal="center" vertical="center" wrapText="1"/>
    </xf>
    <xf numFmtId="0" fontId="61" fillId="53" borderId="8" xfId="26" applyFont="1" applyFill="1" applyBorder="1" applyAlignment="1">
      <alignment horizontal="center" vertical="center" wrapText="1"/>
    </xf>
    <xf numFmtId="0" fontId="61" fillId="53" borderId="9" xfId="26" applyFont="1" applyFill="1" applyBorder="1" applyAlignment="1">
      <alignment horizontal="center" vertical="center" wrapText="1"/>
    </xf>
    <xf numFmtId="0" fontId="67" fillId="48" borderId="7" xfId="26" applyFont="1" applyFill="1" applyBorder="1" applyAlignment="1">
      <alignment horizontal="center" vertical="center"/>
    </xf>
    <xf numFmtId="0" fontId="67" fillId="48" borderId="8" xfId="26" applyFont="1" applyFill="1" applyBorder="1" applyAlignment="1">
      <alignment horizontal="center" vertical="center"/>
    </xf>
    <xf numFmtId="0" fontId="67" fillId="48" borderId="9" xfId="26" applyFont="1" applyFill="1" applyBorder="1" applyAlignment="1">
      <alignment horizontal="center" vertical="center"/>
    </xf>
    <xf numFmtId="0" fontId="126" fillId="61" borderId="7" xfId="26" applyFont="1" applyFill="1" applyBorder="1" applyAlignment="1">
      <alignment horizontal="center" vertical="center"/>
    </xf>
    <xf numFmtId="0" fontId="126" fillId="61" borderId="8" xfId="26" applyFont="1" applyFill="1" applyBorder="1" applyAlignment="1">
      <alignment horizontal="center" vertical="center"/>
    </xf>
    <xf numFmtId="0" fontId="126" fillId="61" borderId="9" xfId="26" applyFont="1" applyFill="1" applyBorder="1" applyAlignment="1">
      <alignment horizontal="center" vertical="center"/>
    </xf>
    <xf numFmtId="0" fontId="121" fillId="47" borderId="7" xfId="26" applyFont="1" applyFill="1" applyBorder="1" applyAlignment="1">
      <alignment horizontal="center" vertical="center" wrapText="1"/>
    </xf>
    <xf numFmtId="0" fontId="121" fillId="47" borderId="8" xfId="26" applyFont="1" applyFill="1" applyBorder="1" applyAlignment="1">
      <alignment horizontal="center" vertical="center" wrapText="1"/>
    </xf>
    <xf numFmtId="0" fontId="121" fillId="47" borderId="9" xfId="26" applyFont="1" applyFill="1" applyBorder="1" applyAlignment="1">
      <alignment horizontal="center" vertical="center" wrapText="1"/>
    </xf>
    <xf numFmtId="0" fontId="143" fillId="26" borderId="18" xfId="26" applyFont="1" applyBorder="1" applyAlignment="1">
      <alignment horizontal="center"/>
    </xf>
    <xf numFmtId="0" fontId="143" fillId="26" borderId="19" xfId="26" applyFont="1" applyBorder="1" applyAlignment="1">
      <alignment horizontal="center"/>
    </xf>
    <xf numFmtId="0" fontId="143" fillId="26" borderId="20" xfId="26" applyFont="1" applyBorder="1" applyAlignment="1">
      <alignment horizontal="center"/>
    </xf>
    <xf numFmtId="0" fontId="68" fillId="46" borderId="69" xfId="26" applyFont="1" applyFill="1" applyBorder="1" applyAlignment="1">
      <alignment horizontal="center"/>
    </xf>
    <xf numFmtId="0" fontId="68" fillId="46" borderId="70" xfId="26" applyFont="1" applyFill="1" applyBorder="1" applyAlignment="1">
      <alignment horizontal="center"/>
    </xf>
    <xf numFmtId="0" fontId="68" fillId="46" borderId="71" xfId="26" applyFont="1" applyFill="1" applyBorder="1" applyAlignment="1">
      <alignment horizontal="center"/>
    </xf>
    <xf numFmtId="0" fontId="144" fillId="26" borderId="2" xfId="26" applyFont="1" applyAlignment="1">
      <alignment horizontal="center"/>
    </xf>
    <xf numFmtId="0" fontId="121" fillId="47" borderId="6" xfId="26" applyFont="1" applyFill="1" applyBorder="1" applyAlignment="1">
      <alignment horizontal="center" vertical="center"/>
    </xf>
    <xf numFmtId="49" fontId="121" fillId="47" borderId="7" xfId="26" applyNumberFormat="1" applyFont="1" applyFill="1" applyBorder="1" applyAlignment="1">
      <alignment horizontal="center" vertical="center"/>
    </xf>
    <xf numFmtId="49" fontId="121" fillId="47" borderId="8" xfId="26" applyNumberFormat="1" applyFont="1" applyFill="1" applyBorder="1" applyAlignment="1">
      <alignment horizontal="center" vertical="center"/>
    </xf>
    <xf numFmtId="49" fontId="121" fillId="47" borderId="9" xfId="26" applyNumberFormat="1" applyFont="1" applyFill="1" applyBorder="1" applyAlignment="1">
      <alignment horizontal="center" vertical="center"/>
    </xf>
    <xf numFmtId="0" fontId="62" fillId="48" borderId="7" xfId="24" applyFont="1" applyFill="1" applyBorder="1" applyAlignment="1">
      <alignment horizontal="center" vertical="center" wrapText="1"/>
    </xf>
    <xf numFmtId="0" fontId="62" fillId="48" borderId="8" xfId="24" applyFont="1" applyFill="1" applyBorder="1" applyAlignment="1">
      <alignment horizontal="center" vertical="center" wrapText="1"/>
    </xf>
    <xf numFmtId="0" fontId="62" fillId="48" borderId="9" xfId="24" applyFont="1" applyFill="1" applyBorder="1" applyAlignment="1">
      <alignment horizontal="center" vertical="center" wrapText="1"/>
    </xf>
    <xf numFmtId="0" fontId="96" fillId="47" borderId="10" xfId="24" applyFont="1" applyFill="1" applyBorder="1" applyAlignment="1">
      <alignment horizontal="center" vertical="center" wrapText="1"/>
    </xf>
    <xf numFmtId="0" fontId="96" fillId="47" borderId="12" xfId="24" applyFont="1" applyFill="1" applyBorder="1" applyAlignment="1">
      <alignment horizontal="center" vertical="center" wrapText="1"/>
    </xf>
    <xf numFmtId="9" fontId="60" fillId="48" borderId="7" xfId="24" applyNumberFormat="1" applyFont="1" applyFill="1" applyBorder="1" applyAlignment="1">
      <alignment horizontal="center" vertical="center"/>
    </xf>
    <xf numFmtId="9" fontId="60" fillId="48" borderId="8" xfId="24" applyNumberFormat="1" applyFont="1" applyFill="1" applyBorder="1" applyAlignment="1">
      <alignment horizontal="center" vertical="center"/>
    </xf>
    <xf numFmtId="9" fontId="60" fillId="48" borderId="9" xfId="24" applyNumberFormat="1" applyFont="1" applyFill="1" applyBorder="1" applyAlignment="1">
      <alignment horizontal="center" vertical="center"/>
    </xf>
    <xf numFmtId="0" fontId="60" fillId="48" borderId="7" xfId="24" applyFont="1" applyFill="1" applyBorder="1" applyAlignment="1">
      <alignment horizontal="center" vertical="center"/>
    </xf>
    <xf numFmtId="0" fontId="60" fillId="48" borderId="9" xfId="24" applyFont="1" applyFill="1" applyBorder="1" applyAlignment="1">
      <alignment horizontal="center" vertical="center"/>
    </xf>
    <xf numFmtId="0" fontId="60" fillId="47" borderId="7" xfId="24" applyFont="1" applyFill="1" applyBorder="1" applyAlignment="1">
      <alignment horizontal="center" vertical="center" wrapText="1"/>
    </xf>
    <xf numFmtId="0" fontId="60" fillId="47" borderId="8" xfId="24" applyFont="1" applyFill="1" applyBorder="1" applyAlignment="1">
      <alignment horizontal="center" vertical="center" wrapText="1"/>
    </xf>
    <xf numFmtId="0" fontId="60" fillId="47" borderId="9" xfId="24" applyFont="1" applyFill="1" applyBorder="1" applyAlignment="1">
      <alignment horizontal="center" vertical="center" wrapText="1"/>
    </xf>
    <xf numFmtId="0" fontId="60" fillId="47" borderId="7" xfId="24" applyFont="1" applyFill="1" applyBorder="1" applyAlignment="1">
      <alignment horizontal="center" vertical="center"/>
    </xf>
    <xf numFmtId="0" fontId="60" fillId="47" borderId="8" xfId="24" applyFont="1" applyFill="1" applyBorder="1" applyAlignment="1">
      <alignment horizontal="center" vertical="center"/>
    </xf>
    <xf numFmtId="0" fontId="60" fillId="47" borderId="9" xfId="24" applyFont="1" applyFill="1" applyBorder="1" applyAlignment="1">
      <alignment horizontal="center" vertical="center"/>
    </xf>
    <xf numFmtId="0" fontId="60" fillId="48" borderId="8" xfId="24" applyFont="1" applyFill="1" applyBorder="1" applyAlignment="1">
      <alignment horizontal="center" vertical="center"/>
    </xf>
    <xf numFmtId="0" fontId="75" fillId="46" borderId="65" xfId="24" applyFont="1" applyFill="1" applyBorder="1" applyAlignment="1">
      <alignment horizontal="left" vertical="top" wrapText="1"/>
    </xf>
    <xf numFmtId="0" fontId="75" fillId="46" borderId="66" xfId="24" applyFont="1" applyFill="1" applyBorder="1" applyAlignment="1">
      <alignment horizontal="left" vertical="top" wrapText="1"/>
    </xf>
    <xf numFmtId="0" fontId="75" fillId="46" borderId="67" xfId="24" applyFont="1" applyFill="1" applyBorder="1" applyAlignment="1">
      <alignment horizontal="left" vertical="top" wrapText="1"/>
    </xf>
    <xf numFmtId="0" fontId="75" fillId="46" borderId="68" xfId="24" applyFont="1" applyFill="1" applyBorder="1" applyAlignment="1">
      <alignment horizontal="left" vertical="top" wrapText="1"/>
    </xf>
    <xf numFmtId="0" fontId="75" fillId="46" borderId="2" xfId="24" applyFont="1" applyFill="1" applyAlignment="1">
      <alignment horizontal="left" vertical="top" wrapText="1"/>
    </xf>
    <xf numFmtId="0" fontId="75" fillId="46" borderId="44" xfId="24" applyFont="1" applyFill="1" applyBorder="1" applyAlignment="1">
      <alignment horizontal="left" vertical="top" wrapText="1"/>
    </xf>
    <xf numFmtId="0" fontId="75" fillId="46" borderId="69" xfId="24" applyFont="1" applyFill="1" applyBorder="1" applyAlignment="1">
      <alignment horizontal="left" vertical="top" wrapText="1"/>
    </xf>
    <xf numFmtId="0" fontId="75" fillId="46" borderId="70" xfId="24" applyFont="1" applyFill="1" applyBorder="1" applyAlignment="1">
      <alignment horizontal="left" vertical="top" wrapText="1"/>
    </xf>
    <xf numFmtId="0" fontId="75" fillId="46" borderId="71" xfId="24" applyFont="1" applyFill="1" applyBorder="1" applyAlignment="1">
      <alignment horizontal="left" vertical="top" wrapText="1"/>
    </xf>
    <xf numFmtId="9" fontId="60" fillId="48" borderId="23" xfId="24" applyNumberFormat="1" applyFont="1" applyFill="1" applyBorder="1" applyAlignment="1">
      <alignment horizontal="center" vertical="center"/>
    </xf>
    <xf numFmtId="0" fontId="58" fillId="48" borderId="7" xfId="24" applyFont="1" applyFill="1" applyBorder="1" applyAlignment="1">
      <alignment horizontal="center" vertical="center"/>
    </xf>
    <xf numFmtId="0" fontId="58" fillId="48" borderId="8" xfId="24" applyFont="1" applyFill="1" applyBorder="1" applyAlignment="1">
      <alignment horizontal="center" vertical="center"/>
    </xf>
    <xf numFmtId="0" fontId="58" fillId="48" borderId="9" xfId="24" applyFont="1" applyFill="1" applyBorder="1" applyAlignment="1">
      <alignment horizontal="center" vertical="center"/>
    </xf>
    <xf numFmtId="0" fontId="63" fillId="48" borderId="7" xfId="24" applyFont="1" applyFill="1" applyBorder="1" applyAlignment="1">
      <alignment horizontal="center" vertical="center" wrapText="1"/>
    </xf>
    <xf numFmtId="0" fontId="63" fillId="48" borderId="8" xfId="24" applyFont="1" applyFill="1" applyBorder="1" applyAlignment="1">
      <alignment horizontal="center" vertical="center" wrapText="1"/>
    </xf>
    <xf numFmtId="0" fontId="63" fillId="48" borderId="9" xfId="24" applyFont="1" applyFill="1" applyBorder="1" applyAlignment="1">
      <alignment horizontal="center" vertical="center" wrapText="1"/>
    </xf>
    <xf numFmtId="0" fontId="62" fillId="47" borderId="7" xfId="24" applyFont="1" applyFill="1" applyBorder="1" applyAlignment="1">
      <alignment horizontal="center" vertical="center"/>
    </xf>
    <xf numFmtId="0" fontId="60" fillId="48" borderId="7" xfId="24" applyFont="1" applyFill="1" applyBorder="1" applyAlignment="1">
      <alignment horizontal="center" vertical="center" wrapText="1"/>
    </xf>
    <xf numFmtId="0" fontId="60" fillId="48" borderId="8" xfId="24" applyFont="1" applyFill="1" applyBorder="1" applyAlignment="1">
      <alignment horizontal="center" vertical="center" wrapText="1"/>
    </xf>
    <xf numFmtId="0" fontId="60" fillId="48" borderId="9" xfId="24" applyFont="1" applyFill="1" applyBorder="1" applyAlignment="1">
      <alignment horizontal="center" vertical="center" wrapText="1"/>
    </xf>
    <xf numFmtId="0" fontId="96" fillId="47" borderId="7" xfId="24" applyFont="1" applyFill="1" applyBorder="1" applyAlignment="1">
      <alignment horizontal="center" vertical="center" wrapText="1"/>
    </xf>
    <xf numFmtId="0" fontId="96" fillId="47" borderId="8" xfId="24" applyFont="1" applyFill="1" applyBorder="1" applyAlignment="1">
      <alignment horizontal="center" vertical="center" wrapText="1"/>
    </xf>
    <xf numFmtId="0" fontId="96" fillId="47" borderId="9" xfId="24" applyFont="1" applyFill="1" applyBorder="1" applyAlignment="1">
      <alignment horizontal="center" vertical="center" wrapText="1"/>
    </xf>
    <xf numFmtId="0" fontId="35" fillId="48" borderId="7" xfId="24" applyFont="1" applyFill="1" applyBorder="1" applyAlignment="1">
      <alignment horizontal="center" vertical="center"/>
    </xf>
    <xf numFmtId="0" fontId="35" fillId="48" borderId="8" xfId="24" applyFont="1" applyFill="1" applyBorder="1" applyAlignment="1">
      <alignment horizontal="center" vertical="center"/>
    </xf>
    <xf numFmtId="0" fontId="35" fillId="48" borderId="9" xfId="24" applyFont="1" applyFill="1" applyBorder="1" applyAlignment="1">
      <alignment horizontal="center" vertical="center"/>
    </xf>
    <xf numFmtId="0" fontId="37" fillId="48" borderId="7" xfId="24" applyFont="1" applyFill="1" applyBorder="1" applyAlignment="1">
      <alignment horizontal="center" vertical="center" wrapText="1"/>
    </xf>
    <xf numFmtId="0" fontId="37" fillId="48" borderId="8" xfId="24" applyFont="1" applyFill="1" applyBorder="1" applyAlignment="1">
      <alignment horizontal="center" vertical="center"/>
    </xf>
    <xf numFmtId="0" fontId="37" fillId="48" borderId="9" xfId="24" applyFont="1" applyFill="1" applyBorder="1" applyAlignment="1">
      <alignment horizontal="center" vertical="center"/>
    </xf>
    <xf numFmtId="0" fontId="132" fillId="47" borderId="7" xfId="24" applyFont="1" applyFill="1" applyBorder="1" applyAlignment="1">
      <alignment horizontal="center" vertical="center" wrapText="1"/>
    </xf>
    <xf numFmtId="0" fontId="132" fillId="47" borderId="8" xfId="24" applyFont="1" applyFill="1" applyBorder="1" applyAlignment="1">
      <alignment horizontal="center" vertical="center" wrapText="1"/>
    </xf>
    <xf numFmtId="0" fontId="132" fillId="47" borderId="9" xfId="24" applyFont="1" applyFill="1" applyBorder="1" applyAlignment="1">
      <alignment horizontal="center" vertical="center" wrapText="1"/>
    </xf>
    <xf numFmtId="0" fontId="37" fillId="48" borderId="8" xfId="24" applyFont="1" applyFill="1" applyBorder="1" applyAlignment="1">
      <alignment horizontal="center" vertical="center" wrapText="1"/>
    </xf>
    <xf numFmtId="0" fontId="37" fillId="48" borderId="9" xfId="24" applyFont="1" applyFill="1" applyBorder="1" applyAlignment="1">
      <alignment horizontal="center" vertical="center" wrapText="1"/>
    </xf>
    <xf numFmtId="0" fontId="13" fillId="26" borderId="2" xfId="24" applyFont="1" applyAlignment="1">
      <alignment horizontal="center"/>
    </xf>
    <xf numFmtId="0" fontId="57" fillId="46" borderId="2" xfId="24" applyFont="1" applyFill="1" applyAlignment="1">
      <alignment horizontal="center"/>
    </xf>
    <xf numFmtId="0" fontId="20" fillId="47" borderId="6" xfId="24" applyFont="1" applyFill="1" applyBorder="1" applyAlignment="1">
      <alignment horizontal="center" vertical="center"/>
    </xf>
    <xf numFmtId="49" fontId="20" fillId="47" borderId="7" xfId="24" applyNumberFormat="1" applyFont="1" applyFill="1" applyBorder="1" applyAlignment="1">
      <alignment horizontal="center" vertical="center"/>
    </xf>
    <xf numFmtId="49" fontId="20" fillId="47" borderId="8" xfId="24" applyNumberFormat="1" applyFont="1" applyFill="1" applyBorder="1" applyAlignment="1">
      <alignment horizontal="center" vertical="center"/>
    </xf>
    <xf numFmtId="49" fontId="20" fillId="47" borderId="9" xfId="24" applyNumberFormat="1" applyFont="1" applyFill="1" applyBorder="1" applyAlignment="1">
      <alignment horizontal="center" vertical="center"/>
    </xf>
    <xf numFmtId="0" fontId="20" fillId="47" borderId="7" xfId="24" applyFont="1" applyFill="1" applyBorder="1" applyAlignment="1">
      <alignment horizontal="center" vertical="center" wrapText="1"/>
    </xf>
    <xf numFmtId="0" fontId="20" fillId="47" borderId="8" xfId="24" applyFont="1" applyFill="1" applyBorder="1" applyAlignment="1">
      <alignment horizontal="center" vertical="center" wrapText="1"/>
    </xf>
    <xf numFmtId="0" fontId="20" fillId="47" borderId="9" xfId="24" applyFont="1" applyFill="1" applyBorder="1" applyAlignment="1">
      <alignment horizontal="center" vertical="center" wrapText="1"/>
    </xf>
    <xf numFmtId="0" fontId="58" fillId="26" borderId="7" xfId="24" applyFont="1" applyBorder="1" applyAlignment="1">
      <alignment horizontal="center"/>
    </xf>
    <xf numFmtId="0" fontId="58" fillId="26" borderId="8" xfId="24" applyFont="1" applyBorder="1" applyAlignment="1">
      <alignment horizontal="center"/>
    </xf>
    <xf numFmtId="0" fontId="58" fillId="26" borderId="9" xfId="24" applyFont="1" applyBorder="1" applyAlignment="1">
      <alignment horizontal="center"/>
    </xf>
    <xf numFmtId="0" fontId="18" fillId="26" borderId="7" xfId="24" applyFont="1" applyBorder="1" applyAlignment="1">
      <alignment horizontal="center" vertical="center" wrapText="1"/>
    </xf>
    <xf numFmtId="0" fontId="18" fillId="26" borderId="8" xfId="24" applyFont="1" applyBorder="1" applyAlignment="1">
      <alignment horizontal="center" vertical="center" wrapText="1"/>
    </xf>
    <xf numFmtId="0" fontId="18" fillId="26" borderId="9" xfId="24" applyFont="1" applyBorder="1" applyAlignment="1">
      <alignment horizontal="center" vertical="center" wrapText="1"/>
    </xf>
    <xf numFmtId="0" fontId="18" fillId="48" borderId="8" xfId="24" applyFont="1" applyFill="1" applyBorder="1" applyAlignment="1">
      <alignment horizontal="center" vertical="center" wrapText="1"/>
    </xf>
    <xf numFmtId="0" fontId="18" fillId="48" borderId="8" xfId="24" applyFont="1" applyFill="1" applyBorder="1" applyAlignment="1">
      <alignment horizontal="center" vertical="center"/>
    </xf>
    <xf numFmtId="0" fontId="18" fillId="48" borderId="9" xfId="24" applyFont="1" applyFill="1" applyBorder="1" applyAlignment="1">
      <alignment horizontal="center" vertical="center"/>
    </xf>
    <xf numFmtId="0" fontId="18" fillId="48" borderId="7" xfId="24" applyFont="1" applyFill="1" applyBorder="1" applyAlignment="1">
      <alignment horizontal="center" vertical="center" wrapText="1"/>
    </xf>
    <xf numFmtId="0" fontId="18" fillId="48" borderId="9" xfId="24" applyFont="1" applyFill="1" applyBorder="1" applyAlignment="1">
      <alignment horizontal="center" vertical="center" wrapText="1"/>
    </xf>
    <xf numFmtId="0" fontId="49" fillId="47" borderId="7" xfId="33" applyFont="1" applyFill="1" applyBorder="1" applyAlignment="1">
      <alignment horizontal="center" vertical="center" wrapText="1"/>
    </xf>
    <xf numFmtId="0" fontId="49" fillId="47" borderId="8" xfId="33" applyFont="1" applyFill="1" applyBorder="1" applyAlignment="1">
      <alignment horizontal="center" vertical="center" wrapText="1"/>
    </xf>
    <xf numFmtId="0" fontId="49" fillId="47" borderId="9" xfId="33" applyFont="1" applyFill="1" applyBorder="1" applyAlignment="1">
      <alignment horizontal="center" vertical="center" wrapText="1"/>
    </xf>
    <xf numFmtId="0" fontId="49" fillId="47" borderId="7" xfId="33" applyFont="1" applyFill="1" applyBorder="1" applyAlignment="1">
      <alignment horizontal="center" vertical="center"/>
    </xf>
    <xf numFmtId="0" fontId="49" fillId="47" borderId="8" xfId="33" applyFont="1" applyFill="1" applyBorder="1" applyAlignment="1">
      <alignment horizontal="center" vertical="center"/>
    </xf>
    <xf numFmtId="0" fontId="49" fillId="47" borderId="9" xfId="33" applyFont="1" applyFill="1" applyBorder="1" applyAlignment="1">
      <alignment horizontal="center" vertical="center"/>
    </xf>
    <xf numFmtId="0" fontId="49" fillId="47" borderId="10" xfId="33" applyFont="1" applyFill="1" applyBorder="1" applyAlignment="1">
      <alignment horizontal="center" vertical="center" wrapText="1"/>
    </xf>
    <xf numFmtId="0" fontId="49" fillId="47" borderId="12" xfId="33" applyFont="1" applyFill="1" applyBorder="1" applyAlignment="1">
      <alignment horizontal="center" vertical="center" wrapText="1"/>
    </xf>
    <xf numFmtId="0" fontId="50" fillId="48" borderId="7" xfId="33" applyFont="1" applyFill="1" applyBorder="1" applyAlignment="1">
      <alignment horizontal="center" vertical="center" wrapText="1"/>
    </xf>
    <xf numFmtId="0" fontId="50" fillId="48" borderId="8" xfId="33" applyFont="1" applyFill="1" applyBorder="1" applyAlignment="1">
      <alignment horizontal="center" vertical="center" wrapText="1"/>
    </xf>
    <xf numFmtId="0" fontId="50" fillId="48" borderId="9" xfId="33" applyFont="1" applyFill="1" applyBorder="1" applyAlignment="1">
      <alignment horizontal="center" vertical="center" wrapText="1"/>
    </xf>
    <xf numFmtId="9" fontId="49" fillId="48" borderId="7" xfId="33" applyNumberFormat="1" applyFont="1" applyFill="1" applyBorder="1" applyAlignment="1">
      <alignment horizontal="center" vertical="center"/>
    </xf>
    <xf numFmtId="9" fontId="49" fillId="48" borderId="8" xfId="33" applyNumberFormat="1" applyFont="1" applyFill="1" applyBorder="1" applyAlignment="1">
      <alignment horizontal="center" vertical="center"/>
    </xf>
    <xf numFmtId="9" fontId="49" fillId="48" borderId="9" xfId="33" applyNumberFormat="1" applyFont="1" applyFill="1" applyBorder="1" applyAlignment="1">
      <alignment horizontal="center" vertical="center"/>
    </xf>
    <xf numFmtId="9" fontId="49" fillId="48" borderId="27" xfId="33" applyNumberFormat="1" applyFont="1" applyFill="1" applyBorder="1" applyAlignment="1">
      <alignment horizontal="center" vertical="center"/>
    </xf>
    <xf numFmtId="9" fontId="50" fillId="47" borderId="8" xfId="33" applyNumberFormat="1" applyFont="1" applyFill="1" applyBorder="1" applyAlignment="1">
      <alignment horizontal="center" vertical="center"/>
    </xf>
    <xf numFmtId="9" fontId="50" fillId="47" borderId="9" xfId="33" applyNumberFormat="1" applyFont="1" applyFill="1" applyBorder="1" applyAlignment="1">
      <alignment horizontal="center" vertical="center"/>
    </xf>
    <xf numFmtId="9" fontId="49" fillId="48" borderId="23" xfId="33" applyNumberFormat="1" applyFont="1" applyFill="1" applyBorder="1" applyAlignment="1">
      <alignment horizontal="center" vertical="center"/>
    </xf>
    <xf numFmtId="0" fontId="50" fillId="48" borderId="7" xfId="33" applyFont="1" applyFill="1" applyBorder="1" applyAlignment="1">
      <alignment horizontal="center" vertical="center"/>
    </xf>
    <xf numFmtId="0" fontId="50" fillId="48" borderId="8" xfId="33" applyFont="1" applyFill="1" applyBorder="1" applyAlignment="1">
      <alignment horizontal="center" vertical="center"/>
    </xf>
    <xf numFmtId="0" fontId="50" fillId="48" borderId="9" xfId="33" applyFont="1" applyFill="1" applyBorder="1" applyAlignment="1">
      <alignment horizontal="center" vertical="center"/>
    </xf>
    <xf numFmtId="0" fontId="50" fillId="26" borderId="7" xfId="33" applyFont="1" applyBorder="1" applyAlignment="1">
      <alignment horizontal="center" vertical="center"/>
    </xf>
    <xf numFmtId="0" fontId="50" fillId="26" borderId="8" xfId="33" applyFont="1" applyBorder="1" applyAlignment="1">
      <alignment horizontal="center" vertical="center"/>
    </xf>
    <xf numFmtId="0" fontId="50" fillId="26" borderId="9" xfId="33" applyFont="1" applyBorder="1" applyAlignment="1">
      <alignment horizontal="center" vertical="center"/>
    </xf>
    <xf numFmtId="0" fontId="49" fillId="48" borderId="7" xfId="33" applyFont="1" applyFill="1" applyBorder="1" applyAlignment="1">
      <alignment horizontal="center" vertical="center" wrapText="1"/>
    </xf>
    <xf numFmtId="0" fontId="49" fillId="48" borderId="8" xfId="33" applyFont="1" applyFill="1" applyBorder="1" applyAlignment="1">
      <alignment horizontal="center" vertical="center"/>
    </xf>
    <xf numFmtId="0" fontId="49" fillId="48" borderId="9" xfId="33" applyFont="1" applyFill="1" applyBorder="1" applyAlignment="1">
      <alignment horizontal="center" vertical="center"/>
    </xf>
    <xf numFmtId="0" fontId="52" fillId="47" borderId="7" xfId="33" applyFont="1" applyFill="1" applyBorder="1" applyAlignment="1">
      <alignment horizontal="left" vertical="center" wrapText="1"/>
    </xf>
    <xf numFmtId="0" fontId="52" fillId="47" borderId="8" xfId="33" applyFont="1" applyFill="1" applyBorder="1" applyAlignment="1">
      <alignment horizontal="left" vertical="center" wrapText="1"/>
    </xf>
    <xf numFmtId="0" fontId="52" fillId="47" borderId="9" xfId="33" applyFont="1" applyFill="1" applyBorder="1" applyAlignment="1">
      <alignment horizontal="left" vertical="center" wrapText="1"/>
    </xf>
    <xf numFmtId="0" fontId="49" fillId="48" borderId="8" xfId="33" applyFont="1" applyFill="1" applyBorder="1" applyAlignment="1">
      <alignment horizontal="center" vertical="center" wrapText="1"/>
    </xf>
    <xf numFmtId="0" fontId="49" fillId="48" borderId="22" xfId="33" applyFont="1" applyFill="1" applyBorder="1" applyAlignment="1">
      <alignment horizontal="center" vertical="center" wrapText="1"/>
    </xf>
    <xf numFmtId="0" fontId="49" fillId="48" borderId="23" xfId="33" applyFont="1" applyFill="1" applyBorder="1" applyAlignment="1">
      <alignment horizontal="center" vertical="center" wrapText="1"/>
    </xf>
    <xf numFmtId="0" fontId="49" fillId="48" borderId="13" xfId="33" applyFont="1" applyFill="1" applyBorder="1" applyAlignment="1">
      <alignment horizontal="center" vertical="center" wrapText="1"/>
    </xf>
    <xf numFmtId="0" fontId="50" fillId="48" borderId="22" xfId="33" applyFont="1" applyFill="1" applyBorder="1" applyAlignment="1">
      <alignment horizontal="center" vertical="center"/>
    </xf>
    <xf numFmtId="0" fontId="50" fillId="48" borderId="23" xfId="33" applyFont="1" applyFill="1" applyBorder="1" applyAlignment="1">
      <alignment horizontal="center" vertical="center"/>
    </xf>
    <xf numFmtId="0" fontId="50" fillId="48" borderId="13" xfId="33" applyFont="1" applyFill="1" applyBorder="1" applyAlignment="1">
      <alignment horizontal="center" vertical="center"/>
    </xf>
    <xf numFmtId="0" fontId="51" fillId="46" borderId="2" xfId="33" applyFont="1" applyFill="1" applyAlignment="1">
      <alignment horizontal="center"/>
    </xf>
    <xf numFmtId="0" fontId="49" fillId="47" borderId="6" xfId="33" applyFont="1" applyFill="1" applyBorder="1" applyAlignment="1">
      <alignment horizontal="center" vertical="center"/>
    </xf>
    <xf numFmtId="49" fontId="49" fillId="47" borderId="7" xfId="33" applyNumberFormat="1" applyFont="1" applyFill="1" applyBorder="1" applyAlignment="1">
      <alignment horizontal="center" vertical="center"/>
    </xf>
    <xf numFmtId="49" fontId="49" fillId="47" borderId="8" xfId="33" applyNumberFormat="1" applyFont="1" applyFill="1" applyBorder="1" applyAlignment="1">
      <alignment horizontal="center" vertical="center"/>
    </xf>
    <xf numFmtId="49" fontId="49" fillId="47" borderId="9" xfId="33" applyNumberFormat="1" applyFont="1" applyFill="1" applyBorder="1" applyAlignment="1">
      <alignment horizontal="center" vertical="center"/>
    </xf>
    <xf numFmtId="0" fontId="50" fillId="26" borderId="7" xfId="33" applyFont="1" applyBorder="1" applyAlignment="1">
      <alignment horizontal="center"/>
    </xf>
    <xf numFmtId="0" fontId="50" fillId="26" borderId="8" xfId="33" applyFont="1" applyBorder="1" applyAlignment="1">
      <alignment horizontal="center"/>
    </xf>
    <xf numFmtId="0" fontId="50" fillId="26" borderId="9" xfId="33" applyFont="1" applyBorder="1" applyAlignment="1">
      <alignment horizontal="center"/>
    </xf>
    <xf numFmtId="0" fontId="49" fillId="26" borderId="7" xfId="33" applyFont="1" applyBorder="1" applyAlignment="1">
      <alignment horizontal="left" vertical="center" wrapText="1"/>
    </xf>
    <xf numFmtId="0" fontId="49" fillId="26" borderId="8" xfId="33" applyFont="1" applyBorder="1" applyAlignment="1">
      <alignment horizontal="left" vertical="center" wrapText="1"/>
    </xf>
    <xf numFmtId="0" fontId="49" fillId="26" borderId="9" xfId="33" applyFont="1" applyBorder="1" applyAlignment="1">
      <alignment horizontal="left" vertical="center" wrapText="1"/>
    </xf>
    <xf numFmtId="0" fontId="31" fillId="26" borderId="59" xfId="12" applyFont="1" applyBorder="1" applyAlignment="1">
      <alignment horizontal="center" vertical="center" wrapText="1"/>
    </xf>
    <xf numFmtId="0" fontId="31" fillId="26" borderId="16" xfId="12" applyFont="1" applyBorder="1" applyAlignment="1">
      <alignment horizontal="center" vertical="center" wrapText="1"/>
    </xf>
    <xf numFmtId="0" fontId="31" fillId="26" borderId="62" xfId="12" applyFont="1" applyBorder="1" applyAlignment="1">
      <alignment horizontal="center" vertical="center" wrapText="1"/>
    </xf>
    <xf numFmtId="0" fontId="78" fillId="46" borderId="18" xfId="12" applyFont="1" applyFill="1" applyBorder="1" applyAlignment="1">
      <alignment horizontal="left" vertical="top" wrapText="1"/>
    </xf>
    <xf numFmtId="0" fontId="71" fillId="46" borderId="19" xfId="12" applyFont="1" applyFill="1" applyBorder="1" applyAlignment="1">
      <alignment horizontal="left" vertical="top" wrapText="1"/>
    </xf>
    <xf numFmtId="0" fontId="71" fillId="46" borderId="20" xfId="12" applyFont="1" applyFill="1" applyBorder="1" applyAlignment="1">
      <alignment horizontal="left" vertical="top" wrapText="1"/>
    </xf>
    <xf numFmtId="49" fontId="60" fillId="48" borderId="8" xfId="12" applyNumberFormat="1" applyFont="1" applyFill="1" applyBorder="1" applyAlignment="1">
      <alignment horizontal="center" vertical="center"/>
    </xf>
    <xf numFmtId="49" fontId="60" fillId="48" borderId="9" xfId="12" applyNumberFormat="1" applyFont="1" applyFill="1" applyBorder="1" applyAlignment="1">
      <alignment horizontal="center" vertical="center"/>
    </xf>
    <xf numFmtId="9" fontId="62" fillId="48" borderId="7" xfId="12" applyNumberFormat="1" applyFont="1" applyFill="1" applyBorder="1" applyAlignment="1">
      <alignment horizontal="center" vertical="center"/>
    </xf>
    <xf numFmtId="0" fontId="13" fillId="26" borderId="2" xfId="12" applyFont="1" applyAlignment="1">
      <alignment horizontal="center"/>
    </xf>
    <xf numFmtId="0" fontId="59" fillId="26" borderId="10" xfId="12" applyFont="1" applyBorder="1" applyAlignment="1">
      <alignment horizontal="center" vertical="center" wrapText="1"/>
    </xf>
    <xf numFmtId="0" fontId="59" fillId="26" borderId="12" xfId="12" applyFont="1" applyBorder="1" applyAlignment="1">
      <alignment horizontal="center" vertical="center" wrapText="1"/>
    </xf>
    <xf numFmtId="0" fontId="156" fillId="26" borderId="7" xfId="12" applyFont="1" applyBorder="1" applyAlignment="1">
      <alignment horizontal="center" vertical="center" wrapText="1"/>
    </xf>
    <xf numFmtId="0" fontId="156" fillId="26" borderId="8" xfId="12" applyFont="1" applyBorder="1" applyAlignment="1">
      <alignment horizontal="center" vertical="center" wrapText="1"/>
    </xf>
    <xf numFmtId="0" fontId="156" fillId="26" borderId="9" xfId="12" applyFont="1" applyBorder="1" applyAlignment="1">
      <alignment horizontal="center" vertical="center" wrapText="1"/>
    </xf>
    <xf numFmtId="0" fontId="59" fillId="26" borderId="7" xfId="12" applyFont="1" applyBorder="1" applyAlignment="1">
      <alignment horizontal="center" vertical="center"/>
    </xf>
    <xf numFmtId="0" fontId="59" fillId="26" borderId="8" xfId="12" applyFont="1" applyBorder="1" applyAlignment="1">
      <alignment horizontal="center" vertical="center"/>
    </xf>
    <xf numFmtId="0" fontId="59" fillId="26" borderId="9" xfId="12" applyFont="1" applyBorder="1" applyAlignment="1">
      <alignment horizontal="center" vertical="center"/>
    </xf>
    <xf numFmtId="0" fontId="58" fillId="26" borderId="7" xfId="12" applyFont="1" applyBorder="1" applyAlignment="1">
      <alignment horizontal="center" vertical="center" wrapText="1"/>
    </xf>
    <xf numFmtId="0" fontId="58" fillId="26" borderId="8" xfId="12" applyFont="1" applyBorder="1" applyAlignment="1">
      <alignment horizontal="center" vertical="center" wrapText="1"/>
    </xf>
    <xf numFmtId="0" fontId="58" fillId="26" borderId="9" xfId="12" applyFont="1" applyBorder="1" applyAlignment="1">
      <alignment horizontal="center" vertical="center" wrapText="1"/>
    </xf>
    <xf numFmtId="9" fontId="155" fillId="26" borderId="7" xfId="12" applyNumberFormat="1" applyFont="1" applyBorder="1" applyAlignment="1">
      <alignment horizontal="center" vertical="center"/>
    </xf>
    <xf numFmtId="9" fontId="155" fillId="26" borderId="8" xfId="12" applyNumberFormat="1" applyFont="1" applyBorder="1" applyAlignment="1">
      <alignment horizontal="center" vertical="center"/>
    </xf>
    <xf numFmtId="9" fontId="155" fillId="26" borderId="9" xfId="12" applyNumberFormat="1" applyFont="1" applyBorder="1" applyAlignment="1">
      <alignment horizontal="center" vertical="center"/>
    </xf>
    <xf numFmtId="9" fontId="59" fillId="26" borderId="7" xfId="12" applyNumberFormat="1" applyFont="1" applyBorder="1" applyAlignment="1">
      <alignment horizontal="center" vertical="center"/>
    </xf>
    <xf numFmtId="9" fontId="59" fillId="26" borderId="9" xfId="12" applyNumberFormat="1" applyFont="1" applyBorder="1" applyAlignment="1">
      <alignment horizontal="center" vertical="center"/>
    </xf>
    <xf numFmtId="9" fontId="155" fillId="26" borderId="27" xfId="12" applyNumberFormat="1" applyFont="1" applyBorder="1" applyAlignment="1">
      <alignment horizontal="center" vertical="center"/>
    </xf>
    <xf numFmtId="9" fontId="59" fillId="26" borderId="8" xfId="12" applyNumberFormat="1" applyFont="1" applyBorder="1" applyAlignment="1">
      <alignment horizontal="center" vertical="center"/>
    </xf>
    <xf numFmtId="0" fontId="154" fillId="26" borderId="7" xfId="12" applyFont="1" applyBorder="1" applyAlignment="1">
      <alignment horizontal="center" vertical="center" wrapText="1"/>
    </xf>
    <xf numFmtId="0" fontId="59" fillId="26" borderId="8" xfId="12" applyFont="1" applyBorder="1" applyAlignment="1">
      <alignment horizontal="center" vertical="center" wrapText="1"/>
    </xf>
    <xf numFmtId="0" fontId="59" fillId="26" borderId="9" xfId="12" applyFont="1" applyBorder="1" applyAlignment="1">
      <alignment horizontal="center" vertical="center" wrapText="1"/>
    </xf>
    <xf numFmtId="9" fontId="58" fillId="26" borderId="7" xfId="12" applyNumberFormat="1" applyFont="1" applyBorder="1" applyAlignment="1">
      <alignment horizontal="center" vertical="center"/>
    </xf>
    <xf numFmtId="9" fontId="58" fillId="26" borderId="27" xfId="12" applyNumberFormat="1" applyFont="1" applyBorder="1" applyAlignment="1">
      <alignment horizontal="center" vertical="center"/>
    </xf>
    <xf numFmtId="9" fontId="58" fillId="26" borderId="8" xfId="12" applyNumberFormat="1" applyFont="1" applyBorder="1" applyAlignment="1">
      <alignment horizontal="center" vertical="center"/>
    </xf>
    <xf numFmtId="9" fontId="58" fillId="26" borderId="9" xfId="12" applyNumberFormat="1" applyFont="1" applyBorder="1" applyAlignment="1">
      <alignment horizontal="center" vertical="center"/>
    </xf>
    <xf numFmtId="0" fontId="59" fillId="26" borderId="7" xfId="12" applyFont="1" applyBorder="1" applyAlignment="1">
      <alignment horizontal="center" vertical="center" wrapText="1"/>
    </xf>
    <xf numFmtId="0" fontId="121" fillId="26" borderId="7" xfId="12" applyFont="1" applyBorder="1" applyAlignment="1">
      <alignment horizontal="left" vertical="center" wrapText="1"/>
    </xf>
    <xf numFmtId="0" fontId="121" fillId="26" borderId="8" xfId="12" applyFont="1" applyBorder="1" applyAlignment="1">
      <alignment horizontal="left" vertical="center" wrapText="1"/>
    </xf>
    <xf numFmtId="0" fontId="121" fillId="26" borderId="9" xfId="12" applyFont="1" applyBorder="1" applyAlignment="1">
      <alignment horizontal="left" vertical="center" wrapText="1"/>
    </xf>
    <xf numFmtId="0" fontId="58" fillId="26" borderId="7" xfId="12" applyFont="1" applyBorder="1" applyAlignment="1">
      <alignment horizontal="center" vertical="center"/>
    </xf>
    <xf numFmtId="0" fontId="58" fillId="26" borderId="8" xfId="12" applyFont="1" applyBorder="1" applyAlignment="1">
      <alignment horizontal="center" vertical="center"/>
    </xf>
    <xf numFmtId="0" fontId="58" fillId="26" borderId="9" xfId="12" applyFont="1" applyBorder="1" applyAlignment="1">
      <alignment horizontal="center" vertical="center"/>
    </xf>
    <xf numFmtId="0" fontId="121" fillId="26" borderId="7" xfId="12" applyFont="1" applyBorder="1" applyAlignment="1">
      <alignment horizontal="center" vertical="center" wrapText="1"/>
    </xf>
    <xf numFmtId="0" fontId="121" fillId="26" borderId="8" xfId="12" applyFont="1" applyBorder="1" applyAlignment="1">
      <alignment horizontal="center" vertical="center" wrapText="1"/>
    </xf>
    <xf numFmtId="0" fontId="121" fillId="26" borderId="9" xfId="12" applyFont="1" applyBorder="1" applyAlignment="1">
      <alignment horizontal="center" vertical="center" wrapText="1"/>
    </xf>
    <xf numFmtId="0" fontId="122" fillId="26" borderId="2" xfId="12" applyFont="1" applyAlignment="1">
      <alignment horizontal="center"/>
    </xf>
    <xf numFmtId="0" fontId="59" fillId="26" borderId="6" xfId="12" applyFont="1" applyBorder="1" applyAlignment="1">
      <alignment horizontal="center" vertical="center"/>
    </xf>
    <xf numFmtId="49" fontId="59" fillId="26" borderId="7" xfId="12" applyNumberFormat="1" applyFont="1" applyBorder="1" applyAlignment="1">
      <alignment horizontal="center" vertical="center"/>
    </xf>
    <xf numFmtId="49" fontId="59" fillId="26" borderId="8" xfId="12" applyNumberFormat="1" applyFont="1" applyBorder="1" applyAlignment="1">
      <alignment horizontal="center" vertical="center"/>
    </xf>
    <xf numFmtId="49" fontId="59" fillId="26" borderId="9" xfId="12" applyNumberFormat="1" applyFont="1" applyBorder="1" applyAlignment="1">
      <alignment horizontal="center" vertical="center"/>
    </xf>
    <xf numFmtId="0" fontId="37" fillId="26" borderId="7" xfId="31" applyFont="1" applyBorder="1" applyAlignment="1">
      <alignment horizontal="center" vertical="center" wrapText="1"/>
    </xf>
    <xf numFmtId="0" fontId="37" fillId="26" borderId="8" xfId="31" applyFont="1" applyBorder="1" applyAlignment="1">
      <alignment horizontal="center" vertical="center" wrapText="1"/>
    </xf>
    <xf numFmtId="0" fontId="37" fillId="26" borderId="9" xfId="31" applyFont="1" applyBorder="1" applyAlignment="1">
      <alignment horizontal="center" vertical="center" wrapText="1"/>
    </xf>
    <xf numFmtId="0" fontId="59" fillId="48" borderId="8" xfId="31" applyFont="1" applyFill="1" applyBorder="1" applyAlignment="1">
      <alignment horizontal="center" vertical="center" wrapText="1"/>
    </xf>
    <xf numFmtId="0" fontId="59" fillId="48" borderId="8" xfId="31" applyFont="1" applyFill="1" applyBorder="1" applyAlignment="1">
      <alignment horizontal="center" vertical="center"/>
    </xf>
    <xf numFmtId="0" fontId="59" fillId="48" borderId="9" xfId="31" applyFont="1" applyFill="1" applyBorder="1" applyAlignment="1">
      <alignment horizontal="center" vertical="center"/>
    </xf>
    <xf numFmtId="0" fontId="60" fillId="47" borderId="10" xfId="31" applyFont="1" applyFill="1" applyBorder="1" applyAlignment="1">
      <alignment horizontal="center" vertical="center" wrapText="1"/>
    </xf>
    <xf numFmtId="0" fontId="60" fillId="47" borderId="12" xfId="31" applyFont="1" applyFill="1" applyBorder="1" applyAlignment="1">
      <alignment horizontal="center" vertical="center" wrapText="1"/>
    </xf>
    <xf numFmtId="0" fontId="37" fillId="48" borderId="7" xfId="31" applyFont="1" applyFill="1" applyBorder="1" applyAlignment="1">
      <alignment horizontal="center" vertical="center" wrapText="1"/>
    </xf>
    <xf numFmtId="0" fontId="37" fillId="48" borderId="8" xfId="31" applyFont="1" applyFill="1" applyBorder="1" applyAlignment="1">
      <alignment horizontal="center" vertical="center" wrapText="1"/>
    </xf>
    <xf numFmtId="0" fontId="37" fillId="48" borderId="9" xfId="31" applyFont="1" applyFill="1" applyBorder="1" applyAlignment="1">
      <alignment horizontal="center" vertical="center" wrapText="1"/>
    </xf>
    <xf numFmtId="0" fontId="60" fillId="47" borderId="7" xfId="31" applyFont="1" applyFill="1" applyBorder="1" applyAlignment="1">
      <alignment horizontal="center" vertical="center" wrapText="1"/>
    </xf>
    <xf numFmtId="0" fontId="60" fillId="47" borderId="8" xfId="31" applyFont="1" applyFill="1" applyBorder="1" applyAlignment="1">
      <alignment horizontal="center" vertical="center" wrapText="1"/>
    </xf>
    <xf numFmtId="0" fontId="60" fillId="47" borderId="9" xfId="31" applyFont="1" applyFill="1" applyBorder="1" applyAlignment="1">
      <alignment horizontal="center" vertical="center" wrapText="1"/>
    </xf>
    <xf numFmtId="0" fontId="62" fillId="48" borderId="7" xfId="31" applyFont="1" applyFill="1" applyBorder="1" applyAlignment="1">
      <alignment horizontal="center" vertical="center"/>
    </xf>
    <xf numFmtId="0" fontId="62" fillId="48" borderId="8" xfId="31" applyFont="1" applyFill="1" applyBorder="1" applyAlignment="1">
      <alignment horizontal="center" vertical="center"/>
    </xf>
    <xf numFmtId="0" fontId="62" fillId="48" borderId="9" xfId="31" applyFont="1" applyFill="1" applyBorder="1" applyAlignment="1">
      <alignment horizontal="center" vertical="center"/>
    </xf>
    <xf numFmtId="0" fontId="13" fillId="26" borderId="2" xfId="31" applyFont="1" applyAlignment="1">
      <alignment horizontal="center"/>
    </xf>
    <xf numFmtId="0" fontId="57" fillId="46" borderId="2" xfId="31" applyFont="1" applyFill="1" applyAlignment="1">
      <alignment horizontal="center"/>
    </xf>
    <xf numFmtId="0" fontId="59" fillId="47" borderId="6" xfId="31" applyFont="1" applyFill="1" applyBorder="1" applyAlignment="1">
      <alignment horizontal="center" vertical="center"/>
    </xf>
    <xf numFmtId="49" fontId="59" fillId="47" borderId="7" xfId="31" applyNumberFormat="1" applyFont="1" applyFill="1" applyBorder="1" applyAlignment="1">
      <alignment horizontal="center" vertical="center"/>
    </xf>
    <xf numFmtId="49" fontId="59" fillId="47" borderId="8" xfId="31" applyNumberFormat="1" applyFont="1" applyFill="1" applyBorder="1" applyAlignment="1">
      <alignment horizontal="center" vertical="center"/>
    </xf>
    <xf numFmtId="49" fontId="59" fillId="47" borderId="9" xfId="31" applyNumberFormat="1" applyFont="1" applyFill="1" applyBorder="1" applyAlignment="1">
      <alignment horizontal="center" vertical="center"/>
    </xf>
    <xf numFmtId="0" fontId="59" fillId="47" borderId="7" xfId="31" applyFont="1" applyFill="1" applyBorder="1" applyAlignment="1">
      <alignment horizontal="center" vertical="center" wrapText="1"/>
    </xf>
    <xf numFmtId="0" fontId="59" fillId="47" borderId="8" xfId="31" applyFont="1" applyFill="1" applyBorder="1" applyAlignment="1">
      <alignment horizontal="center" vertical="center" wrapText="1"/>
    </xf>
    <xf numFmtId="0" fontId="59" fillId="47" borderId="9" xfId="31" applyFont="1" applyFill="1" applyBorder="1" applyAlignment="1">
      <alignment horizontal="center" vertical="center" wrapText="1"/>
    </xf>
    <xf numFmtId="0" fontId="58" fillId="26" borderId="7" xfId="31" applyFont="1" applyBorder="1" applyAlignment="1">
      <alignment horizontal="center"/>
    </xf>
    <xf numFmtId="0" fontId="58" fillId="26" borderId="8" xfId="31" applyFont="1" applyBorder="1" applyAlignment="1">
      <alignment horizontal="center"/>
    </xf>
    <xf numFmtId="0" fontId="58" fillId="26" borderId="9" xfId="31" applyFont="1" applyBorder="1" applyAlignment="1">
      <alignment horizontal="center"/>
    </xf>
    <xf numFmtId="0" fontId="60" fillId="48" borderId="7" xfId="31" applyFont="1" applyFill="1" applyBorder="1" applyAlignment="1">
      <alignment horizontal="center" vertical="center"/>
    </xf>
    <xf numFmtId="0" fontId="60" fillId="48" borderId="8" xfId="31" applyFont="1" applyFill="1" applyBorder="1" applyAlignment="1">
      <alignment horizontal="center" vertical="center"/>
    </xf>
    <xf numFmtId="0" fontId="60" fillId="48" borderId="9" xfId="31" applyFont="1" applyFill="1" applyBorder="1" applyAlignment="1">
      <alignment horizontal="center" vertical="center"/>
    </xf>
    <xf numFmtId="0" fontId="60" fillId="47" borderId="7" xfId="31" applyFont="1" applyFill="1" applyBorder="1" applyAlignment="1">
      <alignment horizontal="center" vertical="center"/>
    </xf>
    <xf numFmtId="0" fontId="60" fillId="47" borderId="8" xfId="31" applyFont="1" applyFill="1" applyBorder="1" applyAlignment="1">
      <alignment horizontal="center" vertical="center"/>
    </xf>
    <xf numFmtId="0" fontId="60" fillId="47" borderId="9" xfId="31" applyFont="1" applyFill="1" applyBorder="1" applyAlignment="1">
      <alignment horizontal="center" vertical="center"/>
    </xf>
    <xf numFmtId="0" fontId="62" fillId="48" borderId="7" xfId="31" applyFont="1" applyFill="1" applyBorder="1" applyAlignment="1">
      <alignment horizontal="center" vertical="center" wrapText="1"/>
    </xf>
    <xf numFmtId="0" fontId="62" fillId="48" borderId="8" xfId="31" applyFont="1" applyFill="1" applyBorder="1" applyAlignment="1">
      <alignment horizontal="center" vertical="center" wrapText="1"/>
    </xf>
    <xf numFmtId="0" fontId="62" fillId="48" borderId="9" xfId="31" applyFont="1" applyFill="1" applyBorder="1" applyAlignment="1">
      <alignment horizontal="center" vertical="center" wrapText="1"/>
    </xf>
    <xf numFmtId="0" fontId="58" fillId="48" borderId="7" xfId="31" applyFont="1" applyFill="1" applyBorder="1" applyAlignment="1">
      <alignment horizontal="center" vertical="center"/>
    </xf>
    <xf numFmtId="0" fontId="58" fillId="48" borderId="8" xfId="31" applyFont="1" applyFill="1" applyBorder="1" applyAlignment="1">
      <alignment horizontal="center" vertical="center"/>
    </xf>
    <xf numFmtId="0" fontId="58" fillId="48" borderId="9" xfId="31" applyFont="1" applyFill="1" applyBorder="1" applyAlignment="1">
      <alignment horizontal="center" vertical="center"/>
    </xf>
    <xf numFmtId="0" fontId="60" fillId="48" borderId="7" xfId="31" applyFont="1" applyFill="1" applyBorder="1" applyAlignment="1">
      <alignment horizontal="center" vertical="center" wrapText="1"/>
    </xf>
    <xf numFmtId="0" fontId="61" fillId="47" borderId="7" xfId="31" applyFont="1" applyFill="1" applyBorder="1" applyAlignment="1">
      <alignment horizontal="center" vertical="center" wrapText="1"/>
    </xf>
    <xf numFmtId="0" fontId="61" fillId="47" borderId="8" xfId="31" applyFont="1" applyFill="1" applyBorder="1" applyAlignment="1">
      <alignment horizontal="center" vertical="center" wrapText="1"/>
    </xf>
    <xf numFmtId="0" fontId="61" fillId="47" borderId="9" xfId="31" applyFont="1" applyFill="1" applyBorder="1" applyAlignment="1">
      <alignment horizontal="center" vertical="center" wrapText="1"/>
    </xf>
    <xf numFmtId="0" fontId="75" fillId="46" borderId="65" xfId="31" applyFont="1" applyFill="1" applyBorder="1" applyAlignment="1">
      <alignment horizontal="left" vertical="top" wrapText="1"/>
    </xf>
    <xf numFmtId="0" fontId="75" fillId="46" borderId="66" xfId="31" applyFont="1" applyFill="1" applyBorder="1" applyAlignment="1">
      <alignment horizontal="left" vertical="top" wrapText="1"/>
    </xf>
    <xf numFmtId="0" fontId="75" fillId="46" borderId="68" xfId="31" applyFont="1" applyFill="1" applyBorder="1" applyAlignment="1">
      <alignment horizontal="left" vertical="top" wrapText="1"/>
    </xf>
    <xf numFmtId="0" fontId="75" fillId="46" borderId="2" xfId="31" applyFont="1" applyFill="1" applyAlignment="1">
      <alignment horizontal="left" vertical="top" wrapText="1"/>
    </xf>
    <xf numFmtId="0" fontId="75" fillId="46" borderId="69" xfId="31" applyFont="1" applyFill="1" applyBorder="1" applyAlignment="1">
      <alignment horizontal="left" vertical="top" wrapText="1"/>
    </xf>
    <xf numFmtId="0" fontId="75" fillId="46" borderId="70" xfId="31" applyFont="1" applyFill="1" applyBorder="1" applyAlignment="1">
      <alignment horizontal="left" vertical="top" wrapText="1"/>
    </xf>
    <xf numFmtId="9" fontId="60" fillId="48" borderId="7" xfId="31" applyNumberFormat="1" applyFont="1" applyFill="1" applyBorder="1" applyAlignment="1">
      <alignment horizontal="center" vertical="center"/>
    </xf>
    <xf numFmtId="9" fontId="60" fillId="48" borderId="23" xfId="31" applyNumberFormat="1" applyFont="1" applyFill="1" applyBorder="1" applyAlignment="1">
      <alignment horizontal="center" vertical="center"/>
    </xf>
    <xf numFmtId="9" fontId="60" fillId="48" borderId="8" xfId="31" applyNumberFormat="1" applyFont="1" applyFill="1" applyBorder="1" applyAlignment="1">
      <alignment horizontal="center" vertical="center"/>
    </xf>
    <xf numFmtId="9" fontId="60" fillId="48" borderId="9" xfId="31" applyNumberFormat="1" applyFont="1" applyFill="1" applyBorder="1" applyAlignment="1">
      <alignment horizontal="center" vertical="center"/>
    </xf>
    <xf numFmtId="0" fontId="60" fillId="48" borderId="8" xfId="31" applyFont="1" applyFill="1" applyBorder="1" applyAlignment="1">
      <alignment horizontal="center" vertical="center" wrapText="1"/>
    </xf>
    <xf numFmtId="0" fontId="60" fillId="48" borderId="9" xfId="31" applyFont="1" applyFill="1" applyBorder="1" applyAlignment="1">
      <alignment horizontal="center" vertical="center" wrapText="1"/>
    </xf>
    <xf numFmtId="9" fontId="62" fillId="48" borderId="27" xfId="12" applyNumberFormat="1" applyFont="1" applyFill="1" applyBorder="1" applyAlignment="1">
      <alignment horizontal="center" vertical="center"/>
    </xf>
    <xf numFmtId="0" fontId="63" fillId="48" borderId="7" xfId="31" applyFont="1" applyFill="1" applyBorder="1" applyAlignment="1">
      <alignment horizontal="center" vertical="center" wrapText="1"/>
    </xf>
    <xf numFmtId="0" fontId="63" fillId="48" borderId="8" xfId="31" applyFont="1" applyFill="1" applyBorder="1" applyAlignment="1">
      <alignment horizontal="center" vertical="center" wrapText="1"/>
    </xf>
    <xf numFmtId="0" fontId="63" fillId="48" borderId="9" xfId="31" applyFont="1" applyFill="1" applyBorder="1" applyAlignment="1">
      <alignment horizontal="center" vertical="center" wrapText="1"/>
    </xf>
    <xf numFmtId="1" fontId="60" fillId="47" borderId="8" xfId="31" applyNumberFormat="1" applyFont="1" applyFill="1" applyBorder="1" applyAlignment="1">
      <alignment horizontal="center" vertical="center"/>
    </xf>
    <xf numFmtId="1" fontId="60" fillId="47" borderId="9" xfId="31" applyNumberFormat="1" applyFont="1" applyFill="1" applyBorder="1" applyAlignment="1">
      <alignment horizontal="center" vertical="center"/>
    </xf>
  </cellXfs>
  <cellStyles count="35">
    <cellStyle name="Bad 2" xfId="25"/>
    <cellStyle name="Comma 2" xfId="6"/>
    <cellStyle name="Comma 3" xfId="9"/>
    <cellStyle name="Comma 4" xfId="34"/>
    <cellStyle name="Normal" xfId="0" builtinId="0"/>
    <cellStyle name="Normal 10" xfId="12"/>
    <cellStyle name="Normal 10 2" xfId="30"/>
    <cellStyle name="Normal 11" xfId="13"/>
    <cellStyle name="Normal 12" xfId="14"/>
    <cellStyle name="Normal 13" xfId="16"/>
    <cellStyle name="Normal 14" xfId="17"/>
    <cellStyle name="Normal 15" xfId="18"/>
    <cellStyle name="Normal 16" xfId="19"/>
    <cellStyle name="Normal 17" xfId="20"/>
    <cellStyle name="Normal 18" xfId="21"/>
    <cellStyle name="Normal 19" xfId="22"/>
    <cellStyle name="Normal 2" xfId="1"/>
    <cellStyle name="Normal 2 2" xfId="15"/>
    <cellStyle name="Normal 20" xfId="23"/>
    <cellStyle name="Normal 21" xfId="24"/>
    <cellStyle name="Normal 22" xfId="26"/>
    <cellStyle name="Normal 23" xfId="27"/>
    <cellStyle name="Normal 24" xfId="28"/>
    <cellStyle name="Normal 25" xfId="29"/>
    <cellStyle name="Normal 26" xfId="31"/>
    <cellStyle name="Normal 27" xfId="33"/>
    <cellStyle name="Normal 3" xfId="2"/>
    <cellStyle name="Normal 4" xfId="3"/>
    <cellStyle name="Normal 5" xfId="4"/>
    <cellStyle name="Normal 6" xfId="5"/>
    <cellStyle name="Normal 7" xfId="7"/>
    <cellStyle name="Normal 8" xfId="10"/>
    <cellStyle name="Normal 9" xfId="11"/>
    <cellStyle name="Normal_Formati_permbledhese_Investimet 2007" xfId="32"/>
    <cellStyle name="Percent 2"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33</xdr:row>
      <xdr:rowOff>0</xdr:rowOff>
    </xdr:from>
    <xdr:to>
      <xdr:col>7</xdr:col>
      <xdr:colOff>304800</xdr:colOff>
      <xdr:row>34</xdr:row>
      <xdr:rowOff>114300</xdr:rowOff>
    </xdr:to>
    <xdr:sp macro="" textlink="">
      <xdr:nvSpPr>
        <xdr:cNvPr id="2" name="AutoShape 4" descr="https://owa.e-albania.al/owa/service.svc/s/GetFileAttachment?id=AAMkAGRiNjg1N2RkLTY3ZmYtNGE2MS1iMTYyLTdjZjU1Zjc4MWY2MwBGAAAAAADKtIfaa98QRa9dDoBLIZ7xBwDRdYk1wa4tSYVVuFYtOLTiAAAAq75xAAAYt%2F9b8ck1QLJEFzZk4jLxAASCVkNyAAABEgAQADAFduq7mlBLi%2FKzb0%2FbD3w%3D&amp;X-OWA-CANARY=yeI4PPnzQUacrObr2N_ZtkO-CtphkNgIBFY-XpZFaWR3bLDKy6QgfxlYbGnwzF0PARSD1GFKRxA.">
          <a:extLst>
            <a:ext uri="{FF2B5EF4-FFF2-40B4-BE49-F238E27FC236}">
              <a16:creationId xmlns:a16="http://schemas.microsoft.com/office/drawing/2014/main" xmlns="" id="{69AEBFD8-A7C8-4FE4-969B-669C6A6C63DC}"/>
            </a:ext>
          </a:extLst>
        </xdr:cNvPr>
        <xdr:cNvSpPr>
          <a:spLocks noChangeAspect="1" noChangeArrowheads="1"/>
        </xdr:cNvSpPr>
      </xdr:nvSpPr>
      <xdr:spPr bwMode="auto">
        <a:xfrm>
          <a:off x="8610600" y="1107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7.bin"/><Relationship Id="rId4" Type="http://schemas.openxmlformats.org/officeDocument/2006/relationships/comments" Target="../comments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353"/>
  <sheetViews>
    <sheetView tabSelected="1" topLeftCell="A312" zoomScaleNormal="100" workbookViewId="0">
      <selection activeCell="H363" sqref="H363"/>
    </sheetView>
  </sheetViews>
  <sheetFormatPr defaultRowHeight="15" x14ac:dyDescent="0.25"/>
  <cols>
    <col min="1" max="1" width="9.7109375" style="396" customWidth="1"/>
    <col min="2" max="2" width="28.28515625" style="396" customWidth="1"/>
    <col min="3" max="5" width="15.85546875" style="396" customWidth="1"/>
    <col min="6" max="6" width="16.140625" style="396" customWidth="1"/>
    <col min="7" max="7" width="6.7109375" style="396" customWidth="1"/>
    <col min="8" max="8" width="18.28515625" style="396" customWidth="1"/>
    <col min="9" max="9" width="10.7109375" style="396" customWidth="1"/>
    <col min="10" max="10" width="17.42578125" style="396" customWidth="1"/>
    <col min="11" max="16384" width="9.140625" style="396"/>
  </cols>
  <sheetData>
    <row r="1" spans="1:10" ht="20.100000000000001" customHeight="1" x14ac:dyDescent="0.25">
      <c r="A1" s="1324"/>
      <c r="B1" s="1611" t="s">
        <v>0</v>
      </c>
      <c r="C1" s="1612"/>
      <c r="D1" s="1612"/>
      <c r="E1" s="1612"/>
      <c r="F1" s="1612"/>
      <c r="G1" s="1324"/>
      <c r="H1" s="1324"/>
      <c r="I1" s="1324"/>
      <c r="J1" s="1324"/>
    </row>
    <row r="2" spans="1:10" ht="24.95" customHeight="1" x14ac:dyDescent="0.25">
      <c r="A2" s="1324"/>
      <c r="B2" s="1613" t="s">
        <v>1</v>
      </c>
      <c r="C2" s="1614"/>
      <c r="D2" s="1614"/>
      <c r="E2" s="1614"/>
      <c r="F2" s="1614"/>
      <c r="G2" s="1324"/>
      <c r="H2" s="1324"/>
      <c r="I2" s="1324"/>
      <c r="J2" s="1324"/>
    </row>
    <row r="3" spans="1:10" ht="14.1" customHeight="1" x14ac:dyDescent="0.25">
      <c r="A3" s="1324"/>
      <c r="B3" s="1346" t="s">
        <v>2</v>
      </c>
      <c r="C3" s="1609" t="s">
        <v>2006</v>
      </c>
      <c r="D3" s="1610"/>
      <c r="E3" s="1610"/>
      <c r="F3" s="1610"/>
      <c r="G3" s="1324"/>
      <c r="H3" s="1324"/>
      <c r="I3" s="1324"/>
      <c r="J3" s="1324"/>
    </row>
    <row r="4" spans="1:10" ht="14.1" customHeight="1" x14ac:dyDescent="0.25">
      <c r="A4" s="1324"/>
      <c r="B4" s="1346" t="s">
        <v>4</v>
      </c>
      <c r="C4" s="1609" t="s">
        <v>2007</v>
      </c>
      <c r="D4" s="1610"/>
      <c r="E4" s="1610"/>
      <c r="F4" s="1610"/>
      <c r="G4" s="1324"/>
      <c r="H4" s="1324"/>
      <c r="I4" s="1324"/>
      <c r="J4" s="1324"/>
    </row>
    <row r="5" spans="1:10" ht="14.1" customHeight="1" x14ac:dyDescent="0.25">
      <c r="A5" s="1324"/>
      <c r="B5" s="1346" t="s">
        <v>6</v>
      </c>
      <c r="C5" s="1609" t="s">
        <v>2008</v>
      </c>
      <c r="D5" s="1610"/>
      <c r="E5" s="1610"/>
      <c r="F5" s="1610"/>
      <c r="G5" s="1324"/>
      <c r="H5" s="1324"/>
      <c r="I5" s="1324"/>
      <c r="J5" s="1324"/>
    </row>
    <row r="6" spans="1:10" ht="14.1" customHeight="1" x14ac:dyDescent="0.25">
      <c r="A6" s="1324"/>
      <c r="B6" s="1346" t="s">
        <v>8</v>
      </c>
      <c r="C6" s="1609" t="s">
        <v>1957</v>
      </c>
      <c r="D6" s="1610"/>
      <c r="E6" s="1610"/>
      <c r="F6" s="1610"/>
      <c r="G6" s="1324"/>
      <c r="H6" s="1324"/>
      <c r="I6" s="1324"/>
      <c r="J6" s="1324"/>
    </row>
    <row r="7" spans="1:10" ht="14.1" customHeight="1" x14ac:dyDescent="0.25">
      <c r="A7" s="1324"/>
      <c r="B7" s="1346" t="s">
        <v>10</v>
      </c>
      <c r="C7" s="1603" t="s">
        <v>11</v>
      </c>
      <c r="D7" s="1604"/>
      <c r="E7" s="1604"/>
      <c r="F7" s="1604"/>
      <c r="G7" s="1324"/>
      <c r="H7" s="1324"/>
      <c r="I7" s="1324"/>
      <c r="J7" s="1324"/>
    </row>
    <row r="8" spans="1:10" ht="14.1" customHeight="1" x14ac:dyDescent="0.25">
      <c r="A8" s="1324"/>
      <c r="B8" s="1605" t="s">
        <v>12</v>
      </c>
      <c r="C8" s="1606"/>
      <c r="D8" s="1606"/>
      <c r="E8" s="1606"/>
      <c r="F8" s="1606"/>
      <c r="G8" s="1324"/>
      <c r="H8" s="1324"/>
      <c r="I8" s="1324"/>
      <c r="J8" s="1324"/>
    </row>
    <row r="9" spans="1:10" ht="49.5" customHeight="1" x14ac:dyDescent="0.25">
      <c r="A9" s="1324"/>
      <c r="B9" s="1607" t="s">
        <v>2009</v>
      </c>
      <c r="C9" s="1608"/>
      <c r="D9" s="1608"/>
      <c r="E9" s="1608"/>
      <c r="F9" s="1608"/>
      <c r="G9" s="1324"/>
      <c r="H9" s="1324"/>
      <c r="I9" s="1324"/>
      <c r="J9" s="1324"/>
    </row>
    <row r="10" spans="1:10" ht="36.950000000000003" customHeight="1" x14ac:dyDescent="0.25">
      <c r="A10" s="1324"/>
      <c r="B10" s="1330" t="s">
        <v>14</v>
      </c>
      <c r="C10" s="1601" t="s">
        <v>2010</v>
      </c>
      <c r="D10" s="1602"/>
      <c r="E10" s="1602"/>
      <c r="F10" s="1602"/>
      <c r="G10" s="1324"/>
      <c r="H10" s="1324"/>
      <c r="I10" s="1324"/>
      <c r="J10" s="1324"/>
    </row>
    <row r="11" spans="1:10" ht="27.95" customHeight="1" x14ac:dyDescent="0.25">
      <c r="A11" s="1324"/>
      <c r="B11" s="1327" t="s">
        <v>179</v>
      </c>
      <c r="C11" s="1345">
        <v>2023</v>
      </c>
      <c r="D11" s="1345">
        <v>2024</v>
      </c>
      <c r="E11" s="1345">
        <v>2025</v>
      </c>
      <c r="F11" s="1345">
        <v>2026</v>
      </c>
      <c r="G11" s="1324"/>
      <c r="H11" s="1324"/>
      <c r="I11" s="1324"/>
      <c r="J11" s="1324"/>
    </row>
    <row r="12" spans="1:10" ht="14.1" customHeight="1" x14ac:dyDescent="0.25">
      <c r="A12" s="1324"/>
      <c r="B12" s="1344"/>
      <c r="C12" s="1343" t="s">
        <v>22</v>
      </c>
      <c r="D12" s="1343" t="s">
        <v>23</v>
      </c>
      <c r="E12" s="1343" t="s">
        <v>23</v>
      </c>
      <c r="F12" s="1343" t="s">
        <v>23</v>
      </c>
      <c r="G12" s="1324"/>
      <c r="H12" s="1324"/>
      <c r="I12" s="1324"/>
      <c r="J12" s="1324"/>
    </row>
    <row r="13" spans="1:10" ht="20.100000000000001" customHeight="1" x14ac:dyDescent="0.25">
      <c r="A13" s="1324"/>
      <c r="B13" s="1327" t="s">
        <v>2011</v>
      </c>
      <c r="C13" s="1340" t="s">
        <v>1477</v>
      </c>
      <c r="D13" s="1340" t="s">
        <v>2012</v>
      </c>
      <c r="E13" s="1340" t="s">
        <v>2012</v>
      </c>
      <c r="F13" s="1340" t="s">
        <v>2012</v>
      </c>
      <c r="G13" s="1324"/>
      <c r="H13" s="1324"/>
      <c r="I13" s="1324"/>
      <c r="J13" s="1324"/>
    </row>
    <row r="14" spans="1:10" ht="51.95" customHeight="1" x14ac:dyDescent="0.25">
      <c r="A14" s="1324"/>
      <c r="B14" s="1330" t="s">
        <v>16</v>
      </c>
      <c r="C14" s="1601" t="s">
        <v>2013</v>
      </c>
      <c r="D14" s="1602"/>
      <c r="E14" s="1602"/>
      <c r="F14" s="1602"/>
      <c r="G14" s="1324"/>
      <c r="H14" s="1324"/>
      <c r="I14" s="1324"/>
      <c r="J14" s="1324"/>
    </row>
    <row r="15" spans="1:10" ht="27.95" customHeight="1" x14ac:dyDescent="0.25">
      <c r="A15" s="1324"/>
      <c r="B15" s="1327" t="s">
        <v>184</v>
      </c>
      <c r="C15" s="1345">
        <v>2023</v>
      </c>
      <c r="D15" s="1345">
        <v>2024</v>
      </c>
      <c r="E15" s="1345">
        <v>2025</v>
      </c>
      <c r="F15" s="1345">
        <v>2026</v>
      </c>
      <c r="G15" s="1324"/>
      <c r="H15" s="1324"/>
      <c r="I15" s="1324"/>
      <c r="J15" s="1324"/>
    </row>
    <row r="16" spans="1:10" ht="14.1" customHeight="1" x14ac:dyDescent="0.25">
      <c r="A16" s="1324"/>
      <c r="B16" s="1344"/>
      <c r="C16" s="1343" t="s">
        <v>22</v>
      </c>
      <c r="D16" s="1343" t="s">
        <v>23</v>
      </c>
      <c r="E16" s="1343" t="s">
        <v>23</v>
      </c>
      <c r="F16" s="1343" t="s">
        <v>23</v>
      </c>
      <c r="G16" s="1324"/>
      <c r="H16" s="1324"/>
      <c r="I16" s="1324"/>
      <c r="J16" s="1324"/>
    </row>
    <row r="17" spans="1:10" ht="20.100000000000001" customHeight="1" x14ac:dyDescent="0.25">
      <c r="A17" s="1324"/>
      <c r="B17" s="1327" t="s">
        <v>2014</v>
      </c>
      <c r="C17" s="1340" t="s">
        <v>186</v>
      </c>
      <c r="D17" s="1340" t="s">
        <v>1477</v>
      </c>
      <c r="E17" s="1340" t="s">
        <v>1477</v>
      </c>
      <c r="F17" s="1340" t="s">
        <v>1477</v>
      </c>
      <c r="G17" s="1324"/>
      <c r="H17" s="1324"/>
      <c r="I17" s="1324"/>
      <c r="J17" s="1324"/>
    </row>
    <row r="18" spans="1:10" ht="20.100000000000001" customHeight="1" x14ac:dyDescent="0.25">
      <c r="A18" s="1324"/>
      <c r="B18" s="1327" t="s">
        <v>2015</v>
      </c>
      <c r="C18" s="1340" t="s">
        <v>1477</v>
      </c>
      <c r="D18" s="1340" t="s">
        <v>186</v>
      </c>
      <c r="E18" s="1340" t="s">
        <v>186</v>
      </c>
      <c r="F18" s="1340" t="s">
        <v>186</v>
      </c>
      <c r="G18" s="1324"/>
      <c r="H18" s="1324"/>
      <c r="I18" s="1324"/>
      <c r="J18" s="1324"/>
    </row>
    <row r="19" spans="1:10" ht="14.1" customHeight="1" x14ac:dyDescent="0.25">
      <c r="A19" s="1324"/>
      <c r="B19" s="1599" t="s">
        <v>27</v>
      </c>
      <c r="C19" s="1600"/>
      <c r="D19" s="1600"/>
      <c r="E19" s="1600"/>
      <c r="F19" s="1600"/>
      <c r="G19" s="1324"/>
      <c r="H19" s="1324"/>
      <c r="I19" s="1324"/>
      <c r="J19" s="1324"/>
    </row>
    <row r="20" spans="1:10" ht="14.1" customHeight="1" x14ac:dyDescent="0.25">
      <c r="A20" s="1324"/>
      <c r="B20" s="1342" t="s">
        <v>2016</v>
      </c>
      <c r="C20" s="1599" t="s">
        <v>2017</v>
      </c>
      <c r="D20" s="1600"/>
      <c r="E20" s="1600"/>
      <c r="F20" s="1600"/>
      <c r="G20" s="1324"/>
      <c r="H20" s="1324"/>
      <c r="I20" s="1324"/>
      <c r="J20" s="1324"/>
    </row>
    <row r="21" spans="1:10" ht="18" customHeight="1" x14ac:dyDescent="0.25">
      <c r="A21" s="1324"/>
      <c r="B21" s="1341" t="s">
        <v>19</v>
      </c>
      <c r="C21" s="1597" t="s">
        <v>2018</v>
      </c>
      <c r="D21" s="1598"/>
      <c r="E21" s="1598"/>
      <c r="F21" s="1598"/>
      <c r="G21" s="1324"/>
      <c r="H21" s="1324"/>
      <c r="I21" s="1324"/>
      <c r="J21" s="1324"/>
    </row>
    <row r="22" spans="1:10" ht="18" customHeight="1" x14ac:dyDescent="0.25">
      <c r="A22" s="1324"/>
      <c r="B22" s="1323" t="s">
        <v>20</v>
      </c>
      <c r="C22" s="1593" t="s">
        <v>2019</v>
      </c>
      <c r="D22" s="1594"/>
      <c r="E22" s="1594"/>
      <c r="F22" s="1594"/>
      <c r="G22" s="1324"/>
      <c r="H22" s="1324"/>
      <c r="I22" s="1324"/>
      <c r="J22" s="1324"/>
    </row>
    <row r="23" spans="1:10" ht="18" customHeight="1" x14ac:dyDescent="0.25">
      <c r="A23" s="1324"/>
      <c r="B23" s="1323" t="s">
        <v>21</v>
      </c>
      <c r="C23" s="1593" t="s">
        <v>2020</v>
      </c>
      <c r="D23" s="1594"/>
      <c r="E23" s="1594"/>
      <c r="F23" s="1594"/>
      <c r="G23" s="1324"/>
      <c r="H23" s="1324"/>
      <c r="I23" s="1324"/>
      <c r="J23" s="1324"/>
    </row>
    <row r="24" spans="1:10" ht="15" customHeight="1" x14ac:dyDescent="0.25">
      <c r="A24" s="1324"/>
      <c r="B24" s="1339"/>
      <c r="C24" s="1338">
        <v>2023</v>
      </c>
      <c r="D24" s="1338">
        <v>2024</v>
      </c>
      <c r="E24" s="1338">
        <v>2025</v>
      </c>
      <c r="F24" s="1338">
        <v>2026</v>
      </c>
      <c r="G24" s="1324"/>
      <c r="H24" s="1324"/>
      <c r="I24" s="1324"/>
      <c r="J24" s="1324"/>
    </row>
    <row r="25" spans="1:10" ht="15" customHeight="1" x14ac:dyDescent="0.25">
      <c r="A25" s="1324"/>
      <c r="B25" s="1337"/>
      <c r="C25" s="1336" t="s">
        <v>22</v>
      </c>
      <c r="D25" s="1336" t="s">
        <v>23</v>
      </c>
      <c r="E25" s="1336" t="s">
        <v>23</v>
      </c>
      <c r="F25" s="1336" t="s">
        <v>23</v>
      </c>
      <c r="G25" s="1324"/>
      <c r="H25" s="1324"/>
      <c r="I25" s="1324"/>
      <c r="J25" s="1324"/>
    </row>
    <row r="26" spans="1:10" ht="14.1" customHeight="1" x14ac:dyDescent="0.25">
      <c r="A26" s="1324"/>
      <c r="B26" s="1327" t="s">
        <v>33</v>
      </c>
      <c r="C26" s="1340" t="s">
        <v>1477</v>
      </c>
      <c r="D26" s="1340" t="s">
        <v>2021</v>
      </c>
      <c r="E26" s="1340" t="s">
        <v>2021</v>
      </c>
      <c r="F26" s="1340" t="s">
        <v>2021</v>
      </c>
      <c r="G26" s="1324"/>
      <c r="H26" s="1324"/>
      <c r="I26" s="1324"/>
      <c r="J26" s="1324"/>
    </row>
    <row r="27" spans="1:10" ht="14.1" customHeight="1" x14ac:dyDescent="0.25">
      <c r="A27" s="1324"/>
      <c r="B27" s="1327" t="s">
        <v>35</v>
      </c>
      <c r="C27" s="1340" t="s">
        <v>2022</v>
      </c>
      <c r="D27" s="1340" t="s">
        <v>2023</v>
      </c>
      <c r="E27" s="1340" t="s">
        <v>2023</v>
      </c>
      <c r="F27" s="1340" t="s">
        <v>2023</v>
      </c>
      <c r="G27" s="1324"/>
      <c r="H27" s="1324"/>
      <c r="I27" s="1324"/>
      <c r="J27" s="1324"/>
    </row>
    <row r="28" spans="1:10" ht="14.1" customHeight="1" x14ac:dyDescent="0.25">
      <c r="A28" s="1324"/>
      <c r="B28" s="1327" t="s">
        <v>40</v>
      </c>
      <c r="C28" s="1340" t="s">
        <v>2024</v>
      </c>
      <c r="D28" s="1340" t="s">
        <v>2025</v>
      </c>
      <c r="E28" s="1340" t="s">
        <v>2025</v>
      </c>
      <c r="F28" s="1340" t="s">
        <v>2025</v>
      </c>
      <c r="G28" s="1324"/>
      <c r="H28" s="1324"/>
      <c r="I28" s="1324"/>
      <c r="J28" s="1324"/>
    </row>
    <row r="29" spans="1:10" ht="14.1" customHeight="1" x14ac:dyDescent="0.25">
      <c r="A29" s="1324"/>
      <c r="B29" s="1327" t="s">
        <v>41</v>
      </c>
      <c r="C29" s="1340" t="s">
        <v>18</v>
      </c>
      <c r="D29" s="1340" t="s">
        <v>1327</v>
      </c>
      <c r="E29" s="1340" t="s">
        <v>42</v>
      </c>
      <c r="F29" s="1340" t="s">
        <v>42</v>
      </c>
      <c r="G29" s="1324"/>
      <c r="H29" s="1324"/>
      <c r="I29" s="1324"/>
      <c r="J29" s="1324"/>
    </row>
    <row r="30" spans="1:10" ht="14.1" customHeight="1" x14ac:dyDescent="0.25">
      <c r="A30" s="1324"/>
      <c r="B30" s="1327" t="s">
        <v>43</v>
      </c>
      <c r="C30" s="1340" t="s">
        <v>18</v>
      </c>
      <c r="D30" s="1340" t="s">
        <v>2026</v>
      </c>
      <c r="E30" s="1340" t="s">
        <v>42</v>
      </c>
      <c r="F30" s="1340" t="s">
        <v>42</v>
      </c>
      <c r="G30" s="1324"/>
      <c r="H30" s="1324"/>
      <c r="I30" s="1324"/>
      <c r="J30" s="1324"/>
    </row>
    <row r="31" spans="1:10" ht="14.1" customHeight="1" x14ac:dyDescent="0.25">
      <c r="A31" s="1324"/>
      <c r="B31" s="1327" t="s">
        <v>47</v>
      </c>
      <c r="C31" s="1340" t="s">
        <v>18</v>
      </c>
      <c r="D31" s="1340" t="s">
        <v>2027</v>
      </c>
      <c r="E31" s="1340" t="s">
        <v>42</v>
      </c>
      <c r="F31" s="1340" t="s">
        <v>42</v>
      </c>
      <c r="G31" s="1324"/>
      <c r="H31" s="1324"/>
      <c r="I31" s="1324"/>
      <c r="J31" s="1324"/>
    </row>
    <row r="32" spans="1:10" ht="14.1" customHeight="1" x14ac:dyDescent="0.25">
      <c r="A32" s="1324"/>
      <c r="B32" s="1595" t="s">
        <v>24</v>
      </c>
      <c r="C32" s="1596"/>
      <c r="D32" s="1596"/>
      <c r="E32" s="1596"/>
      <c r="F32" s="1596"/>
      <c r="G32" s="1324"/>
      <c r="H32" s="1324"/>
      <c r="I32" s="1324"/>
      <c r="J32" s="1324"/>
    </row>
    <row r="33" spans="1:10" ht="14.1" customHeight="1" x14ac:dyDescent="0.25">
      <c r="A33" s="1324"/>
      <c r="B33" s="1339"/>
      <c r="C33" s="1338">
        <v>2023</v>
      </c>
      <c r="D33" s="1338">
        <v>2024</v>
      </c>
      <c r="E33" s="1338">
        <v>2025</v>
      </c>
      <c r="F33" s="1338">
        <v>2026</v>
      </c>
      <c r="G33" s="1324"/>
      <c r="H33" s="1324"/>
      <c r="I33" s="1324"/>
      <c r="J33" s="1324"/>
    </row>
    <row r="34" spans="1:10" ht="14.1" customHeight="1" x14ac:dyDescent="0.25">
      <c r="A34" s="1324"/>
      <c r="B34" s="1337"/>
      <c r="C34" s="1336" t="s">
        <v>22</v>
      </c>
      <c r="D34" s="1336" t="s">
        <v>23</v>
      </c>
      <c r="E34" s="1336" t="s">
        <v>23</v>
      </c>
      <c r="F34" s="1336" t="s">
        <v>23</v>
      </c>
      <c r="G34" s="1324"/>
      <c r="H34" s="1324"/>
      <c r="I34" s="1324"/>
      <c r="J34" s="1324"/>
    </row>
    <row r="35" spans="1:10" ht="14.1" customHeight="1" x14ac:dyDescent="0.25">
      <c r="A35" s="1324"/>
      <c r="B35" s="1335" t="s">
        <v>48</v>
      </c>
      <c r="C35" s="1333">
        <v>0</v>
      </c>
      <c r="D35" s="1333">
        <v>114500000</v>
      </c>
      <c r="E35" s="1333">
        <v>114500000</v>
      </c>
      <c r="F35" s="1333">
        <v>114500000</v>
      </c>
      <c r="G35" s="1324"/>
      <c r="H35" s="1324"/>
      <c r="I35" s="1324"/>
      <c r="J35" s="1324"/>
    </row>
    <row r="36" spans="1:10" ht="14.1" customHeight="1" x14ac:dyDescent="0.25">
      <c r="A36" s="1324"/>
      <c r="B36" s="1335" t="s">
        <v>49</v>
      </c>
      <c r="C36" s="1333">
        <v>0</v>
      </c>
      <c r="D36" s="1333">
        <v>114500000</v>
      </c>
      <c r="E36" s="1333">
        <v>114500000</v>
      </c>
      <c r="F36" s="1333">
        <v>114500000</v>
      </c>
      <c r="G36" s="1324"/>
      <c r="H36" s="1324"/>
      <c r="I36" s="1324"/>
      <c r="J36" s="1324"/>
    </row>
    <row r="37" spans="1:10" ht="14.1" customHeight="1" x14ac:dyDescent="0.25">
      <c r="A37" s="1324"/>
      <c r="B37" s="1335" t="s">
        <v>50</v>
      </c>
      <c r="C37" s="1333">
        <v>0</v>
      </c>
      <c r="D37" s="1333">
        <v>0</v>
      </c>
      <c r="E37" s="1333">
        <v>0</v>
      </c>
      <c r="F37" s="1333">
        <v>0</v>
      </c>
      <c r="G37" s="1324"/>
      <c r="H37" s="1324"/>
      <c r="I37" s="1324"/>
      <c r="J37" s="1324"/>
    </row>
    <row r="38" spans="1:10" ht="14.1" customHeight="1" x14ac:dyDescent="0.25">
      <c r="A38" s="1324"/>
      <c r="B38" s="1335" t="s">
        <v>51</v>
      </c>
      <c r="C38" s="1333">
        <v>0</v>
      </c>
      <c r="D38" s="1333">
        <v>17900000</v>
      </c>
      <c r="E38" s="1333">
        <v>17900000</v>
      </c>
      <c r="F38" s="1333">
        <v>17900000</v>
      </c>
      <c r="G38" s="1324"/>
      <c r="H38" s="1324"/>
      <c r="I38" s="1324"/>
      <c r="J38" s="1324"/>
    </row>
    <row r="39" spans="1:10" ht="14.1" customHeight="1" x14ac:dyDescent="0.25">
      <c r="A39" s="1324"/>
      <c r="B39" s="1335" t="s">
        <v>49</v>
      </c>
      <c r="C39" s="1333">
        <v>0</v>
      </c>
      <c r="D39" s="1333">
        <v>17900000</v>
      </c>
      <c r="E39" s="1333">
        <v>17900000</v>
      </c>
      <c r="F39" s="1333">
        <v>17900000</v>
      </c>
      <c r="G39" s="1324"/>
      <c r="H39" s="1324"/>
      <c r="I39" s="1324"/>
      <c r="J39" s="1324"/>
    </row>
    <row r="40" spans="1:10" ht="14.1" customHeight="1" x14ac:dyDescent="0.25">
      <c r="A40" s="1324"/>
      <c r="B40" s="1335" t="s">
        <v>50</v>
      </c>
      <c r="C40" s="1333">
        <v>0</v>
      </c>
      <c r="D40" s="1333">
        <v>0</v>
      </c>
      <c r="E40" s="1333">
        <v>0</v>
      </c>
      <c r="F40" s="1333">
        <v>0</v>
      </c>
      <c r="G40" s="1324"/>
      <c r="H40" s="1324"/>
      <c r="I40" s="1324"/>
      <c r="J40" s="1324"/>
    </row>
    <row r="41" spans="1:10" ht="14.1" customHeight="1" x14ac:dyDescent="0.25">
      <c r="A41" s="1324"/>
      <c r="B41" s="1335" t="s">
        <v>52</v>
      </c>
      <c r="C41" s="1333">
        <v>0</v>
      </c>
      <c r="D41" s="1333">
        <v>45600000</v>
      </c>
      <c r="E41" s="1333">
        <v>45600000</v>
      </c>
      <c r="F41" s="1333">
        <v>45600000</v>
      </c>
      <c r="G41" s="1324"/>
      <c r="H41" s="1324"/>
      <c r="I41" s="1324"/>
      <c r="J41" s="1324"/>
    </row>
    <row r="42" spans="1:10" ht="14.1" customHeight="1" x14ac:dyDescent="0.25">
      <c r="A42" s="1324"/>
      <c r="B42" s="1335" t="s">
        <v>49</v>
      </c>
      <c r="C42" s="1333">
        <v>0</v>
      </c>
      <c r="D42" s="1333">
        <v>45600000</v>
      </c>
      <c r="E42" s="1333">
        <v>45600000</v>
      </c>
      <c r="F42" s="1333">
        <v>45600000</v>
      </c>
      <c r="G42" s="1324"/>
      <c r="H42" s="1324"/>
      <c r="I42" s="1324"/>
      <c r="J42" s="1324"/>
    </row>
    <row r="43" spans="1:10" ht="14.1" customHeight="1" x14ac:dyDescent="0.25">
      <c r="A43" s="1324"/>
      <c r="B43" s="1335" t="s">
        <v>50</v>
      </c>
      <c r="C43" s="1333">
        <v>0</v>
      </c>
      <c r="D43" s="1333">
        <v>0</v>
      </c>
      <c r="E43" s="1333">
        <v>0</v>
      </c>
      <c r="F43" s="1333">
        <v>0</v>
      </c>
      <c r="G43" s="1324"/>
      <c r="H43" s="1324"/>
      <c r="I43" s="1324"/>
      <c r="J43" s="1324"/>
    </row>
    <row r="44" spans="1:10" ht="14.1" customHeight="1" x14ac:dyDescent="0.25">
      <c r="A44" s="1324"/>
      <c r="B44" s="1335" t="s">
        <v>53</v>
      </c>
      <c r="C44" s="1333">
        <v>0</v>
      </c>
      <c r="D44" s="1333">
        <v>0</v>
      </c>
      <c r="E44" s="1333">
        <v>0</v>
      </c>
      <c r="F44" s="1333">
        <v>0</v>
      </c>
      <c r="G44" s="1324"/>
      <c r="H44" s="1324"/>
      <c r="I44" s="1324"/>
      <c r="J44" s="1324"/>
    </row>
    <row r="45" spans="1:10" ht="14.1" customHeight="1" x14ac:dyDescent="0.25">
      <c r="A45" s="1324"/>
      <c r="B45" s="1335" t="s">
        <v>49</v>
      </c>
      <c r="C45" s="1333">
        <v>0</v>
      </c>
      <c r="D45" s="1333">
        <v>0</v>
      </c>
      <c r="E45" s="1333">
        <v>0</v>
      </c>
      <c r="F45" s="1333">
        <v>0</v>
      </c>
      <c r="G45" s="1324"/>
      <c r="H45" s="1324"/>
      <c r="I45" s="1324"/>
      <c r="J45" s="1324"/>
    </row>
    <row r="46" spans="1:10" ht="14.1" customHeight="1" x14ac:dyDescent="0.25">
      <c r="A46" s="1324"/>
      <c r="B46" s="1335" t="s">
        <v>50</v>
      </c>
      <c r="C46" s="1333">
        <v>0</v>
      </c>
      <c r="D46" s="1333">
        <v>0</v>
      </c>
      <c r="E46" s="1333">
        <v>0</v>
      </c>
      <c r="F46" s="1333">
        <v>0</v>
      </c>
      <c r="G46" s="1324"/>
      <c r="H46" s="1324"/>
      <c r="I46" s="1324"/>
      <c r="J46" s="1324"/>
    </row>
    <row r="47" spans="1:10" ht="14.1" customHeight="1" x14ac:dyDescent="0.25">
      <c r="A47" s="1324"/>
      <c r="B47" s="1335" t="s">
        <v>54</v>
      </c>
      <c r="C47" s="1333">
        <v>0</v>
      </c>
      <c r="D47" s="1333">
        <v>0</v>
      </c>
      <c r="E47" s="1333">
        <v>0</v>
      </c>
      <c r="F47" s="1333">
        <v>0</v>
      </c>
      <c r="G47" s="1324"/>
      <c r="H47" s="1324"/>
      <c r="I47" s="1324"/>
      <c r="J47" s="1324"/>
    </row>
    <row r="48" spans="1:10" ht="14.1" customHeight="1" x14ac:dyDescent="0.25">
      <c r="A48" s="1324"/>
      <c r="B48" s="1335" t="s">
        <v>49</v>
      </c>
      <c r="C48" s="1333">
        <v>0</v>
      </c>
      <c r="D48" s="1333">
        <v>0</v>
      </c>
      <c r="E48" s="1333">
        <v>0</v>
      </c>
      <c r="F48" s="1333">
        <v>0</v>
      </c>
      <c r="G48" s="1324"/>
      <c r="H48" s="1324"/>
      <c r="I48" s="1324"/>
      <c r="J48" s="1324"/>
    </row>
    <row r="49" spans="1:10" ht="14.1" customHeight="1" x14ac:dyDescent="0.25">
      <c r="A49" s="1324"/>
      <c r="B49" s="1335" t="s">
        <v>50</v>
      </c>
      <c r="C49" s="1333">
        <v>0</v>
      </c>
      <c r="D49" s="1333">
        <v>0</v>
      </c>
      <c r="E49" s="1333">
        <v>0</v>
      </c>
      <c r="F49" s="1333">
        <v>0</v>
      </c>
      <c r="G49" s="1324"/>
      <c r="H49" s="1324"/>
      <c r="I49" s="1324"/>
      <c r="J49" s="1324"/>
    </row>
    <row r="50" spans="1:10" ht="14.1" customHeight="1" x14ac:dyDescent="0.25">
      <c r="A50" s="1324"/>
      <c r="B50" s="1335" t="s">
        <v>55</v>
      </c>
      <c r="C50" s="1333">
        <v>0</v>
      </c>
      <c r="D50" s="1333">
        <v>0</v>
      </c>
      <c r="E50" s="1333">
        <v>0</v>
      </c>
      <c r="F50" s="1333">
        <v>0</v>
      </c>
      <c r="G50" s="1324"/>
      <c r="H50" s="1324"/>
      <c r="I50" s="1324"/>
      <c r="J50" s="1324"/>
    </row>
    <row r="51" spans="1:10" ht="14.1" customHeight="1" x14ac:dyDescent="0.25">
      <c r="A51" s="1324"/>
      <c r="B51" s="1335" t="s">
        <v>49</v>
      </c>
      <c r="C51" s="1333">
        <v>0</v>
      </c>
      <c r="D51" s="1333">
        <v>0</v>
      </c>
      <c r="E51" s="1333">
        <v>0</v>
      </c>
      <c r="F51" s="1333">
        <v>0</v>
      </c>
      <c r="G51" s="1324"/>
      <c r="H51" s="1324"/>
      <c r="I51" s="1324"/>
      <c r="J51" s="1324"/>
    </row>
    <row r="52" spans="1:10" ht="14.1" customHeight="1" x14ac:dyDescent="0.25">
      <c r="A52" s="1324"/>
      <c r="B52" s="1335" t="s">
        <v>50</v>
      </c>
      <c r="C52" s="1333">
        <v>0</v>
      </c>
      <c r="D52" s="1333">
        <v>0</v>
      </c>
      <c r="E52" s="1333">
        <v>0</v>
      </c>
      <c r="F52" s="1333">
        <v>0</v>
      </c>
      <c r="G52" s="1324"/>
      <c r="H52" s="1324"/>
      <c r="I52" s="1324"/>
      <c r="J52" s="1324"/>
    </row>
    <row r="53" spans="1:10" ht="14.1" customHeight="1" x14ac:dyDescent="0.25">
      <c r="A53" s="1324"/>
      <c r="B53" s="1335" t="s">
        <v>56</v>
      </c>
      <c r="C53" s="1333">
        <v>0</v>
      </c>
      <c r="D53" s="1333">
        <v>0</v>
      </c>
      <c r="E53" s="1333">
        <v>0</v>
      </c>
      <c r="F53" s="1333">
        <v>0</v>
      </c>
      <c r="G53" s="1324"/>
      <c r="H53" s="1324"/>
      <c r="I53" s="1324"/>
      <c r="J53" s="1324"/>
    </row>
    <row r="54" spans="1:10" ht="14.1" customHeight="1" x14ac:dyDescent="0.25">
      <c r="A54" s="1324"/>
      <c r="B54" s="1335" t="s">
        <v>49</v>
      </c>
      <c r="C54" s="1333">
        <v>0</v>
      </c>
      <c r="D54" s="1333">
        <v>0</v>
      </c>
      <c r="E54" s="1333">
        <v>0</v>
      </c>
      <c r="F54" s="1333">
        <v>0</v>
      </c>
      <c r="G54" s="1324"/>
      <c r="H54" s="1324"/>
      <c r="I54" s="1324"/>
      <c r="J54" s="1324"/>
    </row>
    <row r="55" spans="1:10" ht="14.1" customHeight="1" x14ac:dyDescent="0.25">
      <c r="A55" s="1324"/>
      <c r="B55" s="1335" t="s">
        <v>50</v>
      </c>
      <c r="C55" s="1333">
        <v>0</v>
      </c>
      <c r="D55" s="1333">
        <v>0</v>
      </c>
      <c r="E55" s="1333">
        <v>0</v>
      </c>
      <c r="F55" s="1333">
        <v>0</v>
      </c>
      <c r="G55" s="1324"/>
      <c r="H55" s="1324"/>
      <c r="I55" s="1324"/>
      <c r="J55" s="1324"/>
    </row>
    <row r="56" spans="1:10" ht="14.1" customHeight="1" x14ac:dyDescent="0.25">
      <c r="A56" s="1324"/>
      <c r="B56" s="1335" t="s">
        <v>57</v>
      </c>
      <c r="C56" s="1333">
        <v>0</v>
      </c>
      <c r="D56" s="1333">
        <v>0</v>
      </c>
      <c r="E56" s="1333">
        <v>0</v>
      </c>
      <c r="F56" s="1333">
        <v>0</v>
      </c>
      <c r="G56" s="1324"/>
      <c r="H56" s="1324"/>
      <c r="I56" s="1324"/>
      <c r="J56" s="1324"/>
    </row>
    <row r="57" spans="1:10" ht="14.1" customHeight="1" x14ac:dyDescent="0.25">
      <c r="A57" s="1324"/>
      <c r="B57" s="1335" t="s">
        <v>49</v>
      </c>
      <c r="C57" s="1333">
        <v>0</v>
      </c>
      <c r="D57" s="1333">
        <v>0</v>
      </c>
      <c r="E57" s="1333">
        <v>0</v>
      </c>
      <c r="F57" s="1333">
        <v>0</v>
      </c>
      <c r="G57" s="1324"/>
      <c r="H57" s="1324"/>
      <c r="I57" s="1324"/>
      <c r="J57" s="1324"/>
    </row>
    <row r="58" spans="1:10" ht="14.1" customHeight="1" x14ac:dyDescent="0.25">
      <c r="A58" s="1324"/>
      <c r="B58" s="1335" t="s">
        <v>58</v>
      </c>
      <c r="C58" s="1333">
        <v>0</v>
      </c>
      <c r="D58" s="1333">
        <v>0</v>
      </c>
      <c r="E58" s="1333">
        <v>0</v>
      </c>
      <c r="F58" s="1333">
        <v>0</v>
      </c>
      <c r="G58" s="1324"/>
      <c r="H58" s="1324"/>
      <c r="I58" s="1324"/>
      <c r="J58" s="1324"/>
    </row>
    <row r="59" spans="1:10" ht="14.1" customHeight="1" x14ac:dyDescent="0.25">
      <c r="A59" s="1324"/>
      <c r="B59" s="1335" t="s">
        <v>59</v>
      </c>
      <c r="C59" s="1333">
        <v>0</v>
      </c>
      <c r="D59" s="1333">
        <v>0</v>
      </c>
      <c r="E59" s="1333">
        <v>0</v>
      </c>
      <c r="F59" s="1333">
        <v>0</v>
      </c>
      <c r="G59" s="1324"/>
      <c r="H59" s="1324"/>
      <c r="I59" s="1324"/>
      <c r="J59" s="1324"/>
    </row>
    <row r="60" spans="1:10" ht="14.1" customHeight="1" x14ac:dyDescent="0.25">
      <c r="A60" s="1324"/>
      <c r="B60" s="1335" t="s">
        <v>60</v>
      </c>
      <c r="C60" s="1333">
        <v>0</v>
      </c>
      <c r="D60" s="1333">
        <v>0</v>
      </c>
      <c r="E60" s="1333">
        <v>0</v>
      </c>
      <c r="F60" s="1333">
        <v>0</v>
      </c>
      <c r="G60" s="1324"/>
      <c r="H60" s="1324"/>
      <c r="I60" s="1324"/>
      <c r="J60" s="1324"/>
    </row>
    <row r="61" spans="1:10" ht="14.1" customHeight="1" x14ac:dyDescent="0.25">
      <c r="A61" s="1324"/>
      <c r="B61" s="1335" t="s">
        <v>61</v>
      </c>
      <c r="C61" s="1333">
        <v>0</v>
      </c>
      <c r="D61" s="1333">
        <v>0</v>
      </c>
      <c r="E61" s="1333">
        <v>0</v>
      </c>
      <c r="F61" s="1333">
        <v>0</v>
      </c>
      <c r="G61" s="1324"/>
      <c r="H61" s="1324"/>
      <c r="I61" s="1324"/>
      <c r="J61" s="1324"/>
    </row>
    <row r="62" spans="1:10" ht="14.1" customHeight="1" x14ac:dyDescent="0.25">
      <c r="A62" s="1324"/>
      <c r="B62" s="1335" t="s">
        <v>62</v>
      </c>
      <c r="C62" s="1333">
        <v>0</v>
      </c>
      <c r="D62" s="1333">
        <v>0</v>
      </c>
      <c r="E62" s="1333">
        <v>0</v>
      </c>
      <c r="F62" s="1333">
        <v>0</v>
      </c>
      <c r="G62" s="1324"/>
      <c r="H62" s="1324"/>
      <c r="I62" s="1324"/>
      <c r="J62" s="1324"/>
    </row>
    <row r="63" spans="1:10" ht="14.1" customHeight="1" x14ac:dyDescent="0.25">
      <c r="A63" s="1324"/>
      <c r="B63" s="1335" t="s">
        <v>49</v>
      </c>
      <c r="C63" s="1333">
        <v>0</v>
      </c>
      <c r="D63" s="1333">
        <v>0</v>
      </c>
      <c r="E63" s="1333">
        <v>0</v>
      </c>
      <c r="F63" s="1333">
        <v>0</v>
      </c>
      <c r="G63" s="1324"/>
      <c r="H63" s="1324"/>
      <c r="I63" s="1324"/>
      <c r="J63" s="1324"/>
    </row>
    <row r="64" spans="1:10" ht="14.1" customHeight="1" x14ac:dyDescent="0.25">
      <c r="A64" s="1324"/>
      <c r="B64" s="1335" t="s">
        <v>58</v>
      </c>
      <c r="C64" s="1333">
        <v>0</v>
      </c>
      <c r="D64" s="1333">
        <v>0</v>
      </c>
      <c r="E64" s="1333">
        <v>0</v>
      </c>
      <c r="F64" s="1333">
        <v>0</v>
      </c>
      <c r="G64" s="1324"/>
      <c r="H64" s="1324"/>
      <c r="I64" s="1324"/>
      <c r="J64" s="1324"/>
    </row>
    <row r="65" spans="1:10" ht="14.1" customHeight="1" x14ac:dyDescent="0.25">
      <c r="A65" s="1324"/>
      <c r="B65" s="1335" t="s">
        <v>59</v>
      </c>
      <c r="C65" s="1333">
        <v>0</v>
      </c>
      <c r="D65" s="1333">
        <v>0</v>
      </c>
      <c r="E65" s="1333">
        <v>0</v>
      </c>
      <c r="F65" s="1333">
        <v>0</v>
      </c>
      <c r="G65" s="1324"/>
      <c r="H65" s="1324"/>
      <c r="I65" s="1324"/>
      <c r="J65" s="1324"/>
    </row>
    <row r="66" spans="1:10" ht="14.1" customHeight="1" x14ac:dyDescent="0.25">
      <c r="A66" s="1324"/>
      <c r="B66" s="1335" t="s">
        <v>60</v>
      </c>
      <c r="C66" s="1333">
        <v>0</v>
      </c>
      <c r="D66" s="1333">
        <v>0</v>
      </c>
      <c r="E66" s="1333">
        <v>0</v>
      </c>
      <c r="F66" s="1333">
        <v>0</v>
      </c>
      <c r="G66" s="1324"/>
      <c r="H66" s="1324"/>
      <c r="I66" s="1324"/>
      <c r="J66" s="1324"/>
    </row>
    <row r="67" spans="1:10" ht="14.1" customHeight="1" x14ac:dyDescent="0.25">
      <c r="A67" s="1324"/>
      <c r="B67" s="1335" t="s">
        <v>61</v>
      </c>
      <c r="C67" s="1333">
        <v>0</v>
      </c>
      <c r="D67" s="1333">
        <v>0</v>
      </c>
      <c r="E67" s="1333">
        <v>0</v>
      </c>
      <c r="F67" s="1333">
        <v>0</v>
      </c>
      <c r="G67" s="1324"/>
      <c r="H67" s="1324"/>
      <c r="I67" s="1324"/>
      <c r="J67" s="1324"/>
    </row>
    <row r="68" spans="1:10" ht="14.1" customHeight="1" x14ac:dyDescent="0.25">
      <c r="A68" s="1324"/>
      <c r="B68" s="1335" t="s">
        <v>63</v>
      </c>
      <c r="C68" s="1333">
        <v>0</v>
      </c>
      <c r="D68" s="1333">
        <v>0</v>
      </c>
      <c r="E68" s="1333">
        <v>0</v>
      </c>
      <c r="F68" s="1333">
        <v>0</v>
      </c>
      <c r="G68" s="1324"/>
      <c r="H68" s="1324"/>
      <c r="I68" s="1324"/>
      <c r="J68" s="1324"/>
    </row>
    <row r="69" spans="1:10" ht="14.1" customHeight="1" x14ac:dyDescent="0.25">
      <c r="A69" s="1324"/>
      <c r="B69" s="1335" t="s">
        <v>49</v>
      </c>
      <c r="C69" s="1333">
        <v>0</v>
      </c>
      <c r="D69" s="1333">
        <v>0</v>
      </c>
      <c r="E69" s="1333">
        <v>0</v>
      </c>
      <c r="F69" s="1333">
        <v>0</v>
      </c>
      <c r="G69" s="1324"/>
      <c r="H69" s="1324"/>
      <c r="I69" s="1324"/>
      <c r="J69" s="1324"/>
    </row>
    <row r="70" spans="1:10" ht="14.1" customHeight="1" x14ac:dyDescent="0.25">
      <c r="A70" s="1324"/>
      <c r="B70" s="1335" t="s">
        <v>58</v>
      </c>
      <c r="C70" s="1333">
        <v>0</v>
      </c>
      <c r="D70" s="1333">
        <v>0</v>
      </c>
      <c r="E70" s="1333">
        <v>0</v>
      </c>
      <c r="F70" s="1333">
        <v>0</v>
      </c>
      <c r="G70" s="1324"/>
      <c r="H70" s="1324"/>
      <c r="I70" s="1324"/>
      <c r="J70" s="1324"/>
    </row>
    <row r="71" spans="1:10" ht="14.1" customHeight="1" x14ac:dyDescent="0.25">
      <c r="A71" s="1324"/>
      <c r="B71" s="1335" t="s">
        <v>59</v>
      </c>
      <c r="C71" s="1333">
        <v>0</v>
      </c>
      <c r="D71" s="1333">
        <v>0</v>
      </c>
      <c r="E71" s="1333">
        <v>0</v>
      </c>
      <c r="F71" s="1333">
        <v>0</v>
      </c>
      <c r="G71" s="1324"/>
      <c r="H71" s="1324"/>
      <c r="I71" s="1324"/>
      <c r="J71" s="1324"/>
    </row>
    <row r="72" spans="1:10" ht="14.1" customHeight="1" x14ac:dyDescent="0.25">
      <c r="A72" s="1324"/>
      <c r="B72" s="1335" t="s">
        <v>60</v>
      </c>
      <c r="C72" s="1333">
        <v>0</v>
      </c>
      <c r="D72" s="1333">
        <v>0</v>
      </c>
      <c r="E72" s="1333">
        <v>0</v>
      </c>
      <c r="F72" s="1333">
        <v>0</v>
      </c>
      <c r="G72" s="1324"/>
      <c r="H72" s="1324"/>
      <c r="I72" s="1324"/>
      <c r="J72" s="1324"/>
    </row>
    <row r="73" spans="1:10" ht="14.1" customHeight="1" x14ac:dyDescent="0.25">
      <c r="A73" s="1324"/>
      <c r="B73" s="1335" t="s">
        <v>61</v>
      </c>
      <c r="C73" s="1333">
        <v>0</v>
      </c>
      <c r="D73" s="1333">
        <v>0</v>
      </c>
      <c r="E73" s="1333">
        <v>0</v>
      </c>
      <c r="F73" s="1333">
        <v>0</v>
      </c>
      <c r="G73" s="1324"/>
      <c r="H73" s="1324"/>
      <c r="I73" s="1324"/>
      <c r="J73" s="1324"/>
    </row>
    <row r="74" spans="1:10" ht="14.1" customHeight="1" x14ac:dyDescent="0.25">
      <c r="A74" s="1324"/>
      <c r="B74" s="1335" t="s">
        <v>64</v>
      </c>
      <c r="C74" s="1333">
        <v>0</v>
      </c>
      <c r="D74" s="1333">
        <v>0</v>
      </c>
      <c r="E74" s="1333">
        <v>0</v>
      </c>
      <c r="F74" s="1333">
        <v>0</v>
      </c>
      <c r="G74" s="1324"/>
      <c r="H74" s="1324"/>
      <c r="I74" s="1324"/>
      <c r="J74" s="1324"/>
    </row>
    <row r="75" spans="1:10" ht="14.1" customHeight="1" x14ac:dyDescent="0.25">
      <c r="A75" s="1324"/>
      <c r="B75" s="1335" t="s">
        <v>65</v>
      </c>
      <c r="C75" s="1333">
        <v>0</v>
      </c>
      <c r="D75" s="1333">
        <v>0</v>
      </c>
      <c r="E75" s="1333">
        <v>0</v>
      </c>
      <c r="F75" s="1333">
        <v>0</v>
      </c>
      <c r="G75" s="1324"/>
      <c r="H75" s="1324"/>
      <c r="I75" s="1324"/>
      <c r="J75" s="1324"/>
    </row>
    <row r="76" spans="1:10" ht="14.1" customHeight="1" x14ac:dyDescent="0.25">
      <c r="A76" s="1324"/>
      <c r="B76" s="1334" t="s">
        <v>25</v>
      </c>
      <c r="C76" s="1333">
        <v>0</v>
      </c>
      <c r="D76" s="1333">
        <v>178000000</v>
      </c>
      <c r="E76" s="1333">
        <v>178000000</v>
      </c>
      <c r="F76" s="1333">
        <v>178000000</v>
      </c>
      <c r="G76" s="1324"/>
      <c r="H76" s="1324"/>
      <c r="I76" s="1324"/>
      <c r="J76" s="1324"/>
    </row>
    <row r="77" spans="1:10" ht="14.1" customHeight="1" x14ac:dyDescent="0.25">
      <c r="A77" s="1324"/>
      <c r="B77" s="1599" t="s">
        <v>66</v>
      </c>
      <c r="C77" s="1600"/>
      <c r="D77" s="1600"/>
      <c r="E77" s="1600"/>
      <c r="F77" s="1600"/>
      <c r="G77" s="1324"/>
      <c r="H77" s="1324"/>
      <c r="I77" s="1324"/>
      <c r="J77" s="1324"/>
    </row>
    <row r="78" spans="1:10" ht="14.1" customHeight="1" x14ac:dyDescent="0.25">
      <c r="A78" s="1324"/>
      <c r="B78" s="1342" t="s">
        <v>2028</v>
      </c>
      <c r="C78" s="1599" t="s">
        <v>2029</v>
      </c>
      <c r="D78" s="1600"/>
      <c r="E78" s="1600"/>
      <c r="F78" s="1600"/>
      <c r="G78" s="1324"/>
      <c r="H78" s="1324"/>
      <c r="I78" s="1324"/>
      <c r="J78" s="1324"/>
    </row>
    <row r="79" spans="1:10" ht="14.1" customHeight="1" x14ac:dyDescent="0.25">
      <c r="A79" s="1324"/>
      <c r="B79" s="1341" t="s">
        <v>19</v>
      </c>
      <c r="C79" s="1597" t="s">
        <v>2030</v>
      </c>
      <c r="D79" s="1598"/>
      <c r="E79" s="1598"/>
      <c r="F79" s="1598"/>
      <c r="G79" s="1324"/>
      <c r="H79" s="1324"/>
      <c r="I79" s="1324"/>
      <c r="J79" s="1324"/>
    </row>
    <row r="80" spans="1:10" ht="14.1" customHeight="1" x14ac:dyDescent="0.25">
      <c r="A80" s="1324"/>
      <c r="B80" s="1323" t="s">
        <v>20</v>
      </c>
      <c r="C80" s="1593" t="s">
        <v>2031</v>
      </c>
      <c r="D80" s="1594"/>
      <c r="E80" s="1594"/>
      <c r="F80" s="1594"/>
      <c r="G80" s="1324"/>
      <c r="H80" s="1324"/>
      <c r="I80" s="1324"/>
      <c r="J80" s="1324"/>
    </row>
    <row r="81" spans="1:10" ht="14.1" customHeight="1" x14ac:dyDescent="0.25">
      <c r="A81" s="1324"/>
      <c r="B81" s="1323" t="s">
        <v>21</v>
      </c>
      <c r="C81" s="1593" t="s">
        <v>1708</v>
      </c>
      <c r="D81" s="1594"/>
      <c r="E81" s="1594"/>
      <c r="F81" s="1594"/>
      <c r="G81" s="1324"/>
      <c r="H81" s="1324"/>
      <c r="I81" s="1324"/>
      <c r="J81" s="1324"/>
    </row>
    <row r="82" spans="1:10" ht="15" customHeight="1" x14ac:dyDescent="0.25">
      <c r="A82" s="1324"/>
      <c r="B82" s="1339"/>
      <c r="C82" s="1338">
        <v>2023</v>
      </c>
      <c r="D82" s="1338">
        <v>2024</v>
      </c>
      <c r="E82" s="1338">
        <v>2025</v>
      </c>
      <c r="F82" s="1338">
        <v>2026</v>
      </c>
      <c r="G82" s="1324"/>
      <c r="H82" s="1324"/>
      <c r="I82" s="1324"/>
      <c r="J82" s="1324"/>
    </row>
    <row r="83" spans="1:10" ht="15" customHeight="1" x14ac:dyDescent="0.25">
      <c r="A83" s="1324"/>
      <c r="B83" s="1337"/>
      <c r="C83" s="1336" t="s">
        <v>22</v>
      </c>
      <c r="D83" s="1336" t="s">
        <v>23</v>
      </c>
      <c r="E83" s="1336" t="s">
        <v>23</v>
      </c>
      <c r="F83" s="1336" t="s">
        <v>23</v>
      </c>
      <c r="G83" s="1324"/>
      <c r="H83" s="1324"/>
      <c r="I83" s="1324"/>
      <c r="J83" s="1324"/>
    </row>
    <row r="84" spans="1:10" ht="14.1" customHeight="1" x14ac:dyDescent="0.25">
      <c r="A84" s="1324"/>
      <c r="B84" s="1327" t="s">
        <v>33</v>
      </c>
      <c r="C84" s="1340" t="s">
        <v>1624</v>
      </c>
      <c r="D84" s="1340" t="s">
        <v>1624</v>
      </c>
      <c r="E84" s="1340" t="s">
        <v>1624</v>
      </c>
      <c r="F84" s="1340" t="s">
        <v>1624</v>
      </c>
      <c r="G84" s="1324"/>
      <c r="H84" s="1324"/>
      <c r="I84" s="1324"/>
      <c r="J84" s="1324"/>
    </row>
    <row r="85" spans="1:10" ht="14.1" customHeight="1" x14ac:dyDescent="0.25">
      <c r="A85" s="1324"/>
      <c r="B85" s="1327" t="s">
        <v>35</v>
      </c>
      <c r="C85" s="1340" t="s">
        <v>238</v>
      </c>
      <c r="D85" s="1340" t="s">
        <v>399</v>
      </c>
      <c r="E85" s="1340" t="s">
        <v>399</v>
      </c>
      <c r="F85" s="1340" t="s">
        <v>399</v>
      </c>
      <c r="G85" s="1324"/>
      <c r="H85" s="1324"/>
      <c r="I85" s="1324"/>
      <c r="J85" s="1324"/>
    </row>
    <row r="86" spans="1:10" ht="14.1" customHeight="1" x14ac:dyDescent="0.25">
      <c r="A86" s="1324"/>
      <c r="B86" s="1327" t="s">
        <v>40</v>
      </c>
      <c r="C86" s="1340" t="s">
        <v>2032</v>
      </c>
      <c r="D86" s="1340" t="s">
        <v>360</v>
      </c>
      <c r="E86" s="1340" t="s">
        <v>360</v>
      </c>
      <c r="F86" s="1340" t="s">
        <v>360</v>
      </c>
      <c r="G86" s="1324"/>
      <c r="H86" s="1324"/>
      <c r="I86" s="1324"/>
      <c r="J86" s="1324"/>
    </row>
    <row r="87" spans="1:10" ht="14.1" customHeight="1" x14ac:dyDescent="0.25">
      <c r="A87" s="1324"/>
      <c r="B87" s="1327" t="s">
        <v>41</v>
      </c>
      <c r="C87" s="1340" t="s">
        <v>18</v>
      </c>
      <c r="D87" s="1340" t="s">
        <v>42</v>
      </c>
      <c r="E87" s="1340" t="s">
        <v>42</v>
      </c>
      <c r="F87" s="1340" t="s">
        <v>42</v>
      </c>
      <c r="G87" s="1324"/>
      <c r="H87" s="1324"/>
      <c r="I87" s="1324"/>
      <c r="J87" s="1324"/>
    </row>
    <row r="88" spans="1:10" ht="14.1" customHeight="1" x14ac:dyDescent="0.25">
      <c r="A88" s="1324"/>
      <c r="B88" s="1327" t="s">
        <v>43</v>
      </c>
      <c r="C88" s="1340" t="s">
        <v>18</v>
      </c>
      <c r="D88" s="1340" t="s">
        <v>1240</v>
      </c>
      <c r="E88" s="1340" t="s">
        <v>42</v>
      </c>
      <c r="F88" s="1340" t="s">
        <v>42</v>
      </c>
      <c r="G88" s="1324"/>
      <c r="H88" s="1324"/>
      <c r="I88" s="1324"/>
      <c r="J88" s="1324"/>
    </row>
    <row r="89" spans="1:10" ht="14.1" customHeight="1" x14ac:dyDescent="0.25">
      <c r="A89" s="1324"/>
      <c r="B89" s="1327" t="s">
        <v>47</v>
      </c>
      <c r="C89" s="1340" t="s">
        <v>18</v>
      </c>
      <c r="D89" s="1340" t="s">
        <v>1240</v>
      </c>
      <c r="E89" s="1340" t="s">
        <v>42</v>
      </c>
      <c r="F89" s="1340" t="s">
        <v>42</v>
      </c>
      <c r="G89" s="1324"/>
      <c r="H89" s="1324"/>
      <c r="I89" s="1324"/>
      <c r="J89" s="1324"/>
    </row>
    <row r="90" spans="1:10" ht="14.1" customHeight="1" x14ac:dyDescent="0.25">
      <c r="A90" s="1324"/>
      <c r="B90" s="1595" t="s">
        <v>24</v>
      </c>
      <c r="C90" s="1596"/>
      <c r="D90" s="1596"/>
      <c r="E90" s="1596"/>
      <c r="F90" s="1596"/>
      <c r="G90" s="1324"/>
      <c r="H90" s="1324"/>
      <c r="I90" s="1324"/>
      <c r="J90" s="1324"/>
    </row>
    <row r="91" spans="1:10" ht="14.1" customHeight="1" x14ac:dyDescent="0.25">
      <c r="A91" s="1324"/>
      <c r="B91" s="1339"/>
      <c r="C91" s="1338">
        <v>2023</v>
      </c>
      <c r="D91" s="1338">
        <v>2024</v>
      </c>
      <c r="E91" s="1338">
        <v>2025</v>
      </c>
      <c r="F91" s="1338">
        <v>2026</v>
      </c>
      <c r="G91" s="1324"/>
      <c r="H91" s="1324"/>
      <c r="I91" s="1324"/>
      <c r="J91" s="1324"/>
    </row>
    <row r="92" spans="1:10" ht="14.1" customHeight="1" x14ac:dyDescent="0.25">
      <c r="A92" s="1324"/>
      <c r="B92" s="1337"/>
      <c r="C92" s="1336" t="s">
        <v>22</v>
      </c>
      <c r="D92" s="1336" t="s">
        <v>23</v>
      </c>
      <c r="E92" s="1336" t="s">
        <v>23</v>
      </c>
      <c r="F92" s="1336" t="s">
        <v>23</v>
      </c>
      <c r="G92" s="1324"/>
      <c r="H92" s="1324"/>
      <c r="I92" s="1324"/>
      <c r="J92" s="1324"/>
    </row>
    <row r="93" spans="1:10" ht="14.1" customHeight="1" x14ac:dyDescent="0.25">
      <c r="A93" s="1324"/>
      <c r="B93" s="1335" t="s">
        <v>48</v>
      </c>
      <c r="C93" s="1333">
        <v>0</v>
      </c>
      <c r="D93" s="1333">
        <v>0</v>
      </c>
      <c r="E93" s="1333">
        <v>0</v>
      </c>
      <c r="F93" s="1333">
        <v>0</v>
      </c>
      <c r="G93" s="1324"/>
      <c r="H93" s="1324"/>
      <c r="I93" s="1324"/>
      <c r="J93" s="1324"/>
    </row>
    <row r="94" spans="1:10" ht="14.1" customHeight="1" x14ac:dyDescent="0.25">
      <c r="A94" s="1324"/>
      <c r="B94" s="1335" t="s">
        <v>49</v>
      </c>
      <c r="C94" s="1333">
        <v>0</v>
      </c>
      <c r="D94" s="1333">
        <v>0</v>
      </c>
      <c r="E94" s="1333">
        <v>0</v>
      </c>
      <c r="F94" s="1333">
        <v>0</v>
      </c>
      <c r="G94" s="1324"/>
      <c r="H94" s="1324"/>
      <c r="I94" s="1324"/>
      <c r="J94" s="1324"/>
    </row>
    <row r="95" spans="1:10" ht="14.1" customHeight="1" x14ac:dyDescent="0.25">
      <c r="A95" s="1324"/>
      <c r="B95" s="1335" t="s">
        <v>50</v>
      </c>
      <c r="C95" s="1333">
        <v>0</v>
      </c>
      <c r="D95" s="1333">
        <v>0</v>
      </c>
      <c r="E95" s="1333">
        <v>0</v>
      </c>
      <c r="F95" s="1333">
        <v>0</v>
      </c>
      <c r="G95" s="1324"/>
      <c r="H95" s="1324"/>
      <c r="I95" s="1324"/>
      <c r="J95" s="1324"/>
    </row>
    <row r="96" spans="1:10" ht="14.1" customHeight="1" x14ac:dyDescent="0.25">
      <c r="A96" s="1324"/>
      <c r="B96" s="1335" t="s">
        <v>51</v>
      </c>
      <c r="C96" s="1333">
        <v>0</v>
      </c>
      <c r="D96" s="1333">
        <v>0</v>
      </c>
      <c r="E96" s="1333">
        <v>0</v>
      </c>
      <c r="F96" s="1333">
        <v>0</v>
      </c>
      <c r="G96" s="1324"/>
      <c r="H96" s="1324"/>
      <c r="I96" s="1324"/>
      <c r="J96" s="1324"/>
    </row>
    <row r="97" spans="1:10" ht="14.1" customHeight="1" x14ac:dyDescent="0.25">
      <c r="A97" s="1324"/>
      <c r="B97" s="1335" t="s">
        <v>49</v>
      </c>
      <c r="C97" s="1333">
        <v>0</v>
      </c>
      <c r="D97" s="1333">
        <v>0</v>
      </c>
      <c r="E97" s="1333">
        <v>0</v>
      </c>
      <c r="F97" s="1333">
        <v>0</v>
      </c>
      <c r="G97" s="1324"/>
      <c r="H97" s="1324"/>
      <c r="I97" s="1324"/>
      <c r="J97" s="1324"/>
    </row>
    <row r="98" spans="1:10" ht="14.1" customHeight="1" x14ac:dyDescent="0.25">
      <c r="A98" s="1324"/>
      <c r="B98" s="1335" t="s">
        <v>50</v>
      </c>
      <c r="C98" s="1333">
        <v>0</v>
      </c>
      <c r="D98" s="1333">
        <v>0</v>
      </c>
      <c r="E98" s="1333">
        <v>0</v>
      </c>
      <c r="F98" s="1333">
        <v>0</v>
      </c>
      <c r="G98" s="1324"/>
      <c r="H98" s="1324"/>
      <c r="I98" s="1324"/>
      <c r="J98" s="1324"/>
    </row>
    <row r="99" spans="1:10" ht="14.1" customHeight="1" x14ac:dyDescent="0.25">
      <c r="A99" s="1324"/>
      <c r="B99" s="1335" t="s">
        <v>52</v>
      </c>
      <c r="C99" s="1333">
        <v>0</v>
      </c>
      <c r="D99" s="1333">
        <v>0</v>
      </c>
      <c r="E99" s="1333">
        <v>0</v>
      </c>
      <c r="F99" s="1333">
        <v>0</v>
      </c>
      <c r="G99" s="1324"/>
      <c r="H99" s="1324"/>
      <c r="I99" s="1324"/>
      <c r="J99" s="1324"/>
    </row>
    <row r="100" spans="1:10" ht="14.1" customHeight="1" x14ac:dyDescent="0.25">
      <c r="A100" s="1324"/>
      <c r="B100" s="1335" t="s">
        <v>49</v>
      </c>
      <c r="C100" s="1333">
        <v>0</v>
      </c>
      <c r="D100" s="1333">
        <v>0</v>
      </c>
      <c r="E100" s="1333">
        <v>0</v>
      </c>
      <c r="F100" s="1333">
        <v>0</v>
      </c>
      <c r="G100" s="1324"/>
      <c r="H100" s="1324"/>
      <c r="I100" s="1324"/>
      <c r="J100" s="1324"/>
    </row>
    <row r="101" spans="1:10" ht="14.1" customHeight="1" x14ac:dyDescent="0.25">
      <c r="A101" s="1324"/>
      <c r="B101" s="1335" t="s">
        <v>50</v>
      </c>
      <c r="C101" s="1333">
        <v>0</v>
      </c>
      <c r="D101" s="1333">
        <v>0</v>
      </c>
      <c r="E101" s="1333">
        <v>0</v>
      </c>
      <c r="F101" s="1333">
        <v>0</v>
      </c>
      <c r="G101" s="1324"/>
      <c r="H101" s="1324"/>
      <c r="I101" s="1324"/>
      <c r="J101" s="1324"/>
    </row>
    <row r="102" spans="1:10" ht="14.1" customHeight="1" x14ac:dyDescent="0.25">
      <c r="A102" s="1324"/>
      <c r="B102" s="1335" t="s">
        <v>53</v>
      </c>
      <c r="C102" s="1333">
        <v>0</v>
      </c>
      <c r="D102" s="1333">
        <v>0</v>
      </c>
      <c r="E102" s="1333">
        <v>0</v>
      </c>
      <c r="F102" s="1333">
        <v>0</v>
      </c>
      <c r="G102" s="1324"/>
      <c r="H102" s="1324"/>
      <c r="I102" s="1324"/>
      <c r="J102" s="1324"/>
    </row>
    <row r="103" spans="1:10" ht="14.1" customHeight="1" x14ac:dyDescent="0.25">
      <c r="A103" s="1324"/>
      <c r="B103" s="1335" t="s">
        <v>49</v>
      </c>
      <c r="C103" s="1333">
        <v>0</v>
      </c>
      <c r="D103" s="1333">
        <v>0</v>
      </c>
      <c r="E103" s="1333">
        <v>0</v>
      </c>
      <c r="F103" s="1333">
        <v>0</v>
      </c>
      <c r="G103" s="1324"/>
      <c r="H103" s="1324"/>
      <c r="I103" s="1324"/>
      <c r="J103" s="1324"/>
    </row>
    <row r="104" spans="1:10" ht="14.1" customHeight="1" x14ac:dyDescent="0.25">
      <c r="A104" s="1324"/>
      <c r="B104" s="1335" t="s">
        <v>50</v>
      </c>
      <c r="C104" s="1333">
        <v>0</v>
      </c>
      <c r="D104" s="1333">
        <v>0</v>
      </c>
      <c r="E104" s="1333">
        <v>0</v>
      </c>
      <c r="F104" s="1333">
        <v>0</v>
      </c>
      <c r="G104" s="1324"/>
      <c r="H104" s="1324"/>
      <c r="I104" s="1324"/>
      <c r="J104" s="1324"/>
    </row>
    <row r="105" spans="1:10" ht="14.1" customHeight="1" x14ac:dyDescent="0.25">
      <c r="A105" s="1324"/>
      <c r="B105" s="1335" t="s">
        <v>54</v>
      </c>
      <c r="C105" s="1333">
        <v>0</v>
      </c>
      <c r="D105" s="1333">
        <v>0</v>
      </c>
      <c r="E105" s="1333">
        <v>0</v>
      </c>
      <c r="F105" s="1333">
        <v>0</v>
      </c>
      <c r="G105" s="1324"/>
      <c r="H105" s="1324"/>
      <c r="I105" s="1324"/>
      <c r="J105" s="1324"/>
    </row>
    <row r="106" spans="1:10" ht="14.1" customHeight="1" x14ac:dyDescent="0.25">
      <c r="A106" s="1324"/>
      <c r="B106" s="1335" t="s">
        <v>49</v>
      </c>
      <c r="C106" s="1333">
        <v>0</v>
      </c>
      <c r="D106" s="1333">
        <v>0</v>
      </c>
      <c r="E106" s="1333">
        <v>0</v>
      </c>
      <c r="F106" s="1333">
        <v>0</v>
      </c>
      <c r="G106" s="1324"/>
      <c r="H106" s="1324"/>
      <c r="I106" s="1324"/>
      <c r="J106" s="1324"/>
    </row>
    <row r="107" spans="1:10" ht="14.1" customHeight="1" x14ac:dyDescent="0.25">
      <c r="A107" s="1324"/>
      <c r="B107" s="1335" t="s">
        <v>50</v>
      </c>
      <c r="C107" s="1333">
        <v>0</v>
      </c>
      <c r="D107" s="1333">
        <v>0</v>
      </c>
      <c r="E107" s="1333">
        <v>0</v>
      </c>
      <c r="F107" s="1333">
        <v>0</v>
      </c>
      <c r="G107" s="1324"/>
      <c r="H107" s="1324"/>
      <c r="I107" s="1324"/>
      <c r="J107" s="1324"/>
    </row>
    <row r="108" spans="1:10" ht="14.1" customHeight="1" x14ac:dyDescent="0.25">
      <c r="A108" s="1324"/>
      <c r="B108" s="1335" t="s">
        <v>55</v>
      </c>
      <c r="C108" s="1333">
        <v>0</v>
      </c>
      <c r="D108" s="1333">
        <v>0</v>
      </c>
      <c r="E108" s="1333">
        <v>0</v>
      </c>
      <c r="F108" s="1333">
        <v>0</v>
      </c>
      <c r="G108" s="1324"/>
      <c r="H108" s="1324"/>
      <c r="I108" s="1324"/>
      <c r="J108" s="1324"/>
    </row>
    <row r="109" spans="1:10" ht="14.1" customHeight="1" x14ac:dyDescent="0.25">
      <c r="A109" s="1324"/>
      <c r="B109" s="1335" t="s">
        <v>49</v>
      </c>
      <c r="C109" s="1333">
        <v>0</v>
      </c>
      <c r="D109" s="1333">
        <v>0</v>
      </c>
      <c r="E109" s="1333">
        <v>0</v>
      </c>
      <c r="F109" s="1333">
        <v>0</v>
      </c>
      <c r="G109" s="1324"/>
      <c r="H109" s="1324"/>
      <c r="I109" s="1324"/>
      <c r="J109" s="1324"/>
    </row>
    <row r="110" spans="1:10" ht="14.1" customHeight="1" x14ac:dyDescent="0.25">
      <c r="A110" s="1324"/>
      <c r="B110" s="1335" t="s">
        <v>50</v>
      </c>
      <c r="C110" s="1333">
        <v>0</v>
      </c>
      <c r="D110" s="1333">
        <v>0</v>
      </c>
      <c r="E110" s="1333">
        <v>0</v>
      </c>
      <c r="F110" s="1333">
        <v>0</v>
      </c>
      <c r="G110" s="1324"/>
      <c r="H110" s="1324"/>
      <c r="I110" s="1324"/>
      <c r="J110" s="1324"/>
    </row>
    <row r="111" spans="1:10" ht="14.1" customHeight="1" x14ac:dyDescent="0.25">
      <c r="A111" s="1324"/>
      <c r="B111" s="1335" t="s">
        <v>56</v>
      </c>
      <c r="C111" s="1333">
        <v>0</v>
      </c>
      <c r="D111" s="1333">
        <v>0</v>
      </c>
      <c r="E111" s="1333">
        <v>0</v>
      </c>
      <c r="F111" s="1333">
        <v>0</v>
      </c>
      <c r="G111" s="1324"/>
      <c r="H111" s="1324"/>
      <c r="I111" s="1324"/>
      <c r="J111" s="1324"/>
    </row>
    <row r="112" spans="1:10" ht="14.1" customHeight="1" x14ac:dyDescent="0.25">
      <c r="A112" s="1324"/>
      <c r="B112" s="1335" t="s">
        <v>49</v>
      </c>
      <c r="C112" s="1333">
        <v>0</v>
      </c>
      <c r="D112" s="1333">
        <v>0</v>
      </c>
      <c r="E112" s="1333">
        <v>0</v>
      </c>
      <c r="F112" s="1333">
        <v>0</v>
      </c>
      <c r="G112" s="1324"/>
      <c r="H112" s="1324"/>
      <c r="I112" s="1324"/>
      <c r="J112" s="1324"/>
    </row>
    <row r="113" spans="1:10" ht="14.1" customHeight="1" x14ac:dyDescent="0.25">
      <c r="A113" s="1324"/>
      <c r="B113" s="1335" t="s">
        <v>50</v>
      </c>
      <c r="C113" s="1333">
        <v>0</v>
      </c>
      <c r="D113" s="1333">
        <v>0</v>
      </c>
      <c r="E113" s="1333">
        <v>0</v>
      </c>
      <c r="F113" s="1333">
        <v>0</v>
      </c>
      <c r="G113" s="1324"/>
      <c r="H113" s="1324"/>
      <c r="I113" s="1324"/>
      <c r="J113" s="1324"/>
    </row>
    <row r="114" spans="1:10" ht="14.1" customHeight="1" x14ac:dyDescent="0.25">
      <c r="A114" s="1324"/>
      <c r="B114" s="1335" t="s">
        <v>57</v>
      </c>
      <c r="C114" s="1333">
        <v>0</v>
      </c>
      <c r="D114" s="1333">
        <v>0</v>
      </c>
      <c r="E114" s="1333">
        <v>0</v>
      </c>
      <c r="F114" s="1333">
        <v>0</v>
      </c>
      <c r="G114" s="1324"/>
      <c r="H114" s="1324"/>
      <c r="I114" s="1324"/>
      <c r="J114" s="1324"/>
    </row>
    <row r="115" spans="1:10" ht="14.1" customHeight="1" x14ac:dyDescent="0.25">
      <c r="A115" s="1324"/>
      <c r="B115" s="1335" t="s">
        <v>49</v>
      </c>
      <c r="C115" s="1333">
        <v>0</v>
      </c>
      <c r="D115" s="1333">
        <v>0</v>
      </c>
      <c r="E115" s="1333">
        <v>0</v>
      </c>
      <c r="F115" s="1333">
        <v>0</v>
      </c>
      <c r="G115" s="1324"/>
      <c r="H115" s="1324"/>
      <c r="I115" s="1324"/>
      <c r="J115" s="1324"/>
    </row>
    <row r="116" spans="1:10" ht="14.1" customHeight="1" x14ac:dyDescent="0.25">
      <c r="A116" s="1324"/>
      <c r="B116" s="1335" t="s">
        <v>58</v>
      </c>
      <c r="C116" s="1333">
        <v>0</v>
      </c>
      <c r="D116" s="1333">
        <v>0</v>
      </c>
      <c r="E116" s="1333">
        <v>0</v>
      </c>
      <c r="F116" s="1333">
        <v>0</v>
      </c>
      <c r="G116" s="1324"/>
      <c r="H116" s="1324"/>
      <c r="I116" s="1324"/>
      <c r="J116" s="1324"/>
    </row>
    <row r="117" spans="1:10" ht="14.1" customHeight="1" x14ac:dyDescent="0.25">
      <c r="A117" s="1324"/>
      <c r="B117" s="1335" t="s">
        <v>59</v>
      </c>
      <c r="C117" s="1333">
        <v>0</v>
      </c>
      <c r="D117" s="1333">
        <v>0</v>
      </c>
      <c r="E117" s="1333">
        <v>0</v>
      </c>
      <c r="F117" s="1333">
        <v>0</v>
      </c>
      <c r="G117" s="1324"/>
      <c r="H117" s="1324"/>
      <c r="I117" s="1324"/>
      <c r="J117" s="1324"/>
    </row>
    <row r="118" spans="1:10" ht="14.1" customHeight="1" x14ac:dyDescent="0.25">
      <c r="A118" s="1324"/>
      <c r="B118" s="1335" t="s">
        <v>60</v>
      </c>
      <c r="C118" s="1333">
        <v>0</v>
      </c>
      <c r="D118" s="1333">
        <v>0</v>
      </c>
      <c r="E118" s="1333">
        <v>0</v>
      </c>
      <c r="F118" s="1333">
        <v>0</v>
      </c>
      <c r="G118" s="1324"/>
      <c r="H118" s="1324"/>
      <c r="I118" s="1324"/>
      <c r="J118" s="1324"/>
    </row>
    <row r="119" spans="1:10" ht="14.1" customHeight="1" x14ac:dyDescent="0.25">
      <c r="A119" s="1324"/>
      <c r="B119" s="1335" t="s">
        <v>61</v>
      </c>
      <c r="C119" s="1333">
        <v>0</v>
      </c>
      <c r="D119" s="1333">
        <v>0</v>
      </c>
      <c r="E119" s="1333">
        <v>0</v>
      </c>
      <c r="F119" s="1333">
        <v>0</v>
      </c>
      <c r="G119" s="1324"/>
      <c r="H119" s="1324"/>
      <c r="I119" s="1324"/>
      <c r="J119" s="1324"/>
    </row>
    <row r="120" spans="1:10" ht="14.1" customHeight="1" x14ac:dyDescent="0.25">
      <c r="A120" s="1324"/>
      <c r="B120" s="1335" t="s">
        <v>62</v>
      </c>
      <c r="C120" s="1333">
        <v>0</v>
      </c>
      <c r="D120" s="1333">
        <v>3000000</v>
      </c>
      <c r="E120" s="1333">
        <v>3000000</v>
      </c>
      <c r="F120" s="1333">
        <v>3000000</v>
      </c>
      <c r="G120" s="1324"/>
      <c r="H120" s="1324"/>
      <c r="I120" s="1324"/>
      <c r="J120" s="1324"/>
    </row>
    <row r="121" spans="1:10" ht="14.1" customHeight="1" x14ac:dyDescent="0.25">
      <c r="A121" s="1324"/>
      <c r="B121" s="1335" t="s">
        <v>49</v>
      </c>
      <c r="C121" s="1333">
        <v>0</v>
      </c>
      <c r="D121" s="1333">
        <v>3000000</v>
      </c>
      <c r="E121" s="1333">
        <v>3000000</v>
      </c>
      <c r="F121" s="1333">
        <v>3000000</v>
      </c>
      <c r="G121" s="1324"/>
      <c r="H121" s="1324"/>
      <c r="I121" s="1324"/>
      <c r="J121" s="1324"/>
    </row>
    <row r="122" spans="1:10" ht="14.1" customHeight="1" x14ac:dyDescent="0.25">
      <c r="A122" s="1324"/>
      <c r="B122" s="1335" t="s">
        <v>58</v>
      </c>
      <c r="C122" s="1333">
        <v>0</v>
      </c>
      <c r="D122" s="1333">
        <v>0</v>
      </c>
      <c r="E122" s="1333">
        <v>0</v>
      </c>
      <c r="F122" s="1333">
        <v>0</v>
      </c>
      <c r="G122" s="1324"/>
      <c r="H122" s="1324"/>
      <c r="I122" s="1324"/>
      <c r="J122" s="1324"/>
    </row>
    <row r="123" spans="1:10" ht="14.1" customHeight="1" x14ac:dyDescent="0.25">
      <c r="A123" s="1324"/>
      <c r="B123" s="1335" t="s">
        <v>59</v>
      </c>
      <c r="C123" s="1333">
        <v>0</v>
      </c>
      <c r="D123" s="1333">
        <v>0</v>
      </c>
      <c r="E123" s="1333">
        <v>0</v>
      </c>
      <c r="F123" s="1333">
        <v>0</v>
      </c>
      <c r="G123" s="1324"/>
      <c r="H123" s="1324"/>
      <c r="I123" s="1324"/>
      <c r="J123" s="1324"/>
    </row>
    <row r="124" spans="1:10" ht="14.1" customHeight="1" x14ac:dyDescent="0.25">
      <c r="A124" s="1324"/>
      <c r="B124" s="1335" t="s">
        <v>60</v>
      </c>
      <c r="C124" s="1333">
        <v>0</v>
      </c>
      <c r="D124" s="1333">
        <v>0</v>
      </c>
      <c r="E124" s="1333">
        <v>0</v>
      </c>
      <c r="F124" s="1333">
        <v>0</v>
      </c>
      <c r="G124" s="1324"/>
      <c r="H124" s="1324"/>
      <c r="I124" s="1324"/>
      <c r="J124" s="1324"/>
    </row>
    <row r="125" spans="1:10" ht="14.1" customHeight="1" x14ac:dyDescent="0.25">
      <c r="A125" s="1324"/>
      <c r="B125" s="1335" t="s">
        <v>61</v>
      </c>
      <c r="C125" s="1333">
        <v>0</v>
      </c>
      <c r="D125" s="1333">
        <v>0</v>
      </c>
      <c r="E125" s="1333">
        <v>0</v>
      </c>
      <c r="F125" s="1333">
        <v>0</v>
      </c>
      <c r="G125" s="1324"/>
      <c r="H125" s="1324"/>
      <c r="I125" s="1324"/>
      <c r="J125" s="1324"/>
    </row>
    <row r="126" spans="1:10" ht="14.1" customHeight="1" x14ac:dyDescent="0.25">
      <c r="A126" s="1324"/>
      <c r="B126" s="1335" t="s">
        <v>63</v>
      </c>
      <c r="C126" s="1333">
        <v>0</v>
      </c>
      <c r="D126" s="1333">
        <v>0</v>
      </c>
      <c r="E126" s="1333">
        <v>0</v>
      </c>
      <c r="F126" s="1333">
        <v>0</v>
      </c>
      <c r="G126" s="1324"/>
      <c r="H126" s="1324"/>
      <c r="I126" s="1324"/>
      <c r="J126" s="1324"/>
    </row>
    <row r="127" spans="1:10" ht="14.1" customHeight="1" x14ac:dyDescent="0.25">
      <c r="A127" s="1324"/>
      <c r="B127" s="1335" t="s">
        <v>49</v>
      </c>
      <c r="C127" s="1333">
        <v>0</v>
      </c>
      <c r="D127" s="1333">
        <v>0</v>
      </c>
      <c r="E127" s="1333">
        <v>0</v>
      </c>
      <c r="F127" s="1333">
        <v>0</v>
      </c>
      <c r="G127" s="1324"/>
      <c r="H127" s="1324"/>
      <c r="I127" s="1324"/>
      <c r="J127" s="1324"/>
    </row>
    <row r="128" spans="1:10" ht="14.1" customHeight="1" x14ac:dyDescent="0.25">
      <c r="A128" s="1324"/>
      <c r="B128" s="1335" t="s">
        <v>58</v>
      </c>
      <c r="C128" s="1333">
        <v>0</v>
      </c>
      <c r="D128" s="1333">
        <v>0</v>
      </c>
      <c r="E128" s="1333">
        <v>0</v>
      </c>
      <c r="F128" s="1333">
        <v>0</v>
      </c>
      <c r="G128" s="1324"/>
      <c r="H128" s="1324"/>
      <c r="I128" s="1324"/>
      <c r="J128" s="1324"/>
    </row>
    <row r="129" spans="1:10" ht="14.1" customHeight="1" x14ac:dyDescent="0.25">
      <c r="A129" s="1324"/>
      <c r="B129" s="1335" t="s">
        <v>59</v>
      </c>
      <c r="C129" s="1333">
        <v>0</v>
      </c>
      <c r="D129" s="1333">
        <v>0</v>
      </c>
      <c r="E129" s="1333">
        <v>0</v>
      </c>
      <c r="F129" s="1333">
        <v>0</v>
      </c>
      <c r="G129" s="1324"/>
      <c r="H129" s="1324"/>
      <c r="I129" s="1324"/>
      <c r="J129" s="1324"/>
    </row>
    <row r="130" spans="1:10" ht="14.1" customHeight="1" x14ac:dyDescent="0.25">
      <c r="A130" s="1324"/>
      <c r="B130" s="1335" t="s">
        <v>60</v>
      </c>
      <c r="C130" s="1333">
        <v>0</v>
      </c>
      <c r="D130" s="1333">
        <v>0</v>
      </c>
      <c r="E130" s="1333">
        <v>0</v>
      </c>
      <c r="F130" s="1333">
        <v>0</v>
      </c>
      <c r="G130" s="1324"/>
      <c r="H130" s="1324"/>
      <c r="I130" s="1324"/>
      <c r="J130" s="1324"/>
    </row>
    <row r="131" spans="1:10" ht="14.1" customHeight="1" x14ac:dyDescent="0.25">
      <c r="A131" s="1324"/>
      <c r="B131" s="1335" t="s">
        <v>61</v>
      </c>
      <c r="C131" s="1333">
        <v>0</v>
      </c>
      <c r="D131" s="1333">
        <v>0</v>
      </c>
      <c r="E131" s="1333">
        <v>0</v>
      </c>
      <c r="F131" s="1333">
        <v>0</v>
      </c>
      <c r="G131" s="1324"/>
      <c r="H131" s="1324"/>
      <c r="I131" s="1324"/>
      <c r="J131" s="1324"/>
    </row>
    <row r="132" spans="1:10" ht="14.1" customHeight="1" x14ac:dyDescent="0.25">
      <c r="A132" s="1324"/>
      <c r="B132" s="1335" t="s">
        <v>64</v>
      </c>
      <c r="C132" s="1333">
        <v>0</v>
      </c>
      <c r="D132" s="1333">
        <v>0</v>
      </c>
      <c r="E132" s="1333">
        <v>0</v>
      </c>
      <c r="F132" s="1333">
        <v>0</v>
      </c>
      <c r="G132" s="1324"/>
      <c r="H132" s="1324"/>
      <c r="I132" s="1324"/>
      <c r="J132" s="1324"/>
    </row>
    <row r="133" spans="1:10" ht="14.1" customHeight="1" x14ac:dyDescent="0.25">
      <c r="A133" s="1324"/>
      <c r="B133" s="1335" t="s">
        <v>65</v>
      </c>
      <c r="C133" s="1333">
        <v>0</v>
      </c>
      <c r="D133" s="1333">
        <v>0</v>
      </c>
      <c r="E133" s="1333">
        <v>0</v>
      </c>
      <c r="F133" s="1333">
        <v>0</v>
      </c>
      <c r="G133" s="1324"/>
      <c r="H133" s="1324"/>
      <c r="I133" s="1324"/>
      <c r="J133" s="1324"/>
    </row>
    <row r="134" spans="1:10" ht="14.1" customHeight="1" x14ac:dyDescent="0.25">
      <c r="A134" s="1324"/>
      <c r="B134" s="1334" t="s">
        <v>25</v>
      </c>
      <c r="C134" s="1333">
        <v>0</v>
      </c>
      <c r="D134" s="1333">
        <v>3000000</v>
      </c>
      <c r="E134" s="1333">
        <v>3000000</v>
      </c>
      <c r="F134" s="1333">
        <v>3000000</v>
      </c>
      <c r="G134" s="1324"/>
      <c r="H134" s="1324"/>
      <c r="I134" s="1324"/>
      <c r="J134" s="1324"/>
    </row>
    <row r="135" spans="1:10" ht="14.1" customHeight="1" x14ac:dyDescent="0.25">
      <c r="A135" s="1324"/>
      <c r="B135" s="1341" t="s">
        <v>19</v>
      </c>
      <c r="C135" s="1597" t="s">
        <v>2033</v>
      </c>
      <c r="D135" s="1598"/>
      <c r="E135" s="1598"/>
      <c r="F135" s="1598"/>
      <c r="G135" s="1324"/>
      <c r="H135" s="1324"/>
      <c r="I135" s="1324"/>
      <c r="J135" s="1324"/>
    </row>
    <row r="136" spans="1:10" ht="14.1" customHeight="1" x14ac:dyDescent="0.25">
      <c r="A136" s="1324"/>
      <c r="B136" s="1323" t="s">
        <v>20</v>
      </c>
      <c r="C136" s="1593" t="s">
        <v>2034</v>
      </c>
      <c r="D136" s="1594"/>
      <c r="E136" s="1594"/>
      <c r="F136" s="1594"/>
      <c r="G136" s="1324"/>
      <c r="H136" s="1324"/>
      <c r="I136" s="1324"/>
      <c r="J136" s="1324"/>
    </row>
    <row r="137" spans="1:10" ht="14.1" customHeight="1" x14ac:dyDescent="0.25">
      <c r="A137" s="1324"/>
      <c r="B137" s="1323" t="s">
        <v>21</v>
      </c>
      <c r="C137" s="1593" t="s">
        <v>1708</v>
      </c>
      <c r="D137" s="1594"/>
      <c r="E137" s="1594"/>
      <c r="F137" s="1594"/>
      <c r="G137" s="1324"/>
      <c r="H137" s="1324"/>
      <c r="I137" s="1324"/>
      <c r="J137" s="1324"/>
    </row>
    <row r="138" spans="1:10" ht="15" customHeight="1" x14ac:dyDescent="0.25">
      <c r="A138" s="1324"/>
      <c r="B138" s="1339"/>
      <c r="C138" s="1338">
        <v>2023</v>
      </c>
      <c r="D138" s="1338">
        <v>2024</v>
      </c>
      <c r="E138" s="1338">
        <v>2025</v>
      </c>
      <c r="F138" s="1338">
        <v>2026</v>
      </c>
      <c r="G138" s="1324"/>
      <c r="H138" s="1324"/>
      <c r="I138" s="1324"/>
      <c r="J138" s="1324"/>
    </row>
    <row r="139" spans="1:10" ht="15" customHeight="1" x14ac:dyDescent="0.25">
      <c r="A139" s="1324"/>
      <c r="B139" s="1337"/>
      <c r="C139" s="1336" t="s">
        <v>22</v>
      </c>
      <c r="D139" s="1336" t="s">
        <v>23</v>
      </c>
      <c r="E139" s="1336" t="s">
        <v>23</v>
      </c>
      <c r="F139" s="1336" t="s">
        <v>23</v>
      </c>
      <c r="G139" s="1324"/>
      <c r="H139" s="1324"/>
      <c r="I139" s="1324"/>
      <c r="J139" s="1324"/>
    </row>
    <row r="140" spans="1:10" ht="14.1" customHeight="1" x14ac:dyDescent="0.25">
      <c r="A140" s="1324"/>
      <c r="B140" s="1327" t="s">
        <v>33</v>
      </c>
      <c r="C140" s="1340" t="s">
        <v>248</v>
      </c>
      <c r="D140" s="1340" t="s">
        <v>248</v>
      </c>
      <c r="E140" s="1340" t="s">
        <v>248</v>
      </c>
      <c r="F140" s="1340" t="s">
        <v>248</v>
      </c>
      <c r="G140" s="1324"/>
      <c r="H140" s="1324"/>
      <c r="I140" s="1324"/>
      <c r="J140" s="1324"/>
    </row>
    <row r="141" spans="1:10" ht="14.1" customHeight="1" x14ac:dyDescent="0.25">
      <c r="A141" s="1324"/>
      <c r="B141" s="1327" t="s">
        <v>35</v>
      </c>
      <c r="C141" s="1340" t="s">
        <v>399</v>
      </c>
      <c r="D141" s="1340" t="s">
        <v>399</v>
      </c>
      <c r="E141" s="1340" t="s">
        <v>399</v>
      </c>
      <c r="F141" s="1340" t="s">
        <v>399</v>
      </c>
      <c r="G141" s="1324"/>
      <c r="H141" s="1324"/>
      <c r="I141" s="1324"/>
      <c r="J141" s="1324"/>
    </row>
    <row r="142" spans="1:10" ht="14.1" customHeight="1" x14ac:dyDescent="0.25">
      <c r="A142" s="1324"/>
      <c r="B142" s="1327" t="s">
        <v>40</v>
      </c>
      <c r="C142" s="1340" t="s">
        <v>240</v>
      </c>
      <c r="D142" s="1340" t="s">
        <v>240</v>
      </c>
      <c r="E142" s="1340" t="s">
        <v>240</v>
      </c>
      <c r="F142" s="1340" t="s">
        <v>240</v>
      </c>
      <c r="G142" s="1324"/>
      <c r="H142" s="1324"/>
      <c r="I142" s="1324"/>
      <c r="J142" s="1324"/>
    </row>
    <row r="143" spans="1:10" ht="14.1" customHeight="1" x14ac:dyDescent="0.25">
      <c r="A143" s="1324"/>
      <c r="B143" s="1327" t="s">
        <v>41</v>
      </c>
      <c r="C143" s="1340" t="s">
        <v>18</v>
      </c>
      <c r="D143" s="1340" t="s">
        <v>42</v>
      </c>
      <c r="E143" s="1340" t="s">
        <v>42</v>
      </c>
      <c r="F143" s="1340" t="s">
        <v>42</v>
      </c>
      <c r="G143" s="1324"/>
      <c r="H143" s="1324"/>
      <c r="I143" s="1324"/>
      <c r="J143" s="1324"/>
    </row>
    <row r="144" spans="1:10" ht="14.1" customHeight="1" x14ac:dyDescent="0.25">
      <c r="A144" s="1324"/>
      <c r="B144" s="1327" t="s">
        <v>43</v>
      </c>
      <c r="C144" s="1340" t="s">
        <v>18</v>
      </c>
      <c r="D144" s="1340" t="s">
        <v>42</v>
      </c>
      <c r="E144" s="1340" t="s">
        <v>42</v>
      </c>
      <c r="F144" s="1340" t="s">
        <v>42</v>
      </c>
      <c r="G144" s="1324"/>
      <c r="H144" s="1324"/>
      <c r="I144" s="1324"/>
      <c r="J144" s="1324"/>
    </row>
    <row r="145" spans="1:10" ht="14.1" customHeight="1" x14ac:dyDescent="0.25">
      <c r="A145" s="1324"/>
      <c r="B145" s="1327" t="s">
        <v>47</v>
      </c>
      <c r="C145" s="1340" t="s">
        <v>18</v>
      </c>
      <c r="D145" s="1340" t="s">
        <v>42</v>
      </c>
      <c r="E145" s="1340" t="s">
        <v>42</v>
      </c>
      <c r="F145" s="1340" t="s">
        <v>42</v>
      </c>
      <c r="G145" s="1324"/>
      <c r="H145" s="1324"/>
      <c r="I145" s="1324"/>
      <c r="J145" s="1324"/>
    </row>
    <row r="146" spans="1:10" ht="14.1" customHeight="1" x14ac:dyDescent="0.25">
      <c r="A146" s="1324"/>
      <c r="B146" s="1595" t="s">
        <v>24</v>
      </c>
      <c r="C146" s="1596"/>
      <c r="D146" s="1596"/>
      <c r="E146" s="1596"/>
      <c r="F146" s="1596"/>
      <c r="G146" s="1324"/>
      <c r="H146" s="1324"/>
      <c r="I146" s="1324"/>
      <c r="J146" s="1324"/>
    </row>
    <row r="147" spans="1:10" ht="14.1" customHeight="1" x14ac:dyDescent="0.25">
      <c r="A147" s="1324"/>
      <c r="B147" s="1339"/>
      <c r="C147" s="1338">
        <v>2023</v>
      </c>
      <c r="D147" s="1338">
        <v>2024</v>
      </c>
      <c r="E147" s="1338">
        <v>2025</v>
      </c>
      <c r="F147" s="1338">
        <v>2026</v>
      </c>
      <c r="G147" s="1324"/>
      <c r="H147" s="1324"/>
      <c r="I147" s="1324"/>
      <c r="J147" s="1324"/>
    </row>
    <row r="148" spans="1:10" ht="14.1" customHeight="1" x14ac:dyDescent="0.25">
      <c r="A148" s="1324"/>
      <c r="B148" s="1337"/>
      <c r="C148" s="1336" t="s">
        <v>22</v>
      </c>
      <c r="D148" s="1336" t="s">
        <v>23</v>
      </c>
      <c r="E148" s="1336" t="s">
        <v>23</v>
      </c>
      <c r="F148" s="1336" t="s">
        <v>23</v>
      </c>
      <c r="G148" s="1324"/>
      <c r="H148" s="1324"/>
      <c r="I148" s="1324"/>
      <c r="J148" s="1324"/>
    </row>
    <row r="149" spans="1:10" ht="14.1" customHeight="1" x14ac:dyDescent="0.25">
      <c r="A149" s="1324"/>
      <c r="B149" s="1335" t="s">
        <v>48</v>
      </c>
      <c r="C149" s="1333">
        <v>0</v>
      </c>
      <c r="D149" s="1333">
        <v>0</v>
      </c>
      <c r="E149" s="1333">
        <v>0</v>
      </c>
      <c r="F149" s="1333">
        <v>0</v>
      </c>
      <c r="G149" s="1324"/>
      <c r="H149" s="1324"/>
      <c r="I149" s="1324"/>
      <c r="J149" s="1324"/>
    </row>
    <row r="150" spans="1:10" ht="14.1" customHeight="1" x14ac:dyDescent="0.25">
      <c r="A150" s="1324"/>
      <c r="B150" s="1335" t="s">
        <v>49</v>
      </c>
      <c r="C150" s="1333">
        <v>0</v>
      </c>
      <c r="D150" s="1333">
        <v>0</v>
      </c>
      <c r="E150" s="1333">
        <v>0</v>
      </c>
      <c r="F150" s="1333">
        <v>0</v>
      </c>
      <c r="G150" s="1324"/>
      <c r="H150" s="1324"/>
      <c r="I150" s="1324"/>
      <c r="J150" s="1324"/>
    </row>
    <row r="151" spans="1:10" ht="14.1" customHeight="1" x14ac:dyDescent="0.25">
      <c r="A151" s="1324"/>
      <c r="B151" s="1335" t="s">
        <v>50</v>
      </c>
      <c r="C151" s="1333">
        <v>0</v>
      </c>
      <c r="D151" s="1333">
        <v>0</v>
      </c>
      <c r="E151" s="1333">
        <v>0</v>
      </c>
      <c r="F151" s="1333">
        <v>0</v>
      </c>
      <c r="G151" s="1324"/>
      <c r="H151" s="1324"/>
      <c r="I151" s="1324"/>
      <c r="J151" s="1324"/>
    </row>
    <row r="152" spans="1:10" ht="14.1" customHeight="1" x14ac:dyDescent="0.25">
      <c r="A152" s="1324"/>
      <c r="B152" s="1335" t="s">
        <v>51</v>
      </c>
      <c r="C152" s="1333">
        <v>0</v>
      </c>
      <c r="D152" s="1333">
        <v>0</v>
      </c>
      <c r="E152" s="1333">
        <v>0</v>
      </c>
      <c r="F152" s="1333">
        <v>0</v>
      </c>
      <c r="G152" s="1324"/>
      <c r="H152" s="1324"/>
      <c r="I152" s="1324"/>
      <c r="J152" s="1324"/>
    </row>
    <row r="153" spans="1:10" ht="14.1" customHeight="1" x14ac:dyDescent="0.25">
      <c r="A153" s="1324"/>
      <c r="B153" s="1335" t="s">
        <v>49</v>
      </c>
      <c r="C153" s="1333">
        <v>0</v>
      </c>
      <c r="D153" s="1333">
        <v>0</v>
      </c>
      <c r="E153" s="1333">
        <v>0</v>
      </c>
      <c r="F153" s="1333">
        <v>0</v>
      </c>
      <c r="G153" s="1324"/>
      <c r="H153" s="1324"/>
      <c r="I153" s="1324"/>
      <c r="J153" s="1324"/>
    </row>
    <row r="154" spans="1:10" ht="14.1" customHeight="1" x14ac:dyDescent="0.25">
      <c r="A154" s="1324"/>
      <c r="B154" s="1335" t="s">
        <v>50</v>
      </c>
      <c r="C154" s="1333">
        <v>0</v>
      </c>
      <c r="D154" s="1333">
        <v>0</v>
      </c>
      <c r="E154" s="1333">
        <v>0</v>
      </c>
      <c r="F154" s="1333">
        <v>0</v>
      </c>
      <c r="G154" s="1324"/>
      <c r="H154" s="1324"/>
      <c r="I154" s="1324"/>
      <c r="J154" s="1324"/>
    </row>
    <row r="155" spans="1:10" ht="14.1" customHeight="1" x14ac:dyDescent="0.25">
      <c r="A155" s="1324"/>
      <c r="B155" s="1335" t="s">
        <v>52</v>
      </c>
      <c r="C155" s="1333">
        <v>0</v>
      </c>
      <c r="D155" s="1333">
        <v>0</v>
      </c>
      <c r="E155" s="1333">
        <v>0</v>
      </c>
      <c r="F155" s="1333">
        <v>0</v>
      </c>
      <c r="G155" s="1324"/>
      <c r="H155" s="1324"/>
      <c r="I155" s="1324"/>
      <c r="J155" s="1324"/>
    </row>
    <row r="156" spans="1:10" ht="14.1" customHeight="1" x14ac:dyDescent="0.25">
      <c r="A156" s="1324"/>
      <c r="B156" s="1335" t="s">
        <v>49</v>
      </c>
      <c r="C156" s="1333">
        <v>0</v>
      </c>
      <c r="D156" s="1333">
        <v>0</v>
      </c>
      <c r="E156" s="1333">
        <v>0</v>
      </c>
      <c r="F156" s="1333">
        <v>0</v>
      </c>
      <c r="G156" s="1324"/>
      <c r="H156" s="1324"/>
      <c r="I156" s="1324"/>
      <c r="J156" s="1324"/>
    </row>
    <row r="157" spans="1:10" ht="14.1" customHeight="1" x14ac:dyDescent="0.25">
      <c r="A157" s="1324"/>
      <c r="B157" s="1335" t="s">
        <v>50</v>
      </c>
      <c r="C157" s="1333">
        <v>0</v>
      </c>
      <c r="D157" s="1333">
        <v>0</v>
      </c>
      <c r="E157" s="1333">
        <v>0</v>
      </c>
      <c r="F157" s="1333">
        <v>0</v>
      </c>
      <c r="G157" s="1324"/>
      <c r="H157" s="1324"/>
      <c r="I157" s="1324"/>
      <c r="J157" s="1324"/>
    </row>
    <row r="158" spans="1:10" ht="14.1" customHeight="1" x14ac:dyDescent="0.25">
      <c r="A158" s="1324"/>
      <c r="B158" s="1335" t="s">
        <v>53</v>
      </c>
      <c r="C158" s="1333">
        <v>0</v>
      </c>
      <c r="D158" s="1333">
        <v>0</v>
      </c>
      <c r="E158" s="1333">
        <v>0</v>
      </c>
      <c r="F158" s="1333">
        <v>0</v>
      </c>
      <c r="G158" s="1324"/>
      <c r="H158" s="1324"/>
      <c r="I158" s="1324"/>
      <c r="J158" s="1324"/>
    </row>
    <row r="159" spans="1:10" ht="14.1" customHeight="1" x14ac:dyDescent="0.25">
      <c r="A159" s="1324"/>
      <c r="B159" s="1335" t="s">
        <v>49</v>
      </c>
      <c r="C159" s="1333">
        <v>0</v>
      </c>
      <c r="D159" s="1333">
        <v>0</v>
      </c>
      <c r="E159" s="1333">
        <v>0</v>
      </c>
      <c r="F159" s="1333">
        <v>0</v>
      </c>
      <c r="G159" s="1324"/>
      <c r="H159" s="1324"/>
      <c r="I159" s="1324"/>
      <c r="J159" s="1324"/>
    </row>
    <row r="160" spans="1:10" ht="14.1" customHeight="1" x14ac:dyDescent="0.25">
      <c r="A160" s="1324"/>
      <c r="B160" s="1335" t="s">
        <v>50</v>
      </c>
      <c r="C160" s="1333">
        <v>0</v>
      </c>
      <c r="D160" s="1333">
        <v>0</v>
      </c>
      <c r="E160" s="1333">
        <v>0</v>
      </c>
      <c r="F160" s="1333">
        <v>0</v>
      </c>
      <c r="G160" s="1324"/>
      <c r="H160" s="1324"/>
      <c r="I160" s="1324"/>
      <c r="J160" s="1324"/>
    </row>
    <row r="161" spans="1:10" ht="14.1" customHeight="1" x14ac:dyDescent="0.25">
      <c r="A161" s="1324"/>
      <c r="B161" s="1335" t="s">
        <v>54</v>
      </c>
      <c r="C161" s="1333">
        <v>0</v>
      </c>
      <c r="D161" s="1333">
        <v>0</v>
      </c>
      <c r="E161" s="1333">
        <v>0</v>
      </c>
      <c r="F161" s="1333">
        <v>0</v>
      </c>
      <c r="G161" s="1324"/>
      <c r="H161" s="1324"/>
      <c r="I161" s="1324"/>
      <c r="J161" s="1324"/>
    </row>
    <row r="162" spans="1:10" ht="14.1" customHeight="1" x14ac:dyDescent="0.25">
      <c r="A162" s="1324"/>
      <c r="B162" s="1335" t="s">
        <v>49</v>
      </c>
      <c r="C162" s="1333">
        <v>0</v>
      </c>
      <c r="D162" s="1333">
        <v>0</v>
      </c>
      <c r="E162" s="1333">
        <v>0</v>
      </c>
      <c r="F162" s="1333">
        <v>0</v>
      </c>
      <c r="G162" s="1324"/>
      <c r="H162" s="1324"/>
      <c r="I162" s="1324"/>
      <c r="J162" s="1324"/>
    </row>
    <row r="163" spans="1:10" ht="14.1" customHeight="1" x14ac:dyDescent="0.25">
      <c r="A163" s="1324"/>
      <c r="B163" s="1335" t="s">
        <v>50</v>
      </c>
      <c r="C163" s="1333">
        <v>0</v>
      </c>
      <c r="D163" s="1333">
        <v>0</v>
      </c>
      <c r="E163" s="1333">
        <v>0</v>
      </c>
      <c r="F163" s="1333">
        <v>0</v>
      </c>
      <c r="G163" s="1324"/>
      <c r="H163" s="1324"/>
      <c r="I163" s="1324"/>
      <c r="J163" s="1324"/>
    </row>
    <row r="164" spans="1:10" ht="14.1" customHeight="1" x14ac:dyDescent="0.25">
      <c r="A164" s="1324"/>
      <c r="B164" s="1335" t="s">
        <v>55</v>
      </c>
      <c r="C164" s="1333">
        <v>0</v>
      </c>
      <c r="D164" s="1333">
        <v>0</v>
      </c>
      <c r="E164" s="1333">
        <v>0</v>
      </c>
      <c r="F164" s="1333">
        <v>0</v>
      </c>
      <c r="G164" s="1324"/>
      <c r="H164" s="1324"/>
      <c r="I164" s="1324"/>
      <c r="J164" s="1324"/>
    </row>
    <row r="165" spans="1:10" ht="14.1" customHeight="1" x14ac:dyDescent="0.25">
      <c r="A165" s="1324"/>
      <c r="B165" s="1335" t="s">
        <v>49</v>
      </c>
      <c r="C165" s="1333">
        <v>0</v>
      </c>
      <c r="D165" s="1333">
        <v>0</v>
      </c>
      <c r="E165" s="1333">
        <v>0</v>
      </c>
      <c r="F165" s="1333">
        <v>0</v>
      </c>
      <c r="G165" s="1324"/>
      <c r="H165" s="1324"/>
      <c r="I165" s="1324"/>
      <c r="J165" s="1324"/>
    </row>
    <row r="166" spans="1:10" ht="14.1" customHeight="1" x14ac:dyDescent="0.25">
      <c r="A166" s="1324"/>
      <c r="B166" s="1335" t="s">
        <v>50</v>
      </c>
      <c r="C166" s="1333">
        <v>0</v>
      </c>
      <c r="D166" s="1333">
        <v>0</v>
      </c>
      <c r="E166" s="1333">
        <v>0</v>
      </c>
      <c r="F166" s="1333">
        <v>0</v>
      </c>
      <c r="G166" s="1324"/>
      <c r="H166" s="1324"/>
      <c r="I166" s="1324"/>
      <c r="J166" s="1324"/>
    </row>
    <row r="167" spans="1:10" ht="14.1" customHeight="1" x14ac:dyDescent="0.25">
      <c r="A167" s="1324"/>
      <c r="B167" s="1335" t="s">
        <v>56</v>
      </c>
      <c r="C167" s="1333">
        <v>0</v>
      </c>
      <c r="D167" s="1333">
        <v>0</v>
      </c>
      <c r="E167" s="1333">
        <v>0</v>
      </c>
      <c r="F167" s="1333">
        <v>0</v>
      </c>
      <c r="G167" s="1324"/>
      <c r="H167" s="1324"/>
      <c r="I167" s="1324"/>
      <c r="J167" s="1324"/>
    </row>
    <row r="168" spans="1:10" ht="14.1" customHeight="1" x14ac:dyDescent="0.25">
      <c r="A168" s="1324"/>
      <c r="B168" s="1335" t="s">
        <v>49</v>
      </c>
      <c r="C168" s="1333">
        <v>0</v>
      </c>
      <c r="D168" s="1333">
        <v>0</v>
      </c>
      <c r="E168" s="1333">
        <v>0</v>
      </c>
      <c r="F168" s="1333">
        <v>0</v>
      </c>
      <c r="G168" s="1324"/>
      <c r="H168" s="1324"/>
      <c r="I168" s="1324"/>
      <c r="J168" s="1324"/>
    </row>
    <row r="169" spans="1:10" ht="14.1" customHeight="1" x14ac:dyDescent="0.25">
      <c r="A169" s="1324"/>
      <c r="B169" s="1335" t="s">
        <v>50</v>
      </c>
      <c r="C169" s="1333">
        <v>0</v>
      </c>
      <c r="D169" s="1333">
        <v>0</v>
      </c>
      <c r="E169" s="1333">
        <v>0</v>
      </c>
      <c r="F169" s="1333">
        <v>0</v>
      </c>
      <c r="G169" s="1324"/>
      <c r="H169" s="1324"/>
      <c r="I169" s="1324"/>
      <c r="J169" s="1324"/>
    </row>
    <row r="170" spans="1:10" ht="14.1" customHeight="1" x14ac:dyDescent="0.25">
      <c r="A170" s="1324"/>
      <c r="B170" s="1335" t="s">
        <v>57</v>
      </c>
      <c r="C170" s="1333">
        <v>0</v>
      </c>
      <c r="D170" s="1333">
        <v>0</v>
      </c>
      <c r="E170" s="1333">
        <v>0</v>
      </c>
      <c r="F170" s="1333">
        <v>0</v>
      </c>
      <c r="G170" s="1324"/>
      <c r="H170" s="1324"/>
      <c r="I170" s="1324"/>
      <c r="J170" s="1324"/>
    </row>
    <row r="171" spans="1:10" ht="14.1" customHeight="1" x14ac:dyDescent="0.25">
      <c r="A171" s="1324"/>
      <c r="B171" s="1335" t="s">
        <v>49</v>
      </c>
      <c r="C171" s="1333">
        <v>0</v>
      </c>
      <c r="D171" s="1333">
        <v>0</v>
      </c>
      <c r="E171" s="1333">
        <v>0</v>
      </c>
      <c r="F171" s="1333">
        <v>0</v>
      </c>
      <c r="G171" s="1324"/>
      <c r="H171" s="1324"/>
      <c r="I171" s="1324"/>
      <c r="J171" s="1324"/>
    </row>
    <row r="172" spans="1:10" ht="14.1" customHeight="1" x14ac:dyDescent="0.25">
      <c r="A172" s="1324"/>
      <c r="B172" s="1335" t="s">
        <v>58</v>
      </c>
      <c r="C172" s="1333">
        <v>0</v>
      </c>
      <c r="D172" s="1333">
        <v>0</v>
      </c>
      <c r="E172" s="1333">
        <v>0</v>
      </c>
      <c r="F172" s="1333">
        <v>0</v>
      </c>
      <c r="G172" s="1324"/>
      <c r="H172" s="1324"/>
      <c r="I172" s="1324"/>
      <c r="J172" s="1324"/>
    </row>
    <row r="173" spans="1:10" ht="14.1" customHeight="1" x14ac:dyDescent="0.25">
      <c r="A173" s="1324"/>
      <c r="B173" s="1335" t="s">
        <v>59</v>
      </c>
      <c r="C173" s="1333">
        <v>0</v>
      </c>
      <c r="D173" s="1333">
        <v>0</v>
      </c>
      <c r="E173" s="1333">
        <v>0</v>
      </c>
      <c r="F173" s="1333">
        <v>0</v>
      </c>
      <c r="G173" s="1324"/>
      <c r="H173" s="1324"/>
      <c r="I173" s="1324"/>
      <c r="J173" s="1324"/>
    </row>
    <row r="174" spans="1:10" ht="14.1" customHeight="1" x14ac:dyDescent="0.25">
      <c r="A174" s="1324"/>
      <c r="B174" s="1335" t="s">
        <v>60</v>
      </c>
      <c r="C174" s="1333">
        <v>0</v>
      </c>
      <c r="D174" s="1333">
        <v>0</v>
      </c>
      <c r="E174" s="1333">
        <v>0</v>
      </c>
      <c r="F174" s="1333">
        <v>0</v>
      </c>
      <c r="G174" s="1324"/>
      <c r="H174" s="1324"/>
      <c r="I174" s="1324"/>
      <c r="J174" s="1324"/>
    </row>
    <row r="175" spans="1:10" ht="14.1" customHeight="1" x14ac:dyDescent="0.25">
      <c r="A175" s="1324"/>
      <c r="B175" s="1335" t="s">
        <v>61</v>
      </c>
      <c r="C175" s="1333">
        <v>0</v>
      </c>
      <c r="D175" s="1333">
        <v>0</v>
      </c>
      <c r="E175" s="1333">
        <v>0</v>
      </c>
      <c r="F175" s="1333">
        <v>0</v>
      </c>
      <c r="G175" s="1324"/>
      <c r="H175" s="1324"/>
      <c r="I175" s="1324"/>
      <c r="J175" s="1324"/>
    </row>
    <row r="176" spans="1:10" ht="14.1" customHeight="1" x14ac:dyDescent="0.25">
      <c r="A176" s="1324"/>
      <c r="B176" s="1335" t="s">
        <v>62</v>
      </c>
      <c r="C176" s="1333">
        <v>0</v>
      </c>
      <c r="D176" s="1333">
        <v>3000000</v>
      </c>
      <c r="E176" s="1333">
        <v>3000000</v>
      </c>
      <c r="F176" s="1333">
        <v>3000000</v>
      </c>
      <c r="G176" s="1324"/>
      <c r="H176" s="1324"/>
      <c r="I176" s="1324"/>
      <c r="J176" s="1324"/>
    </row>
    <row r="177" spans="1:10" ht="14.1" customHeight="1" x14ac:dyDescent="0.25">
      <c r="A177" s="1324"/>
      <c r="B177" s="1335" t="s">
        <v>49</v>
      </c>
      <c r="C177" s="1333">
        <v>0</v>
      </c>
      <c r="D177" s="1333">
        <v>3000000</v>
      </c>
      <c r="E177" s="1333">
        <v>3000000</v>
      </c>
      <c r="F177" s="1333">
        <v>3000000</v>
      </c>
      <c r="G177" s="1324"/>
      <c r="H177" s="1324"/>
      <c r="I177" s="1324"/>
      <c r="J177" s="1324"/>
    </row>
    <row r="178" spans="1:10" ht="14.1" customHeight="1" x14ac:dyDescent="0.25">
      <c r="A178" s="1324"/>
      <c r="B178" s="1335" t="s">
        <v>58</v>
      </c>
      <c r="C178" s="1333">
        <v>0</v>
      </c>
      <c r="D178" s="1333">
        <v>0</v>
      </c>
      <c r="E178" s="1333">
        <v>0</v>
      </c>
      <c r="F178" s="1333">
        <v>0</v>
      </c>
      <c r="G178" s="1324"/>
      <c r="H178" s="1324"/>
      <c r="I178" s="1324"/>
      <c r="J178" s="1324"/>
    </row>
    <row r="179" spans="1:10" ht="14.1" customHeight="1" x14ac:dyDescent="0.25">
      <c r="A179" s="1324"/>
      <c r="B179" s="1335" t="s">
        <v>59</v>
      </c>
      <c r="C179" s="1333">
        <v>0</v>
      </c>
      <c r="D179" s="1333">
        <v>0</v>
      </c>
      <c r="E179" s="1333">
        <v>0</v>
      </c>
      <c r="F179" s="1333">
        <v>0</v>
      </c>
      <c r="G179" s="1324"/>
      <c r="H179" s="1324"/>
      <c r="I179" s="1324"/>
      <c r="J179" s="1324"/>
    </row>
    <row r="180" spans="1:10" ht="14.1" customHeight="1" x14ac:dyDescent="0.25">
      <c r="A180" s="1324"/>
      <c r="B180" s="1335" t="s">
        <v>60</v>
      </c>
      <c r="C180" s="1333">
        <v>0</v>
      </c>
      <c r="D180" s="1333">
        <v>0</v>
      </c>
      <c r="E180" s="1333">
        <v>0</v>
      </c>
      <c r="F180" s="1333">
        <v>0</v>
      </c>
      <c r="G180" s="1324"/>
      <c r="H180" s="1324"/>
      <c r="I180" s="1324"/>
      <c r="J180" s="1324"/>
    </row>
    <row r="181" spans="1:10" ht="14.1" customHeight="1" x14ac:dyDescent="0.25">
      <c r="A181" s="1324"/>
      <c r="B181" s="1335" t="s">
        <v>61</v>
      </c>
      <c r="C181" s="1333">
        <v>0</v>
      </c>
      <c r="D181" s="1333">
        <v>0</v>
      </c>
      <c r="E181" s="1333">
        <v>0</v>
      </c>
      <c r="F181" s="1333">
        <v>0</v>
      </c>
      <c r="G181" s="1324"/>
      <c r="H181" s="1324"/>
      <c r="I181" s="1324"/>
      <c r="J181" s="1324"/>
    </row>
    <row r="182" spans="1:10" ht="14.1" customHeight="1" x14ac:dyDescent="0.25">
      <c r="A182" s="1324"/>
      <c r="B182" s="1335" t="s">
        <v>63</v>
      </c>
      <c r="C182" s="1333">
        <v>0</v>
      </c>
      <c r="D182" s="1333">
        <v>0</v>
      </c>
      <c r="E182" s="1333">
        <v>0</v>
      </c>
      <c r="F182" s="1333">
        <v>0</v>
      </c>
      <c r="G182" s="1324"/>
      <c r="H182" s="1324"/>
      <c r="I182" s="1324"/>
      <c r="J182" s="1324"/>
    </row>
    <row r="183" spans="1:10" ht="14.1" customHeight="1" x14ac:dyDescent="0.25">
      <c r="A183" s="1324"/>
      <c r="B183" s="1335" t="s">
        <v>49</v>
      </c>
      <c r="C183" s="1333">
        <v>0</v>
      </c>
      <c r="D183" s="1333">
        <v>0</v>
      </c>
      <c r="E183" s="1333">
        <v>0</v>
      </c>
      <c r="F183" s="1333">
        <v>0</v>
      </c>
      <c r="G183" s="1324"/>
      <c r="H183" s="1324"/>
      <c r="I183" s="1324"/>
      <c r="J183" s="1324"/>
    </row>
    <row r="184" spans="1:10" ht="14.1" customHeight="1" x14ac:dyDescent="0.25">
      <c r="A184" s="1324"/>
      <c r="B184" s="1335" t="s">
        <v>58</v>
      </c>
      <c r="C184" s="1333">
        <v>0</v>
      </c>
      <c r="D184" s="1333">
        <v>0</v>
      </c>
      <c r="E184" s="1333">
        <v>0</v>
      </c>
      <c r="F184" s="1333">
        <v>0</v>
      </c>
      <c r="G184" s="1324"/>
      <c r="H184" s="1324"/>
      <c r="I184" s="1324"/>
      <c r="J184" s="1324"/>
    </row>
    <row r="185" spans="1:10" ht="14.1" customHeight="1" x14ac:dyDescent="0.25">
      <c r="A185" s="1324"/>
      <c r="B185" s="1335" t="s">
        <v>59</v>
      </c>
      <c r="C185" s="1333">
        <v>0</v>
      </c>
      <c r="D185" s="1333">
        <v>0</v>
      </c>
      <c r="E185" s="1333">
        <v>0</v>
      </c>
      <c r="F185" s="1333">
        <v>0</v>
      </c>
      <c r="G185" s="1324"/>
      <c r="H185" s="1324"/>
      <c r="I185" s="1324"/>
      <c r="J185" s="1324"/>
    </row>
    <row r="186" spans="1:10" ht="14.1" customHeight="1" x14ac:dyDescent="0.25">
      <c r="A186" s="1324"/>
      <c r="B186" s="1335" t="s">
        <v>60</v>
      </c>
      <c r="C186" s="1333">
        <v>0</v>
      </c>
      <c r="D186" s="1333">
        <v>0</v>
      </c>
      <c r="E186" s="1333">
        <v>0</v>
      </c>
      <c r="F186" s="1333">
        <v>0</v>
      </c>
      <c r="G186" s="1324"/>
      <c r="H186" s="1324"/>
      <c r="I186" s="1324"/>
      <c r="J186" s="1324"/>
    </row>
    <row r="187" spans="1:10" ht="14.1" customHeight="1" x14ac:dyDescent="0.25">
      <c r="A187" s="1324"/>
      <c r="B187" s="1335" t="s">
        <v>61</v>
      </c>
      <c r="C187" s="1333">
        <v>0</v>
      </c>
      <c r="D187" s="1333">
        <v>0</v>
      </c>
      <c r="E187" s="1333">
        <v>0</v>
      </c>
      <c r="F187" s="1333">
        <v>0</v>
      </c>
      <c r="G187" s="1324"/>
      <c r="H187" s="1324"/>
      <c r="I187" s="1324"/>
      <c r="J187" s="1324"/>
    </row>
    <row r="188" spans="1:10" ht="14.1" customHeight="1" x14ac:dyDescent="0.25">
      <c r="A188" s="1324"/>
      <c r="B188" s="1335" t="s">
        <v>64</v>
      </c>
      <c r="C188" s="1333">
        <v>0</v>
      </c>
      <c r="D188" s="1333">
        <v>0</v>
      </c>
      <c r="E188" s="1333">
        <v>0</v>
      </c>
      <c r="F188" s="1333">
        <v>0</v>
      </c>
      <c r="G188" s="1324"/>
      <c r="H188" s="1324"/>
      <c r="I188" s="1324"/>
      <c r="J188" s="1324"/>
    </row>
    <row r="189" spans="1:10" ht="14.1" customHeight="1" x14ac:dyDescent="0.25">
      <c r="A189" s="1324"/>
      <c r="B189" s="1335" t="s">
        <v>65</v>
      </c>
      <c r="C189" s="1333">
        <v>0</v>
      </c>
      <c r="D189" s="1333">
        <v>0</v>
      </c>
      <c r="E189" s="1333">
        <v>0</v>
      </c>
      <c r="F189" s="1333">
        <v>0</v>
      </c>
      <c r="G189" s="1324"/>
      <c r="H189" s="1324"/>
      <c r="I189" s="1324"/>
      <c r="J189" s="1324"/>
    </row>
    <row r="190" spans="1:10" ht="14.1" customHeight="1" x14ac:dyDescent="0.25">
      <c r="A190" s="1324"/>
      <c r="B190" s="1334" t="s">
        <v>25</v>
      </c>
      <c r="C190" s="1333">
        <v>0</v>
      </c>
      <c r="D190" s="1333">
        <v>3000000</v>
      </c>
      <c r="E190" s="1333">
        <v>3000000</v>
      </c>
      <c r="F190" s="1333">
        <v>3000000</v>
      </c>
      <c r="G190" s="1324"/>
      <c r="H190" s="1324"/>
      <c r="I190" s="1324"/>
      <c r="J190" s="1324"/>
    </row>
    <row r="191" spans="1:10" ht="30" customHeight="1" x14ac:dyDescent="0.25">
      <c r="A191" s="1324"/>
      <c r="B191" s="1330" t="s">
        <v>16</v>
      </c>
      <c r="C191" s="1601" t="s">
        <v>2035</v>
      </c>
      <c r="D191" s="1602"/>
      <c r="E191" s="1602"/>
      <c r="F191" s="1602"/>
      <c r="G191" s="1324"/>
      <c r="H191" s="1324"/>
      <c r="I191" s="1324"/>
      <c r="J191" s="1324"/>
    </row>
    <row r="192" spans="1:10" ht="27.95" customHeight="1" x14ac:dyDescent="0.25">
      <c r="A192" s="1324"/>
      <c r="B192" s="1327" t="s">
        <v>184</v>
      </c>
      <c r="C192" s="1345">
        <v>2023</v>
      </c>
      <c r="D192" s="1345">
        <v>2024</v>
      </c>
      <c r="E192" s="1345">
        <v>2025</v>
      </c>
      <c r="F192" s="1345">
        <v>2026</v>
      </c>
      <c r="G192" s="1324"/>
      <c r="H192" s="1324"/>
      <c r="I192" s="1324"/>
      <c r="J192" s="1324"/>
    </row>
    <row r="193" spans="1:10" ht="14.1" customHeight="1" x14ac:dyDescent="0.25">
      <c r="A193" s="1324"/>
      <c r="B193" s="1344"/>
      <c r="C193" s="1343" t="s">
        <v>22</v>
      </c>
      <c r="D193" s="1343" t="s">
        <v>23</v>
      </c>
      <c r="E193" s="1343" t="s">
        <v>23</v>
      </c>
      <c r="F193" s="1343" t="s">
        <v>23</v>
      </c>
      <c r="G193" s="1324"/>
      <c r="H193" s="1324"/>
      <c r="I193" s="1324"/>
      <c r="J193" s="1324"/>
    </row>
    <row r="194" spans="1:10" ht="14.1" customHeight="1" x14ac:dyDescent="0.25">
      <c r="A194" s="1324"/>
      <c r="B194" s="1327" t="s">
        <v>2036</v>
      </c>
      <c r="C194" s="1340" t="s">
        <v>197</v>
      </c>
      <c r="D194" s="1340" t="s">
        <v>248</v>
      </c>
      <c r="E194" s="1340" t="s">
        <v>248</v>
      </c>
      <c r="F194" s="1340" t="s">
        <v>248</v>
      </c>
      <c r="G194" s="1324"/>
      <c r="H194" s="1324"/>
      <c r="I194" s="1324"/>
      <c r="J194" s="1324"/>
    </row>
    <row r="195" spans="1:10" ht="20.100000000000001" customHeight="1" x14ac:dyDescent="0.25">
      <c r="A195" s="1324"/>
      <c r="B195" s="1327" t="s">
        <v>2037</v>
      </c>
      <c r="C195" s="1340" t="s">
        <v>1531</v>
      </c>
      <c r="D195" s="1340" t="s">
        <v>1477</v>
      </c>
      <c r="E195" s="1340" t="s">
        <v>2012</v>
      </c>
      <c r="F195" s="1340" t="s">
        <v>2012</v>
      </c>
      <c r="G195" s="1324"/>
      <c r="H195" s="1324"/>
      <c r="I195" s="1324"/>
      <c r="J195" s="1324"/>
    </row>
    <row r="196" spans="1:10" ht="14.1" customHeight="1" x14ac:dyDescent="0.25">
      <c r="A196" s="1324"/>
      <c r="B196" s="1599" t="s">
        <v>27</v>
      </c>
      <c r="C196" s="1600"/>
      <c r="D196" s="1600"/>
      <c r="E196" s="1600"/>
      <c r="F196" s="1600"/>
      <c r="G196" s="1324"/>
      <c r="H196" s="1324"/>
      <c r="I196" s="1324"/>
      <c r="J196" s="1324"/>
    </row>
    <row r="197" spans="1:10" ht="14.1" customHeight="1" x14ac:dyDescent="0.25">
      <c r="A197" s="1324"/>
      <c r="B197" s="1342" t="s">
        <v>2016</v>
      </c>
      <c r="C197" s="1599" t="s">
        <v>2017</v>
      </c>
      <c r="D197" s="1600"/>
      <c r="E197" s="1600"/>
      <c r="F197" s="1600"/>
      <c r="G197" s="1324"/>
      <c r="H197" s="1324"/>
      <c r="I197" s="1324"/>
      <c r="J197" s="1324"/>
    </row>
    <row r="198" spans="1:10" ht="18" customHeight="1" x14ac:dyDescent="0.25">
      <c r="A198" s="1324"/>
      <c r="B198" s="1341" t="s">
        <v>19</v>
      </c>
      <c r="C198" s="1597" t="s">
        <v>2038</v>
      </c>
      <c r="D198" s="1598"/>
      <c r="E198" s="1598"/>
      <c r="F198" s="1598"/>
      <c r="G198" s="1324"/>
      <c r="H198" s="1324"/>
      <c r="I198" s="1324"/>
      <c r="J198" s="1324"/>
    </row>
    <row r="199" spans="1:10" ht="18" customHeight="1" x14ac:dyDescent="0.25">
      <c r="A199" s="1324"/>
      <c r="B199" s="1323" t="s">
        <v>20</v>
      </c>
      <c r="C199" s="1593" t="s">
        <v>2039</v>
      </c>
      <c r="D199" s="1594"/>
      <c r="E199" s="1594"/>
      <c r="F199" s="1594"/>
      <c r="G199" s="1324"/>
      <c r="H199" s="1324"/>
      <c r="I199" s="1324"/>
      <c r="J199" s="1324"/>
    </row>
    <row r="200" spans="1:10" ht="18" customHeight="1" x14ac:dyDescent="0.25">
      <c r="A200" s="1324"/>
      <c r="B200" s="1323" t="s">
        <v>21</v>
      </c>
      <c r="C200" s="1593" t="s">
        <v>2040</v>
      </c>
      <c r="D200" s="1594"/>
      <c r="E200" s="1594"/>
      <c r="F200" s="1594"/>
      <c r="G200" s="1324"/>
      <c r="H200" s="1324"/>
      <c r="I200" s="1324"/>
      <c r="J200" s="1324"/>
    </row>
    <row r="201" spans="1:10" ht="15" customHeight="1" x14ac:dyDescent="0.25">
      <c r="A201" s="1324"/>
      <c r="B201" s="1339"/>
      <c r="C201" s="1338">
        <v>2023</v>
      </c>
      <c r="D201" s="1338">
        <v>2024</v>
      </c>
      <c r="E201" s="1338">
        <v>2025</v>
      </c>
      <c r="F201" s="1338">
        <v>2026</v>
      </c>
      <c r="G201" s="1324"/>
      <c r="H201" s="1324"/>
      <c r="I201" s="1324"/>
      <c r="J201" s="1324"/>
    </row>
    <row r="202" spans="1:10" ht="15" customHeight="1" x14ac:dyDescent="0.25">
      <c r="A202" s="1324"/>
      <c r="B202" s="1337"/>
      <c r="C202" s="1336" t="s">
        <v>22</v>
      </c>
      <c r="D202" s="1336" t="s">
        <v>23</v>
      </c>
      <c r="E202" s="1336" t="s">
        <v>23</v>
      </c>
      <c r="F202" s="1336" t="s">
        <v>23</v>
      </c>
      <c r="G202" s="1324"/>
      <c r="H202" s="1324"/>
      <c r="I202" s="1324"/>
      <c r="J202" s="1324"/>
    </row>
    <row r="203" spans="1:10" ht="14.1" customHeight="1" x14ac:dyDescent="0.25">
      <c r="A203" s="1324"/>
      <c r="B203" s="1327" t="s">
        <v>33</v>
      </c>
      <c r="C203" s="1340" t="s">
        <v>197</v>
      </c>
      <c r="D203" s="1340" t="s">
        <v>196</v>
      </c>
      <c r="E203" s="1340" t="s">
        <v>174</v>
      </c>
      <c r="F203" s="1340" t="s">
        <v>1212</v>
      </c>
      <c r="G203" s="1324"/>
      <c r="H203" s="1324"/>
      <c r="I203" s="1324"/>
      <c r="J203" s="1324"/>
    </row>
    <row r="204" spans="1:10" ht="14.1" customHeight="1" x14ac:dyDescent="0.25">
      <c r="A204" s="1324"/>
      <c r="B204" s="1327" t="s">
        <v>35</v>
      </c>
      <c r="C204" s="1340" t="s">
        <v>1553</v>
      </c>
      <c r="D204" s="1340" t="s">
        <v>2041</v>
      </c>
      <c r="E204" s="1340" t="s">
        <v>2042</v>
      </c>
      <c r="F204" s="1340" t="s">
        <v>2043</v>
      </c>
      <c r="G204" s="1324"/>
      <c r="H204" s="1324"/>
      <c r="I204" s="1324"/>
      <c r="J204" s="1324"/>
    </row>
    <row r="205" spans="1:10" ht="14.1" customHeight="1" x14ac:dyDescent="0.25">
      <c r="A205" s="1324"/>
      <c r="B205" s="1327" t="s">
        <v>40</v>
      </c>
      <c r="C205" s="1340" t="s">
        <v>2044</v>
      </c>
      <c r="D205" s="1340" t="s">
        <v>2045</v>
      </c>
      <c r="E205" s="1340" t="s">
        <v>2046</v>
      </c>
      <c r="F205" s="1340" t="s">
        <v>2047</v>
      </c>
      <c r="G205" s="1324"/>
      <c r="H205" s="1324"/>
      <c r="I205" s="1324"/>
      <c r="J205" s="1324"/>
    </row>
    <row r="206" spans="1:10" ht="14.1" customHeight="1" x14ac:dyDescent="0.25">
      <c r="A206" s="1324"/>
      <c r="B206" s="1327" t="s">
        <v>41</v>
      </c>
      <c r="C206" s="1340" t="s">
        <v>18</v>
      </c>
      <c r="D206" s="1340" t="s">
        <v>361</v>
      </c>
      <c r="E206" s="1340" t="s">
        <v>2048</v>
      </c>
      <c r="F206" s="1340" t="s">
        <v>1222</v>
      </c>
      <c r="G206" s="1324"/>
      <c r="H206" s="1324"/>
      <c r="I206" s="1324"/>
      <c r="J206" s="1324"/>
    </row>
    <row r="207" spans="1:10" ht="14.1" customHeight="1" x14ac:dyDescent="0.25">
      <c r="A207" s="1324"/>
      <c r="B207" s="1327" t="s">
        <v>43</v>
      </c>
      <c r="C207" s="1340" t="s">
        <v>18</v>
      </c>
      <c r="D207" s="1340" t="s">
        <v>2049</v>
      </c>
      <c r="E207" s="1340" t="s">
        <v>1882</v>
      </c>
      <c r="F207" s="1340" t="s">
        <v>2050</v>
      </c>
      <c r="G207" s="1324"/>
      <c r="H207" s="1324"/>
      <c r="I207" s="1324"/>
      <c r="J207" s="1324"/>
    </row>
    <row r="208" spans="1:10" ht="14.1" customHeight="1" x14ac:dyDescent="0.25">
      <c r="A208" s="1324"/>
      <c r="B208" s="1327" t="s">
        <v>47</v>
      </c>
      <c r="C208" s="1340" t="s">
        <v>18</v>
      </c>
      <c r="D208" s="1340" t="s">
        <v>2051</v>
      </c>
      <c r="E208" s="1340" t="s">
        <v>392</v>
      </c>
      <c r="F208" s="1340" t="s">
        <v>2052</v>
      </c>
      <c r="G208" s="1324"/>
      <c r="H208" s="1324"/>
      <c r="I208" s="1324"/>
      <c r="J208" s="1324"/>
    </row>
    <row r="209" spans="1:10" ht="14.1" customHeight="1" x14ac:dyDescent="0.25">
      <c r="A209" s="1324"/>
      <c r="B209" s="1595" t="s">
        <v>24</v>
      </c>
      <c r="C209" s="1596"/>
      <c r="D209" s="1596"/>
      <c r="E209" s="1596"/>
      <c r="F209" s="1596"/>
      <c r="G209" s="1324"/>
      <c r="H209" s="1324"/>
      <c r="I209" s="1324"/>
      <c r="J209" s="1324"/>
    </row>
    <row r="210" spans="1:10" ht="14.1" customHeight="1" x14ac:dyDescent="0.25">
      <c r="A210" s="1324"/>
      <c r="B210" s="1339"/>
      <c r="C210" s="1338">
        <v>2023</v>
      </c>
      <c r="D210" s="1338">
        <v>2024</v>
      </c>
      <c r="E210" s="1338">
        <v>2025</v>
      </c>
      <c r="F210" s="1338">
        <v>2026</v>
      </c>
      <c r="G210" s="1324"/>
      <c r="H210" s="1324"/>
      <c r="I210" s="1324"/>
      <c r="J210" s="1324"/>
    </row>
    <row r="211" spans="1:10" ht="14.1" customHeight="1" x14ac:dyDescent="0.25">
      <c r="A211" s="1324"/>
      <c r="B211" s="1337"/>
      <c r="C211" s="1336" t="s">
        <v>22</v>
      </c>
      <c r="D211" s="1336" t="s">
        <v>23</v>
      </c>
      <c r="E211" s="1336" t="s">
        <v>23</v>
      </c>
      <c r="F211" s="1336" t="s">
        <v>23</v>
      </c>
      <c r="G211" s="1324"/>
      <c r="H211" s="1324"/>
      <c r="I211" s="1324"/>
      <c r="J211" s="1324"/>
    </row>
    <row r="212" spans="1:10" ht="14.1" customHeight="1" x14ac:dyDescent="0.25">
      <c r="A212" s="1324"/>
      <c r="B212" s="1335" t="s">
        <v>48</v>
      </c>
      <c r="C212" s="1333">
        <v>0</v>
      </c>
      <c r="D212" s="1333">
        <v>0</v>
      </c>
      <c r="E212" s="1333">
        <v>0</v>
      </c>
      <c r="F212" s="1333">
        <v>0</v>
      </c>
      <c r="G212" s="1324"/>
      <c r="H212" s="1324"/>
      <c r="I212" s="1324"/>
      <c r="J212" s="1324"/>
    </row>
    <row r="213" spans="1:10" ht="14.1" customHeight="1" x14ac:dyDescent="0.25">
      <c r="A213" s="1324"/>
      <c r="B213" s="1335" t="s">
        <v>49</v>
      </c>
      <c r="C213" s="1333">
        <v>0</v>
      </c>
      <c r="D213" s="1333">
        <v>0</v>
      </c>
      <c r="E213" s="1333">
        <v>0</v>
      </c>
      <c r="F213" s="1333">
        <v>0</v>
      </c>
      <c r="G213" s="1324"/>
      <c r="H213" s="1324"/>
      <c r="I213" s="1324"/>
      <c r="J213" s="1324"/>
    </row>
    <row r="214" spans="1:10" ht="14.1" customHeight="1" x14ac:dyDescent="0.25">
      <c r="A214" s="1324"/>
      <c r="B214" s="1335" t="s">
        <v>50</v>
      </c>
      <c r="C214" s="1333">
        <v>0</v>
      </c>
      <c r="D214" s="1333">
        <v>0</v>
      </c>
      <c r="E214" s="1333">
        <v>0</v>
      </c>
      <c r="F214" s="1333">
        <v>0</v>
      </c>
      <c r="G214" s="1324"/>
      <c r="H214" s="1324"/>
      <c r="I214" s="1324"/>
      <c r="J214" s="1324"/>
    </row>
    <row r="215" spans="1:10" ht="14.1" customHeight="1" x14ac:dyDescent="0.25">
      <c r="A215" s="1324"/>
      <c r="B215" s="1335" t="s">
        <v>51</v>
      </c>
      <c r="C215" s="1333">
        <v>0</v>
      </c>
      <c r="D215" s="1333">
        <v>0</v>
      </c>
      <c r="E215" s="1333">
        <v>0</v>
      </c>
      <c r="F215" s="1333">
        <v>0</v>
      </c>
      <c r="G215" s="1324"/>
      <c r="H215" s="1324"/>
      <c r="I215" s="1324"/>
      <c r="J215" s="1324"/>
    </row>
    <row r="216" spans="1:10" ht="14.1" customHeight="1" x14ac:dyDescent="0.25">
      <c r="A216" s="1324"/>
      <c r="B216" s="1335" t="s">
        <v>49</v>
      </c>
      <c r="C216" s="1333">
        <v>0</v>
      </c>
      <c r="D216" s="1333">
        <v>0</v>
      </c>
      <c r="E216" s="1333">
        <v>0</v>
      </c>
      <c r="F216" s="1333">
        <v>0</v>
      </c>
      <c r="G216" s="1324"/>
      <c r="H216" s="1324"/>
      <c r="I216" s="1324"/>
      <c r="J216" s="1324"/>
    </row>
    <row r="217" spans="1:10" ht="14.1" customHeight="1" x14ac:dyDescent="0.25">
      <c r="A217" s="1324"/>
      <c r="B217" s="1335" t="s">
        <v>50</v>
      </c>
      <c r="C217" s="1333">
        <v>0</v>
      </c>
      <c r="D217" s="1333">
        <v>0</v>
      </c>
      <c r="E217" s="1333">
        <v>0</v>
      </c>
      <c r="F217" s="1333">
        <v>0</v>
      </c>
      <c r="G217" s="1324"/>
      <c r="H217" s="1324"/>
      <c r="I217" s="1324"/>
      <c r="J217" s="1324"/>
    </row>
    <row r="218" spans="1:10" ht="14.1" customHeight="1" x14ac:dyDescent="0.25">
      <c r="A218" s="1324"/>
      <c r="B218" s="1335" t="s">
        <v>52</v>
      </c>
      <c r="C218" s="1333">
        <v>0</v>
      </c>
      <c r="D218" s="1333">
        <v>42500000</v>
      </c>
      <c r="E218" s="1333">
        <v>37500000</v>
      </c>
      <c r="F218" s="1333">
        <v>38500000</v>
      </c>
      <c r="G218" s="1324"/>
      <c r="H218" s="1324"/>
      <c r="I218" s="1324"/>
      <c r="J218" s="1324"/>
    </row>
    <row r="219" spans="1:10" ht="14.1" customHeight="1" x14ac:dyDescent="0.25">
      <c r="A219" s="1324"/>
      <c r="B219" s="1335" t="s">
        <v>49</v>
      </c>
      <c r="C219" s="1333">
        <v>0</v>
      </c>
      <c r="D219" s="1333">
        <v>42500000</v>
      </c>
      <c r="E219" s="1333">
        <v>37500000</v>
      </c>
      <c r="F219" s="1333">
        <v>38500000</v>
      </c>
      <c r="G219" s="1324"/>
      <c r="H219" s="1324"/>
      <c r="I219" s="1324"/>
      <c r="J219" s="1324"/>
    </row>
    <row r="220" spans="1:10" ht="14.1" customHeight="1" x14ac:dyDescent="0.25">
      <c r="A220" s="1324"/>
      <c r="B220" s="1335" t="s">
        <v>50</v>
      </c>
      <c r="C220" s="1333">
        <v>0</v>
      </c>
      <c r="D220" s="1333">
        <v>0</v>
      </c>
      <c r="E220" s="1333">
        <v>0</v>
      </c>
      <c r="F220" s="1333">
        <v>0</v>
      </c>
      <c r="G220" s="1324"/>
      <c r="H220" s="1324"/>
      <c r="I220" s="1324"/>
      <c r="J220" s="1324"/>
    </row>
    <row r="221" spans="1:10" ht="14.1" customHeight="1" x14ac:dyDescent="0.25">
      <c r="A221" s="1324"/>
      <c r="B221" s="1335" t="s">
        <v>53</v>
      </c>
      <c r="C221" s="1333">
        <v>0</v>
      </c>
      <c r="D221" s="1333">
        <v>0</v>
      </c>
      <c r="E221" s="1333">
        <v>0</v>
      </c>
      <c r="F221" s="1333">
        <v>0</v>
      </c>
      <c r="G221" s="1324"/>
      <c r="H221" s="1324"/>
      <c r="I221" s="1324"/>
      <c r="J221" s="1324"/>
    </row>
    <row r="222" spans="1:10" ht="14.1" customHeight="1" x14ac:dyDescent="0.25">
      <c r="A222" s="1324"/>
      <c r="B222" s="1335" t="s">
        <v>49</v>
      </c>
      <c r="C222" s="1333">
        <v>0</v>
      </c>
      <c r="D222" s="1333">
        <v>0</v>
      </c>
      <c r="E222" s="1333">
        <v>0</v>
      </c>
      <c r="F222" s="1333">
        <v>0</v>
      </c>
      <c r="G222" s="1324"/>
      <c r="H222" s="1324"/>
      <c r="I222" s="1324"/>
      <c r="J222" s="1324"/>
    </row>
    <row r="223" spans="1:10" ht="14.1" customHeight="1" x14ac:dyDescent="0.25">
      <c r="A223" s="1324"/>
      <c r="B223" s="1335" t="s">
        <v>50</v>
      </c>
      <c r="C223" s="1333">
        <v>0</v>
      </c>
      <c r="D223" s="1333">
        <v>0</v>
      </c>
      <c r="E223" s="1333">
        <v>0</v>
      </c>
      <c r="F223" s="1333">
        <v>0</v>
      </c>
      <c r="G223" s="1324"/>
      <c r="H223" s="1324"/>
      <c r="I223" s="1324"/>
      <c r="J223" s="1324"/>
    </row>
    <row r="224" spans="1:10" ht="14.1" customHeight="1" x14ac:dyDescent="0.25">
      <c r="A224" s="1324"/>
      <c r="B224" s="1335" t="s">
        <v>54</v>
      </c>
      <c r="C224" s="1333">
        <v>0</v>
      </c>
      <c r="D224" s="1333">
        <v>0</v>
      </c>
      <c r="E224" s="1333">
        <v>0</v>
      </c>
      <c r="F224" s="1333">
        <v>0</v>
      </c>
      <c r="G224" s="1324"/>
      <c r="H224" s="1324"/>
      <c r="I224" s="1324"/>
      <c r="J224" s="1324"/>
    </row>
    <row r="225" spans="1:10" ht="14.1" customHeight="1" x14ac:dyDescent="0.25">
      <c r="A225" s="1324"/>
      <c r="B225" s="1335" t="s">
        <v>49</v>
      </c>
      <c r="C225" s="1333">
        <v>0</v>
      </c>
      <c r="D225" s="1333">
        <v>0</v>
      </c>
      <c r="E225" s="1333">
        <v>0</v>
      </c>
      <c r="F225" s="1333">
        <v>0</v>
      </c>
      <c r="G225" s="1324"/>
      <c r="H225" s="1324"/>
      <c r="I225" s="1324"/>
      <c r="J225" s="1324"/>
    </row>
    <row r="226" spans="1:10" ht="14.1" customHeight="1" x14ac:dyDescent="0.25">
      <c r="A226" s="1324"/>
      <c r="B226" s="1335" t="s">
        <v>50</v>
      </c>
      <c r="C226" s="1333">
        <v>0</v>
      </c>
      <c r="D226" s="1333">
        <v>0</v>
      </c>
      <c r="E226" s="1333">
        <v>0</v>
      </c>
      <c r="F226" s="1333">
        <v>0</v>
      </c>
      <c r="G226" s="1324"/>
      <c r="H226" s="1324"/>
      <c r="I226" s="1324"/>
      <c r="J226" s="1324"/>
    </row>
    <row r="227" spans="1:10" ht="14.1" customHeight="1" x14ac:dyDescent="0.25">
      <c r="A227" s="1324"/>
      <c r="B227" s="1335" t="s">
        <v>55</v>
      </c>
      <c r="C227" s="1333">
        <v>0</v>
      </c>
      <c r="D227" s="1333">
        <v>0</v>
      </c>
      <c r="E227" s="1333">
        <v>0</v>
      </c>
      <c r="F227" s="1333">
        <v>0</v>
      </c>
      <c r="G227" s="1324"/>
      <c r="H227" s="1324"/>
      <c r="I227" s="1324"/>
      <c r="J227" s="1324"/>
    </row>
    <row r="228" spans="1:10" ht="14.1" customHeight="1" x14ac:dyDescent="0.25">
      <c r="A228" s="1324"/>
      <c r="B228" s="1335" t="s">
        <v>49</v>
      </c>
      <c r="C228" s="1333">
        <v>0</v>
      </c>
      <c r="D228" s="1333">
        <v>0</v>
      </c>
      <c r="E228" s="1333">
        <v>0</v>
      </c>
      <c r="F228" s="1333">
        <v>0</v>
      </c>
      <c r="G228" s="1324"/>
      <c r="H228" s="1324"/>
      <c r="I228" s="1324"/>
      <c r="J228" s="1324"/>
    </row>
    <row r="229" spans="1:10" ht="14.1" customHeight="1" x14ac:dyDescent="0.25">
      <c r="A229" s="1324"/>
      <c r="B229" s="1335" t="s">
        <v>50</v>
      </c>
      <c r="C229" s="1333">
        <v>0</v>
      </c>
      <c r="D229" s="1333">
        <v>0</v>
      </c>
      <c r="E229" s="1333">
        <v>0</v>
      </c>
      <c r="F229" s="1333">
        <v>0</v>
      </c>
      <c r="G229" s="1324"/>
      <c r="H229" s="1324"/>
      <c r="I229" s="1324"/>
      <c r="J229" s="1324"/>
    </row>
    <row r="230" spans="1:10" ht="14.1" customHeight="1" x14ac:dyDescent="0.25">
      <c r="A230" s="1324"/>
      <c r="B230" s="1335" t="s">
        <v>56</v>
      </c>
      <c r="C230" s="1333">
        <v>0</v>
      </c>
      <c r="D230" s="1333">
        <v>0</v>
      </c>
      <c r="E230" s="1333">
        <v>0</v>
      </c>
      <c r="F230" s="1333">
        <v>0</v>
      </c>
      <c r="G230" s="1324"/>
      <c r="H230" s="1324"/>
      <c r="I230" s="1324"/>
      <c r="J230" s="1324"/>
    </row>
    <row r="231" spans="1:10" ht="14.1" customHeight="1" x14ac:dyDescent="0.25">
      <c r="A231" s="1324"/>
      <c r="B231" s="1335" t="s">
        <v>49</v>
      </c>
      <c r="C231" s="1333">
        <v>0</v>
      </c>
      <c r="D231" s="1333">
        <v>0</v>
      </c>
      <c r="E231" s="1333">
        <v>0</v>
      </c>
      <c r="F231" s="1333">
        <v>0</v>
      </c>
      <c r="G231" s="1324"/>
      <c r="H231" s="1324"/>
      <c r="I231" s="1324"/>
      <c r="J231" s="1324"/>
    </row>
    <row r="232" spans="1:10" ht="14.1" customHeight="1" x14ac:dyDescent="0.25">
      <c r="A232" s="1324"/>
      <c r="B232" s="1335" t="s">
        <v>50</v>
      </c>
      <c r="C232" s="1333">
        <v>0</v>
      </c>
      <c r="D232" s="1333">
        <v>0</v>
      </c>
      <c r="E232" s="1333">
        <v>0</v>
      </c>
      <c r="F232" s="1333">
        <v>0</v>
      </c>
      <c r="G232" s="1324"/>
      <c r="H232" s="1324"/>
      <c r="I232" s="1324"/>
      <c r="J232" s="1324"/>
    </row>
    <row r="233" spans="1:10" ht="14.1" customHeight="1" x14ac:dyDescent="0.25">
      <c r="A233" s="1324"/>
      <c r="B233" s="1335" t="s">
        <v>57</v>
      </c>
      <c r="C233" s="1333">
        <v>0</v>
      </c>
      <c r="D233" s="1333">
        <v>0</v>
      </c>
      <c r="E233" s="1333">
        <v>0</v>
      </c>
      <c r="F233" s="1333">
        <v>0</v>
      </c>
      <c r="G233" s="1324"/>
      <c r="H233" s="1324"/>
      <c r="I233" s="1324"/>
      <c r="J233" s="1324"/>
    </row>
    <row r="234" spans="1:10" ht="14.1" customHeight="1" x14ac:dyDescent="0.25">
      <c r="A234" s="1324"/>
      <c r="B234" s="1335" t="s">
        <v>49</v>
      </c>
      <c r="C234" s="1333">
        <v>0</v>
      </c>
      <c r="D234" s="1333">
        <v>0</v>
      </c>
      <c r="E234" s="1333">
        <v>0</v>
      </c>
      <c r="F234" s="1333">
        <v>0</v>
      </c>
      <c r="G234" s="1324"/>
      <c r="H234" s="1324"/>
      <c r="I234" s="1324"/>
      <c r="J234" s="1324"/>
    </row>
    <row r="235" spans="1:10" ht="14.1" customHeight="1" x14ac:dyDescent="0.25">
      <c r="A235" s="1324"/>
      <c r="B235" s="1335" t="s">
        <v>58</v>
      </c>
      <c r="C235" s="1333">
        <v>0</v>
      </c>
      <c r="D235" s="1333">
        <v>0</v>
      </c>
      <c r="E235" s="1333">
        <v>0</v>
      </c>
      <c r="F235" s="1333">
        <v>0</v>
      </c>
      <c r="G235" s="1324"/>
      <c r="H235" s="1324"/>
      <c r="I235" s="1324"/>
      <c r="J235" s="1324"/>
    </row>
    <row r="236" spans="1:10" ht="14.1" customHeight="1" x14ac:dyDescent="0.25">
      <c r="A236" s="1324"/>
      <c r="B236" s="1335" t="s">
        <v>59</v>
      </c>
      <c r="C236" s="1333">
        <v>0</v>
      </c>
      <c r="D236" s="1333">
        <v>0</v>
      </c>
      <c r="E236" s="1333">
        <v>0</v>
      </c>
      <c r="F236" s="1333">
        <v>0</v>
      </c>
      <c r="G236" s="1324"/>
      <c r="H236" s="1324"/>
      <c r="I236" s="1324"/>
      <c r="J236" s="1324"/>
    </row>
    <row r="237" spans="1:10" ht="14.1" customHeight="1" x14ac:dyDescent="0.25">
      <c r="A237" s="1324"/>
      <c r="B237" s="1335" t="s">
        <v>60</v>
      </c>
      <c r="C237" s="1333">
        <v>0</v>
      </c>
      <c r="D237" s="1333">
        <v>0</v>
      </c>
      <c r="E237" s="1333">
        <v>0</v>
      </c>
      <c r="F237" s="1333">
        <v>0</v>
      </c>
      <c r="G237" s="1324"/>
      <c r="H237" s="1324"/>
      <c r="I237" s="1324"/>
      <c r="J237" s="1324"/>
    </row>
    <row r="238" spans="1:10" ht="14.1" customHeight="1" x14ac:dyDescent="0.25">
      <c r="A238" s="1324"/>
      <c r="B238" s="1335" t="s">
        <v>61</v>
      </c>
      <c r="C238" s="1333">
        <v>0</v>
      </c>
      <c r="D238" s="1333">
        <v>0</v>
      </c>
      <c r="E238" s="1333">
        <v>0</v>
      </c>
      <c r="F238" s="1333">
        <v>0</v>
      </c>
      <c r="G238" s="1324"/>
      <c r="H238" s="1324"/>
      <c r="I238" s="1324"/>
      <c r="J238" s="1324"/>
    </row>
    <row r="239" spans="1:10" ht="14.1" customHeight="1" x14ac:dyDescent="0.25">
      <c r="A239" s="1324"/>
      <c r="B239" s="1335" t="s">
        <v>62</v>
      </c>
      <c r="C239" s="1333">
        <v>0</v>
      </c>
      <c r="D239" s="1333">
        <v>0</v>
      </c>
      <c r="E239" s="1333">
        <v>0</v>
      </c>
      <c r="F239" s="1333">
        <v>0</v>
      </c>
      <c r="G239" s="1324"/>
      <c r="H239" s="1324"/>
      <c r="I239" s="1324"/>
      <c r="J239" s="1324"/>
    </row>
    <row r="240" spans="1:10" ht="14.1" customHeight="1" x14ac:dyDescent="0.25">
      <c r="A240" s="1324"/>
      <c r="B240" s="1335" t="s">
        <v>49</v>
      </c>
      <c r="C240" s="1333">
        <v>0</v>
      </c>
      <c r="D240" s="1333">
        <v>0</v>
      </c>
      <c r="E240" s="1333">
        <v>0</v>
      </c>
      <c r="F240" s="1333">
        <v>0</v>
      </c>
      <c r="G240" s="1324"/>
      <c r="H240" s="1324"/>
      <c r="I240" s="1324"/>
      <c r="J240" s="1324"/>
    </row>
    <row r="241" spans="1:10" ht="14.1" customHeight="1" x14ac:dyDescent="0.25">
      <c r="A241" s="1324"/>
      <c r="B241" s="1335" t="s">
        <v>58</v>
      </c>
      <c r="C241" s="1333">
        <v>0</v>
      </c>
      <c r="D241" s="1333">
        <v>0</v>
      </c>
      <c r="E241" s="1333">
        <v>0</v>
      </c>
      <c r="F241" s="1333">
        <v>0</v>
      </c>
      <c r="G241" s="1324"/>
      <c r="H241" s="1324"/>
      <c r="I241" s="1324"/>
      <c r="J241" s="1324"/>
    </row>
    <row r="242" spans="1:10" ht="14.1" customHeight="1" x14ac:dyDescent="0.25">
      <c r="A242" s="1324"/>
      <c r="B242" s="1335" t="s">
        <v>59</v>
      </c>
      <c r="C242" s="1333">
        <v>0</v>
      </c>
      <c r="D242" s="1333">
        <v>0</v>
      </c>
      <c r="E242" s="1333">
        <v>0</v>
      </c>
      <c r="F242" s="1333">
        <v>0</v>
      </c>
      <c r="G242" s="1324"/>
      <c r="H242" s="1324"/>
      <c r="I242" s="1324"/>
      <c r="J242" s="1324"/>
    </row>
    <row r="243" spans="1:10" ht="14.1" customHeight="1" x14ac:dyDescent="0.25">
      <c r="A243" s="1324"/>
      <c r="B243" s="1335" t="s">
        <v>60</v>
      </c>
      <c r="C243" s="1333">
        <v>0</v>
      </c>
      <c r="D243" s="1333">
        <v>0</v>
      </c>
      <c r="E243" s="1333">
        <v>0</v>
      </c>
      <c r="F243" s="1333">
        <v>0</v>
      </c>
      <c r="G243" s="1324"/>
      <c r="H243" s="1324"/>
      <c r="I243" s="1324"/>
      <c r="J243" s="1324"/>
    </row>
    <row r="244" spans="1:10" ht="14.1" customHeight="1" x14ac:dyDescent="0.25">
      <c r="A244" s="1324"/>
      <c r="B244" s="1335" t="s">
        <v>61</v>
      </c>
      <c r="C244" s="1333">
        <v>0</v>
      </c>
      <c r="D244" s="1333">
        <v>0</v>
      </c>
      <c r="E244" s="1333">
        <v>0</v>
      </c>
      <c r="F244" s="1333">
        <v>0</v>
      </c>
      <c r="G244" s="1324"/>
      <c r="H244" s="1324"/>
      <c r="I244" s="1324"/>
      <c r="J244" s="1324"/>
    </row>
    <row r="245" spans="1:10" ht="14.1" customHeight="1" x14ac:dyDescent="0.25">
      <c r="A245" s="1324"/>
      <c r="B245" s="1335" t="s">
        <v>63</v>
      </c>
      <c r="C245" s="1333">
        <v>0</v>
      </c>
      <c r="D245" s="1333">
        <v>0</v>
      </c>
      <c r="E245" s="1333">
        <v>0</v>
      </c>
      <c r="F245" s="1333">
        <v>0</v>
      </c>
      <c r="G245" s="1324"/>
      <c r="H245" s="1324"/>
      <c r="I245" s="1324"/>
      <c r="J245" s="1324"/>
    </row>
    <row r="246" spans="1:10" ht="14.1" customHeight="1" x14ac:dyDescent="0.25">
      <c r="A246" s="1324"/>
      <c r="B246" s="1335" t="s">
        <v>49</v>
      </c>
      <c r="C246" s="1333">
        <v>0</v>
      </c>
      <c r="D246" s="1333">
        <v>0</v>
      </c>
      <c r="E246" s="1333">
        <v>0</v>
      </c>
      <c r="F246" s="1333">
        <v>0</v>
      </c>
      <c r="G246" s="1324"/>
      <c r="H246" s="1324"/>
      <c r="I246" s="1324"/>
      <c r="J246" s="1324"/>
    </row>
    <row r="247" spans="1:10" ht="14.1" customHeight="1" x14ac:dyDescent="0.25">
      <c r="A247" s="1324"/>
      <c r="B247" s="1335" t="s">
        <v>58</v>
      </c>
      <c r="C247" s="1333">
        <v>0</v>
      </c>
      <c r="D247" s="1333">
        <v>0</v>
      </c>
      <c r="E247" s="1333">
        <v>0</v>
      </c>
      <c r="F247" s="1333">
        <v>0</v>
      </c>
      <c r="G247" s="1324"/>
      <c r="H247" s="1324"/>
      <c r="I247" s="1324"/>
      <c r="J247" s="1324"/>
    </row>
    <row r="248" spans="1:10" ht="14.1" customHeight="1" x14ac:dyDescent="0.25">
      <c r="A248" s="1324"/>
      <c r="B248" s="1335" t="s">
        <v>59</v>
      </c>
      <c r="C248" s="1333">
        <v>0</v>
      </c>
      <c r="D248" s="1333">
        <v>0</v>
      </c>
      <c r="E248" s="1333">
        <v>0</v>
      </c>
      <c r="F248" s="1333">
        <v>0</v>
      </c>
      <c r="G248" s="1324"/>
      <c r="H248" s="1324"/>
      <c r="I248" s="1324"/>
      <c r="J248" s="1324"/>
    </row>
    <row r="249" spans="1:10" ht="14.1" customHeight="1" x14ac:dyDescent="0.25">
      <c r="A249" s="1324"/>
      <c r="B249" s="1335" t="s">
        <v>60</v>
      </c>
      <c r="C249" s="1333">
        <v>0</v>
      </c>
      <c r="D249" s="1333">
        <v>0</v>
      </c>
      <c r="E249" s="1333">
        <v>0</v>
      </c>
      <c r="F249" s="1333">
        <v>0</v>
      </c>
      <c r="G249" s="1324"/>
      <c r="H249" s="1324"/>
      <c r="I249" s="1324"/>
      <c r="J249" s="1324"/>
    </row>
    <row r="250" spans="1:10" ht="14.1" customHeight="1" x14ac:dyDescent="0.25">
      <c r="A250" s="1324"/>
      <c r="B250" s="1335" t="s">
        <v>61</v>
      </c>
      <c r="C250" s="1333">
        <v>0</v>
      </c>
      <c r="D250" s="1333">
        <v>0</v>
      </c>
      <c r="E250" s="1333">
        <v>0</v>
      </c>
      <c r="F250" s="1333">
        <v>0</v>
      </c>
      <c r="G250" s="1324"/>
      <c r="H250" s="1324"/>
      <c r="I250" s="1324"/>
      <c r="J250" s="1324"/>
    </row>
    <row r="251" spans="1:10" ht="14.1" customHeight="1" x14ac:dyDescent="0.25">
      <c r="A251" s="1324"/>
      <c r="B251" s="1335" t="s">
        <v>64</v>
      </c>
      <c r="C251" s="1333">
        <v>0</v>
      </c>
      <c r="D251" s="1333">
        <v>0</v>
      </c>
      <c r="E251" s="1333">
        <v>0</v>
      </c>
      <c r="F251" s="1333">
        <v>0</v>
      </c>
      <c r="G251" s="1324"/>
      <c r="H251" s="1324"/>
      <c r="I251" s="1324"/>
      <c r="J251" s="1324"/>
    </row>
    <row r="252" spans="1:10" ht="14.1" customHeight="1" x14ac:dyDescent="0.25">
      <c r="A252" s="1324"/>
      <c r="B252" s="1335" t="s">
        <v>65</v>
      </c>
      <c r="C252" s="1333">
        <v>0</v>
      </c>
      <c r="D252" s="1333">
        <v>0</v>
      </c>
      <c r="E252" s="1333">
        <v>0</v>
      </c>
      <c r="F252" s="1333">
        <v>0</v>
      </c>
      <c r="G252" s="1324"/>
      <c r="H252" s="1324"/>
      <c r="I252" s="1324"/>
      <c r="J252" s="1324"/>
    </row>
    <row r="253" spans="1:10" ht="14.1" customHeight="1" x14ac:dyDescent="0.25">
      <c r="A253" s="1324"/>
      <c r="B253" s="1334" t="s">
        <v>25</v>
      </c>
      <c r="C253" s="1333">
        <v>0</v>
      </c>
      <c r="D253" s="1333">
        <v>42500000</v>
      </c>
      <c r="E253" s="1333">
        <v>37500000</v>
      </c>
      <c r="F253" s="1333">
        <v>38500000</v>
      </c>
      <c r="G253" s="1324"/>
      <c r="H253" s="1324"/>
      <c r="I253" s="1324"/>
      <c r="J253" s="1324"/>
    </row>
    <row r="254" spans="1:10" ht="14.1" customHeight="1" x14ac:dyDescent="0.25">
      <c r="A254" s="1324"/>
      <c r="B254" s="1341" t="s">
        <v>19</v>
      </c>
      <c r="C254" s="1597" t="s">
        <v>2053</v>
      </c>
      <c r="D254" s="1598"/>
      <c r="E254" s="1598"/>
      <c r="F254" s="1598"/>
      <c r="G254" s="1324"/>
      <c r="H254" s="1324"/>
      <c r="I254" s="1324"/>
      <c r="J254" s="1324"/>
    </row>
    <row r="255" spans="1:10" ht="14.1" customHeight="1" x14ac:dyDescent="0.25">
      <c r="A255" s="1324"/>
      <c r="B255" s="1323" t="s">
        <v>20</v>
      </c>
      <c r="C255" s="1593" t="s">
        <v>2054</v>
      </c>
      <c r="D255" s="1594"/>
      <c r="E255" s="1594"/>
      <c r="F255" s="1594"/>
      <c r="G255" s="1324"/>
      <c r="H255" s="1324"/>
      <c r="I255" s="1324"/>
      <c r="J255" s="1324"/>
    </row>
    <row r="256" spans="1:10" ht="14.1" customHeight="1" x14ac:dyDescent="0.25">
      <c r="A256" s="1324"/>
      <c r="B256" s="1323" t="s">
        <v>21</v>
      </c>
      <c r="C256" s="1593" t="s">
        <v>2040</v>
      </c>
      <c r="D256" s="1594"/>
      <c r="E256" s="1594"/>
      <c r="F256" s="1594"/>
      <c r="G256" s="1324"/>
      <c r="H256" s="1324"/>
      <c r="I256" s="1324"/>
      <c r="J256" s="1324"/>
    </row>
    <row r="257" spans="1:10" ht="15" customHeight="1" x14ac:dyDescent="0.25">
      <c r="A257" s="1324"/>
      <c r="B257" s="1339"/>
      <c r="C257" s="1338">
        <v>2023</v>
      </c>
      <c r="D257" s="1338">
        <v>2024</v>
      </c>
      <c r="E257" s="1338">
        <v>2025</v>
      </c>
      <c r="F257" s="1338">
        <v>2026</v>
      </c>
      <c r="G257" s="1324"/>
      <c r="H257" s="1324"/>
      <c r="I257" s="1324"/>
      <c r="J257" s="1324"/>
    </row>
    <row r="258" spans="1:10" ht="15" customHeight="1" x14ac:dyDescent="0.25">
      <c r="A258" s="1324"/>
      <c r="B258" s="1337"/>
      <c r="C258" s="1336" t="s">
        <v>22</v>
      </c>
      <c r="D258" s="1336" t="s">
        <v>23</v>
      </c>
      <c r="E258" s="1336" t="s">
        <v>23</v>
      </c>
      <c r="F258" s="1336" t="s">
        <v>23</v>
      </c>
      <c r="G258" s="1324"/>
      <c r="H258" s="1324"/>
      <c r="I258" s="1324"/>
      <c r="J258" s="1324"/>
    </row>
    <row r="259" spans="1:10" ht="14.1" customHeight="1" x14ac:dyDescent="0.25">
      <c r="A259" s="1324"/>
      <c r="B259" s="1327" t="s">
        <v>33</v>
      </c>
      <c r="C259" s="1340" t="s">
        <v>1531</v>
      </c>
      <c r="D259" s="1340" t="s">
        <v>2055</v>
      </c>
      <c r="E259" s="1340" t="s">
        <v>2056</v>
      </c>
      <c r="F259" s="1340" t="s">
        <v>2057</v>
      </c>
      <c r="G259" s="1324"/>
      <c r="H259" s="1324"/>
      <c r="I259" s="1324"/>
      <c r="J259" s="1324"/>
    </row>
    <row r="260" spans="1:10" ht="14.1" customHeight="1" x14ac:dyDescent="0.25">
      <c r="A260" s="1324"/>
      <c r="B260" s="1327" t="s">
        <v>35</v>
      </c>
      <c r="C260" s="1340" t="s">
        <v>2058</v>
      </c>
      <c r="D260" s="1340" t="s">
        <v>2058</v>
      </c>
      <c r="E260" s="1340" t="s">
        <v>2058</v>
      </c>
      <c r="F260" s="1340" t="s">
        <v>2058</v>
      </c>
      <c r="G260" s="1324"/>
      <c r="H260" s="1324"/>
      <c r="I260" s="1324"/>
      <c r="J260" s="1324"/>
    </row>
    <row r="261" spans="1:10" ht="14.1" customHeight="1" x14ac:dyDescent="0.25">
      <c r="A261" s="1324"/>
      <c r="B261" s="1327" t="s">
        <v>40</v>
      </c>
      <c r="C261" s="1340" t="s">
        <v>2059</v>
      </c>
      <c r="D261" s="1340" t="s">
        <v>2060</v>
      </c>
      <c r="E261" s="1340" t="s">
        <v>2061</v>
      </c>
      <c r="F261" s="1340" t="s">
        <v>2062</v>
      </c>
      <c r="G261" s="1324"/>
      <c r="H261" s="1324"/>
      <c r="I261" s="1324"/>
      <c r="J261" s="1324"/>
    </row>
    <row r="262" spans="1:10" ht="14.1" customHeight="1" x14ac:dyDescent="0.25">
      <c r="A262" s="1324"/>
      <c r="B262" s="1327" t="s">
        <v>41</v>
      </c>
      <c r="C262" s="1340" t="s">
        <v>18</v>
      </c>
      <c r="D262" s="1340" t="s">
        <v>2063</v>
      </c>
      <c r="E262" s="1340" t="s">
        <v>1770</v>
      </c>
      <c r="F262" s="1340" t="s">
        <v>2064</v>
      </c>
      <c r="G262" s="1324"/>
      <c r="H262" s="1324"/>
      <c r="I262" s="1324"/>
      <c r="J262" s="1324"/>
    </row>
    <row r="263" spans="1:10" ht="14.1" customHeight="1" x14ac:dyDescent="0.25">
      <c r="A263" s="1324"/>
      <c r="B263" s="1327" t="s">
        <v>43</v>
      </c>
      <c r="C263" s="1340" t="s">
        <v>18</v>
      </c>
      <c r="D263" s="1340" t="s">
        <v>42</v>
      </c>
      <c r="E263" s="1340" t="s">
        <v>42</v>
      </c>
      <c r="F263" s="1340" t="s">
        <v>42</v>
      </c>
      <c r="G263" s="1324"/>
      <c r="H263" s="1324"/>
      <c r="I263" s="1324"/>
      <c r="J263" s="1324"/>
    </row>
    <row r="264" spans="1:10" ht="14.1" customHeight="1" x14ac:dyDescent="0.25">
      <c r="A264" s="1324"/>
      <c r="B264" s="1327" t="s">
        <v>47</v>
      </c>
      <c r="C264" s="1340" t="s">
        <v>18</v>
      </c>
      <c r="D264" s="1340" t="s">
        <v>2065</v>
      </c>
      <c r="E264" s="1340" t="s">
        <v>2066</v>
      </c>
      <c r="F264" s="1340" t="s">
        <v>2067</v>
      </c>
      <c r="G264" s="1324"/>
      <c r="H264" s="1324"/>
      <c r="I264" s="1324"/>
      <c r="J264" s="1324"/>
    </row>
    <row r="265" spans="1:10" ht="14.1" customHeight="1" x14ac:dyDescent="0.25">
      <c r="A265" s="1324"/>
      <c r="B265" s="1595" t="s">
        <v>24</v>
      </c>
      <c r="C265" s="1596"/>
      <c r="D265" s="1596"/>
      <c r="E265" s="1596"/>
      <c r="F265" s="1596"/>
      <c r="G265" s="1324"/>
      <c r="H265" s="1324"/>
      <c r="I265" s="1324"/>
      <c r="J265" s="1324"/>
    </row>
    <row r="266" spans="1:10" ht="14.1" customHeight="1" x14ac:dyDescent="0.25">
      <c r="A266" s="1324"/>
      <c r="B266" s="1339"/>
      <c r="C266" s="1338">
        <v>2023</v>
      </c>
      <c r="D266" s="1338">
        <v>2024</v>
      </c>
      <c r="E266" s="1338">
        <v>2025</v>
      </c>
      <c r="F266" s="1338">
        <v>2026</v>
      </c>
      <c r="G266" s="1324"/>
      <c r="H266" s="1324"/>
      <c r="I266" s="1324"/>
      <c r="J266" s="1324"/>
    </row>
    <row r="267" spans="1:10" ht="14.1" customHeight="1" x14ac:dyDescent="0.25">
      <c r="A267" s="1324"/>
      <c r="B267" s="1337"/>
      <c r="C267" s="1336" t="s">
        <v>22</v>
      </c>
      <c r="D267" s="1336" t="s">
        <v>23</v>
      </c>
      <c r="E267" s="1336" t="s">
        <v>23</v>
      </c>
      <c r="F267" s="1336" t="s">
        <v>23</v>
      </c>
      <c r="G267" s="1324"/>
      <c r="H267" s="1324"/>
      <c r="I267" s="1324"/>
      <c r="J267" s="1324"/>
    </row>
    <row r="268" spans="1:10" ht="14.1" customHeight="1" x14ac:dyDescent="0.25">
      <c r="A268" s="1324"/>
      <c r="B268" s="1335" t="s">
        <v>48</v>
      </c>
      <c r="C268" s="1333">
        <v>0</v>
      </c>
      <c r="D268" s="1333">
        <v>0</v>
      </c>
      <c r="E268" s="1333">
        <v>0</v>
      </c>
      <c r="F268" s="1333">
        <v>0</v>
      </c>
      <c r="G268" s="1324"/>
      <c r="H268" s="1324"/>
      <c r="I268" s="1324"/>
      <c r="J268" s="1324"/>
    </row>
    <row r="269" spans="1:10" ht="14.1" customHeight="1" x14ac:dyDescent="0.25">
      <c r="A269" s="1324"/>
      <c r="B269" s="1335" t="s">
        <v>49</v>
      </c>
      <c r="C269" s="1333">
        <v>0</v>
      </c>
      <c r="D269" s="1333">
        <v>0</v>
      </c>
      <c r="E269" s="1333">
        <v>0</v>
      </c>
      <c r="F269" s="1333">
        <v>0</v>
      </c>
      <c r="G269" s="1324"/>
      <c r="H269" s="1324"/>
      <c r="I269" s="1324"/>
      <c r="J269" s="1324"/>
    </row>
    <row r="270" spans="1:10" ht="14.1" customHeight="1" x14ac:dyDescent="0.25">
      <c r="A270" s="1324"/>
      <c r="B270" s="1335" t="s">
        <v>50</v>
      </c>
      <c r="C270" s="1333">
        <v>0</v>
      </c>
      <c r="D270" s="1333">
        <v>0</v>
      </c>
      <c r="E270" s="1333">
        <v>0</v>
      </c>
      <c r="F270" s="1333">
        <v>0</v>
      </c>
      <c r="G270" s="1324"/>
      <c r="H270" s="1324"/>
      <c r="I270" s="1324"/>
      <c r="J270" s="1324"/>
    </row>
    <row r="271" spans="1:10" ht="14.1" customHeight="1" x14ac:dyDescent="0.25">
      <c r="A271" s="1324"/>
      <c r="B271" s="1335" t="s">
        <v>51</v>
      </c>
      <c r="C271" s="1333">
        <v>0</v>
      </c>
      <c r="D271" s="1333">
        <v>0</v>
      </c>
      <c r="E271" s="1333">
        <v>0</v>
      </c>
      <c r="F271" s="1333">
        <v>0</v>
      </c>
      <c r="G271" s="1324"/>
      <c r="H271" s="1324"/>
      <c r="I271" s="1324"/>
      <c r="J271" s="1324"/>
    </row>
    <row r="272" spans="1:10" ht="14.1" customHeight="1" x14ac:dyDescent="0.25">
      <c r="A272" s="1324"/>
      <c r="B272" s="1335" t="s">
        <v>49</v>
      </c>
      <c r="C272" s="1333">
        <v>0</v>
      </c>
      <c r="D272" s="1333">
        <v>0</v>
      </c>
      <c r="E272" s="1333">
        <v>0</v>
      </c>
      <c r="F272" s="1333">
        <v>0</v>
      </c>
      <c r="G272" s="1324"/>
      <c r="H272" s="1324"/>
      <c r="I272" s="1324"/>
      <c r="J272" s="1324"/>
    </row>
    <row r="273" spans="1:10" ht="14.1" customHeight="1" x14ac:dyDescent="0.25">
      <c r="A273" s="1324"/>
      <c r="B273" s="1335" t="s">
        <v>50</v>
      </c>
      <c r="C273" s="1333">
        <v>0</v>
      </c>
      <c r="D273" s="1333">
        <v>0</v>
      </c>
      <c r="E273" s="1333">
        <v>0</v>
      </c>
      <c r="F273" s="1333">
        <v>0</v>
      </c>
      <c r="G273" s="1324"/>
      <c r="H273" s="1324"/>
      <c r="I273" s="1324"/>
      <c r="J273" s="1324"/>
    </row>
    <row r="274" spans="1:10" ht="14.1" customHeight="1" x14ac:dyDescent="0.25">
      <c r="A274" s="1324"/>
      <c r="B274" s="1335" t="s">
        <v>52</v>
      </c>
      <c r="C274" s="1333">
        <v>0</v>
      </c>
      <c r="D274" s="1333">
        <v>48000000</v>
      </c>
      <c r="E274" s="1333">
        <v>48000000</v>
      </c>
      <c r="F274" s="1333">
        <v>48000000</v>
      </c>
      <c r="G274" s="1324"/>
      <c r="H274" s="1324"/>
      <c r="I274" s="1324"/>
      <c r="J274" s="1324"/>
    </row>
    <row r="275" spans="1:10" ht="14.1" customHeight="1" x14ac:dyDescent="0.25">
      <c r="A275" s="1324"/>
      <c r="B275" s="1335" t="s">
        <v>49</v>
      </c>
      <c r="C275" s="1333">
        <v>0</v>
      </c>
      <c r="D275" s="1333">
        <v>48000000</v>
      </c>
      <c r="E275" s="1333">
        <v>48000000</v>
      </c>
      <c r="F275" s="1333">
        <v>48000000</v>
      </c>
      <c r="G275" s="1324"/>
      <c r="H275" s="1324"/>
      <c r="I275" s="1324"/>
      <c r="J275" s="1324"/>
    </row>
    <row r="276" spans="1:10" ht="14.1" customHeight="1" x14ac:dyDescent="0.25">
      <c r="A276" s="1324"/>
      <c r="B276" s="1335" t="s">
        <v>50</v>
      </c>
      <c r="C276" s="1333">
        <v>0</v>
      </c>
      <c r="D276" s="1333">
        <v>0</v>
      </c>
      <c r="E276" s="1333">
        <v>0</v>
      </c>
      <c r="F276" s="1333">
        <v>0</v>
      </c>
      <c r="G276" s="1324"/>
      <c r="H276" s="1324"/>
      <c r="I276" s="1324"/>
      <c r="J276" s="1324"/>
    </row>
    <row r="277" spans="1:10" ht="14.1" customHeight="1" x14ac:dyDescent="0.25">
      <c r="A277" s="1324"/>
      <c r="B277" s="1335" t="s">
        <v>53</v>
      </c>
      <c r="C277" s="1333">
        <v>0</v>
      </c>
      <c r="D277" s="1333">
        <v>0</v>
      </c>
      <c r="E277" s="1333">
        <v>0</v>
      </c>
      <c r="F277" s="1333">
        <v>0</v>
      </c>
      <c r="G277" s="1324"/>
      <c r="H277" s="1324"/>
      <c r="I277" s="1324"/>
      <c r="J277" s="1324"/>
    </row>
    <row r="278" spans="1:10" ht="14.1" customHeight="1" x14ac:dyDescent="0.25">
      <c r="A278" s="1324"/>
      <c r="B278" s="1335" t="s">
        <v>49</v>
      </c>
      <c r="C278" s="1333">
        <v>0</v>
      </c>
      <c r="D278" s="1333">
        <v>0</v>
      </c>
      <c r="E278" s="1333">
        <v>0</v>
      </c>
      <c r="F278" s="1333">
        <v>0</v>
      </c>
      <c r="G278" s="1324"/>
      <c r="H278" s="1324"/>
      <c r="I278" s="1324"/>
      <c r="J278" s="1324"/>
    </row>
    <row r="279" spans="1:10" ht="14.1" customHeight="1" x14ac:dyDescent="0.25">
      <c r="A279" s="1324"/>
      <c r="B279" s="1335" t="s">
        <v>50</v>
      </c>
      <c r="C279" s="1333">
        <v>0</v>
      </c>
      <c r="D279" s="1333">
        <v>0</v>
      </c>
      <c r="E279" s="1333">
        <v>0</v>
      </c>
      <c r="F279" s="1333">
        <v>0</v>
      </c>
      <c r="G279" s="1324"/>
      <c r="H279" s="1324"/>
      <c r="I279" s="1324"/>
      <c r="J279" s="1324"/>
    </row>
    <row r="280" spans="1:10" ht="14.1" customHeight="1" x14ac:dyDescent="0.25">
      <c r="A280" s="1324"/>
      <c r="B280" s="1335" t="s">
        <v>54</v>
      </c>
      <c r="C280" s="1333">
        <v>0</v>
      </c>
      <c r="D280" s="1333">
        <v>0</v>
      </c>
      <c r="E280" s="1333">
        <v>0</v>
      </c>
      <c r="F280" s="1333">
        <v>0</v>
      </c>
      <c r="G280" s="1324"/>
      <c r="H280" s="1324"/>
      <c r="I280" s="1324"/>
      <c r="J280" s="1324"/>
    </row>
    <row r="281" spans="1:10" ht="14.1" customHeight="1" x14ac:dyDescent="0.25">
      <c r="A281" s="1324"/>
      <c r="B281" s="1335" t="s">
        <v>49</v>
      </c>
      <c r="C281" s="1333">
        <v>0</v>
      </c>
      <c r="D281" s="1333">
        <v>0</v>
      </c>
      <c r="E281" s="1333">
        <v>0</v>
      </c>
      <c r="F281" s="1333">
        <v>0</v>
      </c>
      <c r="G281" s="1324"/>
      <c r="H281" s="1324"/>
      <c r="I281" s="1324"/>
      <c r="J281" s="1324"/>
    </row>
    <row r="282" spans="1:10" ht="14.1" customHeight="1" x14ac:dyDescent="0.25">
      <c r="A282" s="1324"/>
      <c r="B282" s="1335" t="s">
        <v>50</v>
      </c>
      <c r="C282" s="1333">
        <v>0</v>
      </c>
      <c r="D282" s="1333">
        <v>0</v>
      </c>
      <c r="E282" s="1333">
        <v>0</v>
      </c>
      <c r="F282" s="1333">
        <v>0</v>
      </c>
      <c r="G282" s="1324"/>
      <c r="H282" s="1324"/>
      <c r="I282" s="1324"/>
      <c r="J282" s="1324"/>
    </row>
    <row r="283" spans="1:10" ht="14.1" customHeight="1" x14ac:dyDescent="0.25">
      <c r="A283" s="1324"/>
      <c r="B283" s="1335" t="s">
        <v>55</v>
      </c>
      <c r="C283" s="1333">
        <v>0</v>
      </c>
      <c r="D283" s="1333">
        <v>0</v>
      </c>
      <c r="E283" s="1333">
        <v>0</v>
      </c>
      <c r="F283" s="1333">
        <v>0</v>
      </c>
      <c r="G283" s="1324"/>
      <c r="H283" s="1324"/>
      <c r="I283" s="1324"/>
      <c r="J283" s="1324"/>
    </row>
    <row r="284" spans="1:10" ht="14.1" customHeight="1" x14ac:dyDescent="0.25">
      <c r="A284" s="1324"/>
      <c r="B284" s="1335" t="s">
        <v>49</v>
      </c>
      <c r="C284" s="1333">
        <v>0</v>
      </c>
      <c r="D284" s="1333">
        <v>0</v>
      </c>
      <c r="E284" s="1333">
        <v>0</v>
      </c>
      <c r="F284" s="1333">
        <v>0</v>
      </c>
      <c r="G284" s="1324"/>
      <c r="H284" s="1324"/>
      <c r="I284" s="1324"/>
      <c r="J284" s="1324"/>
    </row>
    <row r="285" spans="1:10" ht="14.1" customHeight="1" x14ac:dyDescent="0.25">
      <c r="A285" s="1324"/>
      <c r="B285" s="1335" t="s">
        <v>50</v>
      </c>
      <c r="C285" s="1333">
        <v>0</v>
      </c>
      <c r="D285" s="1333">
        <v>0</v>
      </c>
      <c r="E285" s="1333">
        <v>0</v>
      </c>
      <c r="F285" s="1333">
        <v>0</v>
      </c>
      <c r="G285" s="1324"/>
      <c r="H285" s="1324"/>
      <c r="I285" s="1324"/>
      <c r="J285" s="1324"/>
    </row>
    <row r="286" spans="1:10" ht="14.1" customHeight="1" x14ac:dyDescent="0.25">
      <c r="A286" s="1324"/>
      <c r="B286" s="1335" t="s">
        <v>56</v>
      </c>
      <c r="C286" s="1333">
        <v>0</v>
      </c>
      <c r="D286" s="1333">
        <v>0</v>
      </c>
      <c r="E286" s="1333">
        <v>0</v>
      </c>
      <c r="F286" s="1333">
        <v>0</v>
      </c>
      <c r="G286" s="1324"/>
      <c r="H286" s="1324"/>
      <c r="I286" s="1324"/>
      <c r="J286" s="1324"/>
    </row>
    <row r="287" spans="1:10" ht="14.1" customHeight="1" x14ac:dyDescent="0.25">
      <c r="A287" s="1324"/>
      <c r="B287" s="1335" t="s">
        <v>49</v>
      </c>
      <c r="C287" s="1333">
        <v>0</v>
      </c>
      <c r="D287" s="1333">
        <v>0</v>
      </c>
      <c r="E287" s="1333">
        <v>0</v>
      </c>
      <c r="F287" s="1333">
        <v>0</v>
      </c>
      <c r="G287" s="1324"/>
      <c r="H287" s="1324"/>
      <c r="I287" s="1324"/>
      <c r="J287" s="1324"/>
    </row>
    <row r="288" spans="1:10" ht="14.1" customHeight="1" x14ac:dyDescent="0.25">
      <c r="A288" s="1324"/>
      <c r="B288" s="1335" t="s">
        <v>50</v>
      </c>
      <c r="C288" s="1333">
        <v>0</v>
      </c>
      <c r="D288" s="1333">
        <v>0</v>
      </c>
      <c r="E288" s="1333">
        <v>0</v>
      </c>
      <c r="F288" s="1333">
        <v>0</v>
      </c>
      <c r="G288" s="1324"/>
      <c r="H288" s="1324"/>
      <c r="I288" s="1324"/>
      <c r="J288" s="1324"/>
    </row>
    <row r="289" spans="1:10" ht="14.1" customHeight="1" x14ac:dyDescent="0.25">
      <c r="A289" s="1324"/>
      <c r="B289" s="1335" t="s">
        <v>57</v>
      </c>
      <c r="C289" s="1333">
        <v>0</v>
      </c>
      <c r="D289" s="1333">
        <v>0</v>
      </c>
      <c r="E289" s="1333">
        <v>0</v>
      </c>
      <c r="F289" s="1333">
        <v>0</v>
      </c>
      <c r="G289" s="1324"/>
      <c r="H289" s="1324"/>
      <c r="I289" s="1324"/>
      <c r="J289" s="1324"/>
    </row>
    <row r="290" spans="1:10" ht="14.1" customHeight="1" x14ac:dyDescent="0.25">
      <c r="A290" s="1324"/>
      <c r="B290" s="1335" t="s">
        <v>49</v>
      </c>
      <c r="C290" s="1333">
        <v>0</v>
      </c>
      <c r="D290" s="1333">
        <v>0</v>
      </c>
      <c r="E290" s="1333">
        <v>0</v>
      </c>
      <c r="F290" s="1333">
        <v>0</v>
      </c>
      <c r="G290" s="1324"/>
      <c r="H290" s="1324"/>
      <c r="I290" s="1324"/>
      <c r="J290" s="1324"/>
    </row>
    <row r="291" spans="1:10" ht="14.1" customHeight="1" x14ac:dyDescent="0.25">
      <c r="A291" s="1324"/>
      <c r="B291" s="1335" t="s">
        <v>58</v>
      </c>
      <c r="C291" s="1333">
        <v>0</v>
      </c>
      <c r="D291" s="1333">
        <v>0</v>
      </c>
      <c r="E291" s="1333">
        <v>0</v>
      </c>
      <c r="F291" s="1333">
        <v>0</v>
      </c>
      <c r="G291" s="1324"/>
      <c r="H291" s="1324"/>
      <c r="I291" s="1324"/>
      <c r="J291" s="1324"/>
    </row>
    <row r="292" spans="1:10" ht="14.1" customHeight="1" x14ac:dyDescent="0.25">
      <c r="A292" s="1324"/>
      <c r="B292" s="1335" t="s">
        <v>59</v>
      </c>
      <c r="C292" s="1333">
        <v>0</v>
      </c>
      <c r="D292" s="1333">
        <v>0</v>
      </c>
      <c r="E292" s="1333">
        <v>0</v>
      </c>
      <c r="F292" s="1333">
        <v>0</v>
      </c>
      <c r="G292" s="1324"/>
      <c r="H292" s="1324"/>
      <c r="I292" s="1324"/>
      <c r="J292" s="1324"/>
    </row>
    <row r="293" spans="1:10" ht="14.1" customHeight="1" x14ac:dyDescent="0.25">
      <c r="A293" s="1324"/>
      <c r="B293" s="1335" t="s">
        <v>60</v>
      </c>
      <c r="C293" s="1333">
        <v>0</v>
      </c>
      <c r="D293" s="1333">
        <v>0</v>
      </c>
      <c r="E293" s="1333">
        <v>0</v>
      </c>
      <c r="F293" s="1333">
        <v>0</v>
      </c>
      <c r="G293" s="1324"/>
      <c r="H293" s="1324"/>
      <c r="I293" s="1324"/>
      <c r="J293" s="1324"/>
    </row>
    <row r="294" spans="1:10" ht="14.1" customHeight="1" x14ac:dyDescent="0.25">
      <c r="A294" s="1324"/>
      <c r="B294" s="1335" t="s">
        <v>61</v>
      </c>
      <c r="C294" s="1333">
        <v>0</v>
      </c>
      <c r="D294" s="1333">
        <v>0</v>
      </c>
      <c r="E294" s="1333">
        <v>0</v>
      </c>
      <c r="F294" s="1333">
        <v>0</v>
      </c>
      <c r="G294" s="1324"/>
      <c r="H294" s="1324"/>
      <c r="I294" s="1324"/>
      <c r="J294" s="1324"/>
    </row>
    <row r="295" spans="1:10" ht="14.1" customHeight="1" x14ac:dyDescent="0.25">
      <c r="A295" s="1324"/>
      <c r="B295" s="1335" t="s">
        <v>62</v>
      </c>
      <c r="C295" s="1333">
        <v>0</v>
      </c>
      <c r="D295" s="1333">
        <v>0</v>
      </c>
      <c r="E295" s="1333">
        <v>0</v>
      </c>
      <c r="F295" s="1333">
        <v>0</v>
      </c>
      <c r="G295" s="1324"/>
      <c r="H295" s="1324"/>
      <c r="I295" s="1324"/>
      <c r="J295" s="1324"/>
    </row>
    <row r="296" spans="1:10" ht="14.1" customHeight="1" x14ac:dyDescent="0.25">
      <c r="A296" s="1324"/>
      <c r="B296" s="1335" t="s">
        <v>49</v>
      </c>
      <c r="C296" s="1333">
        <v>0</v>
      </c>
      <c r="D296" s="1333">
        <v>0</v>
      </c>
      <c r="E296" s="1333">
        <v>0</v>
      </c>
      <c r="F296" s="1333">
        <v>0</v>
      </c>
      <c r="G296" s="1324"/>
      <c r="H296" s="1324"/>
      <c r="I296" s="1324"/>
      <c r="J296" s="1324"/>
    </row>
    <row r="297" spans="1:10" ht="14.1" customHeight="1" x14ac:dyDescent="0.25">
      <c r="A297" s="1324"/>
      <c r="B297" s="1335" t="s">
        <v>58</v>
      </c>
      <c r="C297" s="1333">
        <v>0</v>
      </c>
      <c r="D297" s="1333">
        <v>0</v>
      </c>
      <c r="E297" s="1333">
        <v>0</v>
      </c>
      <c r="F297" s="1333">
        <v>0</v>
      </c>
      <c r="G297" s="1324"/>
      <c r="H297" s="1324"/>
      <c r="I297" s="1324"/>
      <c r="J297" s="1324"/>
    </row>
    <row r="298" spans="1:10" ht="14.1" customHeight="1" x14ac:dyDescent="0.25">
      <c r="A298" s="1324"/>
      <c r="B298" s="1335" t="s">
        <v>59</v>
      </c>
      <c r="C298" s="1333">
        <v>0</v>
      </c>
      <c r="D298" s="1333">
        <v>0</v>
      </c>
      <c r="E298" s="1333">
        <v>0</v>
      </c>
      <c r="F298" s="1333">
        <v>0</v>
      </c>
      <c r="G298" s="1324"/>
      <c r="H298" s="1324"/>
      <c r="I298" s="1324"/>
      <c r="J298" s="1324"/>
    </row>
    <row r="299" spans="1:10" ht="14.1" customHeight="1" x14ac:dyDescent="0.25">
      <c r="A299" s="1324"/>
      <c r="B299" s="1335" t="s">
        <v>60</v>
      </c>
      <c r="C299" s="1333">
        <v>0</v>
      </c>
      <c r="D299" s="1333">
        <v>0</v>
      </c>
      <c r="E299" s="1333">
        <v>0</v>
      </c>
      <c r="F299" s="1333">
        <v>0</v>
      </c>
      <c r="G299" s="1324"/>
      <c r="H299" s="1324"/>
      <c r="I299" s="1324"/>
      <c r="J299" s="1324"/>
    </row>
    <row r="300" spans="1:10" ht="14.1" customHeight="1" x14ac:dyDescent="0.25">
      <c r="A300" s="1324"/>
      <c r="B300" s="1335" t="s">
        <v>61</v>
      </c>
      <c r="C300" s="1333">
        <v>0</v>
      </c>
      <c r="D300" s="1333">
        <v>0</v>
      </c>
      <c r="E300" s="1333">
        <v>0</v>
      </c>
      <c r="F300" s="1333">
        <v>0</v>
      </c>
      <c r="G300" s="1324"/>
      <c r="H300" s="1324"/>
      <c r="I300" s="1324"/>
      <c r="J300" s="1324"/>
    </row>
    <row r="301" spans="1:10" ht="14.1" customHeight="1" x14ac:dyDescent="0.25">
      <c r="A301" s="1324"/>
      <c r="B301" s="1335" t="s">
        <v>63</v>
      </c>
      <c r="C301" s="1333">
        <v>0</v>
      </c>
      <c r="D301" s="1333">
        <v>0</v>
      </c>
      <c r="E301" s="1333">
        <v>0</v>
      </c>
      <c r="F301" s="1333">
        <v>0</v>
      </c>
      <c r="G301" s="1324"/>
      <c r="H301" s="1324"/>
      <c r="I301" s="1324"/>
      <c r="J301" s="1324"/>
    </row>
    <row r="302" spans="1:10" ht="14.1" customHeight="1" x14ac:dyDescent="0.25">
      <c r="A302" s="1324"/>
      <c r="B302" s="1335" t="s">
        <v>49</v>
      </c>
      <c r="C302" s="1333">
        <v>0</v>
      </c>
      <c r="D302" s="1333">
        <v>0</v>
      </c>
      <c r="E302" s="1333">
        <v>0</v>
      </c>
      <c r="F302" s="1333">
        <v>0</v>
      </c>
      <c r="G302" s="1324"/>
      <c r="H302" s="1324"/>
      <c r="I302" s="1324"/>
      <c r="J302" s="1324"/>
    </row>
    <row r="303" spans="1:10" ht="14.1" customHeight="1" x14ac:dyDescent="0.25">
      <c r="A303" s="1324"/>
      <c r="B303" s="1335" t="s">
        <v>58</v>
      </c>
      <c r="C303" s="1333">
        <v>0</v>
      </c>
      <c r="D303" s="1333">
        <v>0</v>
      </c>
      <c r="E303" s="1333">
        <v>0</v>
      </c>
      <c r="F303" s="1333">
        <v>0</v>
      </c>
      <c r="G303" s="1324"/>
      <c r="H303" s="1324"/>
      <c r="I303" s="1324"/>
      <c r="J303" s="1324"/>
    </row>
    <row r="304" spans="1:10" ht="14.1" customHeight="1" x14ac:dyDescent="0.25">
      <c r="A304" s="1324"/>
      <c r="B304" s="1335" t="s">
        <v>59</v>
      </c>
      <c r="C304" s="1333">
        <v>0</v>
      </c>
      <c r="D304" s="1333">
        <v>0</v>
      </c>
      <c r="E304" s="1333">
        <v>0</v>
      </c>
      <c r="F304" s="1333">
        <v>0</v>
      </c>
      <c r="G304" s="1324"/>
      <c r="H304" s="1324"/>
      <c r="I304" s="1324"/>
      <c r="J304" s="1324"/>
    </row>
    <row r="305" spans="1:10" ht="14.1" customHeight="1" x14ac:dyDescent="0.25">
      <c r="A305" s="1324"/>
      <c r="B305" s="1335" t="s">
        <v>60</v>
      </c>
      <c r="C305" s="1333">
        <v>0</v>
      </c>
      <c r="D305" s="1333">
        <v>0</v>
      </c>
      <c r="E305" s="1333">
        <v>0</v>
      </c>
      <c r="F305" s="1333">
        <v>0</v>
      </c>
      <c r="G305" s="1324"/>
      <c r="H305" s="1324"/>
      <c r="I305" s="1324"/>
      <c r="J305" s="1324"/>
    </row>
    <row r="306" spans="1:10" ht="14.1" customHeight="1" x14ac:dyDescent="0.25">
      <c r="A306" s="1324"/>
      <c r="B306" s="1335" t="s">
        <v>61</v>
      </c>
      <c r="C306" s="1333">
        <v>0</v>
      </c>
      <c r="D306" s="1333">
        <v>0</v>
      </c>
      <c r="E306" s="1333">
        <v>0</v>
      </c>
      <c r="F306" s="1333">
        <v>0</v>
      </c>
      <c r="G306" s="1324"/>
      <c r="H306" s="1324"/>
      <c r="I306" s="1324"/>
      <c r="J306" s="1324"/>
    </row>
    <row r="307" spans="1:10" ht="14.1" customHeight="1" x14ac:dyDescent="0.25">
      <c r="A307" s="1324"/>
      <c r="B307" s="1335" t="s">
        <v>64</v>
      </c>
      <c r="C307" s="1333">
        <v>0</v>
      </c>
      <c r="D307" s="1333">
        <v>0</v>
      </c>
      <c r="E307" s="1333">
        <v>0</v>
      </c>
      <c r="F307" s="1333">
        <v>0</v>
      </c>
      <c r="G307" s="1324"/>
      <c r="H307" s="1324"/>
      <c r="I307" s="1324"/>
      <c r="J307" s="1324"/>
    </row>
    <row r="308" spans="1:10" ht="14.1" customHeight="1" x14ac:dyDescent="0.25">
      <c r="A308" s="1324"/>
      <c r="B308" s="1335" t="s">
        <v>65</v>
      </c>
      <c r="C308" s="1333">
        <v>0</v>
      </c>
      <c r="D308" s="1333">
        <v>0</v>
      </c>
      <c r="E308" s="1333">
        <v>0</v>
      </c>
      <c r="F308" s="1333">
        <v>0</v>
      </c>
      <c r="G308" s="1324"/>
      <c r="H308" s="1324"/>
      <c r="I308" s="1324"/>
      <c r="J308" s="1324"/>
    </row>
    <row r="309" spans="1:10" ht="14.1" customHeight="1" x14ac:dyDescent="0.25">
      <c r="A309" s="1324"/>
      <c r="B309" s="1334" t="s">
        <v>25</v>
      </c>
      <c r="C309" s="1333">
        <v>0</v>
      </c>
      <c r="D309" s="1333">
        <v>48000000</v>
      </c>
      <c r="E309" s="1333">
        <v>48000000</v>
      </c>
      <c r="F309" s="1333">
        <v>48000000</v>
      </c>
      <c r="G309" s="1324"/>
      <c r="H309" s="1324"/>
      <c r="I309" s="1324"/>
      <c r="J309" s="1324"/>
    </row>
    <row r="310" spans="1:10" ht="15" customHeight="1" x14ac:dyDescent="0.25">
      <c r="A310" s="1324"/>
      <c r="B310" s="1332" t="s">
        <v>18</v>
      </c>
      <c r="C310" s="1331" t="s">
        <v>18</v>
      </c>
      <c r="D310" s="1331" t="s">
        <v>18</v>
      </c>
      <c r="E310" s="1331" t="s">
        <v>18</v>
      </c>
      <c r="F310" s="1331" t="s">
        <v>18</v>
      </c>
      <c r="G310" s="1324"/>
      <c r="H310" s="1324"/>
      <c r="I310" s="1324"/>
      <c r="J310" s="1324"/>
    </row>
    <row r="311" spans="1:10" ht="15" customHeight="1" x14ac:dyDescent="0.25">
      <c r="A311" s="1324"/>
      <c r="B311" s="1330" t="s">
        <v>171</v>
      </c>
      <c r="C311" s="1329">
        <v>0</v>
      </c>
      <c r="D311" s="1329">
        <v>274500000</v>
      </c>
      <c r="E311" s="1329">
        <v>269500000</v>
      </c>
      <c r="F311" s="1329">
        <v>270500000</v>
      </c>
      <c r="G311" s="1324"/>
      <c r="H311" s="1324"/>
      <c r="I311" s="1324"/>
      <c r="J311" s="1324"/>
    </row>
    <row r="312" spans="1:10" ht="15" customHeight="1" x14ac:dyDescent="0.25">
      <c r="A312" s="1324"/>
      <c r="B312" s="1327" t="s">
        <v>48</v>
      </c>
      <c r="C312" s="1326">
        <v>0</v>
      </c>
      <c r="D312" s="1326">
        <v>114500000</v>
      </c>
      <c r="E312" s="1326">
        <v>114500000</v>
      </c>
      <c r="F312" s="1326">
        <v>114500000</v>
      </c>
      <c r="G312" s="1324"/>
      <c r="H312" s="1324"/>
      <c r="I312" s="1324"/>
      <c r="J312" s="1324"/>
    </row>
    <row r="313" spans="1:10" ht="15" customHeight="1" x14ac:dyDescent="0.25">
      <c r="A313" s="1324"/>
      <c r="B313" s="1327" t="s">
        <v>49</v>
      </c>
      <c r="C313" s="1326">
        <v>0</v>
      </c>
      <c r="D313" s="1326">
        <v>114500000</v>
      </c>
      <c r="E313" s="1326">
        <v>114500000</v>
      </c>
      <c r="F313" s="1326">
        <v>114500000</v>
      </c>
      <c r="G313" s="1324"/>
      <c r="H313" s="1349"/>
      <c r="I313" s="1324"/>
      <c r="J313" s="1324"/>
    </row>
    <row r="314" spans="1:10" ht="15" customHeight="1" x14ac:dyDescent="0.25">
      <c r="A314" s="1324"/>
      <c r="B314" s="1327" t="s">
        <v>50</v>
      </c>
      <c r="C314" s="1326">
        <v>0</v>
      </c>
      <c r="D314" s="1326">
        <v>0</v>
      </c>
      <c r="E314" s="1326">
        <v>0</v>
      </c>
      <c r="F314" s="1326">
        <v>0</v>
      </c>
      <c r="G314" s="1324"/>
      <c r="H314" s="1349"/>
      <c r="I314" s="1324"/>
      <c r="J314" s="1324"/>
    </row>
    <row r="315" spans="1:10" ht="15" customHeight="1" x14ac:dyDescent="0.25">
      <c r="A315" s="1324"/>
      <c r="B315" s="1327" t="s">
        <v>51</v>
      </c>
      <c r="C315" s="1326">
        <v>0</v>
      </c>
      <c r="D315" s="1326">
        <v>17900000</v>
      </c>
      <c r="E315" s="1326">
        <v>17900000</v>
      </c>
      <c r="F315" s="1326">
        <v>17900000</v>
      </c>
      <c r="G315" s="1324"/>
      <c r="H315" s="1324"/>
      <c r="I315" s="1324"/>
      <c r="J315" s="1324"/>
    </row>
    <row r="316" spans="1:10" ht="15" customHeight="1" x14ac:dyDescent="0.25">
      <c r="A316" s="1324"/>
      <c r="B316" s="1327" t="s">
        <v>49</v>
      </c>
      <c r="C316" s="1326">
        <v>0</v>
      </c>
      <c r="D316" s="1326">
        <v>17900000</v>
      </c>
      <c r="E316" s="1326">
        <v>17900000</v>
      </c>
      <c r="F316" s="1326">
        <v>17900000</v>
      </c>
      <c r="G316" s="1324"/>
      <c r="H316" s="1324"/>
      <c r="I316" s="1324"/>
      <c r="J316" s="1324"/>
    </row>
    <row r="317" spans="1:10" ht="15" customHeight="1" x14ac:dyDescent="0.25">
      <c r="A317" s="1324"/>
      <c r="B317" s="1327" t="s">
        <v>50</v>
      </c>
      <c r="C317" s="1326">
        <v>0</v>
      </c>
      <c r="D317" s="1326">
        <v>0</v>
      </c>
      <c r="E317" s="1326">
        <v>0</v>
      </c>
      <c r="F317" s="1326">
        <v>0</v>
      </c>
      <c r="G317" s="1324"/>
      <c r="H317" s="1324"/>
      <c r="I317" s="1324"/>
      <c r="J317" s="1324"/>
    </row>
    <row r="318" spans="1:10" ht="15" customHeight="1" x14ac:dyDescent="0.25">
      <c r="A318" s="1324"/>
      <c r="B318" s="1327" t="s">
        <v>52</v>
      </c>
      <c r="C318" s="1326">
        <v>0</v>
      </c>
      <c r="D318" s="1326">
        <v>136100000</v>
      </c>
      <c r="E318" s="1326">
        <v>131100000</v>
      </c>
      <c r="F318" s="1326">
        <v>132100000</v>
      </c>
      <c r="G318" s="1324"/>
      <c r="H318" s="1324"/>
      <c r="I318" s="1324"/>
      <c r="J318" s="1324"/>
    </row>
    <row r="319" spans="1:10" ht="15" customHeight="1" x14ac:dyDescent="0.25">
      <c r="A319" s="1324"/>
      <c r="B319" s="1327" t="s">
        <v>49</v>
      </c>
      <c r="C319" s="1326">
        <v>0</v>
      </c>
      <c r="D319" s="1326">
        <v>136100000</v>
      </c>
      <c r="E319" s="1326">
        <v>131100000</v>
      </c>
      <c r="F319" s="1326">
        <v>132100000</v>
      </c>
      <c r="G319" s="1324"/>
      <c r="H319" s="1324"/>
      <c r="I319" s="1324"/>
      <c r="J319" s="1324"/>
    </row>
    <row r="320" spans="1:10" ht="15" customHeight="1" x14ac:dyDescent="0.25">
      <c r="A320" s="1324"/>
      <c r="B320" s="1327" t="s">
        <v>50</v>
      </c>
      <c r="C320" s="1326">
        <v>0</v>
      </c>
      <c r="D320" s="1326">
        <v>0</v>
      </c>
      <c r="E320" s="1326">
        <v>0</v>
      </c>
      <c r="F320" s="1326">
        <v>0</v>
      </c>
      <c r="G320" s="1324"/>
      <c r="H320" s="1324"/>
      <c r="I320" s="1324"/>
      <c r="J320" s="1324"/>
    </row>
    <row r="321" spans="1:10" ht="15" customHeight="1" x14ac:dyDescent="0.25">
      <c r="A321" s="1324"/>
      <c r="B321" s="1327" t="s">
        <v>53</v>
      </c>
      <c r="C321" s="1326">
        <v>0</v>
      </c>
      <c r="D321" s="1326">
        <v>0</v>
      </c>
      <c r="E321" s="1326">
        <v>0</v>
      </c>
      <c r="F321" s="1326">
        <v>0</v>
      </c>
      <c r="G321" s="1324"/>
      <c r="H321" s="1324"/>
      <c r="I321" s="1324"/>
      <c r="J321" s="1324"/>
    </row>
    <row r="322" spans="1:10" ht="15" customHeight="1" x14ac:dyDescent="0.25">
      <c r="A322" s="1324"/>
      <c r="B322" s="1327" t="s">
        <v>49</v>
      </c>
      <c r="C322" s="1326">
        <v>0</v>
      </c>
      <c r="D322" s="1326">
        <v>0</v>
      </c>
      <c r="E322" s="1326">
        <v>0</v>
      </c>
      <c r="F322" s="1326">
        <v>0</v>
      </c>
      <c r="G322" s="1324"/>
      <c r="H322" s="1324"/>
      <c r="I322" s="1324"/>
      <c r="J322" s="1324"/>
    </row>
    <row r="323" spans="1:10" ht="15" customHeight="1" x14ac:dyDescent="0.25">
      <c r="A323" s="1324"/>
      <c r="B323" s="1327" t="s">
        <v>50</v>
      </c>
      <c r="C323" s="1326">
        <v>0</v>
      </c>
      <c r="D323" s="1326">
        <v>0</v>
      </c>
      <c r="E323" s="1326">
        <v>0</v>
      </c>
      <c r="F323" s="1326">
        <v>0</v>
      </c>
      <c r="G323" s="1324"/>
      <c r="H323" s="1324"/>
      <c r="I323" s="1324"/>
      <c r="J323" s="1324"/>
    </row>
    <row r="324" spans="1:10" ht="20.100000000000001" customHeight="1" x14ac:dyDescent="0.25">
      <c r="A324" s="1324"/>
      <c r="B324" s="1327" t="s">
        <v>172</v>
      </c>
      <c r="C324" s="1328">
        <v>0</v>
      </c>
      <c r="D324" s="1328">
        <v>0</v>
      </c>
      <c r="E324" s="1328">
        <v>0</v>
      </c>
      <c r="F324" s="1328">
        <v>0</v>
      </c>
      <c r="G324" s="1324"/>
      <c r="H324" s="1324"/>
      <c r="I324" s="1324"/>
      <c r="J324" s="1324"/>
    </row>
    <row r="325" spans="1:10" ht="15" customHeight="1" x14ac:dyDescent="0.25">
      <c r="A325" s="1324"/>
      <c r="B325" s="1327" t="s">
        <v>49</v>
      </c>
      <c r="C325" s="1326">
        <v>0</v>
      </c>
      <c r="D325" s="1326">
        <v>0</v>
      </c>
      <c r="E325" s="1326">
        <v>0</v>
      </c>
      <c r="F325" s="1326">
        <v>0</v>
      </c>
      <c r="G325" s="1324"/>
      <c r="H325" s="1324"/>
      <c r="I325" s="1324"/>
      <c r="J325" s="1324"/>
    </row>
    <row r="326" spans="1:10" ht="15" customHeight="1" x14ac:dyDescent="0.25">
      <c r="A326" s="1324"/>
      <c r="B326" s="1327" t="s">
        <v>50</v>
      </c>
      <c r="C326" s="1326">
        <v>0</v>
      </c>
      <c r="D326" s="1326">
        <v>0</v>
      </c>
      <c r="E326" s="1326">
        <v>0</v>
      </c>
      <c r="F326" s="1326">
        <v>0</v>
      </c>
      <c r="G326" s="1324"/>
      <c r="H326" s="1324"/>
      <c r="I326" s="1324"/>
      <c r="J326" s="1324"/>
    </row>
    <row r="327" spans="1:10" ht="15" customHeight="1" x14ac:dyDescent="0.25">
      <c r="A327" s="1324"/>
      <c r="B327" s="1327" t="s">
        <v>55</v>
      </c>
      <c r="C327" s="1326">
        <v>0</v>
      </c>
      <c r="D327" s="1326">
        <v>0</v>
      </c>
      <c r="E327" s="1326">
        <v>0</v>
      </c>
      <c r="F327" s="1326">
        <v>0</v>
      </c>
      <c r="G327" s="1324"/>
      <c r="H327" s="1324"/>
      <c r="I327" s="1324"/>
      <c r="J327" s="1324"/>
    </row>
    <row r="328" spans="1:10" ht="15" customHeight="1" x14ac:dyDescent="0.25">
      <c r="A328" s="1324"/>
      <c r="B328" s="1327" t="s">
        <v>49</v>
      </c>
      <c r="C328" s="1326">
        <v>0</v>
      </c>
      <c r="D328" s="1326">
        <v>0</v>
      </c>
      <c r="E328" s="1326">
        <v>0</v>
      </c>
      <c r="F328" s="1326">
        <v>0</v>
      </c>
      <c r="G328" s="1324"/>
      <c r="H328" s="1324"/>
      <c r="I328" s="1324"/>
      <c r="J328" s="1324"/>
    </row>
    <row r="329" spans="1:10" ht="15" customHeight="1" x14ac:dyDescent="0.25">
      <c r="A329" s="1324"/>
      <c r="B329" s="1327" t="s">
        <v>50</v>
      </c>
      <c r="C329" s="1326">
        <v>0</v>
      </c>
      <c r="D329" s="1326">
        <v>0</v>
      </c>
      <c r="E329" s="1326">
        <v>0</v>
      </c>
      <c r="F329" s="1326">
        <v>0</v>
      </c>
      <c r="G329" s="1324"/>
      <c r="H329" s="1324"/>
      <c r="I329" s="1324"/>
      <c r="J329" s="1324"/>
    </row>
    <row r="330" spans="1:10" ht="15" customHeight="1" x14ac:dyDescent="0.25">
      <c r="A330" s="1324"/>
      <c r="B330" s="1327" t="s">
        <v>56</v>
      </c>
      <c r="C330" s="1326">
        <v>0</v>
      </c>
      <c r="D330" s="1326">
        <v>0</v>
      </c>
      <c r="E330" s="1326">
        <v>0</v>
      </c>
      <c r="F330" s="1326">
        <v>0</v>
      </c>
      <c r="G330" s="1324"/>
      <c r="H330" s="1324"/>
      <c r="I330" s="1324"/>
      <c r="J330" s="1324"/>
    </row>
    <row r="331" spans="1:10" ht="15" customHeight="1" x14ac:dyDescent="0.25">
      <c r="A331" s="1324"/>
      <c r="B331" s="1327" t="s">
        <v>49</v>
      </c>
      <c r="C331" s="1326">
        <v>0</v>
      </c>
      <c r="D331" s="1326">
        <v>0</v>
      </c>
      <c r="E331" s="1326">
        <v>0</v>
      </c>
      <c r="F331" s="1326">
        <v>0</v>
      </c>
      <c r="G331" s="1324"/>
      <c r="H331" s="1324"/>
      <c r="I331" s="1324"/>
      <c r="J331" s="1324"/>
    </row>
    <row r="332" spans="1:10" ht="15" customHeight="1" x14ac:dyDescent="0.25">
      <c r="A332" s="1324"/>
      <c r="B332" s="1327" t="s">
        <v>50</v>
      </c>
      <c r="C332" s="1326">
        <v>0</v>
      </c>
      <c r="D332" s="1326">
        <v>0</v>
      </c>
      <c r="E332" s="1326">
        <v>0</v>
      </c>
      <c r="F332" s="1326">
        <v>0</v>
      </c>
      <c r="G332" s="1324"/>
      <c r="H332" s="1324"/>
      <c r="I332" s="1324"/>
      <c r="J332" s="1324"/>
    </row>
    <row r="333" spans="1:10" ht="15" customHeight="1" x14ac:dyDescent="0.25">
      <c r="A333" s="1324"/>
      <c r="B333" s="1327" t="s">
        <v>57</v>
      </c>
      <c r="C333" s="1326">
        <v>0</v>
      </c>
      <c r="D333" s="1326">
        <v>0</v>
      </c>
      <c r="E333" s="1326">
        <v>0</v>
      </c>
      <c r="F333" s="1326">
        <v>0</v>
      </c>
      <c r="G333" s="1324"/>
      <c r="H333" s="1324"/>
      <c r="I333" s="1324"/>
      <c r="J333" s="1324"/>
    </row>
    <row r="334" spans="1:10" ht="15" customHeight="1" x14ac:dyDescent="0.25">
      <c r="A334" s="1324"/>
      <c r="B334" s="1327" t="s">
        <v>49</v>
      </c>
      <c r="C334" s="1326">
        <v>0</v>
      </c>
      <c r="D334" s="1326">
        <v>0</v>
      </c>
      <c r="E334" s="1326">
        <v>0</v>
      </c>
      <c r="F334" s="1326">
        <v>0</v>
      </c>
      <c r="G334" s="1324"/>
      <c r="H334" s="1324"/>
      <c r="I334" s="1324"/>
      <c r="J334" s="1324"/>
    </row>
    <row r="335" spans="1:10" ht="15" customHeight="1" x14ac:dyDescent="0.25">
      <c r="A335" s="1324"/>
      <c r="B335" s="1327" t="s">
        <v>58</v>
      </c>
      <c r="C335" s="1326">
        <v>0</v>
      </c>
      <c r="D335" s="1326">
        <v>0</v>
      </c>
      <c r="E335" s="1326">
        <v>0</v>
      </c>
      <c r="F335" s="1326">
        <v>0</v>
      </c>
      <c r="G335" s="1324"/>
      <c r="H335" s="1324"/>
      <c r="I335" s="1324"/>
      <c r="J335" s="1324"/>
    </row>
    <row r="336" spans="1:10" ht="15" customHeight="1" x14ac:dyDescent="0.25">
      <c r="A336" s="1324"/>
      <c r="B336" s="1327" t="s">
        <v>59</v>
      </c>
      <c r="C336" s="1326">
        <v>0</v>
      </c>
      <c r="D336" s="1326">
        <v>0</v>
      </c>
      <c r="E336" s="1326">
        <v>0</v>
      </c>
      <c r="F336" s="1326">
        <v>0</v>
      </c>
      <c r="G336" s="1324"/>
      <c r="H336" s="1324"/>
      <c r="I336" s="1324"/>
      <c r="J336" s="1324"/>
    </row>
    <row r="337" spans="1:10" ht="15" customHeight="1" x14ac:dyDescent="0.25">
      <c r="A337" s="1324"/>
      <c r="B337" s="1327" t="s">
        <v>60</v>
      </c>
      <c r="C337" s="1326">
        <v>0</v>
      </c>
      <c r="D337" s="1326">
        <v>0</v>
      </c>
      <c r="E337" s="1326">
        <v>0</v>
      </c>
      <c r="F337" s="1326">
        <v>0</v>
      </c>
      <c r="G337" s="1324"/>
      <c r="H337" s="1324"/>
      <c r="I337" s="1324"/>
      <c r="J337" s="1324"/>
    </row>
    <row r="338" spans="1:10" ht="15" customHeight="1" x14ac:dyDescent="0.25">
      <c r="A338" s="1324"/>
      <c r="B338" s="1327" t="s">
        <v>61</v>
      </c>
      <c r="C338" s="1326">
        <v>0</v>
      </c>
      <c r="D338" s="1326">
        <v>0</v>
      </c>
      <c r="E338" s="1326">
        <v>0</v>
      </c>
      <c r="F338" s="1326">
        <v>0</v>
      </c>
      <c r="G338" s="1324"/>
      <c r="H338" s="1324"/>
      <c r="I338" s="1324"/>
      <c r="J338" s="1324"/>
    </row>
    <row r="339" spans="1:10" ht="15" customHeight="1" x14ac:dyDescent="0.25">
      <c r="A339" s="1324"/>
      <c r="B339" s="1327" t="s">
        <v>62</v>
      </c>
      <c r="C339" s="1326">
        <v>0</v>
      </c>
      <c r="D339" s="1326">
        <v>6000000</v>
      </c>
      <c r="E339" s="1326">
        <v>6000000</v>
      </c>
      <c r="F339" s="1326">
        <v>6000000</v>
      </c>
      <c r="G339" s="1324"/>
      <c r="H339" s="1324"/>
      <c r="I339" s="1324"/>
      <c r="J339" s="1324"/>
    </row>
    <row r="340" spans="1:10" ht="15" customHeight="1" x14ac:dyDescent="0.25">
      <c r="A340" s="1324"/>
      <c r="B340" s="1327" t="s">
        <v>49</v>
      </c>
      <c r="C340" s="1326">
        <v>0</v>
      </c>
      <c r="D340" s="1326">
        <v>6000000</v>
      </c>
      <c r="E340" s="1326">
        <v>6000000</v>
      </c>
      <c r="F340" s="1326">
        <v>6000000</v>
      </c>
      <c r="G340" s="1324"/>
      <c r="H340" s="1324"/>
      <c r="I340" s="1324"/>
      <c r="J340" s="1324"/>
    </row>
    <row r="341" spans="1:10" ht="15" customHeight="1" x14ac:dyDescent="0.25">
      <c r="A341" s="1324"/>
      <c r="B341" s="1327" t="s">
        <v>58</v>
      </c>
      <c r="C341" s="1326">
        <v>0</v>
      </c>
      <c r="D341" s="1326">
        <v>0</v>
      </c>
      <c r="E341" s="1326">
        <v>0</v>
      </c>
      <c r="F341" s="1326">
        <v>0</v>
      </c>
      <c r="G341" s="1324"/>
      <c r="H341" s="1324"/>
      <c r="I341" s="1324"/>
      <c r="J341" s="1324"/>
    </row>
    <row r="342" spans="1:10" ht="15" customHeight="1" x14ac:dyDescent="0.25">
      <c r="A342" s="1324"/>
      <c r="B342" s="1327" t="s">
        <v>59</v>
      </c>
      <c r="C342" s="1326">
        <v>0</v>
      </c>
      <c r="D342" s="1326">
        <v>0</v>
      </c>
      <c r="E342" s="1326">
        <v>0</v>
      </c>
      <c r="F342" s="1326">
        <v>0</v>
      </c>
      <c r="G342" s="1324"/>
      <c r="H342" s="1324"/>
      <c r="I342" s="1324"/>
      <c r="J342" s="1324"/>
    </row>
    <row r="343" spans="1:10" ht="15" customHeight="1" x14ac:dyDescent="0.25">
      <c r="A343" s="1324"/>
      <c r="B343" s="1327" t="s">
        <v>60</v>
      </c>
      <c r="C343" s="1326">
        <v>0</v>
      </c>
      <c r="D343" s="1326">
        <v>0</v>
      </c>
      <c r="E343" s="1326">
        <v>0</v>
      </c>
      <c r="F343" s="1326">
        <v>0</v>
      </c>
      <c r="G343" s="1324"/>
      <c r="H343" s="1324"/>
      <c r="I343" s="1324"/>
      <c r="J343" s="1324"/>
    </row>
    <row r="344" spans="1:10" ht="15" customHeight="1" x14ac:dyDescent="0.25">
      <c r="A344" s="1324"/>
      <c r="B344" s="1327" t="s">
        <v>61</v>
      </c>
      <c r="C344" s="1326">
        <v>0</v>
      </c>
      <c r="D344" s="1326">
        <v>0</v>
      </c>
      <c r="E344" s="1326">
        <v>0</v>
      </c>
      <c r="F344" s="1326">
        <v>0</v>
      </c>
      <c r="G344" s="1324"/>
      <c r="H344" s="1324"/>
      <c r="I344" s="1324"/>
      <c r="J344" s="1324"/>
    </row>
    <row r="345" spans="1:10" ht="15" customHeight="1" x14ac:dyDescent="0.25">
      <c r="A345" s="1324"/>
      <c r="B345" s="1327" t="s">
        <v>63</v>
      </c>
      <c r="C345" s="1326">
        <v>0</v>
      </c>
      <c r="D345" s="1326">
        <v>0</v>
      </c>
      <c r="E345" s="1326">
        <v>0</v>
      </c>
      <c r="F345" s="1326">
        <v>0</v>
      </c>
      <c r="G345" s="1324"/>
      <c r="H345" s="1324"/>
      <c r="I345" s="1324"/>
      <c r="J345" s="1324"/>
    </row>
    <row r="346" spans="1:10" ht="15" customHeight="1" x14ac:dyDescent="0.25">
      <c r="A346" s="1324"/>
      <c r="B346" s="1327" t="s">
        <v>49</v>
      </c>
      <c r="C346" s="1326">
        <v>0</v>
      </c>
      <c r="D346" s="1326">
        <v>0</v>
      </c>
      <c r="E346" s="1326">
        <v>0</v>
      </c>
      <c r="F346" s="1326">
        <v>0</v>
      </c>
      <c r="G346" s="1324"/>
      <c r="H346" s="1324"/>
      <c r="I346" s="1324"/>
      <c r="J346" s="1324"/>
    </row>
    <row r="347" spans="1:10" ht="15" customHeight="1" x14ac:dyDescent="0.25">
      <c r="A347" s="1324"/>
      <c r="B347" s="1327" t="s">
        <v>58</v>
      </c>
      <c r="C347" s="1326">
        <v>0</v>
      </c>
      <c r="D347" s="1326">
        <v>0</v>
      </c>
      <c r="E347" s="1326">
        <v>0</v>
      </c>
      <c r="F347" s="1326">
        <v>0</v>
      </c>
      <c r="G347" s="1324"/>
      <c r="H347" s="1324"/>
      <c r="I347" s="1324"/>
      <c r="J347" s="1324"/>
    </row>
    <row r="348" spans="1:10" ht="15" customHeight="1" x14ac:dyDescent="0.25">
      <c r="A348" s="1324"/>
      <c r="B348" s="1327" t="s">
        <v>59</v>
      </c>
      <c r="C348" s="1326">
        <v>0</v>
      </c>
      <c r="D348" s="1326">
        <v>0</v>
      </c>
      <c r="E348" s="1326">
        <v>0</v>
      </c>
      <c r="F348" s="1326">
        <v>0</v>
      </c>
      <c r="G348" s="1324"/>
      <c r="H348" s="1324"/>
      <c r="I348" s="1324"/>
      <c r="J348" s="1324"/>
    </row>
    <row r="349" spans="1:10" ht="15" customHeight="1" x14ac:dyDescent="0.25">
      <c r="A349" s="1324"/>
      <c r="B349" s="1327" t="s">
        <v>60</v>
      </c>
      <c r="C349" s="1326">
        <v>0</v>
      </c>
      <c r="D349" s="1326">
        <v>0</v>
      </c>
      <c r="E349" s="1326">
        <v>0</v>
      </c>
      <c r="F349" s="1326">
        <v>0</v>
      </c>
      <c r="G349" s="1324"/>
      <c r="H349" s="1324"/>
      <c r="I349" s="1324"/>
      <c r="J349" s="1324"/>
    </row>
    <row r="350" spans="1:10" ht="15" customHeight="1" x14ac:dyDescent="0.25">
      <c r="A350" s="1324"/>
      <c r="B350" s="1327" t="s">
        <v>61</v>
      </c>
      <c r="C350" s="1326">
        <v>0</v>
      </c>
      <c r="D350" s="1326">
        <v>0</v>
      </c>
      <c r="E350" s="1326">
        <v>0</v>
      </c>
      <c r="F350" s="1326">
        <v>0</v>
      </c>
      <c r="G350" s="1324"/>
      <c r="H350" s="1324"/>
      <c r="I350" s="1324"/>
      <c r="J350" s="1324"/>
    </row>
    <row r="351" spans="1:10" ht="15" customHeight="1" x14ac:dyDescent="0.25">
      <c r="A351" s="1324"/>
      <c r="B351" s="1327" t="s">
        <v>64</v>
      </c>
      <c r="C351" s="1326">
        <v>0</v>
      </c>
      <c r="D351" s="1326">
        <v>0</v>
      </c>
      <c r="E351" s="1326">
        <v>0</v>
      </c>
      <c r="F351" s="1326">
        <v>0</v>
      </c>
      <c r="G351" s="1324"/>
      <c r="H351" s="1324"/>
      <c r="I351" s="1324"/>
      <c r="J351" s="1324"/>
    </row>
    <row r="352" spans="1:10" ht="15" customHeight="1" x14ac:dyDescent="0.25">
      <c r="A352" s="1324"/>
      <c r="B352" s="1327" t="s">
        <v>65</v>
      </c>
      <c r="C352" s="1326">
        <v>0</v>
      </c>
      <c r="D352" s="1326">
        <v>0</v>
      </c>
      <c r="E352" s="1326">
        <v>0</v>
      </c>
      <c r="F352" s="1326">
        <v>0</v>
      </c>
      <c r="G352" s="1324"/>
      <c r="H352" s="1324"/>
      <c r="I352" s="1324"/>
      <c r="J352" s="1324"/>
    </row>
    <row r="353" spans="1:10" ht="20.100000000000001" customHeight="1" x14ac:dyDescent="0.25">
      <c r="A353" s="1324"/>
      <c r="B353" s="1325" t="s">
        <v>18</v>
      </c>
      <c r="C353" s="1324"/>
      <c r="D353" s="1324"/>
      <c r="E353" s="1324"/>
      <c r="F353" s="1324"/>
      <c r="G353" s="1324"/>
      <c r="H353" s="1324"/>
      <c r="I353" s="1324"/>
      <c r="J353" s="1324"/>
    </row>
  </sheetData>
  <mergeCells count="38">
    <mergeCell ref="C6:F6"/>
    <mergeCell ref="B1:F1"/>
    <mergeCell ref="B2:F2"/>
    <mergeCell ref="C3:F3"/>
    <mergeCell ref="C4:F4"/>
    <mergeCell ref="C5:F5"/>
    <mergeCell ref="B77:F77"/>
    <mergeCell ref="C7:F7"/>
    <mergeCell ref="B8:F8"/>
    <mergeCell ref="B9:F9"/>
    <mergeCell ref="C10:F10"/>
    <mergeCell ref="C14:F14"/>
    <mergeCell ref="B19:F19"/>
    <mergeCell ref="C20:F20"/>
    <mergeCell ref="C21:F21"/>
    <mergeCell ref="C22:F22"/>
    <mergeCell ref="C23:F23"/>
    <mergeCell ref="B32:F32"/>
    <mergeCell ref="C197:F197"/>
    <mergeCell ref="C78:F78"/>
    <mergeCell ref="C79:F79"/>
    <mergeCell ref="C80:F80"/>
    <mergeCell ref="C81:F81"/>
    <mergeCell ref="B90:F90"/>
    <mergeCell ref="C135:F135"/>
    <mergeCell ref="C136:F136"/>
    <mergeCell ref="C137:F137"/>
    <mergeCell ref="B146:F146"/>
    <mergeCell ref="C191:F191"/>
    <mergeCell ref="B196:F196"/>
    <mergeCell ref="C256:F256"/>
    <mergeCell ref="B265:F265"/>
    <mergeCell ref="C198:F198"/>
    <mergeCell ref="C199:F199"/>
    <mergeCell ref="C200:F200"/>
    <mergeCell ref="B209:F209"/>
    <mergeCell ref="C254:F254"/>
    <mergeCell ref="C255:F255"/>
  </mergeCells>
  <pageMargins left="0" right="0" top="0" bottom="0"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685"/>
  <sheetViews>
    <sheetView view="pageBreakPreview" topLeftCell="A662" zoomScale="60" zoomScaleNormal="100" workbookViewId="0">
      <selection activeCell="H701" sqref="H701"/>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1375"/>
      <c r="B1" s="1633" t="s">
        <v>0</v>
      </c>
      <c r="C1" s="1634"/>
      <c r="D1" s="1634"/>
      <c r="E1" s="1634"/>
      <c r="F1" s="1634"/>
      <c r="G1" s="1375"/>
      <c r="H1" s="1375"/>
      <c r="I1" s="1375"/>
      <c r="J1" s="1375"/>
    </row>
    <row r="2" spans="1:10" ht="24.95" customHeight="1" x14ac:dyDescent="0.25">
      <c r="A2" s="1375"/>
      <c r="B2" s="1635" t="s">
        <v>1</v>
      </c>
      <c r="C2" s="1636"/>
      <c r="D2" s="1636"/>
      <c r="E2" s="1636"/>
      <c r="F2" s="1636"/>
      <c r="G2" s="1375"/>
      <c r="H2" s="1375"/>
      <c r="I2" s="1375"/>
      <c r="J2" s="1375"/>
    </row>
    <row r="3" spans="1:10" ht="14.1" customHeight="1" x14ac:dyDescent="0.25">
      <c r="A3" s="1375"/>
      <c r="B3" s="25" t="s">
        <v>2</v>
      </c>
      <c r="C3" s="1631" t="s">
        <v>2459</v>
      </c>
      <c r="D3" s="1632"/>
      <c r="E3" s="1632"/>
      <c r="F3" s="1632"/>
      <c r="G3" s="1375"/>
      <c r="H3" s="1375"/>
      <c r="I3" s="1375"/>
      <c r="J3" s="1375"/>
    </row>
    <row r="4" spans="1:10" ht="14.1" customHeight="1" x14ac:dyDescent="0.25">
      <c r="A4" s="1375"/>
      <c r="B4" s="25" t="s">
        <v>4</v>
      </c>
      <c r="C4" s="1631" t="s">
        <v>197</v>
      </c>
      <c r="D4" s="1632"/>
      <c r="E4" s="1632"/>
      <c r="F4" s="1632"/>
      <c r="G4" s="1375"/>
      <c r="H4" s="1375"/>
      <c r="I4" s="1375"/>
      <c r="J4" s="1375"/>
    </row>
    <row r="5" spans="1:10" ht="14.1" customHeight="1" x14ac:dyDescent="0.25">
      <c r="A5" s="1375"/>
      <c r="B5" s="25" t="s">
        <v>6</v>
      </c>
      <c r="C5" s="1631" t="s">
        <v>364</v>
      </c>
      <c r="D5" s="1632"/>
      <c r="E5" s="1632"/>
      <c r="F5" s="1632"/>
      <c r="G5" s="1375"/>
      <c r="H5" s="1375"/>
      <c r="I5" s="1375"/>
      <c r="J5" s="1375"/>
    </row>
    <row r="6" spans="1:10" ht="14.1" customHeight="1" x14ac:dyDescent="0.25">
      <c r="A6" s="1375"/>
      <c r="B6" s="25" t="s">
        <v>8</v>
      </c>
      <c r="C6" s="1631" t="s">
        <v>365</v>
      </c>
      <c r="D6" s="1632"/>
      <c r="E6" s="1632"/>
      <c r="F6" s="1632"/>
      <c r="G6" s="1375"/>
      <c r="H6" s="1375"/>
      <c r="I6" s="1375"/>
      <c r="J6" s="1375"/>
    </row>
    <row r="7" spans="1:10" ht="14.1" customHeight="1" x14ac:dyDescent="0.25">
      <c r="A7" s="1375"/>
      <c r="B7" s="25" t="s">
        <v>10</v>
      </c>
      <c r="C7" s="1625" t="s">
        <v>11</v>
      </c>
      <c r="D7" s="1626"/>
      <c r="E7" s="1626"/>
      <c r="F7" s="1626"/>
      <c r="G7" s="1375"/>
      <c r="H7" s="1375"/>
      <c r="I7" s="1375"/>
      <c r="J7" s="1375"/>
    </row>
    <row r="8" spans="1:10" ht="14.1" customHeight="1" x14ac:dyDescent="0.25">
      <c r="A8" s="1375"/>
      <c r="B8" s="1627" t="s">
        <v>12</v>
      </c>
      <c r="C8" s="1628"/>
      <c r="D8" s="1628"/>
      <c r="E8" s="1628"/>
      <c r="F8" s="1628"/>
      <c r="G8" s="1375"/>
      <c r="H8" s="1375"/>
      <c r="I8" s="1375"/>
      <c r="J8" s="1375"/>
    </row>
    <row r="9" spans="1:10" ht="20.100000000000001" customHeight="1" x14ac:dyDescent="0.25">
      <c r="A9" s="1375"/>
      <c r="B9" s="1629" t="s">
        <v>2460</v>
      </c>
      <c r="C9" s="1630"/>
      <c r="D9" s="1630"/>
      <c r="E9" s="1630"/>
      <c r="F9" s="1630"/>
      <c r="G9" s="1375"/>
      <c r="H9" s="1375"/>
      <c r="I9" s="1375"/>
      <c r="J9" s="1375"/>
    </row>
    <row r="10" spans="1:10" ht="27" customHeight="1" x14ac:dyDescent="0.25">
      <c r="A10" s="1375"/>
      <c r="B10" s="26" t="s">
        <v>14</v>
      </c>
      <c r="C10" s="1623" t="s">
        <v>2461</v>
      </c>
      <c r="D10" s="1624"/>
      <c r="E10" s="1624"/>
      <c r="F10" s="1624"/>
      <c r="G10" s="1375"/>
      <c r="H10" s="1375"/>
      <c r="I10" s="1375"/>
      <c r="J10" s="1375"/>
    </row>
    <row r="11" spans="1:10" ht="27.95" customHeight="1" x14ac:dyDescent="0.25">
      <c r="A11" s="1375"/>
      <c r="B11" s="27" t="s">
        <v>179</v>
      </c>
      <c r="C11" s="28">
        <v>2023</v>
      </c>
      <c r="D11" s="28">
        <v>2024</v>
      </c>
      <c r="E11" s="28">
        <v>2025</v>
      </c>
      <c r="F11" s="28">
        <v>2026</v>
      </c>
      <c r="G11" s="1375"/>
      <c r="H11" s="1375"/>
      <c r="I11" s="1375"/>
      <c r="J11" s="1375"/>
    </row>
    <row r="12" spans="1:10" ht="14.1" customHeight="1" x14ac:dyDescent="0.25">
      <c r="A12" s="1375"/>
      <c r="B12" s="29"/>
      <c r="C12" s="30" t="s">
        <v>22</v>
      </c>
      <c r="D12" s="30" t="s">
        <v>23</v>
      </c>
      <c r="E12" s="30" t="s">
        <v>23</v>
      </c>
      <c r="F12" s="30" t="s">
        <v>23</v>
      </c>
      <c r="G12" s="1375"/>
      <c r="H12" s="1375"/>
      <c r="I12" s="1375"/>
      <c r="J12" s="1375"/>
    </row>
    <row r="13" spans="1:10" ht="14.1" customHeight="1" x14ac:dyDescent="0.25">
      <c r="A13" s="1375"/>
      <c r="B13" s="27" t="s">
        <v>2462</v>
      </c>
      <c r="C13" s="31" t="s">
        <v>2463</v>
      </c>
      <c r="D13" s="31" t="s">
        <v>2464</v>
      </c>
      <c r="E13" s="31" t="s">
        <v>2464</v>
      </c>
      <c r="F13" s="31" t="s">
        <v>2464</v>
      </c>
      <c r="G13" s="1375"/>
      <c r="H13" s="1375"/>
      <c r="I13" s="1375"/>
      <c r="J13" s="1375"/>
    </row>
    <row r="14" spans="1:10" ht="72" customHeight="1" x14ac:dyDescent="0.25">
      <c r="A14" s="1375"/>
      <c r="B14" s="26" t="s">
        <v>16</v>
      </c>
      <c r="C14" s="1623" t="s">
        <v>2465</v>
      </c>
      <c r="D14" s="1624"/>
      <c r="E14" s="1624"/>
      <c r="F14" s="1624"/>
      <c r="G14" s="1375"/>
      <c r="H14" s="1375"/>
      <c r="I14" s="1375"/>
      <c r="J14" s="1375"/>
    </row>
    <row r="15" spans="1:10" ht="27.95" customHeight="1" x14ac:dyDescent="0.25">
      <c r="A15" s="1375"/>
      <c r="B15" s="27" t="s">
        <v>184</v>
      </c>
      <c r="C15" s="28">
        <v>2023</v>
      </c>
      <c r="D15" s="28">
        <v>2024</v>
      </c>
      <c r="E15" s="28">
        <v>2025</v>
      </c>
      <c r="F15" s="28">
        <v>2026</v>
      </c>
      <c r="G15" s="1375"/>
      <c r="H15" s="1375"/>
      <c r="I15" s="1375"/>
      <c r="J15" s="1375"/>
    </row>
    <row r="16" spans="1:10" ht="14.1" customHeight="1" x14ac:dyDescent="0.25">
      <c r="A16" s="1375"/>
      <c r="B16" s="29"/>
      <c r="C16" s="30" t="s">
        <v>22</v>
      </c>
      <c r="D16" s="30" t="s">
        <v>23</v>
      </c>
      <c r="E16" s="30" t="s">
        <v>23</v>
      </c>
      <c r="F16" s="30" t="s">
        <v>23</v>
      </c>
      <c r="G16" s="1375"/>
      <c r="H16" s="1375"/>
      <c r="I16" s="1375"/>
      <c r="J16" s="1375"/>
    </row>
    <row r="17" spans="1:10" ht="20.100000000000001" customHeight="1" x14ac:dyDescent="0.25">
      <c r="A17" s="1375"/>
      <c r="B17" s="27" t="s">
        <v>2466</v>
      </c>
      <c r="C17" s="31" t="s">
        <v>2467</v>
      </c>
      <c r="D17" s="31" t="s">
        <v>2468</v>
      </c>
      <c r="E17" s="31" t="s">
        <v>2468</v>
      </c>
      <c r="F17" s="31" t="s">
        <v>2468</v>
      </c>
      <c r="G17" s="1375"/>
      <c r="H17" s="1375"/>
      <c r="I17" s="1375"/>
      <c r="J17" s="1375"/>
    </row>
    <row r="18" spans="1:10" ht="20.100000000000001" customHeight="1" x14ac:dyDescent="0.25">
      <c r="A18" s="1375"/>
      <c r="B18" s="27" t="s">
        <v>2469</v>
      </c>
      <c r="C18" s="31" t="s">
        <v>1204</v>
      </c>
      <c r="D18" s="31" t="s">
        <v>1204</v>
      </c>
      <c r="E18" s="31" t="s">
        <v>1204</v>
      </c>
      <c r="F18" s="31" t="s">
        <v>1204</v>
      </c>
      <c r="G18" s="1375"/>
      <c r="H18" s="1375"/>
      <c r="I18" s="1375"/>
      <c r="J18" s="1375"/>
    </row>
    <row r="19" spans="1:10" ht="20.100000000000001" customHeight="1" x14ac:dyDescent="0.25">
      <c r="A19" s="1375"/>
      <c r="B19" s="27" t="s">
        <v>2470</v>
      </c>
      <c r="C19" s="31" t="s">
        <v>2471</v>
      </c>
      <c r="D19" s="31" t="s">
        <v>2472</v>
      </c>
      <c r="E19" s="31" t="s">
        <v>2472</v>
      </c>
      <c r="F19" s="31" t="s">
        <v>2472</v>
      </c>
      <c r="G19" s="1375"/>
      <c r="H19" s="1375"/>
      <c r="I19" s="1375"/>
      <c r="J19" s="1375"/>
    </row>
    <row r="20" spans="1:10" ht="14.1" customHeight="1" x14ac:dyDescent="0.25">
      <c r="A20" s="1375"/>
      <c r="B20" s="1621" t="s">
        <v>27</v>
      </c>
      <c r="C20" s="1622"/>
      <c r="D20" s="1622"/>
      <c r="E20" s="1622"/>
      <c r="F20" s="1622"/>
      <c r="G20" s="1375"/>
      <c r="H20" s="1375"/>
      <c r="I20" s="1375"/>
      <c r="J20" s="1375"/>
    </row>
    <row r="21" spans="1:10" ht="14.1" customHeight="1" x14ac:dyDescent="0.25">
      <c r="A21" s="1375"/>
      <c r="B21" s="32" t="s">
        <v>2473</v>
      </c>
      <c r="C21" s="1621" t="s">
        <v>2474</v>
      </c>
      <c r="D21" s="1622"/>
      <c r="E21" s="1622"/>
      <c r="F21" s="1622"/>
      <c r="G21" s="1375"/>
      <c r="H21" s="1375"/>
      <c r="I21" s="1375"/>
      <c r="J21" s="1375"/>
    </row>
    <row r="22" spans="1:10" ht="14.1" customHeight="1" x14ac:dyDescent="0.25">
      <c r="A22" s="1375"/>
      <c r="B22" s="33" t="s">
        <v>19</v>
      </c>
      <c r="C22" s="1619" t="s">
        <v>2475</v>
      </c>
      <c r="D22" s="1620"/>
      <c r="E22" s="1620"/>
      <c r="F22" s="1620"/>
      <c r="G22" s="1375"/>
      <c r="H22" s="1375"/>
      <c r="I22" s="1375"/>
      <c r="J22" s="1375"/>
    </row>
    <row r="23" spans="1:10" ht="14.1" customHeight="1" x14ac:dyDescent="0.25">
      <c r="A23" s="1375"/>
      <c r="B23" s="34" t="s">
        <v>20</v>
      </c>
      <c r="C23" s="1615" t="s">
        <v>2476</v>
      </c>
      <c r="D23" s="1616"/>
      <c r="E23" s="1616"/>
      <c r="F23" s="1616"/>
      <c r="G23" s="1375"/>
      <c r="H23" s="1375"/>
      <c r="I23" s="1375"/>
      <c r="J23" s="1375"/>
    </row>
    <row r="24" spans="1:10" ht="14.1" customHeight="1" x14ac:dyDescent="0.25">
      <c r="A24" s="1375"/>
      <c r="B24" s="34" t="s">
        <v>21</v>
      </c>
      <c r="C24" s="1615" t="s">
        <v>2477</v>
      </c>
      <c r="D24" s="1616"/>
      <c r="E24" s="1616"/>
      <c r="F24" s="1616"/>
      <c r="G24" s="1375"/>
      <c r="H24" s="1375"/>
      <c r="I24" s="1375"/>
      <c r="J24" s="1375"/>
    </row>
    <row r="25" spans="1:10" ht="15" customHeight="1" x14ac:dyDescent="0.25">
      <c r="A25" s="1375"/>
      <c r="B25" s="1376"/>
      <c r="C25" s="36">
        <v>2023</v>
      </c>
      <c r="D25" s="36">
        <v>2024</v>
      </c>
      <c r="E25" s="36">
        <v>2025</v>
      </c>
      <c r="F25" s="36">
        <v>2026</v>
      </c>
      <c r="G25" s="1375"/>
      <c r="H25" s="1375"/>
      <c r="I25" s="1375"/>
      <c r="J25" s="1375"/>
    </row>
    <row r="26" spans="1:10" ht="15" customHeight="1" x14ac:dyDescent="0.25">
      <c r="A26" s="1375"/>
      <c r="B26" s="1377"/>
      <c r="C26" s="38" t="s">
        <v>22</v>
      </c>
      <c r="D26" s="38" t="s">
        <v>23</v>
      </c>
      <c r="E26" s="38" t="s">
        <v>23</v>
      </c>
      <c r="F26" s="38" t="s">
        <v>23</v>
      </c>
      <c r="G26" s="1375"/>
      <c r="H26" s="1375"/>
      <c r="I26" s="1375"/>
      <c r="J26" s="1375"/>
    </row>
    <row r="27" spans="1:10" ht="14.1" customHeight="1" x14ac:dyDescent="0.25">
      <c r="A27" s="1375"/>
      <c r="B27" s="27" t="s">
        <v>33</v>
      </c>
      <c r="C27" s="31" t="s">
        <v>2478</v>
      </c>
      <c r="D27" s="31" t="s">
        <v>2478</v>
      </c>
      <c r="E27" s="31" t="s">
        <v>2478</v>
      </c>
      <c r="F27" s="31" t="s">
        <v>2478</v>
      </c>
      <c r="G27" s="1375"/>
      <c r="H27" s="1375"/>
      <c r="I27" s="1375"/>
      <c r="J27" s="1375"/>
    </row>
    <row r="28" spans="1:10" ht="14.1" customHeight="1" x14ac:dyDescent="0.25">
      <c r="A28" s="1375"/>
      <c r="B28" s="27" t="s">
        <v>35</v>
      </c>
      <c r="C28" s="31" t="s">
        <v>2479</v>
      </c>
      <c r="D28" s="31" t="s">
        <v>2480</v>
      </c>
      <c r="E28" s="31" t="s">
        <v>2481</v>
      </c>
      <c r="F28" s="31" t="s">
        <v>2481</v>
      </c>
      <c r="G28" s="1375"/>
      <c r="H28" s="1375"/>
      <c r="I28" s="1375"/>
      <c r="J28" s="1375"/>
    </row>
    <row r="29" spans="1:10" ht="14.1" customHeight="1" x14ac:dyDescent="0.25">
      <c r="A29" s="1375"/>
      <c r="B29" s="27" t="s">
        <v>40</v>
      </c>
      <c r="C29" s="31" t="s">
        <v>2482</v>
      </c>
      <c r="D29" s="31" t="s">
        <v>2483</v>
      </c>
      <c r="E29" s="31" t="s">
        <v>2484</v>
      </c>
      <c r="F29" s="31" t="s">
        <v>2484</v>
      </c>
      <c r="G29" s="1375"/>
      <c r="H29" s="1375"/>
      <c r="I29" s="1375"/>
      <c r="J29" s="1375"/>
    </row>
    <row r="30" spans="1:10" ht="14.1" customHeight="1" x14ac:dyDescent="0.25">
      <c r="A30" s="1375"/>
      <c r="B30" s="27" t="s">
        <v>41</v>
      </c>
      <c r="C30" s="31" t="s">
        <v>18</v>
      </c>
      <c r="D30" s="31" t="s">
        <v>42</v>
      </c>
      <c r="E30" s="31" t="s">
        <v>42</v>
      </c>
      <c r="F30" s="31" t="s">
        <v>42</v>
      </c>
      <c r="G30" s="1375"/>
      <c r="H30" s="1375"/>
      <c r="I30" s="1375"/>
      <c r="J30" s="1375"/>
    </row>
    <row r="31" spans="1:10" ht="14.1" customHeight="1" x14ac:dyDescent="0.25">
      <c r="A31" s="1375"/>
      <c r="B31" s="27" t="s">
        <v>43</v>
      </c>
      <c r="C31" s="31" t="s">
        <v>18</v>
      </c>
      <c r="D31" s="31" t="s">
        <v>2485</v>
      </c>
      <c r="E31" s="31" t="s">
        <v>2486</v>
      </c>
      <c r="F31" s="31" t="s">
        <v>42</v>
      </c>
      <c r="G31" s="1375"/>
      <c r="H31" s="1375"/>
      <c r="I31" s="1375"/>
      <c r="J31" s="1375"/>
    </row>
    <row r="32" spans="1:10" ht="14.1" customHeight="1" x14ac:dyDescent="0.25">
      <c r="A32" s="1375"/>
      <c r="B32" s="27" t="s">
        <v>47</v>
      </c>
      <c r="C32" s="31" t="s">
        <v>18</v>
      </c>
      <c r="D32" s="31" t="s">
        <v>2485</v>
      </c>
      <c r="E32" s="31" t="s">
        <v>2486</v>
      </c>
      <c r="F32" s="31" t="s">
        <v>42</v>
      </c>
      <c r="G32" s="1375"/>
      <c r="H32" s="1375"/>
      <c r="I32" s="1375"/>
      <c r="J32" s="1375"/>
    </row>
    <row r="33" spans="1:10" ht="14.1" customHeight="1" x14ac:dyDescent="0.25">
      <c r="A33" s="1375"/>
      <c r="B33" s="1617" t="s">
        <v>24</v>
      </c>
      <c r="C33" s="1618"/>
      <c r="D33" s="1618"/>
      <c r="E33" s="1618"/>
      <c r="F33" s="1618"/>
      <c r="G33" s="1375"/>
      <c r="H33" s="1375"/>
      <c r="I33" s="1375"/>
      <c r="J33" s="1375"/>
    </row>
    <row r="34" spans="1:10" ht="14.1" customHeight="1" x14ac:dyDescent="0.25">
      <c r="A34" s="1375"/>
      <c r="B34" s="1376"/>
      <c r="C34" s="36">
        <v>2023</v>
      </c>
      <c r="D34" s="36">
        <v>2024</v>
      </c>
      <c r="E34" s="36">
        <v>2025</v>
      </c>
      <c r="F34" s="36">
        <v>2026</v>
      </c>
      <c r="G34" s="1375"/>
      <c r="H34" s="1375"/>
      <c r="I34" s="1375"/>
      <c r="J34" s="1375"/>
    </row>
    <row r="35" spans="1:10" ht="14.1" customHeight="1" x14ac:dyDescent="0.25">
      <c r="A35" s="1375"/>
      <c r="B35" s="1377"/>
      <c r="C35" s="38" t="s">
        <v>22</v>
      </c>
      <c r="D35" s="38" t="s">
        <v>23</v>
      </c>
      <c r="E35" s="38" t="s">
        <v>23</v>
      </c>
      <c r="F35" s="38" t="s">
        <v>23</v>
      </c>
      <c r="G35" s="1375"/>
      <c r="H35" s="1375"/>
      <c r="I35" s="1375"/>
      <c r="J35" s="1375"/>
    </row>
    <row r="36" spans="1:10" ht="14.1" customHeight="1" x14ac:dyDescent="0.25">
      <c r="A36" s="1375"/>
      <c r="B36" s="39" t="s">
        <v>48</v>
      </c>
      <c r="C36" s="40">
        <v>0</v>
      </c>
      <c r="D36" s="40">
        <v>131400000</v>
      </c>
      <c r="E36" s="40">
        <v>131400000</v>
      </c>
      <c r="F36" s="40">
        <v>131400000</v>
      </c>
      <c r="G36" s="1375"/>
      <c r="H36" s="1375"/>
      <c r="I36" s="1375"/>
      <c r="J36" s="1375"/>
    </row>
    <row r="37" spans="1:10" ht="14.1" customHeight="1" x14ac:dyDescent="0.25">
      <c r="A37" s="1375"/>
      <c r="B37" s="39" t="s">
        <v>49</v>
      </c>
      <c r="C37" s="40">
        <v>0</v>
      </c>
      <c r="D37" s="40">
        <v>131400000</v>
      </c>
      <c r="E37" s="40">
        <v>131400000</v>
      </c>
      <c r="F37" s="40">
        <v>131400000</v>
      </c>
      <c r="G37" s="1375"/>
      <c r="H37" s="1375"/>
      <c r="I37" s="1375"/>
      <c r="J37" s="1375"/>
    </row>
    <row r="38" spans="1:10" ht="14.1" customHeight="1" x14ac:dyDescent="0.25">
      <c r="A38" s="1375"/>
      <c r="B38" s="39" t="s">
        <v>50</v>
      </c>
      <c r="C38" s="40">
        <v>0</v>
      </c>
      <c r="D38" s="40">
        <v>0</v>
      </c>
      <c r="E38" s="40">
        <v>0</v>
      </c>
      <c r="F38" s="40">
        <v>0</v>
      </c>
      <c r="G38" s="1375"/>
      <c r="H38" s="1375"/>
      <c r="I38" s="1375"/>
      <c r="J38" s="1375"/>
    </row>
    <row r="39" spans="1:10" ht="14.1" customHeight="1" x14ac:dyDescent="0.25">
      <c r="A39" s="1375"/>
      <c r="B39" s="39" t="s">
        <v>51</v>
      </c>
      <c r="C39" s="40">
        <v>0</v>
      </c>
      <c r="D39" s="40">
        <v>21300000</v>
      </c>
      <c r="E39" s="40">
        <v>21300000</v>
      </c>
      <c r="F39" s="40">
        <v>21300000</v>
      </c>
      <c r="G39" s="1375"/>
      <c r="H39" s="1375"/>
      <c r="I39" s="1375"/>
      <c r="J39" s="1375"/>
    </row>
    <row r="40" spans="1:10" ht="14.1" customHeight="1" x14ac:dyDescent="0.25">
      <c r="A40" s="1375"/>
      <c r="B40" s="39" t="s">
        <v>49</v>
      </c>
      <c r="C40" s="40">
        <v>0</v>
      </c>
      <c r="D40" s="40">
        <v>21300000</v>
      </c>
      <c r="E40" s="40">
        <v>21300000</v>
      </c>
      <c r="F40" s="40">
        <v>21300000</v>
      </c>
      <c r="G40" s="1375"/>
      <c r="H40" s="1375"/>
      <c r="I40" s="1375"/>
      <c r="J40" s="1375"/>
    </row>
    <row r="41" spans="1:10" ht="14.1" customHeight="1" x14ac:dyDescent="0.25">
      <c r="A41" s="1375"/>
      <c r="B41" s="39" t="s">
        <v>50</v>
      </c>
      <c r="C41" s="40">
        <v>0</v>
      </c>
      <c r="D41" s="40">
        <v>0</v>
      </c>
      <c r="E41" s="40">
        <v>0</v>
      </c>
      <c r="F41" s="40">
        <v>0</v>
      </c>
      <c r="G41" s="1375"/>
      <c r="H41" s="1375"/>
      <c r="I41" s="1375"/>
      <c r="J41" s="1375"/>
    </row>
    <row r="42" spans="1:10" ht="14.1" customHeight="1" x14ac:dyDescent="0.25">
      <c r="A42" s="1375"/>
      <c r="B42" s="39" t="s">
        <v>52</v>
      </c>
      <c r="C42" s="40">
        <v>0</v>
      </c>
      <c r="D42" s="40">
        <v>49620000</v>
      </c>
      <c r="E42" s="40">
        <v>40000000</v>
      </c>
      <c r="F42" s="40">
        <v>40000000</v>
      </c>
      <c r="G42" s="1375"/>
      <c r="H42" s="1375"/>
      <c r="I42" s="1375"/>
      <c r="J42" s="1375"/>
    </row>
    <row r="43" spans="1:10" ht="14.1" customHeight="1" x14ac:dyDescent="0.25">
      <c r="A43" s="1375"/>
      <c r="B43" s="39" t="s">
        <v>49</v>
      </c>
      <c r="C43" s="40">
        <v>0</v>
      </c>
      <c r="D43" s="40">
        <v>44620000</v>
      </c>
      <c r="E43" s="40">
        <v>35000000</v>
      </c>
      <c r="F43" s="40">
        <v>35000000</v>
      </c>
      <c r="G43" s="1375"/>
      <c r="H43" s="1375"/>
      <c r="I43" s="1375"/>
      <c r="J43" s="1375"/>
    </row>
    <row r="44" spans="1:10" ht="14.1" customHeight="1" x14ac:dyDescent="0.25">
      <c r="A44" s="1375"/>
      <c r="B44" s="39" t="s">
        <v>50</v>
      </c>
      <c r="C44" s="40">
        <v>0</v>
      </c>
      <c r="D44" s="40">
        <v>5000000</v>
      </c>
      <c r="E44" s="40">
        <v>5000000</v>
      </c>
      <c r="F44" s="40">
        <v>5000000</v>
      </c>
      <c r="G44" s="1375"/>
      <c r="H44" s="1375"/>
      <c r="I44" s="1375"/>
      <c r="J44" s="1375"/>
    </row>
    <row r="45" spans="1:10" ht="14.1" customHeight="1" x14ac:dyDescent="0.25">
      <c r="A45" s="1375"/>
      <c r="B45" s="39" t="s">
        <v>53</v>
      </c>
      <c r="C45" s="40">
        <v>0</v>
      </c>
      <c r="D45" s="40">
        <v>0</v>
      </c>
      <c r="E45" s="40">
        <v>0</v>
      </c>
      <c r="F45" s="40">
        <v>0</v>
      </c>
      <c r="G45" s="1375"/>
      <c r="H45" s="1375"/>
      <c r="I45" s="1375"/>
      <c r="J45" s="1375"/>
    </row>
    <row r="46" spans="1:10" ht="14.1" customHeight="1" x14ac:dyDescent="0.25">
      <c r="A46" s="1375"/>
      <c r="B46" s="39" t="s">
        <v>49</v>
      </c>
      <c r="C46" s="40">
        <v>0</v>
      </c>
      <c r="D46" s="40">
        <v>0</v>
      </c>
      <c r="E46" s="40">
        <v>0</v>
      </c>
      <c r="F46" s="40">
        <v>0</v>
      </c>
      <c r="G46" s="1375"/>
      <c r="H46" s="1375"/>
      <c r="I46" s="1375"/>
      <c r="J46" s="1375"/>
    </row>
    <row r="47" spans="1:10" ht="14.1" customHeight="1" x14ac:dyDescent="0.25">
      <c r="A47" s="1375"/>
      <c r="B47" s="39" t="s">
        <v>50</v>
      </c>
      <c r="C47" s="40">
        <v>0</v>
      </c>
      <c r="D47" s="40">
        <v>0</v>
      </c>
      <c r="E47" s="40">
        <v>0</v>
      </c>
      <c r="F47" s="40">
        <v>0</v>
      </c>
      <c r="G47" s="1375"/>
      <c r="H47" s="1375"/>
      <c r="I47" s="1375"/>
      <c r="J47" s="1375"/>
    </row>
    <row r="48" spans="1:10" ht="14.1" customHeight="1" x14ac:dyDescent="0.25">
      <c r="A48" s="1375"/>
      <c r="B48" s="39" t="s">
        <v>54</v>
      </c>
      <c r="C48" s="40">
        <v>0</v>
      </c>
      <c r="D48" s="40">
        <v>0</v>
      </c>
      <c r="E48" s="40">
        <v>0</v>
      </c>
      <c r="F48" s="40">
        <v>0</v>
      </c>
      <c r="G48" s="1375"/>
      <c r="H48" s="1375"/>
      <c r="I48" s="1375"/>
      <c r="J48" s="1375"/>
    </row>
    <row r="49" spans="1:10" ht="14.1" customHeight="1" x14ac:dyDescent="0.25">
      <c r="A49" s="1375"/>
      <c r="B49" s="39" t="s">
        <v>49</v>
      </c>
      <c r="C49" s="40">
        <v>0</v>
      </c>
      <c r="D49" s="40">
        <v>0</v>
      </c>
      <c r="E49" s="40">
        <v>0</v>
      </c>
      <c r="F49" s="40">
        <v>0</v>
      </c>
      <c r="G49" s="1375"/>
      <c r="H49" s="1375"/>
      <c r="I49" s="1375"/>
      <c r="J49" s="1375"/>
    </row>
    <row r="50" spans="1:10" ht="14.1" customHeight="1" x14ac:dyDescent="0.25">
      <c r="A50" s="1375"/>
      <c r="B50" s="39" t="s">
        <v>50</v>
      </c>
      <c r="C50" s="40">
        <v>0</v>
      </c>
      <c r="D50" s="40">
        <v>0</v>
      </c>
      <c r="E50" s="40">
        <v>0</v>
      </c>
      <c r="F50" s="40">
        <v>0</v>
      </c>
      <c r="G50" s="1375"/>
      <c r="H50" s="1375"/>
      <c r="I50" s="1375"/>
      <c r="J50" s="1375"/>
    </row>
    <row r="51" spans="1:10" ht="14.1" customHeight="1" x14ac:dyDescent="0.25">
      <c r="A51" s="1375"/>
      <c r="B51" s="39" t="s">
        <v>55</v>
      </c>
      <c r="C51" s="40">
        <v>0</v>
      </c>
      <c r="D51" s="40">
        <v>0</v>
      </c>
      <c r="E51" s="40">
        <v>0</v>
      </c>
      <c r="F51" s="40">
        <v>0</v>
      </c>
      <c r="G51" s="1375"/>
      <c r="H51" s="1375"/>
      <c r="I51" s="1375"/>
      <c r="J51" s="1375"/>
    </row>
    <row r="52" spans="1:10" ht="14.1" customHeight="1" x14ac:dyDescent="0.25">
      <c r="A52" s="1375"/>
      <c r="B52" s="39" t="s">
        <v>49</v>
      </c>
      <c r="C52" s="40">
        <v>0</v>
      </c>
      <c r="D52" s="40">
        <v>0</v>
      </c>
      <c r="E52" s="40">
        <v>0</v>
      </c>
      <c r="F52" s="40">
        <v>0</v>
      </c>
      <c r="G52" s="1375"/>
      <c r="H52" s="1375"/>
      <c r="I52" s="1375"/>
      <c r="J52" s="1375"/>
    </row>
    <row r="53" spans="1:10" ht="14.1" customHeight="1" x14ac:dyDescent="0.25">
      <c r="A53" s="1375"/>
      <c r="B53" s="39" t="s">
        <v>50</v>
      </c>
      <c r="C53" s="40">
        <v>0</v>
      </c>
      <c r="D53" s="40">
        <v>0</v>
      </c>
      <c r="E53" s="40">
        <v>0</v>
      </c>
      <c r="F53" s="40">
        <v>0</v>
      </c>
      <c r="G53" s="1375"/>
      <c r="H53" s="1375"/>
      <c r="I53" s="1375"/>
      <c r="J53" s="1375"/>
    </row>
    <row r="54" spans="1:10" ht="14.1" customHeight="1" x14ac:dyDescent="0.25">
      <c r="A54" s="1375"/>
      <c r="B54" s="39" t="s">
        <v>56</v>
      </c>
      <c r="C54" s="40">
        <v>0</v>
      </c>
      <c r="D54" s="40">
        <v>380000</v>
      </c>
      <c r="E54" s="40">
        <v>300000</v>
      </c>
      <c r="F54" s="40">
        <v>300000</v>
      </c>
      <c r="G54" s="1375"/>
      <c r="H54" s="1375"/>
      <c r="I54" s="1375"/>
      <c r="J54" s="1375"/>
    </row>
    <row r="55" spans="1:10" ht="14.1" customHeight="1" x14ac:dyDescent="0.25">
      <c r="A55" s="1375"/>
      <c r="B55" s="39" t="s">
        <v>49</v>
      </c>
      <c r="C55" s="40">
        <v>0</v>
      </c>
      <c r="D55" s="40">
        <v>380000</v>
      </c>
      <c r="E55" s="40">
        <v>300000</v>
      </c>
      <c r="F55" s="40">
        <v>300000</v>
      </c>
      <c r="G55" s="1375"/>
      <c r="H55" s="1375"/>
      <c r="I55" s="1375"/>
      <c r="J55" s="1375"/>
    </row>
    <row r="56" spans="1:10" ht="14.1" customHeight="1" x14ac:dyDescent="0.25">
      <c r="A56" s="1375"/>
      <c r="B56" s="39" t="s">
        <v>50</v>
      </c>
      <c r="C56" s="40">
        <v>0</v>
      </c>
      <c r="D56" s="40">
        <v>0</v>
      </c>
      <c r="E56" s="40">
        <v>0</v>
      </c>
      <c r="F56" s="40">
        <v>0</v>
      </c>
      <c r="G56" s="1375"/>
      <c r="H56" s="1375"/>
      <c r="I56" s="1375"/>
      <c r="J56" s="1375"/>
    </row>
    <row r="57" spans="1:10" ht="14.1" customHeight="1" x14ac:dyDescent="0.25">
      <c r="A57" s="1375"/>
      <c r="B57" s="39" t="s">
        <v>57</v>
      </c>
      <c r="C57" s="40">
        <v>0</v>
      </c>
      <c r="D57" s="40">
        <v>0</v>
      </c>
      <c r="E57" s="40">
        <v>0</v>
      </c>
      <c r="F57" s="40">
        <v>0</v>
      </c>
      <c r="G57" s="1375"/>
      <c r="H57" s="1375"/>
      <c r="I57" s="1375"/>
      <c r="J57" s="1375"/>
    </row>
    <row r="58" spans="1:10" ht="14.1" customHeight="1" x14ac:dyDescent="0.25">
      <c r="A58" s="1375"/>
      <c r="B58" s="39" t="s">
        <v>49</v>
      </c>
      <c r="C58" s="40">
        <v>0</v>
      </c>
      <c r="D58" s="40">
        <v>0</v>
      </c>
      <c r="E58" s="40">
        <v>0</v>
      </c>
      <c r="F58" s="40">
        <v>0</v>
      </c>
      <c r="G58" s="1375"/>
      <c r="H58" s="1375"/>
      <c r="I58" s="1375"/>
      <c r="J58" s="1375"/>
    </row>
    <row r="59" spans="1:10" ht="14.1" customHeight="1" x14ac:dyDescent="0.25">
      <c r="A59" s="1375"/>
      <c r="B59" s="39" t="s">
        <v>58</v>
      </c>
      <c r="C59" s="40">
        <v>0</v>
      </c>
      <c r="D59" s="40">
        <v>0</v>
      </c>
      <c r="E59" s="40">
        <v>0</v>
      </c>
      <c r="F59" s="40">
        <v>0</v>
      </c>
      <c r="G59" s="1375"/>
      <c r="H59" s="1375"/>
      <c r="I59" s="1375"/>
      <c r="J59" s="1375"/>
    </row>
    <row r="60" spans="1:10" ht="14.1" customHeight="1" x14ac:dyDescent="0.25">
      <c r="A60" s="1375"/>
      <c r="B60" s="39" t="s">
        <v>59</v>
      </c>
      <c r="C60" s="40">
        <v>0</v>
      </c>
      <c r="D60" s="40">
        <v>0</v>
      </c>
      <c r="E60" s="40">
        <v>0</v>
      </c>
      <c r="F60" s="40">
        <v>0</v>
      </c>
      <c r="G60" s="1375"/>
      <c r="H60" s="1375"/>
      <c r="I60" s="1375"/>
      <c r="J60" s="1375"/>
    </row>
    <row r="61" spans="1:10" ht="14.1" customHeight="1" x14ac:dyDescent="0.25">
      <c r="A61" s="1375"/>
      <c r="B61" s="39" t="s">
        <v>60</v>
      </c>
      <c r="C61" s="40">
        <v>0</v>
      </c>
      <c r="D61" s="40">
        <v>0</v>
      </c>
      <c r="E61" s="40">
        <v>0</v>
      </c>
      <c r="F61" s="40">
        <v>0</v>
      </c>
      <c r="G61" s="1375"/>
      <c r="H61" s="1375"/>
      <c r="I61" s="1375"/>
      <c r="J61" s="1375"/>
    </row>
    <row r="62" spans="1:10" ht="14.1" customHeight="1" x14ac:dyDescent="0.25">
      <c r="A62" s="1375"/>
      <c r="B62" s="39" t="s">
        <v>61</v>
      </c>
      <c r="C62" s="40">
        <v>0</v>
      </c>
      <c r="D62" s="40">
        <v>0</v>
      </c>
      <c r="E62" s="40">
        <v>0</v>
      </c>
      <c r="F62" s="40">
        <v>0</v>
      </c>
      <c r="G62" s="1375"/>
      <c r="H62" s="1375"/>
      <c r="I62" s="1375"/>
      <c r="J62" s="1375"/>
    </row>
    <row r="63" spans="1:10" ht="14.1" customHeight="1" x14ac:dyDescent="0.25">
      <c r="A63" s="1375"/>
      <c r="B63" s="39" t="s">
        <v>62</v>
      </c>
      <c r="C63" s="40">
        <v>0</v>
      </c>
      <c r="D63" s="40">
        <v>0</v>
      </c>
      <c r="E63" s="40">
        <v>0</v>
      </c>
      <c r="F63" s="40">
        <v>0</v>
      </c>
      <c r="G63" s="1375"/>
      <c r="H63" s="1375"/>
      <c r="I63" s="1375"/>
      <c r="J63" s="1375"/>
    </row>
    <row r="64" spans="1:10" ht="14.1" customHeight="1" x14ac:dyDescent="0.25">
      <c r="A64" s="1375"/>
      <c r="B64" s="39" t="s">
        <v>49</v>
      </c>
      <c r="C64" s="40">
        <v>0</v>
      </c>
      <c r="D64" s="40">
        <v>0</v>
      </c>
      <c r="E64" s="40">
        <v>0</v>
      </c>
      <c r="F64" s="40">
        <v>0</v>
      </c>
      <c r="G64" s="1375"/>
      <c r="H64" s="1375"/>
      <c r="I64" s="1375"/>
      <c r="J64" s="1375"/>
    </row>
    <row r="65" spans="1:10" ht="14.1" customHeight="1" x14ac:dyDescent="0.25">
      <c r="A65" s="1375"/>
      <c r="B65" s="39" t="s">
        <v>58</v>
      </c>
      <c r="C65" s="40">
        <v>0</v>
      </c>
      <c r="D65" s="40">
        <v>0</v>
      </c>
      <c r="E65" s="40">
        <v>0</v>
      </c>
      <c r="F65" s="40">
        <v>0</v>
      </c>
      <c r="G65" s="1375"/>
      <c r="H65" s="1375"/>
      <c r="I65" s="1375"/>
      <c r="J65" s="1375"/>
    </row>
    <row r="66" spans="1:10" ht="14.1" customHeight="1" x14ac:dyDescent="0.25">
      <c r="A66" s="1375"/>
      <c r="B66" s="39" t="s">
        <v>59</v>
      </c>
      <c r="C66" s="40">
        <v>0</v>
      </c>
      <c r="D66" s="40">
        <v>0</v>
      </c>
      <c r="E66" s="40">
        <v>0</v>
      </c>
      <c r="F66" s="40">
        <v>0</v>
      </c>
      <c r="G66" s="1375"/>
      <c r="H66" s="1375"/>
      <c r="I66" s="1375"/>
      <c r="J66" s="1375"/>
    </row>
    <row r="67" spans="1:10" ht="14.1" customHeight="1" x14ac:dyDescent="0.25">
      <c r="A67" s="1375"/>
      <c r="B67" s="39" t="s">
        <v>60</v>
      </c>
      <c r="C67" s="40">
        <v>0</v>
      </c>
      <c r="D67" s="40">
        <v>0</v>
      </c>
      <c r="E67" s="40">
        <v>0</v>
      </c>
      <c r="F67" s="40">
        <v>0</v>
      </c>
      <c r="G67" s="1375"/>
      <c r="H67" s="1375"/>
      <c r="I67" s="1375"/>
      <c r="J67" s="1375"/>
    </row>
    <row r="68" spans="1:10" ht="14.1" customHeight="1" x14ac:dyDescent="0.25">
      <c r="A68" s="1375"/>
      <c r="B68" s="39" t="s">
        <v>61</v>
      </c>
      <c r="C68" s="40">
        <v>0</v>
      </c>
      <c r="D68" s="40">
        <v>0</v>
      </c>
      <c r="E68" s="40">
        <v>0</v>
      </c>
      <c r="F68" s="40">
        <v>0</v>
      </c>
      <c r="G68" s="1375"/>
      <c r="H68" s="1375"/>
      <c r="I68" s="1375"/>
      <c r="J68" s="1375"/>
    </row>
    <row r="69" spans="1:10" ht="14.1" customHeight="1" x14ac:dyDescent="0.25">
      <c r="A69" s="1375"/>
      <c r="B69" s="39" t="s">
        <v>63</v>
      </c>
      <c r="C69" s="40">
        <v>0</v>
      </c>
      <c r="D69" s="40">
        <v>0</v>
      </c>
      <c r="E69" s="40">
        <v>0</v>
      </c>
      <c r="F69" s="40">
        <v>0</v>
      </c>
      <c r="G69" s="1375"/>
      <c r="H69" s="1375"/>
      <c r="I69" s="1375"/>
      <c r="J69" s="1375"/>
    </row>
    <row r="70" spans="1:10" ht="14.1" customHeight="1" x14ac:dyDescent="0.25">
      <c r="A70" s="1375"/>
      <c r="B70" s="39" t="s">
        <v>49</v>
      </c>
      <c r="C70" s="40">
        <v>0</v>
      </c>
      <c r="D70" s="40">
        <v>0</v>
      </c>
      <c r="E70" s="40">
        <v>0</v>
      </c>
      <c r="F70" s="40">
        <v>0</v>
      </c>
      <c r="G70" s="1375"/>
      <c r="H70" s="1375"/>
      <c r="I70" s="1375"/>
      <c r="J70" s="1375"/>
    </row>
    <row r="71" spans="1:10" ht="14.1" customHeight="1" x14ac:dyDescent="0.25">
      <c r="A71" s="1375"/>
      <c r="B71" s="39" t="s">
        <v>58</v>
      </c>
      <c r="C71" s="40">
        <v>0</v>
      </c>
      <c r="D71" s="40">
        <v>0</v>
      </c>
      <c r="E71" s="40">
        <v>0</v>
      </c>
      <c r="F71" s="40">
        <v>0</v>
      </c>
      <c r="G71" s="1375"/>
      <c r="H71" s="1375"/>
      <c r="I71" s="1375"/>
      <c r="J71" s="1375"/>
    </row>
    <row r="72" spans="1:10" ht="14.1" customHeight="1" x14ac:dyDescent="0.25">
      <c r="A72" s="1375"/>
      <c r="B72" s="39" t="s">
        <v>59</v>
      </c>
      <c r="C72" s="40">
        <v>0</v>
      </c>
      <c r="D72" s="40">
        <v>0</v>
      </c>
      <c r="E72" s="40">
        <v>0</v>
      </c>
      <c r="F72" s="40">
        <v>0</v>
      </c>
      <c r="G72" s="1375"/>
      <c r="H72" s="1375"/>
      <c r="I72" s="1375"/>
      <c r="J72" s="1375"/>
    </row>
    <row r="73" spans="1:10" ht="14.1" customHeight="1" x14ac:dyDescent="0.25">
      <c r="A73" s="1375"/>
      <c r="B73" s="39" t="s">
        <v>60</v>
      </c>
      <c r="C73" s="40">
        <v>0</v>
      </c>
      <c r="D73" s="40">
        <v>0</v>
      </c>
      <c r="E73" s="40">
        <v>0</v>
      </c>
      <c r="F73" s="40">
        <v>0</v>
      </c>
      <c r="G73" s="1375"/>
      <c r="H73" s="1375"/>
      <c r="I73" s="1375"/>
      <c r="J73" s="1375"/>
    </row>
    <row r="74" spans="1:10" ht="14.1" customHeight="1" x14ac:dyDescent="0.25">
      <c r="A74" s="1375"/>
      <c r="B74" s="39" t="s">
        <v>61</v>
      </c>
      <c r="C74" s="40">
        <v>0</v>
      </c>
      <c r="D74" s="40">
        <v>0</v>
      </c>
      <c r="E74" s="40">
        <v>0</v>
      </c>
      <c r="F74" s="40">
        <v>0</v>
      </c>
      <c r="G74" s="1375"/>
      <c r="H74" s="1375"/>
      <c r="I74" s="1375"/>
      <c r="J74" s="1375"/>
    </row>
    <row r="75" spans="1:10" ht="14.1" customHeight="1" x14ac:dyDescent="0.25">
      <c r="A75" s="1375"/>
      <c r="B75" s="39" t="s">
        <v>64</v>
      </c>
      <c r="C75" s="40">
        <v>0</v>
      </c>
      <c r="D75" s="40">
        <v>0</v>
      </c>
      <c r="E75" s="40">
        <v>0</v>
      </c>
      <c r="F75" s="40">
        <v>0</v>
      </c>
      <c r="G75" s="1375"/>
      <c r="H75" s="1375"/>
      <c r="I75" s="1375"/>
      <c r="J75" s="1375"/>
    </row>
    <row r="76" spans="1:10" ht="14.1" customHeight="1" x14ac:dyDescent="0.25">
      <c r="A76" s="1375"/>
      <c r="B76" s="39" t="s">
        <v>65</v>
      </c>
      <c r="C76" s="40">
        <v>0</v>
      </c>
      <c r="D76" s="40">
        <v>0</v>
      </c>
      <c r="E76" s="40">
        <v>0</v>
      </c>
      <c r="F76" s="40">
        <v>0</v>
      </c>
      <c r="G76" s="1375"/>
      <c r="H76" s="1375"/>
      <c r="I76" s="1375"/>
      <c r="J76" s="1375"/>
    </row>
    <row r="77" spans="1:10" ht="14.1" customHeight="1" x14ac:dyDescent="0.25">
      <c r="A77" s="1375"/>
      <c r="B77" s="41" t="s">
        <v>25</v>
      </c>
      <c r="C77" s="40">
        <v>0</v>
      </c>
      <c r="D77" s="40">
        <v>202700000</v>
      </c>
      <c r="E77" s="40">
        <v>193000000</v>
      </c>
      <c r="F77" s="40">
        <v>193000000</v>
      </c>
      <c r="G77" s="1375"/>
      <c r="H77" s="1375"/>
      <c r="I77" s="1375"/>
      <c r="J77" s="1375"/>
    </row>
    <row r="78" spans="1:10" ht="14.1" customHeight="1" x14ac:dyDescent="0.25">
      <c r="A78" s="1375"/>
      <c r="B78" s="1621" t="s">
        <v>66</v>
      </c>
      <c r="C78" s="1622"/>
      <c r="D78" s="1622"/>
      <c r="E78" s="1622"/>
      <c r="F78" s="1622"/>
      <c r="G78" s="1375"/>
      <c r="H78" s="1375"/>
      <c r="I78" s="1375"/>
      <c r="J78" s="1375"/>
    </row>
    <row r="79" spans="1:10" ht="14.1" customHeight="1" x14ac:dyDescent="0.25">
      <c r="A79" s="1375"/>
      <c r="B79" s="32" t="s">
        <v>2487</v>
      </c>
      <c r="C79" s="1621" t="s">
        <v>2488</v>
      </c>
      <c r="D79" s="1622"/>
      <c r="E79" s="1622"/>
      <c r="F79" s="1622"/>
      <c r="G79" s="1375"/>
      <c r="H79" s="1375"/>
      <c r="I79" s="1375"/>
      <c r="J79" s="1375"/>
    </row>
    <row r="80" spans="1:10" ht="21.95" customHeight="1" x14ac:dyDescent="0.25">
      <c r="A80" s="1375"/>
      <c r="B80" s="33" t="s">
        <v>19</v>
      </c>
      <c r="C80" s="1619" t="s">
        <v>2489</v>
      </c>
      <c r="D80" s="1620"/>
      <c r="E80" s="1620"/>
      <c r="F80" s="1620"/>
      <c r="G80" s="1375"/>
      <c r="H80" s="1375"/>
      <c r="I80" s="1375"/>
      <c r="J80" s="1375"/>
    </row>
    <row r="81" spans="1:10" ht="21.95" customHeight="1" x14ac:dyDescent="0.25">
      <c r="A81" s="1375"/>
      <c r="B81" s="34" t="s">
        <v>20</v>
      </c>
      <c r="C81" s="1615" t="s">
        <v>2490</v>
      </c>
      <c r="D81" s="1616"/>
      <c r="E81" s="1616"/>
      <c r="F81" s="1616"/>
      <c r="G81" s="1375"/>
      <c r="H81" s="1375"/>
      <c r="I81" s="1375"/>
      <c r="J81" s="1375"/>
    </row>
    <row r="82" spans="1:10" ht="21.95" customHeight="1" x14ac:dyDescent="0.25">
      <c r="A82" s="1375"/>
      <c r="B82" s="34" t="s">
        <v>21</v>
      </c>
      <c r="C82" s="1615" t="s">
        <v>2491</v>
      </c>
      <c r="D82" s="1616"/>
      <c r="E82" s="1616"/>
      <c r="F82" s="1616"/>
      <c r="G82" s="1375"/>
      <c r="H82" s="1375"/>
      <c r="I82" s="1375"/>
      <c r="J82" s="1375"/>
    </row>
    <row r="83" spans="1:10" ht="15" customHeight="1" x14ac:dyDescent="0.25">
      <c r="A83" s="1375"/>
      <c r="B83" s="1376"/>
      <c r="C83" s="36">
        <v>2023</v>
      </c>
      <c r="D83" s="36">
        <v>2024</v>
      </c>
      <c r="E83" s="36">
        <v>2025</v>
      </c>
      <c r="F83" s="36">
        <v>2026</v>
      </c>
      <c r="G83" s="1375"/>
      <c r="H83" s="1375"/>
      <c r="I83" s="1375"/>
      <c r="J83" s="1375"/>
    </row>
    <row r="84" spans="1:10" ht="15" customHeight="1" x14ac:dyDescent="0.25">
      <c r="A84" s="1375"/>
      <c r="B84" s="1377"/>
      <c r="C84" s="38" t="s">
        <v>22</v>
      </c>
      <c r="D84" s="38" t="s">
        <v>23</v>
      </c>
      <c r="E84" s="38" t="s">
        <v>23</v>
      </c>
      <c r="F84" s="38" t="s">
        <v>23</v>
      </c>
      <c r="G84" s="1375"/>
      <c r="H84" s="1375"/>
      <c r="I84" s="1375"/>
      <c r="J84" s="1375"/>
    </row>
    <row r="85" spans="1:10" ht="14.1" customHeight="1" x14ac:dyDescent="0.25">
      <c r="A85" s="1375"/>
      <c r="B85" s="27" t="s">
        <v>33</v>
      </c>
      <c r="C85" s="31" t="s">
        <v>245</v>
      </c>
      <c r="D85" s="31" t="s">
        <v>220</v>
      </c>
      <c r="E85" s="31" t="s">
        <v>220</v>
      </c>
      <c r="F85" s="31" t="s">
        <v>42</v>
      </c>
      <c r="G85" s="1375"/>
      <c r="H85" s="1375"/>
      <c r="I85" s="1375"/>
      <c r="J85" s="1375"/>
    </row>
    <row r="86" spans="1:10" ht="14.1" customHeight="1" x14ac:dyDescent="0.25">
      <c r="A86" s="1375"/>
      <c r="B86" s="27" t="s">
        <v>35</v>
      </c>
      <c r="C86" s="31" t="s">
        <v>2492</v>
      </c>
      <c r="D86" s="31" t="s">
        <v>2493</v>
      </c>
      <c r="E86" s="31" t="s">
        <v>2494</v>
      </c>
      <c r="F86" s="31" t="s">
        <v>42</v>
      </c>
      <c r="G86" s="1375"/>
      <c r="H86" s="1375"/>
      <c r="I86" s="1375"/>
      <c r="J86" s="1375"/>
    </row>
    <row r="87" spans="1:10" ht="14.1" customHeight="1" x14ac:dyDescent="0.25">
      <c r="A87" s="1375"/>
      <c r="B87" s="27" t="s">
        <v>40</v>
      </c>
      <c r="C87" s="31" t="s">
        <v>2495</v>
      </c>
      <c r="D87" s="31" t="s">
        <v>2496</v>
      </c>
      <c r="E87" s="31" t="s">
        <v>2497</v>
      </c>
      <c r="F87" s="31" t="s">
        <v>42</v>
      </c>
      <c r="G87" s="1375"/>
      <c r="H87" s="1375"/>
      <c r="I87" s="1375"/>
      <c r="J87" s="1375"/>
    </row>
    <row r="88" spans="1:10" ht="14.1" customHeight="1" x14ac:dyDescent="0.25">
      <c r="A88" s="1375"/>
      <c r="B88" s="27" t="s">
        <v>41</v>
      </c>
      <c r="C88" s="31" t="s">
        <v>18</v>
      </c>
      <c r="D88" s="31" t="s">
        <v>80</v>
      </c>
      <c r="E88" s="31" t="s">
        <v>42</v>
      </c>
      <c r="F88" s="31" t="s">
        <v>117</v>
      </c>
      <c r="G88" s="1375"/>
      <c r="H88" s="1375"/>
      <c r="I88" s="1375"/>
      <c r="J88" s="1375"/>
    </row>
    <row r="89" spans="1:10" ht="14.1" customHeight="1" x14ac:dyDescent="0.25">
      <c r="A89" s="1375"/>
      <c r="B89" s="27" t="s">
        <v>43</v>
      </c>
      <c r="C89" s="31" t="s">
        <v>18</v>
      </c>
      <c r="D89" s="31" t="s">
        <v>2498</v>
      </c>
      <c r="E89" s="31" t="s">
        <v>2499</v>
      </c>
      <c r="F89" s="31" t="s">
        <v>117</v>
      </c>
      <c r="G89" s="1375"/>
      <c r="H89" s="1375"/>
      <c r="I89" s="1375"/>
      <c r="J89" s="1375"/>
    </row>
    <row r="90" spans="1:10" ht="14.1" customHeight="1" x14ac:dyDescent="0.25">
      <c r="A90" s="1375"/>
      <c r="B90" s="27" t="s">
        <v>47</v>
      </c>
      <c r="C90" s="31" t="s">
        <v>18</v>
      </c>
      <c r="D90" s="31" t="s">
        <v>2500</v>
      </c>
      <c r="E90" s="31" t="s">
        <v>2499</v>
      </c>
      <c r="F90" s="31" t="s">
        <v>117</v>
      </c>
      <c r="G90" s="1375"/>
      <c r="H90" s="1375"/>
      <c r="I90" s="1375"/>
      <c r="J90" s="1375"/>
    </row>
    <row r="91" spans="1:10" ht="14.1" customHeight="1" x14ac:dyDescent="0.25">
      <c r="A91" s="1375"/>
      <c r="B91" s="1617" t="s">
        <v>24</v>
      </c>
      <c r="C91" s="1618"/>
      <c r="D91" s="1618"/>
      <c r="E91" s="1618"/>
      <c r="F91" s="1618"/>
      <c r="G91" s="1375"/>
      <c r="H91" s="1375"/>
      <c r="I91" s="1375"/>
      <c r="J91" s="1375"/>
    </row>
    <row r="92" spans="1:10" ht="14.1" customHeight="1" x14ac:dyDescent="0.25">
      <c r="A92" s="1375"/>
      <c r="B92" s="1376"/>
      <c r="C92" s="36">
        <v>2023</v>
      </c>
      <c r="D92" s="36">
        <v>2024</v>
      </c>
      <c r="E92" s="36">
        <v>2025</v>
      </c>
      <c r="F92" s="36">
        <v>2026</v>
      </c>
      <c r="G92" s="1375"/>
      <c r="H92" s="1375"/>
      <c r="I92" s="1375"/>
      <c r="J92" s="1375"/>
    </row>
    <row r="93" spans="1:10" ht="14.1" customHeight="1" x14ac:dyDescent="0.25">
      <c r="A93" s="1375"/>
      <c r="B93" s="1377"/>
      <c r="C93" s="38" t="s">
        <v>22</v>
      </c>
      <c r="D93" s="38" t="s">
        <v>23</v>
      </c>
      <c r="E93" s="38" t="s">
        <v>23</v>
      </c>
      <c r="F93" s="38" t="s">
        <v>23</v>
      </c>
      <c r="G93" s="1375"/>
      <c r="H93" s="1375"/>
      <c r="I93" s="1375"/>
      <c r="J93" s="1375"/>
    </row>
    <row r="94" spans="1:10" ht="14.1" customHeight="1" x14ac:dyDescent="0.25">
      <c r="A94" s="1375"/>
      <c r="B94" s="39" t="s">
        <v>48</v>
      </c>
      <c r="C94" s="40">
        <v>0</v>
      </c>
      <c r="D94" s="40">
        <v>0</v>
      </c>
      <c r="E94" s="40">
        <v>0</v>
      </c>
      <c r="F94" s="40">
        <v>0</v>
      </c>
      <c r="G94" s="1375"/>
      <c r="H94" s="1375"/>
      <c r="I94" s="1375"/>
      <c r="J94" s="1375"/>
    </row>
    <row r="95" spans="1:10" ht="14.1" customHeight="1" x14ac:dyDescent="0.25">
      <c r="A95" s="1375"/>
      <c r="B95" s="39" t="s">
        <v>49</v>
      </c>
      <c r="C95" s="40">
        <v>0</v>
      </c>
      <c r="D95" s="40">
        <v>0</v>
      </c>
      <c r="E95" s="40">
        <v>0</v>
      </c>
      <c r="F95" s="40">
        <v>0</v>
      </c>
      <c r="G95" s="1375"/>
      <c r="H95" s="1375"/>
      <c r="I95" s="1375"/>
      <c r="J95" s="1375"/>
    </row>
    <row r="96" spans="1:10" ht="14.1" customHeight="1" x14ac:dyDescent="0.25">
      <c r="A96" s="1375"/>
      <c r="B96" s="39" t="s">
        <v>50</v>
      </c>
      <c r="C96" s="40">
        <v>0</v>
      </c>
      <c r="D96" s="40">
        <v>0</v>
      </c>
      <c r="E96" s="40">
        <v>0</v>
      </c>
      <c r="F96" s="40">
        <v>0</v>
      </c>
      <c r="G96" s="1375"/>
      <c r="H96" s="1375"/>
      <c r="I96" s="1375"/>
      <c r="J96" s="1375"/>
    </row>
    <row r="97" spans="1:10" ht="14.1" customHeight="1" x14ac:dyDescent="0.25">
      <c r="A97" s="1375"/>
      <c r="B97" s="39" t="s">
        <v>51</v>
      </c>
      <c r="C97" s="40">
        <v>0</v>
      </c>
      <c r="D97" s="40">
        <v>0</v>
      </c>
      <c r="E97" s="40">
        <v>0</v>
      </c>
      <c r="F97" s="40">
        <v>0</v>
      </c>
      <c r="G97" s="1375"/>
      <c r="H97" s="1375"/>
      <c r="I97" s="1375"/>
      <c r="J97" s="1375"/>
    </row>
    <row r="98" spans="1:10" ht="14.1" customHeight="1" x14ac:dyDescent="0.25">
      <c r="A98" s="1375"/>
      <c r="B98" s="39" t="s">
        <v>49</v>
      </c>
      <c r="C98" s="40">
        <v>0</v>
      </c>
      <c r="D98" s="40">
        <v>0</v>
      </c>
      <c r="E98" s="40">
        <v>0</v>
      </c>
      <c r="F98" s="40">
        <v>0</v>
      </c>
      <c r="G98" s="1375"/>
      <c r="H98" s="1375"/>
      <c r="I98" s="1375"/>
      <c r="J98" s="1375"/>
    </row>
    <row r="99" spans="1:10" ht="14.1" customHeight="1" x14ac:dyDescent="0.25">
      <c r="A99" s="1375"/>
      <c r="B99" s="39" t="s">
        <v>50</v>
      </c>
      <c r="C99" s="40">
        <v>0</v>
      </c>
      <c r="D99" s="40">
        <v>0</v>
      </c>
      <c r="E99" s="40">
        <v>0</v>
      </c>
      <c r="F99" s="40">
        <v>0</v>
      </c>
      <c r="G99" s="1375"/>
      <c r="H99" s="1375"/>
      <c r="I99" s="1375"/>
      <c r="J99" s="1375"/>
    </row>
    <row r="100" spans="1:10" ht="14.1" customHeight="1" x14ac:dyDescent="0.25">
      <c r="A100" s="1375"/>
      <c r="B100" s="39" t="s">
        <v>52</v>
      </c>
      <c r="C100" s="40">
        <v>0</v>
      </c>
      <c r="D100" s="40">
        <v>0</v>
      </c>
      <c r="E100" s="40">
        <v>0</v>
      </c>
      <c r="F100" s="40">
        <v>0</v>
      </c>
      <c r="G100" s="1375"/>
      <c r="H100" s="1375"/>
      <c r="I100" s="1375"/>
      <c r="J100" s="1375"/>
    </row>
    <row r="101" spans="1:10" ht="14.1" customHeight="1" x14ac:dyDescent="0.25">
      <c r="A101" s="1375"/>
      <c r="B101" s="39" t="s">
        <v>49</v>
      </c>
      <c r="C101" s="40">
        <v>0</v>
      </c>
      <c r="D101" s="40">
        <v>0</v>
      </c>
      <c r="E101" s="40">
        <v>0</v>
      </c>
      <c r="F101" s="40">
        <v>0</v>
      </c>
      <c r="G101" s="1375"/>
      <c r="H101" s="1375"/>
      <c r="I101" s="1375"/>
      <c r="J101" s="1375"/>
    </row>
    <row r="102" spans="1:10" ht="14.1" customHeight="1" x14ac:dyDescent="0.25">
      <c r="A102" s="1375"/>
      <c r="B102" s="39" t="s">
        <v>50</v>
      </c>
      <c r="C102" s="40">
        <v>0</v>
      </c>
      <c r="D102" s="40">
        <v>0</v>
      </c>
      <c r="E102" s="40">
        <v>0</v>
      </c>
      <c r="F102" s="40">
        <v>0</v>
      </c>
      <c r="G102" s="1375"/>
      <c r="H102" s="1375"/>
      <c r="I102" s="1375"/>
      <c r="J102" s="1375"/>
    </row>
    <row r="103" spans="1:10" ht="14.1" customHeight="1" x14ac:dyDescent="0.25">
      <c r="A103" s="1375"/>
      <c r="B103" s="39" t="s">
        <v>53</v>
      </c>
      <c r="C103" s="40">
        <v>0</v>
      </c>
      <c r="D103" s="40">
        <v>0</v>
      </c>
      <c r="E103" s="40">
        <v>0</v>
      </c>
      <c r="F103" s="40">
        <v>0</v>
      </c>
      <c r="G103" s="1375"/>
      <c r="H103" s="1375"/>
      <c r="I103" s="1375"/>
      <c r="J103" s="1375"/>
    </row>
    <row r="104" spans="1:10" ht="14.1" customHeight="1" x14ac:dyDescent="0.25">
      <c r="A104" s="1375"/>
      <c r="B104" s="39" t="s">
        <v>49</v>
      </c>
      <c r="C104" s="40">
        <v>0</v>
      </c>
      <c r="D104" s="40">
        <v>0</v>
      </c>
      <c r="E104" s="40">
        <v>0</v>
      </c>
      <c r="F104" s="40">
        <v>0</v>
      </c>
      <c r="G104" s="1375"/>
      <c r="H104" s="1375"/>
      <c r="I104" s="1375"/>
      <c r="J104" s="1375"/>
    </row>
    <row r="105" spans="1:10" ht="14.1" customHeight="1" x14ac:dyDescent="0.25">
      <c r="A105" s="1375"/>
      <c r="B105" s="39" t="s">
        <v>50</v>
      </c>
      <c r="C105" s="40">
        <v>0</v>
      </c>
      <c r="D105" s="40">
        <v>0</v>
      </c>
      <c r="E105" s="40">
        <v>0</v>
      </c>
      <c r="F105" s="40">
        <v>0</v>
      </c>
      <c r="G105" s="1375"/>
      <c r="H105" s="1375"/>
      <c r="I105" s="1375"/>
      <c r="J105" s="1375"/>
    </row>
    <row r="106" spans="1:10" ht="14.1" customHeight="1" x14ac:dyDescent="0.25">
      <c r="A106" s="1375"/>
      <c r="B106" s="39" t="s">
        <v>54</v>
      </c>
      <c r="C106" s="40">
        <v>0</v>
      </c>
      <c r="D106" s="40">
        <v>0</v>
      </c>
      <c r="E106" s="40">
        <v>0</v>
      </c>
      <c r="F106" s="40">
        <v>0</v>
      </c>
      <c r="G106" s="1375"/>
      <c r="H106" s="1375"/>
      <c r="I106" s="1375"/>
      <c r="J106" s="1375"/>
    </row>
    <row r="107" spans="1:10" ht="14.1" customHeight="1" x14ac:dyDescent="0.25">
      <c r="A107" s="1375"/>
      <c r="B107" s="39" t="s">
        <v>49</v>
      </c>
      <c r="C107" s="40">
        <v>0</v>
      </c>
      <c r="D107" s="40">
        <v>0</v>
      </c>
      <c r="E107" s="40">
        <v>0</v>
      </c>
      <c r="F107" s="40">
        <v>0</v>
      </c>
      <c r="G107" s="1375"/>
      <c r="H107" s="1375"/>
      <c r="I107" s="1375"/>
      <c r="J107" s="1375"/>
    </row>
    <row r="108" spans="1:10" ht="14.1" customHeight="1" x14ac:dyDescent="0.25">
      <c r="A108" s="1375"/>
      <c r="B108" s="39" t="s">
        <v>50</v>
      </c>
      <c r="C108" s="40">
        <v>0</v>
      </c>
      <c r="D108" s="40">
        <v>0</v>
      </c>
      <c r="E108" s="40">
        <v>0</v>
      </c>
      <c r="F108" s="40">
        <v>0</v>
      </c>
      <c r="G108" s="1375"/>
      <c r="H108" s="1375"/>
      <c r="I108" s="1375"/>
      <c r="J108" s="1375"/>
    </row>
    <row r="109" spans="1:10" ht="14.1" customHeight="1" x14ac:dyDescent="0.25">
      <c r="A109" s="1375"/>
      <c r="B109" s="39" t="s">
        <v>55</v>
      </c>
      <c r="C109" s="40">
        <v>0</v>
      </c>
      <c r="D109" s="40">
        <v>0</v>
      </c>
      <c r="E109" s="40">
        <v>0</v>
      </c>
      <c r="F109" s="40">
        <v>0</v>
      </c>
      <c r="G109" s="1375"/>
      <c r="H109" s="1375"/>
      <c r="I109" s="1375"/>
      <c r="J109" s="1375"/>
    </row>
    <row r="110" spans="1:10" ht="14.1" customHeight="1" x14ac:dyDescent="0.25">
      <c r="A110" s="1375"/>
      <c r="B110" s="39" t="s">
        <v>49</v>
      </c>
      <c r="C110" s="40">
        <v>0</v>
      </c>
      <c r="D110" s="40">
        <v>0</v>
      </c>
      <c r="E110" s="40">
        <v>0</v>
      </c>
      <c r="F110" s="40">
        <v>0</v>
      </c>
      <c r="G110" s="1375"/>
      <c r="H110" s="1375"/>
      <c r="I110" s="1375"/>
      <c r="J110" s="1375"/>
    </row>
    <row r="111" spans="1:10" ht="14.1" customHeight="1" x14ac:dyDescent="0.25">
      <c r="A111" s="1375"/>
      <c r="B111" s="39" t="s">
        <v>50</v>
      </c>
      <c r="C111" s="40">
        <v>0</v>
      </c>
      <c r="D111" s="40">
        <v>0</v>
      </c>
      <c r="E111" s="40">
        <v>0</v>
      </c>
      <c r="F111" s="40">
        <v>0</v>
      </c>
      <c r="G111" s="1375"/>
      <c r="H111" s="1375"/>
      <c r="I111" s="1375"/>
      <c r="J111" s="1375"/>
    </row>
    <row r="112" spans="1:10" ht="14.1" customHeight="1" x14ac:dyDescent="0.25">
      <c r="A112" s="1375"/>
      <c r="B112" s="39" t="s">
        <v>56</v>
      </c>
      <c r="C112" s="40">
        <v>0</v>
      </c>
      <c r="D112" s="40">
        <v>0</v>
      </c>
      <c r="E112" s="40">
        <v>0</v>
      </c>
      <c r="F112" s="40">
        <v>0</v>
      </c>
      <c r="G112" s="1375"/>
      <c r="H112" s="1375"/>
      <c r="I112" s="1375"/>
      <c r="J112" s="1375"/>
    </row>
    <row r="113" spans="1:10" ht="14.1" customHeight="1" x14ac:dyDescent="0.25">
      <c r="A113" s="1375"/>
      <c r="B113" s="39" t="s">
        <v>49</v>
      </c>
      <c r="C113" s="40">
        <v>0</v>
      </c>
      <c r="D113" s="40">
        <v>0</v>
      </c>
      <c r="E113" s="40">
        <v>0</v>
      </c>
      <c r="F113" s="40">
        <v>0</v>
      </c>
      <c r="G113" s="1375"/>
      <c r="H113" s="1375"/>
      <c r="I113" s="1375"/>
      <c r="J113" s="1375"/>
    </row>
    <row r="114" spans="1:10" ht="14.1" customHeight="1" x14ac:dyDescent="0.25">
      <c r="A114" s="1375"/>
      <c r="B114" s="39" t="s">
        <v>50</v>
      </c>
      <c r="C114" s="40">
        <v>0</v>
      </c>
      <c r="D114" s="40">
        <v>0</v>
      </c>
      <c r="E114" s="40">
        <v>0</v>
      </c>
      <c r="F114" s="40">
        <v>0</v>
      </c>
      <c r="G114" s="1375"/>
      <c r="H114" s="1375"/>
      <c r="I114" s="1375"/>
      <c r="J114" s="1375"/>
    </row>
    <row r="115" spans="1:10" ht="14.1" customHeight="1" x14ac:dyDescent="0.25">
      <c r="A115" s="1375"/>
      <c r="B115" s="39" t="s">
        <v>57</v>
      </c>
      <c r="C115" s="40">
        <v>0</v>
      </c>
      <c r="D115" s="40">
        <v>0</v>
      </c>
      <c r="E115" s="40">
        <v>0</v>
      </c>
      <c r="F115" s="40">
        <v>0</v>
      </c>
      <c r="G115" s="1375"/>
      <c r="H115" s="1375"/>
      <c r="I115" s="1375"/>
      <c r="J115" s="1375"/>
    </row>
    <row r="116" spans="1:10" ht="14.1" customHeight="1" x14ac:dyDescent="0.25">
      <c r="A116" s="1375"/>
      <c r="B116" s="39" t="s">
        <v>49</v>
      </c>
      <c r="C116" s="40">
        <v>0</v>
      </c>
      <c r="D116" s="40">
        <v>0</v>
      </c>
      <c r="E116" s="40">
        <v>0</v>
      </c>
      <c r="F116" s="40">
        <v>0</v>
      </c>
      <c r="G116" s="1375"/>
      <c r="H116" s="1375"/>
      <c r="I116" s="1375"/>
      <c r="J116" s="1375"/>
    </row>
    <row r="117" spans="1:10" ht="14.1" customHeight="1" x14ac:dyDescent="0.25">
      <c r="A117" s="1375"/>
      <c r="B117" s="39" t="s">
        <v>58</v>
      </c>
      <c r="C117" s="40">
        <v>0</v>
      </c>
      <c r="D117" s="40">
        <v>0</v>
      </c>
      <c r="E117" s="40">
        <v>0</v>
      </c>
      <c r="F117" s="40">
        <v>0</v>
      </c>
      <c r="G117" s="1375"/>
      <c r="H117" s="1375"/>
      <c r="I117" s="1375"/>
      <c r="J117" s="1375"/>
    </row>
    <row r="118" spans="1:10" ht="14.1" customHeight="1" x14ac:dyDescent="0.25">
      <c r="A118" s="1375"/>
      <c r="B118" s="39" t="s">
        <v>59</v>
      </c>
      <c r="C118" s="40">
        <v>0</v>
      </c>
      <c r="D118" s="40">
        <v>0</v>
      </c>
      <c r="E118" s="40">
        <v>0</v>
      </c>
      <c r="F118" s="40">
        <v>0</v>
      </c>
      <c r="G118" s="1375"/>
      <c r="H118" s="1375"/>
      <c r="I118" s="1375"/>
      <c r="J118" s="1375"/>
    </row>
    <row r="119" spans="1:10" ht="14.1" customHeight="1" x14ac:dyDescent="0.25">
      <c r="A119" s="1375"/>
      <c r="B119" s="39" t="s">
        <v>60</v>
      </c>
      <c r="C119" s="40">
        <v>0</v>
      </c>
      <c r="D119" s="40">
        <v>0</v>
      </c>
      <c r="E119" s="40">
        <v>0</v>
      </c>
      <c r="F119" s="40">
        <v>0</v>
      </c>
      <c r="G119" s="1375"/>
      <c r="H119" s="1375"/>
      <c r="I119" s="1375"/>
      <c r="J119" s="1375"/>
    </row>
    <row r="120" spans="1:10" ht="14.1" customHeight="1" x14ac:dyDescent="0.25">
      <c r="A120" s="1375"/>
      <c r="B120" s="39" t="s">
        <v>61</v>
      </c>
      <c r="C120" s="40">
        <v>0</v>
      </c>
      <c r="D120" s="40">
        <v>0</v>
      </c>
      <c r="E120" s="40">
        <v>0</v>
      </c>
      <c r="F120" s="40">
        <v>0</v>
      </c>
      <c r="G120" s="1375"/>
      <c r="H120" s="1375"/>
      <c r="I120" s="1375"/>
      <c r="J120" s="1375"/>
    </row>
    <row r="121" spans="1:10" ht="14.1" customHeight="1" x14ac:dyDescent="0.25">
      <c r="A121" s="1375"/>
      <c r="B121" s="39" t="s">
        <v>62</v>
      </c>
      <c r="C121" s="40">
        <v>0</v>
      </c>
      <c r="D121" s="40">
        <v>29000000</v>
      </c>
      <c r="E121" s="40">
        <v>25383357</v>
      </c>
      <c r="F121" s="40">
        <v>0</v>
      </c>
      <c r="G121" s="1375"/>
      <c r="H121" s="1375"/>
      <c r="I121" s="1375"/>
      <c r="J121" s="1375"/>
    </row>
    <row r="122" spans="1:10" ht="14.1" customHeight="1" x14ac:dyDescent="0.25">
      <c r="A122" s="1375"/>
      <c r="B122" s="39" t="s">
        <v>49</v>
      </c>
      <c r="C122" s="40">
        <v>0</v>
      </c>
      <c r="D122" s="40">
        <v>29000000</v>
      </c>
      <c r="E122" s="40">
        <v>25383357</v>
      </c>
      <c r="F122" s="40">
        <v>0</v>
      </c>
      <c r="G122" s="1375"/>
      <c r="H122" s="1375"/>
      <c r="I122" s="1375"/>
      <c r="J122" s="1375"/>
    </row>
    <row r="123" spans="1:10" ht="14.1" customHeight="1" x14ac:dyDescent="0.25">
      <c r="A123" s="1375"/>
      <c r="B123" s="39" t="s">
        <v>58</v>
      </c>
      <c r="C123" s="40">
        <v>0</v>
      </c>
      <c r="D123" s="40">
        <v>0</v>
      </c>
      <c r="E123" s="40">
        <v>0</v>
      </c>
      <c r="F123" s="40">
        <v>0</v>
      </c>
      <c r="G123" s="1375"/>
      <c r="H123" s="1375"/>
      <c r="I123" s="1375"/>
      <c r="J123" s="1375"/>
    </row>
    <row r="124" spans="1:10" ht="14.1" customHeight="1" x14ac:dyDescent="0.25">
      <c r="A124" s="1375"/>
      <c r="B124" s="39" t="s">
        <v>59</v>
      </c>
      <c r="C124" s="40">
        <v>0</v>
      </c>
      <c r="D124" s="40">
        <v>0</v>
      </c>
      <c r="E124" s="40">
        <v>0</v>
      </c>
      <c r="F124" s="40">
        <v>0</v>
      </c>
      <c r="G124" s="1375"/>
      <c r="H124" s="1375"/>
      <c r="I124" s="1375"/>
      <c r="J124" s="1375"/>
    </row>
    <row r="125" spans="1:10" ht="14.1" customHeight="1" x14ac:dyDescent="0.25">
      <c r="A125" s="1375"/>
      <c r="B125" s="39" t="s">
        <v>60</v>
      </c>
      <c r="C125" s="40">
        <v>0</v>
      </c>
      <c r="D125" s="40">
        <v>0</v>
      </c>
      <c r="E125" s="40">
        <v>0</v>
      </c>
      <c r="F125" s="40">
        <v>0</v>
      </c>
      <c r="G125" s="1375"/>
      <c r="H125" s="1375"/>
      <c r="I125" s="1375"/>
      <c r="J125" s="1375"/>
    </row>
    <row r="126" spans="1:10" ht="14.1" customHeight="1" x14ac:dyDescent="0.25">
      <c r="A126" s="1375"/>
      <c r="B126" s="39" t="s">
        <v>61</v>
      </c>
      <c r="C126" s="40">
        <v>0</v>
      </c>
      <c r="D126" s="40">
        <v>0</v>
      </c>
      <c r="E126" s="40">
        <v>0</v>
      </c>
      <c r="F126" s="40">
        <v>0</v>
      </c>
      <c r="G126" s="1375"/>
      <c r="H126" s="1375"/>
      <c r="I126" s="1375"/>
      <c r="J126" s="1375"/>
    </row>
    <row r="127" spans="1:10" ht="14.1" customHeight="1" x14ac:dyDescent="0.25">
      <c r="A127" s="1375"/>
      <c r="B127" s="39" t="s">
        <v>63</v>
      </c>
      <c r="C127" s="40">
        <v>0</v>
      </c>
      <c r="D127" s="40">
        <v>0</v>
      </c>
      <c r="E127" s="40">
        <v>0</v>
      </c>
      <c r="F127" s="40">
        <v>0</v>
      </c>
      <c r="G127" s="1375"/>
      <c r="H127" s="1375"/>
      <c r="I127" s="1375"/>
      <c r="J127" s="1375"/>
    </row>
    <row r="128" spans="1:10" ht="14.1" customHeight="1" x14ac:dyDescent="0.25">
      <c r="A128" s="1375"/>
      <c r="B128" s="39" t="s">
        <v>49</v>
      </c>
      <c r="C128" s="40">
        <v>0</v>
      </c>
      <c r="D128" s="40">
        <v>0</v>
      </c>
      <c r="E128" s="40">
        <v>0</v>
      </c>
      <c r="F128" s="40">
        <v>0</v>
      </c>
      <c r="G128" s="1375"/>
      <c r="H128" s="1375"/>
      <c r="I128" s="1375"/>
      <c r="J128" s="1375"/>
    </row>
    <row r="129" spans="1:10" ht="14.1" customHeight="1" x14ac:dyDescent="0.25">
      <c r="A129" s="1375"/>
      <c r="B129" s="39" t="s">
        <v>58</v>
      </c>
      <c r="C129" s="40">
        <v>0</v>
      </c>
      <c r="D129" s="40">
        <v>0</v>
      </c>
      <c r="E129" s="40">
        <v>0</v>
      </c>
      <c r="F129" s="40">
        <v>0</v>
      </c>
      <c r="G129" s="1375"/>
      <c r="H129" s="1375"/>
      <c r="I129" s="1375"/>
      <c r="J129" s="1375"/>
    </row>
    <row r="130" spans="1:10" ht="14.1" customHeight="1" x14ac:dyDescent="0.25">
      <c r="A130" s="1375"/>
      <c r="B130" s="39" t="s">
        <v>59</v>
      </c>
      <c r="C130" s="40">
        <v>0</v>
      </c>
      <c r="D130" s="40">
        <v>0</v>
      </c>
      <c r="E130" s="40">
        <v>0</v>
      </c>
      <c r="F130" s="40">
        <v>0</v>
      </c>
      <c r="G130" s="1375"/>
      <c r="H130" s="1375"/>
      <c r="I130" s="1375"/>
      <c r="J130" s="1375"/>
    </row>
    <row r="131" spans="1:10" ht="14.1" customHeight="1" x14ac:dyDescent="0.25">
      <c r="A131" s="1375"/>
      <c r="B131" s="39" t="s">
        <v>60</v>
      </c>
      <c r="C131" s="40">
        <v>0</v>
      </c>
      <c r="D131" s="40">
        <v>0</v>
      </c>
      <c r="E131" s="40">
        <v>0</v>
      </c>
      <c r="F131" s="40">
        <v>0</v>
      </c>
      <c r="G131" s="1375"/>
      <c r="H131" s="1375"/>
      <c r="I131" s="1375"/>
      <c r="J131" s="1375"/>
    </row>
    <row r="132" spans="1:10" ht="14.1" customHeight="1" x14ac:dyDescent="0.25">
      <c r="A132" s="1375"/>
      <c r="B132" s="39" t="s">
        <v>61</v>
      </c>
      <c r="C132" s="40">
        <v>0</v>
      </c>
      <c r="D132" s="40">
        <v>0</v>
      </c>
      <c r="E132" s="40">
        <v>0</v>
      </c>
      <c r="F132" s="40">
        <v>0</v>
      </c>
      <c r="G132" s="1375"/>
      <c r="H132" s="1375"/>
      <c r="I132" s="1375"/>
      <c r="J132" s="1375"/>
    </row>
    <row r="133" spans="1:10" ht="14.1" customHeight="1" x14ac:dyDescent="0.25">
      <c r="A133" s="1375"/>
      <c r="B133" s="39" t="s">
        <v>64</v>
      </c>
      <c r="C133" s="40">
        <v>0</v>
      </c>
      <c r="D133" s="40">
        <v>0</v>
      </c>
      <c r="E133" s="40">
        <v>0</v>
      </c>
      <c r="F133" s="40">
        <v>0</v>
      </c>
      <c r="G133" s="1375"/>
      <c r="H133" s="1375"/>
      <c r="I133" s="1375"/>
      <c r="J133" s="1375"/>
    </row>
    <row r="134" spans="1:10" ht="14.1" customHeight="1" x14ac:dyDescent="0.25">
      <c r="A134" s="1375"/>
      <c r="B134" s="39" t="s">
        <v>65</v>
      </c>
      <c r="C134" s="40">
        <v>0</v>
      </c>
      <c r="D134" s="40">
        <v>0</v>
      </c>
      <c r="E134" s="40">
        <v>0</v>
      </c>
      <c r="F134" s="40">
        <v>0</v>
      </c>
      <c r="G134" s="1375"/>
      <c r="H134" s="1375"/>
      <c r="I134" s="1375"/>
      <c r="J134" s="1375"/>
    </row>
    <row r="135" spans="1:10" ht="14.1" customHeight="1" x14ac:dyDescent="0.25">
      <c r="A135" s="1375"/>
      <c r="B135" s="41" t="s">
        <v>25</v>
      </c>
      <c r="C135" s="40">
        <v>0</v>
      </c>
      <c r="D135" s="40">
        <v>29000000</v>
      </c>
      <c r="E135" s="40">
        <v>25383357</v>
      </c>
      <c r="F135" s="40">
        <v>0</v>
      </c>
      <c r="G135" s="1375"/>
      <c r="H135" s="1375"/>
      <c r="I135" s="1375"/>
      <c r="J135" s="1375"/>
    </row>
    <row r="136" spans="1:10" ht="14.1" customHeight="1" x14ac:dyDescent="0.25">
      <c r="A136" s="1375"/>
      <c r="B136" s="33" t="s">
        <v>19</v>
      </c>
      <c r="C136" s="1619" t="s">
        <v>2501</v>
      </c>
      <c r="D136" s="1620"/>
      <c r="E136" s="1620"/>
      <c r="F136" s="1620"/>
      <c r="G136" s="1375"/>
      <c r="H136" s="1375"/>
      <c r="I136" s="1375"/>
      <c r="J136" s="1375"/>
    </row>
    <row r="137" spans="1:10" ht="14.1" customHeight="1" x14ac:dyDescent="0.25">
      <c r="A137" s="1375"/>
      <c r="B137" s="34" t="s">
        <v>20</v>
      </c>
      <c r="C137" s="1615" t="s">
        <v>2502</v>
      </c>
      <c r="D137" s="1616"/>
      <c r="E137" s="1616"/>
      <c r="F137" s="1616"/>
      <c r="G137" s="1375"/>
      <c r="H137" s="1375"/>
      <c r="I137" s="1375"/>
      <c r="J137" s="1375"/>
    </row>
    <row r="138" spans="1:10" ht="14.1" customHeight="1" x14ac:dyDescent="0.25">
      <c r="A138" s="1375"/>
      <c r="B138" s="34" t="s">
        <v>21</v>
      </c>
      <c r="C138" s="1615" t="s">
        <v>2503</v>
      </c>
      <c r="D138" s="1616"/>
      <c r="E138" s="1616"/>
      <c r="F138" s="1616"/>
      <c r="G138" s="1375"/>
      <c r="H138" s="1375"/>
      <c r="I138" s="1375"/>
      <c r="J138" s="1375"/>
    </row>
    <row r="139" spans="1:10" ht="15" customHeight="1" x14ac:dyDescent="0.25">
      <c r="A139" s="1375"/>
      <c r="B139" s="1376"/>
      <c r="C139" s="36">
        <v>2023</v>
      </c>
      <c r="D139" s="36">
        <v>2024</v>
      </c>
      <c r="E139" s="36">
        <v>2025</v>
      </c>
      <c r="F139" s="36">
        <v>2026</v>
      </c>
      <c r="G139" s="1375"/>
      <c r="H139" s="1375"/>
      <c r="I139" s="1375"/>
      <c r="J139" s="1375"/>
    </row>
    <row r="140" spans="1:10" ht="15" customHeight="1" x14ac:dyDescent="0.25">
      <c r="A140" s="1375"/>
      <c r="B140" s="1377"/>
      <c r="C140" s="38" t="s">
        <v>22</v>
      </c>
      <c r="D140" s="38" t="s">
        <v>23</v>
      </c>
      <c r="E140" s="38" t="s">
        <v>23</v>
      </c>
      <c r="F140" s="38" t="s">
        <v>23</v>
      </c>
      <c r="G140" s="1375"/>
      <c r="H140" s="1375"/>
      <c r="I140" s="1375"/>
      <c r="J140" s="1375"/>
    </row>
    <row r="141" spans="1:10" ht="14.1" customHeight="1" x14ac:dyDescent="0.25">
      <c r="A141" s="1375"/>
      <c r="B141" s="27" t="s">
        <v>33</v>
      </c>
      <c r="C141" s="31" t="s">
        <v>34</v>
      </c>
      <c r="D141" s="31" t="s">
        <v>34</v>
      </c>
      <c r="E141" s="31" t="s">
        <v>42</v>
      </c>
      <c r="F141" s="31" t="s">
        <v>42</v>
      </c>
      <c r="G141" s="1375"/>
      <c r="H141" s="1375"/>
      <c r="I141" s="1375"/>
      <c r="J141" s="1375"/>
    </row>
    <row r="142" spans="1:10" ht="14.1" customHeight="1" x14ac:dyDescent="0.25">
      <c r="A142" s="1375"/>
      <c r="B142" s="27" t="s">
        <v>35</v>
      </c>
      <c r="C142" s="31" t="s">
        <v>238</v>
      </c>
      <c r="D142" s="31" t="s">
        <v>238</v>
      </c>
      <c r="E142" s="31" t="s">
        <v>42</v>
      </c>
      <c r="F142" s="31" t="s">
        <v>42</v>
      </c>
      <c r="G142" s="1375"/>
      <c r="H142" s="1375"/>
      <c r="I142" s="1375"/>
      <c r="J142" s="1375"/>
    </row>
    <row r="143" spans="1:10" ht="14.1" customHeight="1" x14ac:dyDescent="0.25">
      <c r="A143" s="1375"/>
      <c r="B143" s="27" t="s">
        <v>40</v>
      </c>
      <c r="C143" s="31" t="s">
        <v>238</v>
      </c>
      <c r="D143" s="31" t="s">
        <v>238</v>
      </c>
      <c r="E143" s="31" t="s">
        <v>42</v>
      </c>
      <c r="F143" s="31" t="s">
        <v>42</v>
      </c>
      <c r="G143" s="1375"/>
      <c r="H143" s="1375"/>
      <c r="I143" s="1375"/>
      <c r="J143" s="1375"/>
    </row>
    <row r="144" spans="1:10" ht="14.1" customHeight="1" x14ac:dyDescent="0.25">
      <c r="A144" s="1375"/>
      <c r="B144" s="27" t="s">
        <v>41</v>
      </c>
      <c r="C144" s="31" t="s">
        <v>18</v>
      </c>
      <c r="D144" s="31" t="s">
        <v>42</v>
      </c>
      <c r="E144" s="31" t="s">
        <v>117</v>
      </c>
      <c r="F144" s="31" t="s">
        <v>18</v>
      </c>
      <c r="G144" s="1375"/>
      <c r="H144" s="1375"/>
      <c r="I144" s="1375"/>
      <c r="J144" s="1375"/>
    </row>
    <row r="145" spans="1:10" ht="14.1" customHeight="1" x14ac:dyDescent="0.25">
      <c r="A145" s="1375"/>
      <c r="B145" s="27" t="s">
        <v>43</v>
      </c>
      <c r="C145" s="31" t="s">
        <v>18</v>
      </c>
      <c r="D145" s="31" t="s">
        <v>42</v>
      </c>
      <c r="E145" s="31" t="s">
        <v>117</v>
      </c>
      <c r="F145" s="31" t="s">
        <v>18</v>
      </c>
      <c r="G145" s="1375"/>
      <c r="H145" s="1375"/>
      <c r="I145" s="1375"/>
      <c r="J145" s="1375"/>
    </row>
    <row r="146" spans="1:10" ht="14.1" customHeight="1" x14ac:dyDescent="0.25">
      <c r="A146" s="1375"/>
      <c r="B146" s="27" t="s">
        <v>47</v>
      </c>
      <c r="C146" s="31" t="s">
        <v>18</v>
      </c>
      <c r="D146" s="31" t="s">
        <v>42</v>
      </c>
      <c r="E146" s="31" t="s">
        <v>117</v>
      </c>
      <c r="F146" s="31" t="s">
        <v>18</v>
      </c>
      <c r="G146" s="1375"/>
      <c r="H146" s="1375"/>
      <c r="I146" s="1375"/>
      <c r="J146" s="1375"/>
    </row>
    <row r="147" spans="1:10" ht="14.1" customHeight="1" x14ac:dyDescent="0.25">
      <c r="A147" s="1375"/>
      <c r="B147" s="1617" t="s">
        <v>24</v>
      </c>
      <c r="C147" s="1618"/>
      <c r="D147" s="1618"/>
      <c r="E147" s="1618"/>
      <c r="F147" s="1618"/>
      <c r="G147" s="1375"/>
      <c r="H147" s="1375"/>
      <c r="I147" s="1375"/>
      <c r="J147" s="1375"/>
    </row>
    <row r="148" spans="1:10" ht="14.1" customHeight="1" x14ac:dyDescent="0.25">
      <c r="A148" s="1375"/>
      <c r="B148" s="1376"/>
      <c r="C148" s="36">
        <v>2023</v>
      </c>
      <c r="D148" s="36">
        <v>2024</v>
      </c>
      <c r="E148" s="36">
        <v>2025</v>
      </c>
      <c r="F148" s="36">
        <v>2026</v>
      </c>
      <c r="G148" s="1375"/>
      <c r="H148" s="1375"/>
      <c r="I148" s="1375"/>
      <c r="J148" s="1375"/>
    </row>
    <row r="149" spans="1:10" ht="14.1" customHeight="1" x14ac:dyDescent="0.25">
      <c r="A149" s="1375"/>
      <c r="B149" s="1377"/>
      <c r="C149" s="38" t="s">
        <v>22</v>
      </c>
      <c r="D149" s="38" t="s">
        <v>23</v>
      </c>
      <c r="E149" s="38" t="s">
        <v>23</v>
      </c>
      <c r="F149" s="38" t="s">
        <v>23</v>
      </c>
      <c r="G149" s="1375"/>
      <c r="H149" s="1375"/>
      <c r="I149" s="1375"/>
      <c r="J149" s="1375"/>
    </row>
    <row r="150" spans="1:10" ht="14.1" customHeight="1" x14ac:dyDescent="0.25">
      <c r="A150" s="1375"/>
      <c r="B150" s="39" t="s">
        <v>48</v>
      </c>
      <c r="C150" s="40">
        <v>0</v>
      </c>
      <c r="D150" s="40">
        <v>0</v>
      </c>
      <c r="E150" s="40">
        <v>0</v>
      </c>
      <c r="F150" s="40">
        <v>0</v>
      </c>
      <c r="G150" s="1375"/>
      <c r="H150" s="1375"/>
      <c r="I150" s="1375"/>
      <c r="J150" s="1375"/>
    </row>
    <row r="151" spans="1:10" ht="14.1" customHeight="1" x14ac:dyDescent="0.25">
      <c r="A151" s="1375"/>
      <c r="B151" s="39" t="s">
        <v>49</v>
      </c>
      <c r="C151" s="40">
        <v>0</v>
      </c>
      <c r="D151" s="40">
        <v>0</v>
      </c>
      <c r="E151" s="40">
        <v>0</v>
      </c>
      <c r="F151" s="40">
        <v>0</v>
      </c>
      <c r="G151" s="1375"/>
      <c r="H151" s="1375"/>
      <c r="I151" s="1375"/>
      <c r="J151" s="1375"/>
    </row>
    <row r="152" spans="1:10" ht="14.1" customHeight="1" x14ac:dyDescent="0.25">
      <c r="A152" s="1375"/>
      <c r="B152" s="39" t="s">
        <v>50</v>
      </c>
      <c r="C152" s="40">
        <v>0</v>
      </c>
      <c r="D152" s="40">
        <v>0</v>
      </c>
      <c r="E152" s="40">
        <v>0</v>
      </c>
      <c r="F152" s="40">
        <v>0</v>
      </c>
      <c r="G152" s="1375"/>
      <c r="H152" s="1375"/>
      <c r="I152" s="1375"/>
      <c r="J152" s="1375"/>
    </row>
    <row r="153" spans="1:10" ht="14.1" customHeight="1" x14ac:dyDescent="0.25">
      <c r="A153" s="1375"/>
      <c r="B153" s="39" t="s">
        <v>51</v>
      </c>
      <c r="C153" s="40">
        <v>0</v>
      </c>
      <c r="D153" s="40">
        <v>0</v>
      </c>
      <c r="E153" s="40">
        <v>0</v>
      </c>
      <c r="F153" s="40">
        <v>0</v>
      </c>
      <c r="G153" s="1375"/>
      <c r="H153" s="1375"/>
      <c r="I153" s="1375"/>
      <c r="J153" s="1375"/>
    </row>
    <row r="154" spans="1:10" ht="14.1" customHeight="1" x14ac:dyDescent="0.25">
      <c r="A154" s="1375"/>
      <c r="B154" s="39" t="s">
        <v>49</v>
      </c>
      <c r="C154" s="40">
        <v>0</v>
      </c>
      <c r="D154" s="40">
        <v>0</v>
      </c>
      <c r="E154" s="40">
        <v>0</v>
      </c>
      <c r="F154" s="40">
        <v>0</v>
      </c>
      <c r="G154" s="1375"/>
      <c r="H154" s="1375"/>
      <c r="I154" s="1375"/>
      <c r="J154" s="1375"/>
    </row>
    <row r="155" spans="1:10" ht="14.1" customHeight="1" x14ac:dyDescent="0.25">
      <c r="A155" s="1375"/>
      <c r="B155" s="39" t="s">
        <v>50</v>
      </c>
      <c r="C155" s="40">
        <v>0</v>
      </c>
      <c r="D155" s="40">
        <v>0</v>
      </c>
      <c r="E155" s="40">
        <v>0</v>
      </c>
      <c r="F155" s="40">
        <v>0</v>
      </c>
      <c r="G155" s="1375"/>
      <c r="H155" s="1375"/>
      <c r="I155" s="1375"/>
      <c r="J155" s="1375"/>
    </row>
    <row r="156" spans="1:10" ht="14.1" customHeight="1" x14ac:dyDescent="0.25">
      <c r="A156" s="1375"/>
      <c r="B156" s="39" t="s">
        <v>52</v>
      </c>
      <c r="C156" s="40">
        <v>0</v>
      </c>
      <c r="D156" s="40">
        <v>0</v>
      </c>
      <c r="E156" s="40">
        <v>0</v>
      </c>
      <c r="F156" s="40">
        <v>0</v>
      </c>
      <c r="G156" s="1375"/>
      <c r="H156" s="1375"/>
      <c r="I156" s="1375"/>
      <c r="J156" s="1375"/>
    </row>
    <row r="157" spans="1:10" ht="14.1" customHeight="1" x14ac:dyDescent="0.25">
      <c r="A157" s="1375"/>
      <c r="B157" s="39" t="s">
        <v>49</v>
      </c>
      <c r="C157" s="40">
        <v>0</v>
      </c>
      <c r="D157" s="40">
        <v>0</v>
      </c>
      <c r="E157" s="40">
        <v>0</v>
      </c>
      <c r="F157" s="40">
        <v>0</v>
      </c>
      <c r="G157" s="1375"/>
      <c r="H157" s="1375"/>
      <c r="I157" s="1375"/>
      <c r="J157" s="1375"/>
    </row>
    <row r="158" spans="1:10" ht="14.1" customHeight="1" x14ac:dyDescent="0.25">
      <c r="A158" s="1375"/>
      <c r="B158" s="39" t="s">
        <v>50</v>
      </c>
      <c r="C158" s="40">
        <v>0</v>
      </c>
      <c r="D158" s="40">
        <v>0</v>
      </c>
      <c r="E158" s="40">
        <v>0</v>
      </c>
      <c r="F158" s="40">
        <v>0</v>
      </c>
      <c r="G158" s="1375"/>
      <c r="H158" s="1375"/>
      <c r="I158" s="1375"/>
      <c r="J158" s="1375"/>
    </row>
    <row r="159" spans="1:10" ht="14.1" customHeight="1" x14ac:dyDescent="0.25">
      <c r="A159" s="1375"/>
      <c r="B159" s="39" t="s">
        <v>53</v>
      </c>
      <c r="C159" s="40">
        <v>0</v>
      </c>
      <c r="D159" s="40">
        <v>0</v>
      </c>
      <c r="E159" s="40">
        <v>0</v>
      </c>
      <c r="F159" s="40">
        <v>0</v>
      </c>
      <c r="G159" s="1375"/>
      <c r="H159" s="1375"/>
      <c r="I159" s="1375"/>
      <c r="J159" s="1375"/>
    </row>
    <row r="160" spans="1:10" ht="14.1" customHeight="1" x14ac:dyDescent="0.25">
      <c r="A160" s="1375"/>
      <c r="B160" s="39" t="s">
        <v>49</v>
      </c>
      <c r="C160" s="40">
        <v>0</v>
      </c>
      <c r="D160" s="40">
        <v>0</v>
      </c>
      <c r="E160" s="40">
        <v>0</v>
      </c>
      <c r="F160" s="40">
        <v>0</v>
      </c>
      <c r="G160" s="1375"/>
      <c r="H160" s="1375"/>
      <c r="I160" s="1375"/>
      <c r="J160" s="1375"/>
    </row>
    <row r="161" spans="1:10" ht="14.1" customHeight="1" x14ac:dyDescent="0.25">
      <c r="A161" s="1375"/>
      <c r="B161" s="39" t="s">
        <v>50</v>
      </c>
      <c r="C161" s="40">
        <v>0</v>
      </c>
      <c r="D161" s="40">
        <v>0</v>
      </c>
      <c r="E161" s="40">
        <v>0</v>
      </c>
      <c r="F161" s="40">
        <v>0</v>
      </c>
      <c r="G161" s="1375"/>
      <c r="H161" s="1375"/>
      <c r="I161" s="1375"/>
      <c r="J161" s="1375"/>
    </row>
    <row r="162" spans="1:10" ht="14.1" customHeight="1" x14ac:dyDescent="0.25">
      <c r="A162" s="1375"/>
      <c r="B162" s="39" t="s">
        <v>54</v>
      </c>
      <c r="C162" s="40">
        <v>0</v>
      </c>
      <c r="D162" s="40">
        <v>0</v>
      </c>
      <c r="E162" s="40">
        <v>0</v>
      </c>
      <c r="F162" s="40">
        <v>0</v>
      </c>
      <c r="G162" s="1375"/>
      <c r="H162" s="1375"/>
      <c r="I162" s="1375"/>
      <c r="J162" s="1375"/>
    </row>
    <row r="163" spans="1:10" ht="14.1" customHeight="1" x14ac:dyDescent="0.25">
      <c r="A163" s="1375"/>
      <c r="B163" s="39" t="s">
        <v>49</v>
      </c>
      <c r="C163" s="40">
        <v>0</v>
      </c>
      <c r="D163" s="40">
        <v>0</v>
      </c>
      <c r="E163" s="40">
        <v>0</v>
      </c>
      <c r="F163" s="40">
        <v>0</v>
      </c>
      <c r="G163" s="1375"/>
      <c r="H163" s="1375"/>
      <c r="I163" s="1375"/>
      <c r="J163" s="1375"/>
    </row>
    <row r="164" spans="1:10" ht="14.1" customHeight="1" x14ac:dyDescent="0.25">
      <c r="A164" s="1375"/>
      <c r="B164" s="39" t="s">
        <v>50</v>
      </c>
      <c r="C164" s="40">
        <v>0</v>
      </c>
      <c r="D164" s="40">
        <v>0</v>
      </c>
      <c r="E164" s="40">
        <v>0</v>
      </c>
      <c r="F164" s="40">
        <v>0</v>
      </c>
      <c r="G164" s="1375"/>
      <c r="H164" s="1375"/>
      <c r="I164" s="1375"/>
      <c r="J164" s="1375"/>
    </row>
    <row r="165" spans="1:10" ht="14.1" customHeight="1" x14ac:dyDescent="0.25">
      <c r="A165" s="1375"/>
      <c r="B165" s="39" t="s">
        <v>55</v>
      </c>
      <c r="C165" s="40">
        <v>0</v>
      </c>
      <c r="D165" s="40">
        <v>0</v>
      </c>
      <c r="E165" s="40">
        <v>0</v>
      </c>
      <c r="F165" s="40">
        <v>0</v>
      </c>
      <c r="G165" s="1375"/>
      <c r="H165" s="1375"/>
      <c r="I165" s="1375"/>
      <c r="J165" s="1375"/>
    </row>
    <row r="166" spans="1:10" ht="14.1" customHeight="1" x14ac:dyDescent="0.25">
      <c r="A166" s="1375"/>
      <c r="B166" s="39" t="s">
        <v>49</v>
      </c>
      <c r="C166" s="40">
        <v>0</v>
      </c>
      <c r="D166" s="40">
        <v>0</v>
      </c>
      <c r="E166" s="40">
        <v>0</v>
      </c>
      <c r="F166" s="40">
        <v>0</v>
      </c>
      <c r="G166" s="1375"/>
      <c r="H166" s="1375"/>
      <c r="I166" s="1375"/>
      <c r="J166" s="1375"/>
    </row>
    <row r="167" spans="1:10" ht="14.1" customHeight="1" x14ac:dyDescent="0.25">
      <c r="A167" s="1375"/>
      <c r="B167" s="39" t="s">
        <v>50</v>
      </c>
      <c r="C167" s="40">
        <v>0</v>
      </c>
      <c r="D167" s="40">
        <v>0</v>
      </c>
      <c r="E167" s="40">
        <v>0</v>
      </c>
      <c r="F167" s="40">
        <v>0</v>
      </c>
      <c r="G167" s="1375"/>
      <c r="H167" s="1375"/>
      <c r="I167" s="1375"/>
      <c r="J167" s="1375"/>
    </row>
    <row r="168" spans="1:10" ht="14.1" customHeight="1" x14ac:dyDescent="0.25">
      <c r="A168" s="1375"/>
      <c r="B168" s="39" t="s">
        <v>56</v>
      </c>
      <c r="C168" s="40">
        <v>0</v>
      </c>
      <c r="D168" s="40">
        <v>0</v>
      </c>
      <c r="E168" s="40">
        <v>0</v>
      </c>
      <c r="F168" s="40">
        <v>0</v>
      </c>
      <c r="G168" s="1375"/>
      <c r="H168" s="1375"/>
      <c r="I168" s="1375"/>
      <c r="J168" s="1375"/>
    </row>
    <row r="169" spans="1:10" ht="14.1" customHeight="1" x14ac:dyDescent="0.25">
      <c r="A169" s="1375"/>
      <c r="B169" s="39" t="s">
        <v>49</v>
      </c>
      <c r="C169" s="40">
        <v>0</v>
      </c>
      <c r="D169" s="40">
        <v>0</v>
      </c>
      <c r="E169" s="40">
        <v>0</v>
      </c>
      <c r="F169" s="40">
        <v>0</v>
      </c>
      <c r="G169" s="1375"/>
      <c r="H169" s="1375"/>
      <c r="I169" s="1375"/>
      <c r="J169" s="1375"/>
    </row>
    <row r="170" spans="1:10" ht="14.1" customHeight="1" x14ac:dyDescent="0.25">
      <c r="A170" s="1375"/>
      <c r="B170" s="39" t="s">
        <v>50</v>
      </c>
      <c r="C170" s="40">
        <v>0</v>
      </c>
      <c r="D170" s="40">
        <v>0</v>
      </c>
      <c r="E170" s="40">
        <v>0</v>
      </c>
      <c r="F170" s="40">
        <v>0</v>
      </c>
      <c r="G170" s="1375"/>
      <c r="H170" s="1375"/>
      <c r="I170" s="1375"/>
      <c r="J170" s="1375"/>
    </row>
    <row r="171" spans="1:10" ht="14.1" customHeight="1" x14ac:dyDescent="0.25">
      <c r="A171" s="1375"/>
      <c r="B171" s="39" t="s">
        <v>57</v>
      </c>
      <c r="C171" s="40">
        <v>0</v>
      </c>
      <c r="D171" s="40">
        <v>0</v>
      </c>
      <c r="E171" s="40">
        <v>0</v>
      </c>
      <c r="F171" s="40">
        <v>0</v>
      </c>
      <c r="G171" s="1375"/>
      <c r="H171" s="1375"/>
      <c r="I171" s="1375"/>
      <c r="J171" s="1375"/>
    </row>
    <row r="172" spans="1:10" ht="14.1" customHeight="1" x14ac:dyDescent="0.25">
      <c r="A172" s="1375"/>
      <c r="B172" s="39" t="s">
        <v>49</v>
      </c>
      <c r="C172" s="40">
        <v>0</v>
      </c>
      <c r="D172" s="40">
        <v>0</v>
      </c>
      <c r="E172" s="40">
        <v>0</v>
      </c>
      <c r="F172" s="40">
        <v>0</v>
      </c>
      <c r="G172" s="1375"/>
      <c r="H172" s="1375"/>
      <c r="I172" s="1375"/>
      <c r="J172" s="1375"/>
    </row>
    <row r="173" spans="1:10" ht="14.1" customHeight="1" x14ac:dyDescent="0.25">
      <c r="A173" s="1375"/>
      <c r="B173" s="39" t="s">
        <v>58</v>
      </c>
      <c r="C173" s="40">
        <v>0</v>
      </c>
      <c r="D173" s="40">
        <v>0</v>
      </c>
      <c r="E173" s="40">
        <v>0</v>
      </c>
      <c r="F173" s="40">
        <v>0</v>
      </c>
      <c r="G173" s="1375"/>
      <c r="H173" s="1375"/>
      <c r="I173" s="1375"/>
      <c r="J173" s="1375"/>
    </row>
    <row r="174" spans="1:10" ht="14.1" customHeight="1" x14ac:dyDescent="0.25">
      <c r="A174" s="1375"/>
      <c r="B174" s="39" t="s">
        <v>59</v>
      </c>
      <c r="C174" s="40">
        <v>0</v>
      </c>
      <c r="D174" s="40">
        <v>0</v>
      </c>
      <c r="E174" s="40">
        <v>0</v>
      </c>
      <c r="F174" s="40">
        <v>0</v>
      </c>
      <c r="G174" s="1375"/>
      <c r="H174" s="1375"/>
      <c r="I174" s="1375"/>
      <c r="J174" s="1375"/>
    </row>
    <row r="175" spans="1:10" ht="14.1" customHeight="1" x14ac:dyDescent="0.25">
      <c r="A175" s="1375"/>
      <c r="B175" s="39" t="s">
        <v>60</v>
      </c>
      <c r="C175" s="40">
        <v>0</v>
      </c>
      <c r="D175" s="40">
        <v>0</v>
      </c>
      <c r="E175" s="40">
        <v>0</v>
      </c>
      <c r="F175" s="40">
        <v>0</v>
      </c>
      <c r="G175" s="1375"/>
      <c r="H175" s="1375"/>
      <c r="I175" s="1375"/>
      <c r="J175" s="1375"/>
    </row>
    <row r="176" spans="1:10" ht="14.1" customHeight="1" x14ac:dyDescent="0.25">
      <c r="A176" s="1375"/>
      <c r="B176" s="39" t="s">
        <v>61</v>
      </c>
      <c r="C176" s="40">
        <v>0</v>
      </c>
      <c r="D176" s="40">
        <v>0</v>
      </c>
      <c r="E176" s="40">
        <v>0</v>
      </c>
      <c r="F176" s="40">
        <v>0</v>
      </c>
      <c r="G176" s="1375"/>
      <c r="H176" s="1375"/>
      <c r="I176" s="1375"/>
      <c r="J176" s="1375"/>
    </row>
    <row r="177" spans="1:10" ht="14.1" customHeight="1" x14ac:dyDescent="0.25">
      <c r="A177" s="1375"/>
      <c r="B177" s="39" t="s">
        <v>62</v>
      </c>
      <c r="C177" s="40">
        <v>0</v>
      </c>
      <c r="D177" s="40">
        <v>1000000</v>
      </c>
      <c r="E177" s="40">
        <v>0</v>
      </c>
      <c r="F177" s="40">
        <v>0</v>
      </c>
      <c r="G177" s="1375"/>
      <c r="H177" s="1375"/>
      <c r="I177" s="1375"/>
      <c r="J177" s="1375"/>
    </row>
    <row r="178" spans="1:10" ht="14.1" customHeight="1" x14ac:dyDescent="0.25">
      <c r="A178" s="1375"/>
      <c r="B178" s="39" t="s">
        <v>49</v>
      </c>
      <c r="C178" s="40">
        <v>0</v>
      </c>
      <c r="D178" s="40">
        <v>1000000</v>
      </c>
      <c r="E178" s="40">
        <v>0</v>
      </c>
      <c r="F178" s="40">
        <v>0</v>
      </c>
      <c r="G178" s="1375"/>
      <c r="H178" s="1375"/>
      <c r="I178" s="1375"/>
      <c r="J178" s="1375"/>
    </row>
    <row r="179" spans="1:10" ht="14.1" customHeight="1" x14ac:dyDescent="0.25">
      <c r="A179" s="1375"/>
      <c r="B179" s="39" t="s">
        <v>58</v>
      </c>
      <c r="C179" s="40">
        <v>0</v>
      </c>
      <c r="D179" s="40">
        <v>0</v>
      </c>
      <c r="E179" s="40">
        <v>0</v>
      </c>
      <c r="F179" s="40">
        <v>0</v>
      </c>
      <c r="G179" s="1375"/>
      <c r="H179" s="1375"/>
      <c r="I179" s="1375"/>
      <c r="J179" s="1375"/>
    </row>
    <row r="180" spans="1:10" ht="14.1" customHeight="1" x14ac:dyDescent="0.25">
      <c r="A180" s="1375"/>
      <c r="B180" s="39" t="s">
        <v>59</v>
      </c>
      <c r="C180" s="40">
        <v>0</v>
      </c>
      <c r="D180" s="40">
        <v>0</v>
      </c>
      <c r="E180" s="40">
        <v>0</v>
      </c>
      <c r="F180" s="40">
        <v>0</v>
      </c>
      <c r="G180" s="1375"/>
      <c r="H180" s="1375"/>
      <c r="I180" s="1375"/>
      <c r="J180" s="1375"/>
    </row>
    <row r="181" spans="1:10" ht="14.1" customHeight="1" x14ac:dyDescent="0.25">
      <c r="A181" s="1375"/>
      <c r="B181" s="39" t="s">
        <v>60</v>
      </c>
      <c r="C181" s="40">
        <v>0</v>
      </c>
      <c r="D181" s="40">
        <v>0</v>
      </c>
      <c r="E181" s="40">
        <v>0</v>
      </c>
      <c r="F181" s="40">
        <v>0</v>
      </c>
      <c r="G181" s="1375"/>
      <c r="H181" s="1375"/>
      <c r="I181" s="1375"/>
      <c r="J181" s="1375"/>
    </row>
    <row r="182" spans="1:10" ht="14.1" customHeight="1" x14ac:dyDescent="0.25">
      <c r="A182" s="1375"/>
      <c r="B182" s="39" t="s">
        <v>61</v>
      </c>
      <c r="C182" s="40">
        <v>0</v>
      </c>
      <c r="D182" s="40">
        <v>0</v>
      </c>
      <c r="E182" s="40">
        <v>0</v>
      </c>
      <c r="F182" s="40">
        <v>0</v>
      </c>
      <c r="G182" s="1375"/>
      <c r="H182" s="1375"/>
      <c r="I182" s="1375"/>
      <c r="J182" s="1375"/>
    </row>
    <row r="183" spans="1:10" ht="14.1" customHeight="1" x14ac:dyDescent="0.25">
      <c r="A183" s="1375"/>
      <c r="B183" s="39" t="s">
        <v>63</v>
      </c>
      <c r="C183" s="40">
        <v>0</v>
      </c>
      <c r="D183" s="40">
        <v>0</v>
      </c>
      <c r="E183" s="40">
        <v>0</v>
      </c>
      <c r="F183" s="40">
        <v>0</v>
      </c>
      <c r="G183" s="1375"/>
      <c r="H183" s="1375"/>
      <c r="I183" s="1375"/>
      <c r="J183" s="1375"/>
    </row>
    <row r="184" spans="1:10" ht="14.1" customHeight="1" x14ac:dyDescent="0.25">
      <c r="A184" s="1375"/>
      <c r="B184" s="39" t="s">
        <v>49</v>
      </c>
      <c r="C184" s="40">
        <v>0</v>
      </c>
      <c r="D184" s="40">
        <v>0</v>
      </c>
      <c r="E184" s="40">
        <v>0</v>
      </c>
      <c r="F184" s="40">
        <v>0</v>
      </c>
      <c r="G184" s="1375"/>
      <c r="H184" s="1375"/>
      <c r="I184" s="1375"/>
      <c r="J184" s="1375"/>
    </row>
    <row r="185" spans="1:10" ht="14.1" customHeight="1" x14ac:dyDescent="0.25">
      <c r="A185" s="1375"/>
      <c r="B185" s="39" t="s">
        <v>58</v>
      </c>
      <c r="C185" s="40">
        <v>0</v>
      </c>
      <c r="D185" s="40">
        <v>0</v>
      </c>
      <c r="E185" s="40">
        <v>0</v>
      </c>
      <c r="F185" s="40">
        <v>0</v>
      </c>
      <c r="G185" s="1375"/>
      <c r="H185" s="1375"/>
      <c r="I185" s="1375"/>
      <c r="J185" s="1375"/>
    </row>
    <row r="186" spans="1:10" ht="14.1" customHeight="1" x14ac:dyDescent="0.25">
      <c r="A186" s="1375"/>
      <c r="B186" s="39" t="s">
        <v>59</v>
      </c>
      <c r="C186" s="40">
        <v>0</v>
      </c>
      <c r="D186" s="40">
        <v>0</v>
      </c>
      <c r="E186" s="40">
        <v>0</v>
      </c>
      <c r="F186" s="40">
        <v>0</v>
      </c>
      <c r="G186" s="1375"/>
      <c r="H186" s="1375"/>
      <c r="I186" s="1375"/>
      <c r="J186" s="1375"/>
    </row>
    <row r="187" spans="1:10" ht="14.1" customHeight="1" x14ac:dyDescent="0.25">
      <c r="A187" s="1375"/>
      <c r="B187" s="39" t="s">
        <v>60</v>
      </c>
      <c r="C187" s="40">
        <v>0</v>
      </c>
      <c r="D187" s="40">
        <v>0</v>
      </c>
      <c r="E187" s="40">
        <v>0</v>
      </c>
      <c r="F187" s="40">
        <v>0</v>
      </c>
      <c r="G187" s="1375"/>
      <c r="H187" s="1375"/>
      <c r="I187" s="1375"/>
      <c r="J187" s="1375"/>
    </row>
    <row r="188" spans="1:10" ht="14.1" customHeight="1" x14ac:dyDescent="0.25">
      <c r="A188" s="1375"/>
      <c r="B188" s="39" t="s">
        <v>61</v>
      </c>
      <c r="C188" s="40">
        <v>0</v>
      </c>
      <c r="D188" s="40">
        <v>0</v>
      </c>
      <c r="E188" s="40">
        <v>0</v>
      </c>
      <c r="F188" s="40">
        <v>0</v>
      </c>
      <c r="G188" s="1375"/>
      <c r="H188" s="1375"/>
      <c r="I188" s="1375"/>
      <c r="J188" s="1375"/>
    </row>
    <row r="189" spans="1:10" ht="14.1" customHeight="1" x14ac:dyDescent="0.25">
      <c r="A189" s="1375"/>
      <c r="B189" s="39" t="s">
        <v>64</v>
      </c>
      <c r="C189" s="40">
        <v>0</v>
      </c>
      <c r="D189" s="40">
        <v>0</v>
      </c>
      <c r="E189" s="40">
        <v>0</v>
      </c>
      <c r="F189" s="40">
        <v>0</v>
      </c>
      <c r="G189" s="1375"/>
      <c r="H189" s="1375"/>
      <c r="I189" s="1375"/>
      <c r="J189" s="1375"/>
    </row>
    <row r="190" spans="1:10" ht="14.1" customHeight="1" x14ac:dyDescent="0.25">
      <c r="A190" s="1375"/>
      <c r="B190" s="39" t="s">
        <v>65</v>
      </c>
      <c r="C190" s="40">
        <v>0</v>
      </c>
      <c r="D190" s="40">
        <v>0</v>
      </c>
      <c r="E190" s="40">
        <v>0</v>
      </c>
      <c r="F190" s="40">
        <v>0</v>
      </c>
      <c r="G190" s="1375"/>
      <c r="H190" s="1375"/>
      <c r="I190" s="1375"/>
      <c r="J190" s="1375"/>
    </row>
    <row r="191" spans="1:10" ht="14.1" customHeight="1" x14ac:dyDescent="0.25">
      <c r="A191" s="1375"/>
      <c r="B191" s="41" t="s">
        <v>25</v>
      </c>
      <c r="C191" s="40">
        <v>0</v>
      </c>
      <c r="D191" s="40">
        <v>1000000</v>
      </c>
      <c r="E191" s="40">
        <v>0</v>
      </c>
      <c r="F191" s="40">
        <v>0</v>
      </c>
      <c r="G191" s="1375"/>
      <c r="H191" s="1375"/>
      <c r="I191" s="1375"/>
      <c r="J191" s="1375"/>
    </row>
    <row r="192" spans="1:10" ht="14.1" customHeight="1" x14ac:dyDescent="0.25">
      <c r="A192" s="1375"/>
      <c r="B192" s="33" t="s">
        <v>19</v>
      </c>
      <c r="C192" s="1619" t="s">
        <v>2504</v>
      </c>
      <c r="D192" s="1620"/>
      <c r="E192" s="1620"/>
      <c r="F192" s="1620"/>
      <c r="G192" s="1375"/>
      <c r="H192" s="1375"/>
      <c r="I192" s="1375"/>
      <c r="J192" s="1375"/>
    </row>
    <row r="193" spans="1:10" ht="14.1" customHeight="1" x14ac:dyDescent="0.25">
      <c r="A193" s="1375"/>
      <c r="B193" s="34" t="s">
        <v>20</v>
      </c>
      <c r="C193" s="1615" t="s">
        <v>2505</v>
      </c>
      <c r="D193" s="1616"/>
      <c r="E193" s="1616"/>
      <c r="F193" s="1616"/>
      <c r="G193" s="1375"/>
      <c r="H193" s="1375"/>
      <c r="I193" s="1375"/>
      <c r="J193" s="1375"/>
    </row>
    <row r="194" spans="1:10" ht="14.1" customHeight="1" x14ac:dyDescent="0.25">
      <c r="A194" s="1375"/>
      <c r="B194" s="34" t="s">
        <v>21</v>
      </c>
      <c r="C194" s="1615" t="s">
        <v>2506</v>
      </c>
      <c r="D194" s="1616"/>
      <c r="E194" s="1616"/>
      <c r="F194" s="1616"/>
      <c r="G194" s="1375"/>
      <c r="H194" s="1375"/>
      <c r="I194" s="1375"/>
      <c r="J194" s="1375"/>
    </row>
    <row r="195" spans="1:10" ht="15" customHeight="1" x14ac:dyDescent="0.25">
      <c r="A195" s="1375"/>
      <c r="B195" s="1376"/>
      <c r="C195" s="36">
        <v>2023</v>
      </c>
      <c r="D195" s="36">
        <v>2024</v>
      </c>
      <c r="E195" s="36">
        <v>2025</v>
      </c>
      <c r="F195" s="36">
        <v>2026</v>
      </c>
      <c r="G195" s="1375"/>
      <c r="H195" s="1375"/>
      <c r="I195" s="1375"/>
      <c r="J195" s="1375"/>
    </row>
    <row r="196" spans="1:10" ht="15" customHeight="1" x14ac:dyDescent="0.25">
      <c r="A196" s="1375"/>
      <c r="B196" s="1377"/>
      <c r="C196" s="38" t="s">
        <v>22</v>
      </c>
      <c r="D196" s="38" t="s">
        <v>23</v>
      </c>
      <c r="E196" s="38" t="s">
        <v>23</v>
      </c>
      <c r="F196" s="38" t="s">
        <v>23</v>
      </c>
      <c r="G196" s="1375"/>
      <c r="H196" s="1375"/>
      <c r="I196" s="1375"/>
      <c r="J196" s="1375"/>
    </row>
    <row r="197" spans="1:10" ht="14.1" customHeight="1" x14ac:dyDescent="0.25">
      <c r="A197" s="1375"/>
      <c r="B197" s="27" t="s">
        <v>33</v>
      </c>
      <c r="C197" s="31" t="s">
        <v>34</v>
      </c>
      <c r="D197" s="31" t="s">
        <v>34</v>
      </c>
      <c r="E197" s="31" t="s">
        <v>42</v>
      </c>
      <c r="F197" s="31" t="s">
        <v>42</v>
      </c>
      <c r="G197" s="1375"/>
      <c r="H197" s="1375"/>
      <c r="I197" s="1375"/>
      <c r="J197" s="1375"/>
    </row>
    <row r="198" spans="1:10" ht="14.1" customHeight="1" x14ac:dyDescent="0.25">
      <c r="A198" s="1375"/>
      <c r="B198" s="27" t="s">
        <v>35</v>
      </c>
      <c r="C198" s="31" t="s">
        <v>2405</v>
      </c>
      <c r="D198" s="31" t="s">
        <v>2507</v>
      </c>
      <c r="E198" s="31" t="s">
        <v>42</v>
      </c>
      <c r="F198" s="31" t="s">
        <v>42</v>
      </c>
      <c r="G198" s="1375"/>
      <c r="H198" s="1375"/>
      <c r="I198" s="1375"/>
      <c r="J198" s="1375"/>
    </row>
    <row r="199" spans="1:10" ht="14.1" customHeight="1" x14ac:dyDescent="0.25">
      <c r="A199" s="1375"/>
      <c r="B199" s="27" t="s">
        <v>40</v>
      </c>
      <c r="C199" s="31" t="s">
        <v>2405</v>
      </c>
      <c r="D199" s="31" t="s">
        <v>2507</v>
      </c>
      <c r="E199" s="31" t="s">
        <v>42</v>
      </c>
      <c r="F199" s="31" t="s">
        <v>42</v>
      </c>
      <c r="G199" s="1375"/>
      <c r="H199" s="1375"/>
      <c r="I199" s="1375"/>
      <c r="J199" s="1375"/>
    </row>
    <row r="200" spans="1:10" ht="14.1" customHeight="1" x14ac:dyDescent="0.25">
      <c r="A200" s="1375"/>
      <c r="B200" s="27" t="s">
        <v>41</v>
      </c>
      <c r="C200" s="31" t="s">
        <v>18</v>
      </c>
      <c r="D200" s="31" t="s">
        <v>42</v>
      </c>
      <c r="E200" s="31" t="s">
        <v>117</v>
      </c>
      <c r="F200" s="31" t="s">
        <v>18</v>
      </c>
      <c r="G200" s="1375"/>
      <c r="H200" s="1375"/>
      <c r="I200" s="1375"/>
      <c r="J200" s="1375"/>
    </row>
    <row r="201" spans="1:10" ht="14.1" customHeight="1" x14ac:dyDescent="0.25">
      <c r="A201" s="1375"/>
      <c r="B201" s="27" t="s">
        <v>43</v>
      </c>
      <c r="C201" s="31" t="s">
        <v>18</v>
      </c>
      <c r="D201" s="31" t="s">
        <v>2508</v>
      </c>
      <c r="E201" s="31" t="s">
        <v>117</v>
      </c>
      <c r="F201" s="31" t="s">
        <v>18</v>
      </c>
      <c r="G201" s="1375"/>
      <c r="H201" s="1375"/>
      <c r="I201" s="1375"/>
      <c r="J201" s="1375"/>
    </row>
    <row r="202" spans="1:10" ht="14.1" customHeight="1" x14ac:dyDescent="0.25">
      <c r="A202" s="1375"/>
      <c r="B202" s="27" t="s">
        <v>47</v>
      </c>
      <c r="C202" s="31" t="s">
        <v>18</v>
      </c>
      <c r="D202" s="31" t="s">
        <v>2508</v>
      </c>
      <c r="E202" s="31" t="s">
        <v>117</v>
      </c>
      <c r="F202" s="31" t="s">
        <v>18</v>
      </c>
      <c r="G202" s="1375"/>
      <c r="H202" s="1375"/>
      <c r="I202" s="1375"/>
      <c r="J202" s="1375"/>
    </row>
    <row r="203" spans="1:10" ht="14.1" customHeight="1" x14ac:dyDescent="0.25">
      <c r="A203" s="1375"/>
      <c r="B203" s="1617" t="s">
        <v>24</v>
      </c>
      <c r="C203" s="1618"/>
      <c r="D203" s="1618"/>
      <c r="E203" s="1618"/>
      <c r="F203" s="1618"/>
      <c r="G203" s="1375"/>
      <c r="H203" s="1375"/>
      <c r="I203" s="1375"/>
      <c r="J203" s="1375"/>
    </row>
    <row r="204" spans="1:10" ht="14.1" customHeight="1" x14ac:dyDescent="0.25">
      <c r="A204" s="1375"/>
      <c r="B204" s="1376"/>
      <c r="C204" s="36">
        <v>2023</v>
      </c>
      <c r="D204" s="36">
        <v>2024</v>
      </c>
      <c r="E204" s="36">
        <v>2025</v>
      </c>
      <c r="F204" s="36">
        <v>2026</v>
      </c>
      <c r="G204" s="1375"/>
      <c r="H204" s="1375"/>
      <c r="I204" s="1375"/>
      <c r="J204" s="1375"/>
    </row>
    <row r="205" spans="1:10" ht="14.1" customHeight="1" x14ac:dyDescent="0.25">
      <c r="A205" s="1375"/>
      <c r="B205" s="1377"/>
      <c r="C205" s="38" t="s">
        <v>22</v>
      </c>
      <c r="D205" s="38" t="s">
        <v>23</v>
      </c>
      <c r="E205" s="38" t="s">
        <v>23</v>
      </c>
      <c r="F205" s="38" t="s">
        <v>23</v>
      </c>
      <c r="G205" s="1375"/>
      <c r="H205" s="1375"/>
      <c r="I205" s="1375"/>
      <c r="J205" s="1375"/>
    </row>
    <row r="206" spans="1:10" ht="14.1" customHeight="1" x14ac:dyDescent="0.25">
      <c r="A206" s="1375"/>
      <c r="B206" s="39" t="s">
        <v>48</v>
      </c>
      <c r="C206" s="40">
        <v>0</v>
      </c>
      <c r="D206" s="40">
        <v>0</v>
      </c>
      <c r="E206" s="40">
        <v>0</v>
      </c>
      <c r="F206" s="40">
        <v>0</v>
      </c>
      <c r="G206" s="1375"/>
      <c r="H206" s="1375"/>
      <c r="I206" s="1375"/>
      <c r="J206" s="1375"/>
    </row>
    <row r="207" spans="1:10" ht="14.1" customHeight="1" x14ac:dyDescent="0.25">
      <c r="A207" s="1375"/>
      <c r="B207" s="39" t="s">
        <v>49</v>
      </c>
      <c r="C207" s="40">
        <v>0</v>
      </c>
      <c r="D207" s="40">
        <v>0</v>
      </c>
      <c r="E207" s="40">
        <v>0</v>
      </c>
      <c r="F207" s="40">
        <v>0</v>
      </c>
      <c r="G207" s="1375"/>
      <c r="H207" s="1375"/>
      <c r="I207" s="1375"/>
      <c r="J207" s="1375"/>
    </row>
    <row r="208" spans="1:10" ht="14.1" customHeight="1" x14ac:dyDescent="0.25">
      <c r="A208" s="1375"/>
      <c r="B208" s="39" t="s">
        <v>50</v>
      </c>
      <c r="C208" s="40">
        <v>0</v>
      </c>
      <c r="D208" s="40">
        <v>0</v>
      </c>
      <c r="E208" s="40">
        <v>0</v>
      </c>
      <c r="F208" s="40">
        <v>0</v>
      </c>
      <c r="G208" s="1375"/>
      <c r="H208" s="1375"/>
      <c r="I208" s="1375"/>
      <c r="J208" s="1375"/>
    </row>
    <row r="209" spans="1:10" ht="14.1" customHeight="1" x14ac:dyDescent="0.25">
      <c r="A209" s="1375"/>
      <c r="B209" s="39" t="s">
        <v>51</v>
      </c>
      <c r="C209" s="40">
        <v>0</v>
      </c>
      <c r="D209" s="40">
        <v>0</v>
      </c>
      <c r="E209" s="40">
        <v>0</v>
      </c>
      <c r="F209" s="40">
        <v>0</v>
      </c>
      <c r="G209" s="1375"/>
      <c r="H209" s="1375"/>
      <c r="I209" s="1375"/>
      <c r="J209" s="1375"/>
    </row>
    <row r="210" spans="1:10" ht="14.1" customHeight="1" x14ac:dyDescent="0.25">
      <c r="A210" s="1375"/>
      <c r="B210" s="39" t="s">
        <v>49</v>
      </c>
      <c r="C210" s="40">
        <v>0</v>
      </c>
      <c r="D210" s="40">
        <v>0</v>
      </c>
      <c r="E210" s="40">
        <v>0</v>
      </c>
      <c r="F210" s="40">
        <v>0</v>
      </c>
      <c r="G210" s="1375"/>
      <c r="H210" s="1375"/>
      <c r="I210" s="1375"/>
      <c r="J210" s="1375"/>
    </row>
    <row r="211" spans="1:10" ht="14.1" customHeight="1" x14ac:dyDescent="0.25">
      <c r="A211" s="1375"/>
      <c r="B211" s="39" t="s">
        <v>50</v>
      </c>
      <c r="C211" s="40">
        <v>0</v>
      </c>
      <c r="D211" s="40">
        <v>0</v>
      </c>
      <c r="E211" s="40">
        <v>0</v>
      </c>
      <c r="F211" s="40">
        <v>0</v>
      </c>
      <c r="G211" s="1375"/>
      <c r="H211" s="1375"/>
      <c r="I211" s="1375"/>
      <c r="J211" s="1375"/>
    </row>
    <row r="212" spans="1:10" ht="14.1" customHeight="1" x14ac:dyDescent="0.25">
      <c r="A212" s="1375"/>
      <c r="B212" s="39" t="s">
        <v>52</v>
      </c>
      <c r="C212" s="40">
        <v>0</v>
      </c>
      <c r="D212" s="40">
        <v>0</v>
      </c>
      <c r="E212" s="40">
        <v>0</v>
      </c>
      <c r="F212" s="40">
        <v>0</v>
      </c>
      <c r="G212" s="1375"/>
      <c r="H212" s="1375"/>
      <c r="I212" s="1375"/>
      <c r="J212" s="1375"/>
    </row>
    <row r="213" spans="1:10" ht="14.1" customHeight="1" x14ac:dyDescent="0.25">
      <c r="A213" s="1375"/>
      <c r="B213" s="39" t="s">
        <v>49</v>
      </c>
      <c r="C213" s="40">
        <v>0</v>
      </c>
      <c r="D213" s="40">
        <v>0</v>
      </c>
      <c r="E213" s="40">
        <v>0</v>
      </c>
      <c r="F213" s="40">
        <v>0</v>
      </c>
      <c r="G213" s="1375"/>
      <c r="H213" s="1375"/>
      <c r="I213" s="1375"/>
      <c r="J213" s="1375"/>
    </row>
    <row r="214" spans="1:10" ht="14.1" customHeight="1" x14ac:dyDescent="0.25">
      <c r="A214" s="1375"/>
      <c r="B214" s="39" t="s">
        <v>50</v>
      </c>
      <c r="C214" s="40">
        <v>0</v>
      </c>
      <c r="D214" s="40">
        <v>0</v>
      </c>
      <c r="E214" s="40">
        <v>0</v>
      </c>
      <c r="F214" s="40">
        <v>0</v>
      </c>
      <c r="G214" s="1375"/>
      <c r="H214" s="1375"/>
      <c r="I214" s="1375"/>
      <c r="J214" s="1375"/>
    </row>
    <row r="215" spans="1:10" ht="14.1" customHeight="1" x14ac:dyDescent="0.25">
      <c r="A215" s="1375"/>
      <c r="B215" s="39" t="s">
        <v>53</v>
      </c>
      <c r="C215" s="40">
        <v>0</v>
      </c>
      <c r="D215" s="40">
        <v>0</v>
      </c>
      <c r="E215" s="40">
        <v>0</v>
      </c>
      <c r="F215" s="40">
        <v>0</v>
      </c>
      <c r="G215" s="1375"/>
      <c r="H215" s="1375"/>
      <c r="I215" s="1375"/>
      <c r="J215" s="1375"/>
    </row>
    <row r="216" spans="1:10" ht="14.1" customHeight="1" x14ac:dyDescent="0.25">
      <c r="A216" s="1375"/>
      <c r="B216" s="39" t="s">
        <v>49</v>
      </c>
      <c r="C216" s="40">
        <v>0</v>
      </c>
      <c r="D216" s="40">
        <v>0</v>
      </c>
      <c r="E216" s="40">
        <v>0</v>
      </c>
      <c r="F216" s="40">
        <v>0</v>
      </c>
      <c r="G216" s="1375"/>
      <c r="H216" s="1375"/>
      <c r="I216" s="1375"/>
      <c r="J216" s="1375"/>
    </row>
    <row r="217" spans="1:10" ht="14.1" customHeight="1" x14ac:dyDescent="0.25">
      <c r="A217" s="1375"/>
      <c r="B217" s="39" t="s">
        <v>50</v>
      </c>
      <c r="C217" s="40">
        <v>0</v>
      </c>
      <c r="D217" s="40">
        <v>0</v>
      </c>
      <c r="E217" s="40">
        <v>0</v>
      </c>
      <c r="F217" s="40">
        <v>0</v>
      </c>
      <c r="G217" s="1375"/>
      <c r="H217" s="1375"/>
      <c r="I217" s="1375"/>
      <c r="J217" s="1375"/>
    </row>
    <row r="218" spans="1:10" ht="14.1" customHeight="1" x14ac:dyDescent="0.25">
      <c r="A218" s="1375"/>
      <c r="B218" s="39" t="s">
        <v>54</v>
      </c>
      <c r="C218" s="40">
        <v>0</v>
      </c>
      <c r="D218" s="40">
        <v>0</v>
      </c>
      <c r="E218" s="40">
        <v>0</v>
      </c>
      <c r="F218" s="40">
        <v>0</v>
      </c>
      <c r="G218" s="1375"/>
      <c r="H218" s="1375"/>
      <c r="I218" s="1375"/>
      <c r="J218" s="1375"/>
    </row>
    <row r="219" spans="1:10" ht="14.1" customHeight="1" x14ac:dyDescent="0.25">
      <c r="A219" s="1375"/>
      <c r="B219" s="39" t="s">
        <v>49</v>
      </c>
      <c r="C219" s="40">
        <v>0</v>
      </c>
      <c r="D219" s="40">
        <v>0</v>
      </c>
      <c r="E219" s="40">
        <v>0</v>
      </c>
      <c r="F219" s="40">
        <v>0</v>
      </c>
      <c r="G219" s="1375"/>
      <c r="H219" s="1375"/>
      <c r="I219" s="1375"/>
      <c r="J219" s="1375"/>
    </row>
    <row r="220" spans="1:10" ht="14.1" customHeight="1" x14ac:dyDescent="0.25">
      <c r="A220" s="1375"/>
      <c r="B220" s="39" t="s">
        <v>50</v>
      </c>
      <c r="C220" s="40">
        <v>0</v>
      </c>
      <c r="D220" s="40">
        <v>0</v>
      </c>
      <c r="E220" s="40">
        <v>0</v>
      </c>
      <c r="F220" s="40">
        <v>0</v>
      </c>
      <c r="G220" s="1375"/>
      <c r="H220" s="1375"/>
      <c r="I220" s="1375"/>
      <c r="J220" s="1375"/>
    </row>
    <row r="221" spans="1:10" ht="14.1" customHeight="1" x14ac:dyDescent="0.25">
      <c r="A221" s="1375"/>
      <c r="B221" s="39" t="s">
        <v>55</v>
      </c>
      <c r="C221" s="40">
        <v>0</v>
      </c>
      <c r="D221" s="40">
        <v>0</v>
      </c>
      <c r="E221" s="40">
        <v>0</v>
      </c>
      <c r="F221" s="40">
        <v>0</v>
      </c>
      <c r="G221" s="1375"/>
      <c r="H221" s="1375"/>
      <c r="I221" s="1375"/>
      <c r="J221" s="1375"/>
    </row>
    <row r="222" spans="1:10" ht="14.1" customHeight="1" x14ac:dyDescent="0.25">
      <c r="A222" s="1375"/>
      <c r="B222" s="39" t="s">
        <v>49</v>
      </c>
      <c r="C222" s="40">
        <v>0</v>
      </c>
      <c r="D222" s="40">
        <v>0</v>
      </c>
      <c r="E222" s="40">
        <v>0</v>
      </c>
      <c r="F222" s="40">
        <v>0</v>
      </c>
      <c r="G222" s="1375"/>
      <c r="H222" s="1375"/>
      <c r="I222" s="1375"/>
      <c r="J222" s="1375"/>
    </row>
    <row r="223" spans="1:10" ht="14.1" customHeight="1" x14ac:dyDescent="0.25">
      <c r="A223" s="1375"/>
      <c r="B223" s="39" t="s">
        <v>50</v>
      </c>
      <c r="C223" s="40">
        <v>0</v>
      </c>
      <c r="D223" s="40">
        <v>0</v>
      </c>
      <c r="E223" s="40">
        <v>0</v>
      </c>
      <c r="F223" s="40">
        <v>0</v>
      </c>
      <c r="G223" s="1375"/>
      <c r="H223" s="1375"/>
      <c r="I223" s="1375"/>
      <c r="J223" s="1375"/>
    </row>
    <row r="224" spans="1:10" ht="14.1" customHeight="1" x14ac:dyDescent="0.25">
      <c r="A224" s="1375"/>
      <c r="B224" s="39" t="s">
        <v>56</v>
      </c>
      <c r="C224" s="40">
        <v>0</v>
      </c>
      <c r="D224" s="40">
        <v>0</v>
      </c>
      <c r="E224" s="40">
        <v>0</v>
      </c>
      <c r="F224" s="40">
        <v>0</v>
      </c>
      <c r="G224" s="1375"/>
      <c r="H224" s="1375"/>
      <c r="I224" s="1375"/>
      <c r="J224" s="1375"/>
    </row>
    <row r="225" spans="1:10" ht="14.1" customHeight="1" x14ac:dyDescent="0.25">
      <c r="A225" s="1375"/>
      <c r="B225" s="39" t="s">
        <v>49</v>
      </c>
      <c r="C225" s="40">
        <v>0</v>
      </c>
      <c r="D225" s="40">
        <v>0</v>
      </c>
      <c r="E225" s="40">
        <v>0</v>
      </c>
      <c r="F225" s="40">
        <v>0</v>
      </c>
      <c r="G225" s="1375"/>
      <c r="H225" s="1375"/>
      <c r="I225" s="1375"/>
      <c r="J225" s="1375"/>
    </row>
    <row r="226" spans="1:10" ht="14.1" customHeight="1" x14ac:dyDescent="0.25">
      <c r="A226" s="1375"/>
      <c r="B226" s="39" t="s">
        <v>50</v>
      </c>
      <c r="C226" s="40">
        <v>0</v>
      </c>
      <c r="D226" s="40">
        <v>0</v>
      </c>
      <c r="E226" s="40">
        <v>0</v>
      </c>
      <c r="F226" s="40">
        <v>0</v>
      </c>
      <c r="G226" s="1375"/>
      <c r="H226" s="1375"/>
      <c r="I226" s="1375"/>
      <c r="J226" s="1375"/>
    </row>
    <row r="227" spans="1:10" ht="14.1" customHeight="1" x14ac:dyDescent="0.25">
      <c r="A227" s="1375"/>
      <c r="B227" s="39" t="s">
        <v>57</v>
      </c>
      <c r="C227" s="40">
        <v>0</v>
      </c>
      <c r="D227" s="40">
        <v>0</v>
      </c>
      <c r="E227" s="40">
        <v>0</v>
      </c>
      <c r="F227" s="40">
        <v>0</v>
      </c>
      <c r="G227" s="1375"/>
      <c r="H227" s="1375"/>
      <c r="I227" s="1375"/>
      <c r="J227" s="1375"/>
    </row>
    <row r="228" spans="1:10" ht="14.1" customHeight="1" x14ac:dyDescent="0.25">
      <c r="A228" s="1375"/>
      <c r="B228" s="39" t="s">
        <v>49</v>
      </c>
      <c r="C228" s="40">
        <v>0</v>
      </c>
      <c r="D228" s="40">
        <v>0</v>
      </c>
      <c r="E228" s="40">
        <v>0</v>
      </c>
      <c r="F228" s="40">
        <v>0</v>
      </c>
      <c r="G228" s="1375"/>
      <c r="H228" s="1375"/>
      <c r="I228" s="1375"/>
      <c r="J228" s="1375"/>
    </row>
    <row r="229" spans="1:10" ht="14.1" customHeight="1" x14ac:dyDescent="0.25">
      <c r="A229" s="1375"/>
      <c r="B229" s="39" t="s">
        <v>58</v>
      </c>
      <c r="C229" s="40">
        <v>0</v>
      </c>
      <c r="D229" s="40">
        <v>0</v>
      </c>
      <c r="E229" s="40">
        <v>0</v>
      </c>
      <c r="F229" s="40">
        <v>0</v>
      </c>
      <c r="G229" s="1375"/>
      <c r="H229" s="1375"/>
      <c r="I229" s="1375"/>
      <c r="J229" s="1375"/>
    </row>
    <row r="230" spans="1:10" ht="14.1" customHeight="1" x14ac:dyDescent="0.25">
      <c r="A230" s="1375"/>
      <c r="B230" s="39" t="s">
        <v>59</v>
      </c>
      <c r="C230" s="40">
        <v>0</v>
      </c>
      <c r="D230" s="40">
        <v>0</v>
      </c>
      <c r="E230" s="40">
        <v>0</v>
      </c>
      <c r="F230" s="40">
        <v>0</v>
      </c>
      <c r="G230" s="1375"/>
      <c r="H230" s="1375"/>
      <c r="I230" s="1375"/>
      <c r="J230" s="1375"/>
    </row>
    <row r="231" spans="1:10" ht="14.1" customHeight="1" x14ac:dyDescent="0.25">
      <c r="A231" s="1375"/>
      <c r="B231" s="39" t="s">
        <v>60</v>
      </c>
      <c r="C231" s="40">
        <v>0</v>
      </c>
      <c r="D231" s="40">
        <v>0</v>
      </c>
      <c r="E231" s="40">
        <v>0</v>
      </c>
      <c r="F231" s="40">
        <v>0</v>
      </c>
      <c r="G231" s="1375"/>
      <c r="H231" s="1375"/>
      <c r="I231" s="1375"/>
      <c r="J231" s="1375"/>
    </row>
    <row r="232" spans="1:10" ht="14.1" customHeight="1" x14ac:dyDescent="0.25">
      <c r="A232" s="1375"/>
      <c r="B232" s="39" t="s">
        <v>61</v>
      </c>
      <c r="C232" s="40">
        <v>0</v>
      </c>
      <c r="D232" s="40">
        <v>0</v>
      </c>
      <c r="E232" s="40">
        <v>0</v>
      </c>
      <c r="F232" s="40">
        <v>0</v>
      </c>
      <c r="G232" s="1375"/>
      <c r="H232" s="1375"/>
      <c r="I232" s="1375"/>
      <c r="J232" s="1375"/>
    </row>
    <row r="233" spans="1:10" ht="14.1" customHeight="1" x14ac:dyDescent="0.25">
      <c r="A233" s="1375"/>
      <c r="B233" s="39" t="s">
        <v>62</v>
      </c>
      <c r="C233" s="40">
        <v>0</v>
      </c>
      <c r="D233" s="40">
        <v>86992920</v>
      </c>
      <c r="E233" s="40">
        <v>0</v>
      </c>
      <c r="F233" s="40">
        <v>0</v>
      </c>
      <c r="G233" s="1375"/>
      <c r="H233" s="1375"/>
      <c r="I233" s="1375"/>
      <c r="J233" s="1375"/>
    </row>
    <row r="234" spans="1:10" ht="14.1" customHeight="1" x14ac:dyDescent="0.25">
      <c r="A234" s="1375"/>
      <c r="B234" s="39" t="s">
        <v>49</v>
      </c>
      <c r="C234" s="40">
        <v>0</v>
      </c>
      <c r="D234" s="40">
        <v>86992920</v>
      </c>
      <c r="E234" s="40">
        <v>0</v>
      </c>
      <c r="F234" s="40">
        <v>0</v>
      </c>
      <c r="G234" s="1375"/>
      <c r="H234" s="1375"/>
      <c r="I234" s="1375"/>
      <c r="J234" s="1375"/>
    </row>
    <row r="235" spans="1:10" ht="14.1" customHeight="1" x14ac:dyDescent="0.25">
      <c r="A235" s="1375"/>
      <c r="B235" s="39" t="s">
        <v>58</v>
      </c>
      <c r="C235" s="40">
        <v>0</v>
      </c>
      <c r="D235" s="40">
        <v>0</v>
      </c>
      <c r="E235" s="40">
        <v>0</v>
      </c>
      <c r="F235" s="40">
        <v>0</v>
      </c>
      <c r="G235" s="1375"/>
      <c r="H235" s="1375"/>
      <c r="I235" s="1375"/>
      <c r="J235" s="1375"/>
    </row>
    <row r="236" spans="1:10" ht="14.1" customHeight="1" x14ac:dyDescent="0.25">
      <c r="A236" s="1375"/>
      <c r="B236" s="39" t="s">
        <v>59</v>
      </c>
      <c r="C236" s="40">
        <v>0</v>
      </c>
      <c r="D236" s="40">
        <v>0</v>
      </c>
      <c r="E236" s="40">
        <v>0</v>
      </c>
      <c r="F236" s="40">
        <v>0</v>
      </c>
      <c r="G236" s="1375"/>
      <c r="H236" s="1375"/>
      <c r="I236" s="1375"/>
      <c r="J236" s="1375"/>
    </row>
    <row r="237" spans="1:10" ht="14.1" customHeight="1" x14ac:dyDescent="0.25">
      <c r="A237" s="1375"/>
      <c r="B237" s="39" t="s">
        <v>60</v>
      </c>
      <c r="C237" s="40">
        <v>0</v>
      </c>
      <c r="D237" s="40">
        <v>0</v>
      </c>
      <c r="E237" s="40">
        <v>0</v>
      </c>
      <c r="F237" s="40">
        <v>0</v>
      </c>
      <c r="G237" s="1375"/>
      <c r="H237" s="1375"/>
      <c r="I237" s="1375"/>
      <c r="J237" s="1375"/>
    </row>
    <row r="238" spans="1:10" ht="14.1" customHeight="1" x14ac:dyDescent="0.25">
      <c r="A238" s="1375"/>
      <c r="B238" s="39" t="s">
        <v>61</v>
      </c>
      <c r="C238" s="40">
        <v>0</v>
      </c>
      <c r="D238" s="40">
        <v>0</v>
      </c>
      <c r="E238" s="40">
        <v>0</v>
      </c>
      <c r="F238" s="40">
        <v>0</v>
      </c>
      <c r="G238" s="1375"/>
      <c r="H238" s="1375"/>
      <c r="I238" s="1375"/>
      <c r="J238" s="1375"/>
    </row>
    <row r="239" spans="1:10" ht="14.1" customHeight="1" x14ac:dyDescent="0.25">
      <c r="A239" s="1375"/>
      <c r="B239" s="39" t="s">
        <v>63</v>
      </c>
      <c r="C239" s="40">
        <v>0</v>
      </c>
      <c r="D239" s="40">
        <v>0</v>
      </c>
      <c r="E239" s="40">
        <v>0</v>
      </c>
      <c r="F239" s="40">
        <v>0</v>
      </c>
      <c r="G239" s="1375"/>
      <c r="H239" s="1375"/>
      <c r="I239" s="1375"/>
      <c r="J239" s="1375"/>
    </row>
    <row r="240" spans="1:10" ht="14.1" customHeight="1" x14ac:dyDescent="0.25">
      <c r="A240" s="1375"/>
      <c r="B240" s="39" t="s">
        <v>49</v>
      </c>
      <c r="C240" s="40">
        <v>0</v>
      </c>
      <c r="D240" s="40">
        <v>0</v>
      </c>
      <c r="E240" s="40">
        <v>0</v>
      </c>
      <c r="F240" s="40">
        <v>0</v>
      </c>
      <c r="G240" s="1375"/>
      <c r="H240" s="1375"/>
      <c r="I240" s="1375"/>
      <c r="J240" s="1375"/>
    </row>
    <row r="241" spans="1:10" ht="14.1" customHeight="1" x14ac:dyDescent="0.25">
      <c r="A241" s="1375"/>
      <c r="B241" s="39" t="s">
        <v>58</v>
      </c>
      <c r="C241" s="40">
        <v>0</v>
      </c>
      <c r="D241" s="40">
        <v>0</v>
      </c>
      <c r="E241" s="40">
        <v>0</v>
      </c>
      <c r="F241" s="40">
        <v>0</v>
      </c>
      <c r="G241" s="1375"/>
      <c r="H241" s="1375"/>
      <c r="I241" s="1375"/>
      <c r="J241" s="1375"/>
    </row>
    <row r="242" spans="1:10" ht="14.1" customHeight="1" x14ac:dyDescent="0.25">
      <c r="A242" s="1375"/>
      <c r="B242" s="39" t="s">
        <v>59</v>
      </c>
      <c r="C242" s="40">
        <v>0</v>
      </c>
      <c r="D242" s="40">
        <v>0</v>
      </c>
      <c r="E242" s="40">
        <v>0</v>
      </c>
      <c r="F242" s="40">
        <v>0</v>
      </c>
      <c r="G242" s="1375"/>
      <c r="H242" s="1375"/>
      <c r="I242" s="1375"/>
      <c r="J242" s="1375"/>
    </row>
    <row r="243" spans="1:10" ht="14.1" customHeight="1" x14ac:dyDescent="0.25">
      <c r="A243" s="1375"/>
      <c r="B243" s="39" t="s">
        <v>60</v>
      </c>
      <c r="C243" s="40">
        <v>0</v>
      </c>
      <c r="D243" s="40">
        <v>0</v>
      </c>
      <c r="E243" s="40">
        <v>0</v>
      </c>
      <c r="F243" s="40">
        <v>0</v>
      </c>
      <c r="G243" s="1375"/>
      <c r="H243" s="1375"/>
      <c r="I243" s="1375"/>
      <c r="J243" s="1375"/>
    </row>
    <row r="244" spans="1:10" ht="14.1" customHeight="1" x14ac:dyDescent="0.25">
      <c r="A244" s="1375"/>
      <c r="B244" s="39" t="s">
        <v>61</v>
      </c>
      <c r="C244" s="40">
        <v>0</v>
      </c>
      <c r="D244" s="40">
        <v>0</v>
      </c>
      <c r="E244" s="40">
        <v>0</v>
      </c>
      <c r="F244" s="40">
        <v>0</v>
      </c>
      <c r="G244" s="1375"/>
      <c r="H244" s="1375"/>
      <c r="I244" s="1375"/>
      <c r="J244" s="1375"/>
    </row>
    <row r="245" spans="1:10" ht="14.1" customHeight="1" x14ac:dyDescent="0.25">
      <c r="A245" s="1375"/>
      <c r="B245" s="39" t="s">
        <v>64</v>
      </c>
      <c r="C245" s="40">
        <v>0</v>
      </c>
      <c r="D245" s="40">
        <v>0</v>
      </c>
      <c r="E245" s="40">
        <v>0</v>
      </c>
      <c r="F245" s="40">
        <v>0</v>
      </c>
      <c r="G245" s="1375"/>
      <c r="H245" s="1375"/>
      <c r="I245" s="1375"/>
      <c r="J245" s="1375"/>
    </row>
    <row r="246" spans="1:10" ht="14.1" customHeight="1" x14ac:dyDescent="0.25">
      <c r="A246" s="1375"/>
      <c r="B246" s="39" t="s">
        <v>65</v>
      </c>
      <c r="C246" s="40">
        <v>0</v>
      </c>
      <c r="D246" s="40">
        <v>0</v>
      </c>
      <c r="E246" s="40">
        <v>0</v>
      </c>
      <c r="F246" s="40">
        <v>0</v>
      </c>
      <c r="G246" s="1375"/>
      <c r="H246" s="1375"/>
      <c r="I246" s="1375"/>
      <c r="J246" s="1375"/>
    </row>
    <row r="247" spans="1:10" ht="14.1" customHeight="1" x14ac:dyDescent="0.25">
      <c r="A247" s="1375"/>
      <c r="B247" s="41" t="s">
        <v>25</v>
      </c>
      <c r="C247" s="40">
        <v>0</v>
      </c>
      <c r="D247" s="40">
        <v>86992920</v>
      </c>
      <c r="E247" s="40">
        <v>0</v>
      </c>
      <c r="F247" s="40">
        <v>0</v>
      </c>
      <c r="G247" s="1375"/>
      <c r="H247" s="1375"/>
      <c r="I247" s="1375"/>
      <c r="J247" s="1375"/>
    </row>
    <row r="248" spans="1:10" ht="14.1" customHeight="1" x14ac:dyDescent="0.25">
      <c r="A248" s="1375"/>
      <c r="B248" s="32" t="s">
        <v>2509</v>
      </c>
      <c r="C248" s="1621" t="s">
        <v>2510</v>
      </c>
      <c r="D248" s="1622"/>
      <c r="E248" s="1622"/>
      <c r="F248" s="1622"/>
      <c r="G248" s="1375"/>
      <c r="H248" s="1375"/>
      <c r="I248" s="1375"/>
      <c r="J248" s="1375"/>
    </row>
    <row r="249" spans="1:10" ht="14.1" customHeight="1" x14ac:dyDescent="0.25">
      <c r="A249" s="1375"/>
      <c r="B249" s="33" t="s">
        <v>19</v>
      </c>
      <c r="C249" s="1619" t="s">
        <v>2511</v>
      </c>
      <c r="D249" s="1620"/>
      <c r="E249" s="1620"/>
      <c r="F249" s="1620"/>
      <c r="G249" s="1375"/>
      <c r="H249" s="1375"/>
      <c r="I249" s="1375"/>
      <c r="J249" s="1375"/>
    </row>
    <row r="250" spans="1:10" ht="14.1" customHeight="1" x14ac:dyDescent="0.25">
      <c r="A250" s="1375"/>
      <c r="B250" s="34" t="s">
        <v>20</v>
      </c>
      <c r="C250" s="1615" t="s">
        <v>2512</v>
      </c>
      <c r="D250" s="1616"/>
      <c r="E250" s="1616"/>
      <c r="F250" s="1616"/>
      <c r="G250" s="1375"/>
      <c r="H250" s="1375"/>
      <c r="I250" s="1375"/>
      <c r="J250" s="1375"/>
    </row>
    <row r="251" spans="1:10" ht="14.1" customHeight="1" x14ac:dyDescent="0.25">
      <c r="A251" s="1375"/>
      <c r="B251" s="34" t="s">
        <v>21</v>
      </c>
      <c r="C251" s="1615" t="s">
        <v>2513</v>
      </c>
      <c r="D251" s="1616"/>
      <c r="E251" s="1616"/>
      <c r="F251" s="1616"/>
      <c r="G251" s="1375"/>
      <c r="H251" s="1375"/>
      <c r="I251" s="1375"/>
      <c r="J251" s="1375"/>
    </row>
    <row r="252" spans="1:10" ht="15" customHeight="1" x14ac:dyDescent="0.25">
      <c r="A252" s="1375"/>
      <c r="B252" s="1376"/>
      <c r="C252" s="36">
        <v>2023</v>
      </c>
      <c r="D252" s="36">
        <v>2024</v>
      </c>
      <c r="E252" s="36">
        <v>2025</v>
      </c>
      <c r="F252" s="36">
        <v>2026</v>
      </c>
      <c r="G252" s="1375"/>
      <c r="H252" s="1375"/>
      <c r="I252" s="1375"/>
      <c r="J252" s="1375"/>
    </row>
    <row r="253" spans="1:10" ht="15" customHeight="1" x14ac:dyDescent="0.25">
      <c r="A253" s="1375"/>
      <c r="B253" s="1377"/>
      <c r="C253" s="38" t="s">
        <v>22</v>
      </c>
      <c r="D253" s="38" t="s">
        <v>23</v>
      </c>
      <c r="E253" s="38" t="s">
        <v>23</v>
      </c>
      <c r="F253" s="38" t="s">
        <v>23</v>
      </c>
      <c r="G253" s="1375"/>
      <c r="H253" s="1375"/>
      <c r="I253" s="1375"/>
      <c r="J253" s="1375"/>
    </row>
    <row r="254" spans="1:10" ht="14.1" customHeight="1" x14ac:dyDescent="0.25">
      <c r="A254" s="1375"/>
      <c r="B254" s="27" t="s">
        <v>33</v>
      </c>
      <c r="C254" s="31" t="s">
        <v>34</v>
      </c>
      <c r="D254" s="31" t="s">
        <v>2514</v>
      </c>
      <c r="E254" s="31" t="s">
        <v>2514</v>
      </c>
      <c r="F254" s="31" t="s">
        <v>1478</v>
      </c>
      <c r="G254" s="1375"/>
      <c r="H254" s="1375"/>
      <c r="I254" s="1375"/>
      <c r="J254" s="1375"/>
    </row>
    <row r="255" spans="1:10" ht="14.1" customHeight="1" x14ac:dyDescent="0.25">
      <c r="A255" s="1375"/>
      <c r="B255" s="27" t="s">
        <v>35</v>
      </c>
      <c r="C255" s="31" t="s">
        <v>253</v>
      </c>
      <c r="D255" s="31" t="s">
        <v>1495</v>
      </c>
      <c r="E255" s="31" t="s">
        <v>2515</v>
      </c>
      <c r="F255" s="31" t="s">
        <v>2516</v>
      </c>
      <c r="G255" s="1375"/>
      <c r="H255" s="1375"/>
      <c r="I255" s="1375"/>
      <c r="J255" s="1375"/>
    </row>
    <row r="256" spans="1:10" ht="14.1" customHeight="1" x14ac:dyDescent="0.25">
      <c r="A256" s="1375"/>
      <c r="B256" s="27" t="s">
        <v>40</v>
      </c>
      <c r="C256" s="31" t="s">
        <v>253</v>
      </c>
      <c r="D256" s="31" t="s">
        <v>2517</v>
      </c>
      <c r="E256" s="31" t="s">
        <v>2518</v>
      </c>
      <c r="F256" s="31" t="s">
        <v>2519</v>
      </c>
      <c r="G256" s="1375"/>
      <c r="H256" s="1375"/>
      <c r="I256" s="1375"/>
      <c r="J256" s="1375"/>
    </row>
    <row r="257" spans="1:10" ht="14.1" customHeight="1" x14ac:dyDescent="0.25">
      <c r="A257" s="1375"/>
      <c r="B257" s="27" t="s">
        <v>41</v>
      </c>
      <c r="C257" s="31" t="s">
        <v>18</v>
      </c>
      <c r="D257" s="31" t="s">
        <v>2250</v>
      </c>
      <c r="E257" s="31" t="s">
        <v>42</v>
      </c>
      <c r="F257" s="31" t="s">
        <v>2520</v>
      </c>
      <c r="G257" s="1375"/>
      <c r="H257" s="1375"/>
      <c r="I257" s="1375"/>
      <c r="J257" s="1375"/>
    </row>
    <row r="258" spans="1:10" ht="14.1" customHeight="1" x14ac:dyDescent="0.25">
      <c r="A258" s="1375"/>
      <c r="B258" s="27" t="s">
        <v>43</v>
      </c>
      <c r="C258" s="31" t="s">
        <v>18</v>
      </c>
      <c r="D258" s="31" t="s">
        <v>2521</v>
      </c>
      <c r="E258" s="31" t="s">
        <v>2522</v>
      </c>
      <c r="F258" s="31" t="s">
        <v>2523</v>
      </c>
      <c r="G258" s="1375"/>
      <c r="H258" s="1375"/>
      <c r="I258" s="1375"/>
      <c r="J258" s="1375"/>
    </row>
    <row r="259" spans="1:10" ht="14.1" customHeight="1" x14ac:dyDescent="0.25">
      <c r="A259" s="1375"/>
      <c r="B259" s="27" t="s">
        <v>47</v>
      </c>
      <c r="C259" s="31" t="s">
        <v>18</v>
      </c>
      <c r="D259" s="31" t="s">
        <v>2524</v>
      </c>
      <c r="E259" s="31" t="s">
        <v>2522</v>
      </c>
      <c r="F259" s="31" t="s">
        <v>2525</v>
      </c>
      <c r="G259" s="1375"/>
      <c r="H259" s="1375"/>
      <c r="I259" s="1375"/>
      <c r="J259" s="1375"/>
    </row>
    <row r="260" spans="1:10" ht="14.1" customHeight="1" x14ac:dyDescent="0.25">
      <c r="A260" s="1375"/>
      <c r="B260" s="1617" t="s">
        <v>24</v>
      </c>
      <c r="C260" s="1618"/>
      <c r="D260" s="1618"/>
      <c r="E260" s="1618"/>
      <c r="F260" s="1618"/>
      <c r="G260" s="1375"/>
      <c r="H260" s="1375"/>
      <c r="I260" s="1375"/>
      <c r="J260" s="1375"/>
    </row>
    <row r="261" spans="1:10" ht="14.1" customHeight="1" x14ac:dyDescent="0.25">
      <c r="A261" s="1375"/>
      <c r="B261" s="1376"/>
      <c r="C261" s="36">
        <v>2023</v>
      </c>
      <c r="D261" s="36">
        <v>2024</v>
      </c>
      <c r="E261" s="36">
        <v>2025</v>
      </c>
      <c r="F261" s="36">
        <v>2026</v>
      </c>
      <c r="G261" s="1375"/>
      <c r="H261" s="1375"/>
      <c r="I261" s="1375"/>
      <c r="J261" s="1375"/>
    </row>
    <row r="262" spans="1:10" ht="14.1" customHeight="1" x14ac:dyDescent="0.25">
      <c r="A262" s="1375"/>
      <c r="B262" s="1377"/>
      <c r="C262" s="38" t="s">
        <v>22</v>
      </c>
      <c r="D262" s="38" t="s">
        <v>23</v>
      </c>
      <c r="E262" s="38" t="s">
        <v>23</v>
      </c>
      <c r="F262" s="38" t="s">
        <v>23</v>
      </c>
      <c r="G262" s="1375"/>
      <c r="H262" s="1375"/>
      <c r="I262" s="1375"/>
      <c r="J262" s="1375"/>
    </row>
    <row r="263" spans="1:10" ht="14.1" customHeight="1" x14ac:dyDescent="0.25">
      <c r="A263" s="1375"/>
      <c r="B263" s="39" t="s">
        <v>48</v>
      </c>
      <c r="C263" s="40">
        <v>0</v>
      </c>
      <c r="D263" s="40">
        <v>0</v>
      </c>
      <c r="E263" s="40">
        <v>0</v>
      </c>
      <c r="F263" s="40">
        <v>0</v>
      </c>
      <c r="G263" s="1375"/>
      <c r="H263" s="1375"/>
      <c r="I263" s="1375"/>
      <c r="J263" s="1375"/>
    </row>
    <row r="264" spans="1:10" ht="14.1" customHeight="1" x14ac:dyDescent="0.25">
      <c r="A264" s="1375"/>
      <c r="B264" s="39" t="s">
        <v>49</v>
      </c>
      <c r="C264" s="40">
        <v>0</v>
      </c>
      <c r="D264" s="40">
        <v>0</v>
      </c>
      <c r="E264" s="40">
        <v>0</v>
      </c>
      <c r="F264" s="40">
        <v>0</v>
      </c>
      <c r="G264" s="1375"/>
      <c r="H264" s="1375"/>
      <c r="I264" s="1375"/>
      <c r="J264" s="1375"/>
    </row>
    <row r="265" spans="1:10" ht="14.1" customHeight="1" x14ac:dyDescent="0.25">
      <c r="A265" s="1375"/>
      <c r="B265" s="39" t="s">
        <v>50</v>
      </c>
      <c r="C265" s="40">
        <v>0</v>
      </c>
      <c r="D265" s="40">
        <v>0</v>
      </c>
      <c r="E265" s="40">
        <v>0</v>
      </c>
      <c r="F265" s="40">
        <v>0</v>
      </c>
      <c r="G265" s="1375"/>
      <c r="H265" s="1375"/>
      <c r="I265" s="1375"/>
      <c r="J265" s="1375"/>
    </row>
    <row r="266" spans="1:10" ht="14.1" customHeight="1" x14ac:dyDescent="0.25">
      <c r="A266" s="1375"/>
      <c r="B266" s="39" t="s">
        <v>51</v>
      </c>
      <c r="C266" s="40">
        <v>0</v>
      </c>
      <c r="D266" s="40">
        <v>0</v>
      </c>
      <c r="E266" s="40">
        <v>0</v>
      </c>
      <c r="F266" s="40">
        <v>0</v>
      </c>
      <c r="G266" s="1375"/>
      <c r="H266" s="1375"/>
      <c r="I266" s="1375"/>
      <c r="J266" s="1375"/>
    </row>
    <row r="267" spans="1:10" ht="14.1" customHeight="1" x14ac:dyDescent="0.25">
      <c r="A267" s="1375"/>
      <c r="B267" s="39" t="s">
        <v>49</v>
      </c>
      <c r="C267" s="40">
        <v>0</v>
      </c>
      <c r="D267" s="40">
        <v>0</v>
      </c>
      <c r="E267" s="40">
        <v>0</v>
      </c>
      <c r="F267" s="40">
        <v>0</v>
      </c>
      <c r="G267" s="1375"/>
      <c r="H267" s="1375"/>
      <c r="I267" s="1375"/>
      <c r="J267" s="1375"/>
    </row>
    <row r="268" spans="1:10" ht="14.1" customHeight="1" x14ac:dyDescent="0.25">
      <c r="A268" s="1375"/>
      <c r="B268" s="39" t="s">
        <v>50</v>
      </c>
      <c r="C268" s="40">
        <v>0</v>
      </c>
      <c r="D268" s="40">
        <v>0</v>
      </c>
      <c r="E268" s="40">
        <v>0</v>
      </c>
      <c r="F268" s="40">
        <v>0</v>
      </c>
      <c r="G268" s="1375"/>
      <c r="H268" s="1375"/>
      <c r="I268" s="1375"/>
      <c r="J268" s="1375"/>
    </row>
    <row r="269" spans="1:10" ht="14.1" customHeight="1" x14ac:dyDescent="0.25">
      <c r="A269" s="1375"/>
      <c r="B269" s="39" t="s">
        <v>52</v>
      </c>
      <c r="C269" s="40">
        <v>0</v>
      </c>
      <c r="D269" s="40">
        <v>0</v>
      </c>
      <c r="E269" s="40">
        <v>0</v>
      </c>
      <c r="F269" s="40">
        <v>0</v>
      </c>
      <c r="G269" s="1375"/>
      <c r="H269" s="1375"/>
      <c r="I269" s="1375"/>
      <c r="J269" s="1375"/>
    </row>
    <row r="270" spans="1:10" ht="14.1" customHeight="1" x14ac:dyDescent="0.25">
      <c r="A270" s="1375"/>
      <c r="B270" s="39" t="s">
        <v>49</v>
      </c>
      <c r="C270" s="40">
        <v>0</v>
      </c>
      <c r="D270" s="40">
        <v>0</v>
      </c>
      <c r="E270" s="40">
        <v>0</v>
      </c>
      <c r="F270" s="40">
        <v>0</v>
      </c>
      <c r="G270" s="1375"/>
      <c r="H270" s="1375"/>
      <c r="I270" s="1375"/>
      <c r="J270" s="1375"/>
    </row>
    <row r="271" spans="1:10" ht="14.1" customHeight="1" x14ac:dyDescent="0.25">
      <c r="A271" s="1375"/>
      <c r="B271" s="39" t="s">
        <v>50</v>
      </c>
      <c r="C271" s="40">
        <v>0</v>
      </c>
      <c r="D271" s="40">
        <v>0</v>
      </c>
      <c r="E271" s="40">
        <v>0</v>
      </c>
      <c r="F271" s="40">
        <v>0</v>
      </c>
      <c r="G271" s="1375"/>
      <c r="H271" s="1375"/>
      <c r="I271" s="1375"/>
      <c r="J271" s="1375"/>
    </row>
    <row r="272" spans="1:10" ht="14.1" customHeight="1" x14ac:dyDescent="0.25">
      <c r="A272" s="1375"/>
      <c r="B272" s="39" t="s">
        <v>53</v>
      </c>
      <c r="C272" s="40">
        <v>0</v>
      </c>
      <c r="D272" s="40">
        <v>0</v>
      </c>
      <c r="E272" s="40">
        <v>0</v>
      </c>
      <c r="F272" s="40">
        <v>0</v>
      </c>
      <c r="G272" s="1375"/>
      <c r="H272" s="1375"/>
      <c r="I272" s="1375"/>
      <c r="J272" s="1375"/>
    </row>
    <row r="273" spans="1:10" ht="14.1" customHeight="1" x14ac:dyDescent="0.25">
      <c r="A273" s="1375"/>
      <c r="B273" s="39" t="s">
        <v>49</v>
      </c>
      <c r="C273" s="40">
        <v>0</v>
      </c>
      <c r="D273" s="40">
        <v>0</v>
      </c>
      <c r="E273" s="40">
        <v>0</v>
      </c>
      <c r="F273" s="40">
        <v>0</v>
      </c>
      <c r="G273" s="1375"/>
      <c r="H273" s="1375"/>
      <c r="I273" s="1375"/>
      <c r="J273" s="1375"/>
    </row>
    <row r="274" spans="1:10" ht="14.1" customHeight="1" x14ac:dyDescent="0.25">
      <c r="A274" s="1375"/>
      <c r="B274" s="39" t="s">
        <v>50</v>
      </c>
      <c r="C274" s="40">
        <v>0</v>
      </c>
      <c r="D274" s="40">
        <v>0</v>
      </c>
      <c r="E274" s="40">
        <v>0</v>
      </c>
      <c r="F274" s="40">
        <v>0</v>
      </c>
      <c r="G274" s="1375"/>
      <c r="H274" s="1375"/>
      <c r="I274" s="1375"/>
      <c r="J274" s="1375"/>
    </row>
    <row r="275" spans="1:10" ht="14.1" customHeight="1" x14ac:dyDescent="0.25">
      <c r="A275" s="1375"/>
      <c r="B275" s="39" t="s">
        <v>54</v>
      </c>
      <c r="C275" s="40">
        <v>0</v>
      </c>
      <c r="D275" s="40">
        <v>0</v>
      </c>
      <c r="E275" s="40">
        <v>0</v>
      </c>
      <c r="F275" s="40">
        <v>0</v>
      </c>
      <c r="G275" s="1375"/>
      <c r="H275" s="1375"/>
      <c r="I275" s="1375"/>
      <c r="J275" s="1375"/>
    </row>
    <row r="276" spans="1:10" ht="14.1" customHeight="1" x14ac:dyDescent="0.25">
      <c r="A276" s="1375"/>
      <c r="B276" s="39" t="s">
        <v>49</v>
      </c>
      <c r="C276" s="40">
        <v>0</v>
      </c>
      <c r="D276" s="40">
        <v>0</v>
      </c>
      <c r="E276" s="40">
        <v>0</v>
      </c>
      <c r="F276" s="40">
        <v>0</v>
      </c>
      <c r="G276" s="1375"/>
      <c r="H276" s="1375"/>
      <c r="I276" s="1375"/>
      <c r="J276" s="1375"/>
    </row>
    <row r="277" spans="1:10" ht="14.1" customHeight="1" x14ac:dyDescent="0.25">
      <c r="A277" s="1375"/>
      <c r="B277" s="39" t="s">
        <v>50</v>
      </c>
      <c r="C277" s="40">
        <v>0</v>
      </c>
      <c r="D277" s="40">
        <v>0</v>
      </c>
      <c r="E277" s="40">
        <v>0</v>
      </c>
      <c r="F277" s="40">
        <v>0</v>
      </c>
      <c r="G277" s="1375"/>
      <c r="H277" s="1375"/>
      <c r="I277" s="1375"/>
      <c r="J277" s="1375"/>
    </row>
    <row r="278" spans="1:10" ht="14.1" customHeight="1" x14ac:dyDescent="0.25">
      <c r="A278" s="1375"/>
      <c r="B278" s="39" t="s">
        <v>55</v>
      </c>
      <c r="C278" s="40">
        <v>0</v>
      </c>
      <c r="D278" s="40">
        <v>0</v>
      </c>
      <c r="E278" s="40">
        <v>0</v>
      </c>
      <c r="F278" s="40">
        <v>0</v>
      </c>
      <c r="G278" s="1375"/>
      <c r="H278" s="1375"/>
      <c r="I278" s="1375"/>
      <c r="J278" s="1375"/>
    </row>
    <row r="279" spans="1:10" ht="14.1" customHeight="1" x14ac:dyDescent="0.25">
      <c r="A279" s="1375"/>
      <c r="B279" s="39" t="s">
        <v>49</v>
      </c>
      <c r="C279" s="40">
        <v>0</v>
      </c>
      <c r="D279" s="40">
        <v>0</v>
      </c>
      <c r="E279" s="40">
        <v>0</v>
      </c>
      <c r="F279" s="40">
        <v>0</v>
      </c>
      <c r="G279" s="1375"/>
      <c r="H279" s="1375"/>
      <c r="I279" s="1375"/>
      <c r="J279" s="1375"/>
    </row>
    <row r="280" spans="1:10" ht="14.1" customHeight="1" x14ac:dyDescent="0.25">
      <c r="A280" s="1375"/>
      <c r="B280" s="39" t="s">
        <v>50</v>
      </c>
      <c r="C280" s="40">
        <v>0</v>
      </c>
      <c r="D280" s="40">
        <v>0</v>
      </c>
      <c r="E280" s="40">
        <v>0</v>
      </c>
      <c r="F280" s="40">
        <v>0</v>
      </c>
      <c r="G280" s="1375"/>
      <c r="H280" s="1375"/>
      <c r="I280" s="1375"/>
      <c r="J280" s="1375"/>
    </row>
    <row r="281" spans="1:10" ht="14.1" customHeight="1" x14ac:dyDescent="0.25">
      <c r="A281" s="1375"/>
      <c r="B281" s="39" t="s">
        <v>56</v>
      </c>
      <c r="C281" s="40">
        <v>0</v>
      </c>
      <c r="D281" s="40">
        <v>0</v>
      </c>
      <c r="E281" s="40">
        <v>0</v>
      </c>
      <c r="F281" s="40">
        <v>0</v>
      </c>
      <c r="G281" s="1375"/>
      <c r="H281" s="1375"/>
      <c r="I281" s="1375"/>
      <c r="J281" s="1375"/>
    </row>
    <row r="282" spans="1:10" ht="14.1" customHeight="1" x14ac:dyDescent="0.25">
      <c r="A282" s="1375"/>
      <c r="B282" s="39" t="s">
        <v>49</v>
      </c>
      <c r="C282" s="40">
        <v>0</v>
      </c>
      <c r="D282" s="40">
        <v>0</v>
      </c>
      <c r="E282" s="40">
        <v>0</v>
      </c>
      <c r="F282" s="40">
        <v>0</v>
      </c>
      <c r="G282" s="1375"/>
      <c r="H282" s="1375"/>
      <c r="I282" s="1375"/>
      <c r="J282" s="1375"/>
    </row>
    <row r="283" spans="1:10" ht="14.1" customHeight="1" x14ac:dyDescent="0.25">
      <c r="A283" s="1375"/>
      <c r="B283" s="39" t="s">
        <v>50</v>
      </c>
      <c r="C283" s="40">
        <v>0</v>
      </c>
      <c r="D283" s="40">
        <v>0</v>
      </c>
      <c r="E283" s="40">
        <v>0</v>
      </c>
      <c r="F283" s="40">
        <v>0</v>
      </c>
      <c r="G283" s="1375"/>
      <c r="H283" s="1375"/>
      <c r="I283" s="1375"/>
      <c r="J283" s="1375"/>
    </row>
    <row r="284" spans="1:10" ht="14.1" customHeight="1" x14ac:dyDescent="0.25">
      <c r="A284" s="1375"/>
      <c r="B284" s="39" t="s">
        <v>57</v>
      </c>
      <c r="C284" s="40">
        <v>0</v>
      </c>
      <c r="D284" s="40">
        <v>0</v>
      </c>
      <c r="E284" s="40">
        <v>0</v>
      </c>
      <c r="F284" s="40">
        <v>0</v>
      </c>
      <c r="G284" s="1375"/>
      <c r="H284" s="1375"/>
      <c r="I284" s="1375"/>
      <c r="J284" s="1375"/>
    </row>
    <row r="285" spans="1:10" ht="14.1" customHeight="1" x14ac:dyDescent="0.25">
      <c r="A285" s="1375"/>
      <c r="B285" s="39" t="s">
        <v>49</v>
      </c>
      <c r="C285" s="40">
        <v>0</v>
      </c>
      <c r="D285" s="40">
        <v>0</v>
      </c>
      <c r="E285" s="40">
        <v>0</v>
      </c>
      <c r="F285" s="40">
        <v>0</v>
      </c>
      <c r="G285" s="1375"/>
      <c r="H285" s="1375"/>
      <c r="I285" s="1375"/>
      <c r="J285" s="1375"/>
    </row>
    <row r="286" spans="1:10" ht="14.1" customHeight="1" x14ac:dyDescent="0.25">
      <c r="A286" s="1375"/>
      <c r="B286" s="39" t="s">
        <v>58</v>
      </c>
      <c r="C286" s="40">
        <v>0</v>
      </c>
      <c r="D286" s="40">
        <v>0</v>
      </c>
      <c r="E286" s="40">
        <v>0</v>
      </c>
      <c r="F286" s="40">
        <v>0</v>
      </c>
      <c r="G286" s="1375"/>
      <c r="H286" s="1375"/>
      <c r="I286" s="1375"/>
      <c r="J286" s="1375"/>
    </row>
    <row r="287" spans="1:10" ht="14.1" customHeight="1" x14ac:dyDescent="0.25">
      <c r="A287" s="1375"/>
      <c r="B287" s="39" t="s">
        <v>59</v>
      </c>
      <c r="C287" s="40">
        <v>0</v>
      </c>
      <c r="D287" s="40">
        <v>0</v>
      </c>
      <c r="E287" s="40">
        <v>0</v>
      </c>
      <c r="F287" s="40">
        <v>0</v>
      </c>
      <c r="G287" s="1375"/>
      <c r="H287" s="1375"/>
      <c r="I287" s="1375"/>
      <c r="J287" s="1375"/>
    </row>
    <row r="288" spans="1:10" ht="14.1" customHeight="1" x14ac:dyDescent="0.25">
      <c r="A288" s="1375"/>
      <c r="B288" s="39" t="s">
        <v>60</v>
      </c>
      <c r="C288" s="40">
        <v>0</v>
      </c>
      <c r="D288" s="40">
        <v>0</v>
      </c>
      <c r="E288" s="40">
        <v>0</v>
      </c>
      <c r="F288" s="40">
        <v>0</v>
      </c>
      <c r="G288" s="1375"/>
      <c r="H288" s="1375"/>
      <c r="I288" s="1375"/>
      <c r="J288" s="1375"/>
    </row>
    <row r="289" spans="1:10" ht="14.1" customHeight="1" x14ac:dyDescent="0.25">
      <c r="A289" s="1375"/>
      <c r="B289" s="39" t="s">
        <v>61</v>
      </c>
      <c r="C289" s="40">
        <v>0</v>
      </c>
      <c r="D289" s="40">
        <v>0</v>
      </c>
      <c r="E289" s="40">
        <v>0</v>
      </c>
      <c r="F289" s="40">
        <v>0</v>
      </c>
      <c r="G289" s="1375"/>
      <c r="H289" s="1375"/>
      <c r="I289" s="1375"/>
      <c r="J289" s="1375"/>
    </row>
    <row r="290" spans="1:10" ht="14.1" customHeight="1" x14ac:dyDescent="0.25">
      <c r="A290" s="1375"/>
      <c r="B290" s="39" t="s">
        <v>62</v>
      </c>
      <c r="C290" s="40">
        <v>0</v>
      </c>
      <c r="D290" s="40">
        <v>5000000</v>
      </c>
      <c r="E290" s="40">
        <v>16329963</v>
      </c>
      <c r="F290" s="40">
        <v>46400000</v>
      </c>
      <c r="G290" s="1375"/>
      <c r="H290" s="1375"/>
      <c r="I290" s="1375"/>
      <c r="J290" s="1375"/>
    </row>
    <row r="291" spans="1:10" ht="14.1" customHeight="1" x14ac:dyDescent="0.25">
      <c r="A291" s="1375"/>
      <c r="B291" s="39" t="s">
        <v>49</v>
      </c>
      <c r="C291" s="40">
        <v>0</v>
      </c>
      <c r="D291" s="40">
        <v>5000000</v>
      </c>
      <c r="E291" s="40">
        <v>16329963</v>
      </c>
      <c r="F291" s="40">
        <v>46400000</v>
      </c>
      <c r="G291" s="1375"/>
      <c r="H291" s="1375"/>
      <c r="I291" s="1375"/>
      <c r="J291" s="1375"/>
    </row>
    <row r="292" spans="1:10" ht="14.1" customHeight="1" x14ac:dyDescent="0.25">
      <c r="A292" s="1375"/>
      <c r="B292" s="39" t="s">
        <v>58</v>
      </c>
      <c r="C292" s="40">
        <v>0</v>
      </c>
      <c r="D292" s="40">
        <v>0</v>
      </c>
      <c r="E292" s="40">
        <v>0</v>
      </c>
      <c r="F292" s="40">
        <v>0</v>
      </c>
      <c r="G292" s="1375"/>
      <c r="H292" s="1375"/>
      <c r="I292" s="1375"/>
      <c r="J292" s="1375"/>
    </row>
    <row r="293" spans="1:10" ht="14.1" customHeight="1" x14ac:dyDescent="0.25">
      <c r="A293" s="1375"/>
      <c r="B293" s="39" t="s">
        <v>59</v>
      </c>
      <c r="C293" s="40">
        <v>0</v>
      </c>
      <c r="D293" s="40">
        <v>0</v>
      </c>
      <c r="E293" s="40">
        <v>0</v>
      </c>
      <c r="F293" s="40">
        <v>0</v>
      </c>
      <c r="G293" s="1375"/>
      <c r="H293" s="1375"/>
      <c r="I293" s="1375"/>
      <c r="J293" s="1375"/>
    </row>
    <row r="294" spans="1:10" ht="14.1" customHeight="1" x14ac:dyDescent="0.25">
      <c r="A294" s="1375"/>
      <c r="B294" s="39" t="s">
        <v>60</v>
      </c>
      <c r="C294" s="40">
        <v>0</v>
      </c>
      <c r="D294" s="40">
        <v>0</v>
      </c>
      <c r="E294" s="40">
        <v>0</v>
      </c>
      <c r="F294" s="40">
        <v>0</v>
      </c>
      <c r="G294" s="1375"/>
      <c r="H294" s="1375"/>
      <c r="I294" s="1375"/>
      <c r="J294" s="1375"/>
    </row>
    <row r="295" spans="1:10" ht="14.1" customHeight="1" x14ac:dyDescent="0.25">
      <c r="A295" s="1375"/>
      <c r="B295" s="39" t="s">
        <v>61</v>
      </c>
      <c r="C295" s="40">
        <v>0</v>
      </c>
      <c r="D295" s="40">
        <v>0</v>
      </c>
      <c r="E295" s="40">
        <v>0</v>
      </c>
      <c r="F295" s="40">
        <v>0</v>
      </c>
      <c r="G295" s="1375"/>
      <c r="H295" s="1375"/>
      <c r="I295" s="1375"/>
      <c r="J295" s="1375"/>
    </row>
    <row r="296" spans="1:10" ht="14.1" customHeight="1" x14ac:dyDescent="0.25">
      <c r="A296" s="1375"/>
      <c r="B296" s="39" t="s">
        <v>63</v>
      </c>
      <c r="C296" s="40">
        <v>0</v>
      </c>
      <c r="D296" s="40">
        <v>0</v>
      </c>
      <c r="E296" s="40">
        <v>0</v>
      </c>
      <c r="F296" s="40">
        <v>0</v>
      </c>
      <c r="G296" s="1375"/>
      <c r="H296" s="1375"/>
      <c r="I296" s="1375"/>
      <c r="J296" s="1375"/>
    </row>
    <row r="297" spans="1:10" ht="14.1" customHeight="1" x14ac:dyDescent="0.25">
      <c r="A297" s="1375"/>
      <c r="B297" s="39" t="s">
        <v>49</v>
      </c>
      <c r="C297" s="40">
        <v>0</v>
      </c>
      <c r="D297" s="40">
        <v>0</v>
      </c>
      <c r="E297" s="40">
        <v>0</v>
      </c>
      <c r="F297" s="40">
        <v>0</v>
      </c>
      <c r="G297" s="1375"/>
      <c r="H297" s="1375"/>
      <c r="I297" s="1375"/>
      <c r="J297" s="1375"/>
    </row>
    <row r="298" spans="1:10" ht="14.1" customHeight="1" x14ac:dyDescent="0.25">
      <c r="A298" s="1375"/>
      <c r="B298" s="39" t="s">
        <v>58</v>
      </c>
      <c r="C298" s="40">
        <v>0</v>
      </c>
      <c r="D298" s="40">
        <v>0</v>
      </c>
      <c r="E298" s="40">
        <v>0</v>
      </c>
      <c r="F298" s="40">
        <v>0</v>
      </c>
      <c r="G298" s="1375"/>
      <c r="H298" s="1375"/>
      <c r="I298" s="1375"/>
      <c r="J298" s="1375"/>
    </row>
    <row r="299" spans="1:10" ht="14.1" customHeight="1" x14ac:dyDescent="0.25">
      <c r="A299" s="1375"/>
      <c r="B299" s="39" t="s">
        <v>59</v>
      </c>
      <c r="C299" s="40">
        <v>0</v>
      </c>
      <c r="D299" s="40">
        <v>0</v>
      </c>
      <c r="E299" s="40">
        <v>0</v>
      </c>
      <c r="F299" s="40">
        <v>0</v>
      </c>
      <c r="G299" s="1375"/>
      <c r="H299" s="1375"/>
      <c r="I299" s="1375"/>
      <c r="J299" s="1375"/>
    </row>
    <row r="300" spans="1:10" ht="14.1" customHeight="1" x14ac:dyDescent="0.25">
      <c r="A300" s="1375"/>
      <c r="B300" s="39" t="s">
        <v>60</v>
      </c>
      <c r="C300" s="40">
        <v>0</v>
      </c>
      <c r="D300" s="40">
        <v>0</v>
      </c>
      <c r="E300" s="40">
        <v>0</v>
      </c>
      <c r="F300" s="40">
        <v>0</v>
      </c>
      <c r="G300" s="1375"/>
      <c r="H300" s="1375"/>
      <c r="I300" s="1375"/>
      <c r="J300" s="1375"/>
    </row>
    <row r="301" spans="1:10" ht="14.1" customHeight="1" x14ac:dyDescent="0.25">
      <c r="A301" s="1375"/>
      <c r="B301" s="39" t="s">
        <v>61</v>
      </c>
      <c r="C301" s="40">
        <v>0</v>
      </c>
      <c r="D301" s="40">
        <v>0</v>
      </c>
      <c r="E301" s="40">
        <v>0</v>
      </c>
      <c r="F301" s="40">
        <v>0</v>
      </c>
      <c r="G301" s="1375"/>
      <c r="H301" s="1375"/>
      <c r="I301" s="1375"/>
      <c r="J301" s="1375"/>
    </row>
    <row r="302" spans="1:10" ht="14.1" customHeight="1" x14ac:dyDescent="0.25">
      <c r="A302" s="1375"/>
      <c r="B302" s="39" t="s">
        <v>64</v>
      </c>
      <c r="C302" s="40">
        <v>0</v>
      </c>
      <c r="D302" s="40">
        <v>0</v>
      </c>
      <c r="E302" s="40">
        <v>0</v>
      </c>
      <c r="F302" s="40">
        <v>0</v>
      </c>
      <c r="G302" s="1375"/>
      <c r="H302" s="1375"/>
      <c r="I302" s="1375"/>
      <c r="J302" s="1375"/>
    </row>
    <row r="303" spans="1:10" ht="14.1" customHeight="1" x14ac:dyDescent="0.25">
      <c r="A303" s="1375"/>
      <c r="B303" s="39" t="s">
        <v>65</v>
      </c>
      <c r="C303" s="40">
        <v>0</v>
      </c>
      <c r="D303" s="40">
        <v>0</v>
      </c>
      <c r="E303" s="40">
        <v>0</v>
      </c>
      <c r="F303" s="40">
        <v>0</v>
      </c>
      <c r="G303" s="1375"/>
      <c r="H303" s="1375"/>
      <c r="I303" s="1375"/>
      <c r="J303" s="1375"/>
    </row>
    <row r="304" spans="1:10" ht="14.1" customHeight="1" x14ac:dyDescent="0.25">
      <c r="A304" s="1375"/>
      <c r="B304" s="41" t="s">
        <v>25</v>
      </c>
      <c r="C304" s="40">
        <v>0</v>
      </c>
      <c r="D304" s="40">
        <v>5000000</v>
      </c>
      <c r="E304" s="40">
        <v>16329963</v>
      </c>
      <c r="F304" s="40">
        <v>46400000</v>
      </c>
      <c r="G304" s="1375"/>
      <c r="H304" s="1375"/>
      <c r="I304" s="1375"/>
      <c r="J304" s="1375"/>
    </row>
    <row r="305" spans="1:10" ht="14.1" customHeight="1" x14ac:dyDescent="0.25">
      <c r="A305" s="1375"/>
      <c r="B305" s="33" t="s">
        <v>19</v>
      </c>
      <c r="C305" s="1619" t="s">
        <v>2526</v>
      </c>
      <c r="D305" s="1620"/>
      <c r="E305" s="1620"/>
      <c r="F305" s="1620"/>
      <c r="G305" s="1375"/>
      <c r="H305" s="1375"/>
      <c r="I305" s="1375"/>
      <c r="J305" s="1375"/>
    </row>
    <row r="306" spans="1:10" ht="14.1" customHeight="1" x14ac:dyDescent="0.25">
      <c r="A306" s="1375"/>
      <c r="B306" s="34" t="s">
        <v>20</v>
      </c>
      <c r="C306" s="1615" t="s">
        <v>2527</v>
      </c>
      <c r="D306" s="1616"/>
      <c r="E306" s="1616"/>
      <c r="F306" s="1616"/>
      <c r="G306" s="1375"/>
      <c r="H306" s="1375"/>
      <c r="I306" s="1375"/>
      <c r="J306" s="1375"/>
    </row>
    <row r="307" spans="1:10" ht="14.1" customHeight="1" x14ac:dyDescent="0.25">
      <c r="A307" s="1375"/>
      <c r="B307" s="34" t="s">
        <v>21</v>
      </c>
      <c r="C307" s="1615" t="s">
        <v>2528</v>
      </c>
      <c r="D307" s="1616"/>
      <c r="E307" s="1616"/>
      <c r="F307" s="1616"/>
      <c r="G307" s="1375"/>
      <c r="H307" s="1375"/>
      <c r="I307" s="1375"/>
      <c r="J307" s="1375"/>
    </row>
    <row r="308" spans="1:10" ht="15" customHeight="1" x14ac:dyDescent="0.25">
      <c r="A308" s="1375"/>
      <c r="B308" s="1376"/>
      <c r="C308" s="36">
        <v>2023</v>
      </c>
      <c r="D308" s="36">
        <v>2024</v>
      </c>
      <c r="E308" s="36">
        <v>2025</v>
      </c>
      <c r="F308" s="36">
        <v>2026</v>
      </c>
      <c r="G308" s="1375"/>
      <c r="H308" s="1375"/>
      <c r="I308" s="1375"/>
      <c r="J308" s="1375"/>
    </row>
    <row r="309" spans="1:10" ht="15" customHeight="1" x14ac:dyDescent="0.25">
      <c r="A309" s="1375"/>
      <c r="B309" s="1377"/>
      <c r="C309" s="38" t="s">
        <v>22</v>
      </c>
      <c r="D309" s="38" t="s">
        <v>23</v>
      </c>
      <c r="E309" s="38" t="s">
        <v>23</v>
      </c>
      <c r="F309" s="38" t="s">
        <v>23</v>
      </c>
      <c r="G309" s="1375"/>
      <c r="H309" s="1375"/>
      <c r="I309" s="1375"/>
      <c r="J309" s="1375"/>
    </row>
    <row r="310" spans="1:10" ht="14.1" customHeight="1" x14ac:dyDescent="0.25">
      <c r="A310" s="1375"/>
      <c r="B310" s="27" t="s">
        <v>33</v>
      </c>
      <c r="C310" s="31" t="s">
        <v>278</v>
      </c>
      <c r="D310" s="31" t="s">
        <v>197</v>
      </c>
      <c r="E310" s="31" t="s">
        <v>197</v>
      </c>
      <c r="F310" s="31" t="s">
        <v>197</v>
      </c>
      <c r="G310" s="1375"/>
      <c r="H310" s="1375"/>
      <c r="I310" s="1375"/>
      <c r="J310" s="1375"/>
    </row>
    <row r="311" spans="1:10" ht="14.1" customHeight="1" x14ac:dyDescent="0.25">
      <c r="A311" s="1375"/>
      <c r="B311" s="27" t="s">
        <v>35</v>
      </c>
      <c r="C311" s="31" t="s">
        <v>42</v>
      </c>
      <c r="D311" s="31" t="s">
        <v>1319</v>
      </c>
      <c r="E311" s="31" t="s">
        <v>1319</v>
      </c>
      <c r="F311" s="31" t="s">
        <v>1319</v>
      </c>
      <c r="G311" s="1375"/>
      <c r="H311" s="1375"/>
      <c r="I311" s="1375"/>
      <c r="J311" s="1375"/>
    </row>
    <row r="312" spans="1:10" ht="14.1" customHeight="1" x14ac:dyDescent="0.25">
      <c r="A312" s="1375"/>
      <c r="B312" s="27" t="s">
        <v>40</v>
      </c>
      <c r="C312" s="31" t="s">
        <v>42</v>
      </c>
      <c r="D312" s="31" t="s">
        <v>2529</v>
      </c>
      <c r="E312" s="31" t="s">
        <v>2529</v>
      </c>
      <c r="F312" s="31" t="s">
        <v>2529</v>
      </c>
      <c r="G312" s="1375"/>
      <c r="H312" s="1375"/>
      <c r="I312" s="1375"/>
      <c r="J312" s="1375"/>
    </row>
    <row r="313" spans="1:10" ht="14.1" customHeight="1" x14ac:dyDescent="0.25">
      <c r="A313" s="1375"/>
      <c r="B313" s="27" t="s">
        <v>41</v>
      </c>
      <c r="C313" s="31" t="s">
        <v>18</v>
      </c>
      <c r="D313" s="31" t="s">
        <v>1346</v>
      </c>
      <c r="E313" s="31" t="s">
        <v>42</v>
      </c>
      <c r="F313" s="31" t="s">
        <v>42</v>
      </c>
      <c r="G313" s="1375"/>
      <c r="H313" s="1375"/>
      <c r="I313" s="1375"/>
      <c r="J313" s="1375"/>
    </row>
    <row r="314" spans="1:10" ht="14.1" customHeight="1" x14ac:dyDescent="0.25">
      <c r="A314" s="1375"/>
      <c r="B314" s="27" t="s">
        <v>43</v>
      </c>
      <c r="C314" s="31" t="s">
        <v>18</v>
      </c>
      <c r="D314" s="31" t="s">
        <v>18</v>
      </c>
      <c r="E314" s="31" t="s">
        <v>42</v>
      </c>
      <c r="F314" s="31" t="s">
        <v>42</v>
      </c>
      <c r="G314" s="1375"/>
      <c r="H314" s="1375"/>
      <c r="I314" s="1375"/>
      <c r="J314" s="1375"/>
    </row>
    <row r="315" spans="1:10" ht="14.1" customHeight="1" x14ac:dyDescent="0.25">
      <c r="A315" s="1375"/>
      <c r="B315" s="27" t="s">
        <v>47</v>
      </c>
      <c r="C315" s="31" t="s">
        <v>18</v>
      </c>
      <c r="D315" s="31" t="s">
        <v>18</v>
      </c>
      <c r="E315" s="31" t="s">
        <v>42</v>
      </c>
      <c r="F315" s="31" t="s">
        <v>42</v>
      </c>
      <c r="G315" s="1375"/>
      <c r="H315" s="1375"/>
      <c r="I315" s="1375"/>
      <c r="J315" s="1375"/>
    </row>
    <row r="316" spans="1:10" ht="14.1" customHeight="1" x14ac:dyDescent="0.25">
      <c r="A316" s="1375"/>
      <c r="B316" s="1617" t="s">
        <v>24</v>
      </c>
      <c r="C316" s="1618"/>
      <c r="D316" s="1618"/>
      <c r="E316" s="1618"/>
      <c r="F316" s="1618"/>
      <c r="G316" s="1375"/>
      <c r="H316" s="1375"/>
      <c r="I316" s="1375"/>
      <c r="J316" s="1375"/>
    </row>
    <row r="317" spans="1:10" ht="14.1" customHeight="1" x14ac:dyDescent="0.25">
      <c r="A317" s="1375"/>
      <c r="B317" s="1376"/>
      <c r="C317" s="36">
        <v>2023</v>
      </c>
      <c r="D317" s="36">
        <v>2024</v>
      </c>
      <c r="E317" s="36">
        <v>2025</v>
      </c>
      <c r="F317" s="36">
        <v>2026</v>
      </c>
      <c r="G317" s="1375"/>
      <c r="H317" s="1375"/>
      <c r="I317" s="1375"/>
      <c r="J317" s="1375"/>
    </row>
    <row r="318" spans="1:10" ht="14.1" customHeight="1" x14ac:dyDescent="0.25">
      <c r="A318" s="1375"/>
      <c r="B318" s="1377"/>
      <c r="C318" s="38" t="s">
        <v>22</v>
      </c>
      <c r="D318" s="38" t="s">
        <v>23</v>
      </c>
      <c r="E318" s="38" t="s">
        <v>23</v>
      </c>
      <c r="F318" s="38" t="s">
        <v>23</v>
      </c>
      <c r="G318" s="1375"/>
      <c r="H318" s="1375"/>
      <c r="I318" s="1375"/>
      <c r="J318" s="1375"/>
    </row>
    <row r="319" spans="1:10" ht="14.1" customHeight="1" x14ac:dyDescent="0.25">
      <c r="A319" s="1375"/>
      <c r="B319" s="39" t="s">
        <v>48</v>
      </c>
      <c r="C319" s="40">
        <v>0</v>
      </c>
      <c r="D319" s="40">
        <v>0</v>
      </c>
      <c r="E319" s="40">
        <v>0</v>
      </c>
      <c r="F319" s="40">
        <v>0</v>
      </c>
      <c r="G319" s="1375"/>
      <c r="H319" s="1375"/>
      <c r="I319" s="1375"/>
      <c r="J319" s="1375"/>
    </row>
    <row r="320" spans="1:10" ht="14.1" customHeight="1" x14ac:dyDescent="0.25">
      <c r="A320" s="1375"/>
      <c r="B320" s="39" t="s">
        <v>49</v>
      </c>
      <c r="C320" s="40">
        <v>0</v>
      </c>
      <c r="D320" s="40">
        <v>0</v>
      </c>
      <c r="E320" s="40">
        <v>0</v>
      </c>
      <c r="F320" s="40">
        <v>0</v>
      </c>
      <c r="G320" s="1375"/>
      <c r="H320" s="1375"/>
      <c r="I320" s="1375"/>
      <c r="J320" s="1375"/>
    </row>
    <row r="321" spans="1:10" ht="14.1" customHeight="1" x14ac:dyDescent="0.25">
      <c r="A321" s="1375"/>
      <c r="B321" s="39" t="s">
        <v>50</v>
      </c>
      <c r="C321" s="40">
        <v>0</v>
      </c>
      <c r="D321" s="40">
        <v>0</v>
      </c>
      <c r="E321" s="40">
        <v>0</v>
      </c>
      <c r="F321" s="40">
        <v>0</v>
      </c>
      <c r="G321" s="1375"/>
      <c r="H321" s="1375"/>
      <c r="I321" s="1375"/>
      <c r="J321" s="1375"/>
    </row>
    <row r="322" spans="1:10" ht="14.1" customHeight="1" x14ac:dyDescent="0.25">
      <c r="A322" s="1375"/>
      <c r="B322" s="39" t="s">
        <v>51</v>
      </c>
      <c r="C322" s="40">
        <v>0</v>
      </c>
      <c r="D322" s="40">
        <v>0</v>
      </c>
      <c r="E322" s="40">
        <v>0</v>
      </c>
      <c r="F322" s="40">
        <v>0</v>
      </c>
      <c r="G322" s="1375"/>
      <c r="H322" s="1375"/>
      <c r="I322" s="1375"/>
      <c r="J322" s="1375"/>
    </row>
    <row r="323" spans="1:10" ht="14.1" customHeight="1" x14ac:dyDescent="0.25">
      <c r="A323" s="1375"/>
      <c r="B323" s="39" t="s">
        <v>49</v>
      </c>
      <c r="C323" s="40">
        <v>0</v>
      </c>
      <c r="D323" s="40">
        <v>0</v>
      </c>
      <c r="E323" s="40">
        <v>0</v>
      </c>
      <c r="F323" s="40">
        <v>0</v>
      </c>
      <c r="G323" s="1375"/>
      <c r="H323" s="1375"/>
      <c r="I323" s="1375"/>
      <c r="J323" s="1375"/>
    </row>
    <row r="324" spans="1:10" ht="14.1" customHeight="1" x14ac:dyDescent="0.25">
      <c r="A324" s="1375"/>
      <c r="B324" s="39" t="s">
        <v>50</v>
      </c>
      <c r="C324" s="40">
        <v>0</v>
      </c>
      <c r="D324" s="40">
        <v>0</v>
      </c>
      <c r="E324" s="40">
        <v>0</v>
      </c>
      <c r="F324" s="40">
        <v>0</v>
      </c>
      <c r="G324" s="1375"/>
      <c r="H324" s="1375"/>
      <c r="I324" s="1375"/>
      <c r="J324" s="1375"/>
    </row>
    <row r="325" spans="1:10" ht="14.1" customHeight="1" x14ac:dyDescent="0.25">
      <c r="A325" s="1375"/>
      <c r="B325" s="39" t="s">
        <v>52</v>
      </c>
      <c r="C325" s="40">
        <v>0</v>
      </c>
      <c r="D325" s="40">
        <v>0</v>
      </c>
      <c r="E325" s="40">
        <v>0</v>
      </c>
      <c r="F325" s="40">
        <v>0</v>
      </c>
      <c r="G325" s="1375"/>
      <c r="H325" s="1375"/>
      <c r="I325" s="1375"/>
      <c r="J325" s="1375"/>
    </row>
    <row r="326" spans="1:10" ht="14.1" customHeight="1" x14ac:dyDescent="0.25">
      <c r="A326" s="1375"/>
      <c r="B326" s="39" t="s">
        <v>49</v>
      </c>
      <c r="C326" s="40">
        <v>0</v>
      </c>
      <c r="D326" s="40">
        <v>0</v>
      </c>
      <c r="E326" s="40">
        <v>0</v>
      </c>
      <c r="F326" s="40">
        <v>0</v>
      </c>
      <c r="G326" s="1375"/>
      <c r="H326" s="1375"/>
      <c r="I326" s="1375"/>
      <c r="J326" s="1375"/>
    </row>
    <row r="327" spans="1:10" ht="14.1" customHeight="1" x14ac:dyDescent="0.25">
      <c r="A327" s="1375"/>
      <c r="B327" s="39" t="s">
        <v>50</v>
      </c>
      <c r="C327" s="40">
        <v>0</v>
      </c>
      <c r="D327" s="40">
        <v>0</v>
      </c>
      <c r="E327" s="40">
        <v>0</v>
      </c>
      <c r="F327" s="40">
        <v>0</v>
      </c>
      <c r="G327" s="1375"/>
      <c r="H327" s="1375"/>
      <c r="I327" s="1375"/>
      <c r="J327" s="1375"/>
    </row>
    <row r="328" spans="1:10" ht="14.1" customHeight="1" x14ac:dyDescent="0.25">
      <c r="A328" s="1375"/>
      <c r="B328" s="39" t="s">
        <v>53</v>
      </c>
      <c r="C328" s="40">
        <v>0</v>
      </c>
      <c r="D328" s="40">
        <v>0</v>
      </c>
      <c r="E328" s="40">
        <v>0</v>
      </c>
      <c r="F328" s="40">
        <v>0</v>
      </c>
      <c r="G328" s="1375"/>
      <c r="H328" s="1375"/>
      <c r="I328" s="1375"/>
      <c r="J328" s="1375"/>
    </row>
    <row r="329" spans="1:10" ht="14.1" customHeight="1" x14ac:dyDescent="0.25">
      <c r="A329" s="1375"/>
      <c r="B329" s="39" t="s">
        <v>49</v>
      </c>
      <c r="C329" s="40">
        <v>0</v>
      </c>
      <c r="D329" s="40">
        <v>0</v>
      </c>
      <c r="E329" s="40">
        <v>0</v>
      </c>
      <c r="F329" s="40">
        <v>0</v>
      </c>
      <c r="G329" s="1375"/>
      <c r="H329" s="1375"/>
      <c r="I329" s="1375"/>
      <c r="J329" s="1375"/>
    </row>
    <row r="330" spans="1:10" ht="14.1" customHeight="1" x14ac:dyDescent="0.25">
      <c r="A330" s="1375"/>
      <c r="B330" s="39" t="s">
        <v>50</v>
      </c>
      <c r="C330" s="40">
        <v>0</v>
      </c>
      <c r="D330" s="40">
        <v>0</v>
      </c>
      <c r="E330" s="40">
        <v>0</v>
      </c>
      <c r="F330" s="40">
        <v>0</v>
      </c>
      <c r="G330" s="1375"/>
      <c r="H330" s="1375"/>
      <c r="I330" s="1375"/>
      <c r="J330" s="1375"/>
    </row>
    <row r="331" spans="1:10" ht="14.1" customHeight="1" x14ac:dyDescent="0.25">
      <c r="A331" s="1375"/>
      <c r="B331" s="39" t="s">
        <v>54</v>
      </c>
      <c r="C331" s="40">
        <v>0</v>
      </c>
      <c r="D331" s="40">
        <v>0</v>
      </c>
      <c r="E331" s="40">
        <v>0</v>
      </c>
      <c r="F331" s="40">
        <v>0</v>
      </c>
      <c r="G331" s="1375"/>
      <c r="H331" s="1375"/>
      <c r="I331" s="1375"/>
      <c r="J331" s="1375"/>
    </row>
    <row r="332" spans="1:10" ht="14.1" customHeight="1" x14ac:dyDescent="0.25">
      <c r="A332" s="1375"/>
      <c r="B332" s="39" t="s">
        <v>49</v>
      </c>
      <c r="C332" s="40">
        <v>0</v>
      </c>
      <c r="D332" s="40">
        <v>0</v>
      </c>
      <c r="E332" s="40">
        <v>0</v>
      </c>
      <c r="F332" s="40">
        <v>0</v>
      </c>
      <c r="G332" s="1375"/>
      <c r="H332" s="1375"/>
      <c r="I332" s="1375"/>
      <c r="J332" s="1375"/>
    </row>
    <row r="333" spans="1:10" ht="14.1" customHeight="1" x14ac:dyDescent="0.25">
      <c r="A333" s="1375"/>
      <c r="B333" s="39" t="s">
        <v>50</v>
      </c>
      <c r="C333" s="40">
        <v>0</v>
      </c>
      <c r="D333" s="40">
        <v>0</v>
      </c>
      <c r="E333" s="40">
        <v>0</v>
      </c>
      <c r="F333" s="40">
        <v>0</v>
      </c>
      <c r="G333" s="1375"/>
      <c r="H333" s="1375"/>
      <c r="I333" s="1375"/>
      <c r="J333" s="1375"/>
    </row>
    <row r="334" spans="1:10" ht="14.1" customHeight="1" x14ac:dyDescent="0.25">
      <c r="A334" s="1375"/>
      <c r="B334" s="39" t="s">
        <v>55</v>
      </c>
      <c r="C334" s="40">
        <v>0</v>
      </c>
      <c r="D334" s="40">
        <v>0</v>
      </c>
      <c r="E334" s="40">
        <v>0</v>
      </c>
      <c r="F334" s="40">
        <v>0</v>
      </c>
      <c r="G334" s="1375"/>
      <c r="H334" s="1375"/>
      <c r="I334" s="1375"/>
      <c r="J334" s="1375"/>
    </row>
    <row r="335" spans="1:10" ht="14.1" customHeight="1" x14ac:dyDescent="0.25">
      <c r="A335" s="1375"/>
      <c r="B335" s="39" t="s">
        <v>49</v>
      </c>
      <c r="C335" s="40">
        <v>0</v>
      </c>
      <c r="D335" s="40">
        <v>0</v>
      </c>
      <c r="E335" s="40">
        <v>0</v>
      </c>
      <c r="F335" s="40">
        <v>0</v>
      </c>
      <c r="G335" s="1375"/>
      <c r="H335" s="1375"/>
      <c r="I335" s="1375"/>
      <c r="J335" s="1375"/>
    </row>
    <row r="336" spans="1:10" ht="14.1" customHeight="1" x14ac:dyDescent="0.25">
      <c r="A336" s="1375"/>
      <c r="B336" s="39" t="s">
        <v>50</v>
      </c>
      <c r="C336" s="40">
        <v>0</v>
      </c>
      <c r="D336" s="40">
        <v>0</v>
      </c>
      <c r="E336" s="40">
        <v>0</v>
      </c>
      <c r="F336" s="40">
        <v>0</v>
      </c>
      <c r="G336" s="1375"/>
      <c r="H336" s="1375"/>
      <c r="I336" s="1375"/>
      <c r="J336" s="1375"/>
    </row>
    <row r="337" spans="1:10" ht="14.1" customHeight="1" x14ac:dyDescent="0.25">
      <c r="A337" s="1375"/>
      <c r="B337" s="39" t="s">
        <v>56</v>
      </c>
      <c r="C337" s="40">
        <v>0</v>
      </c>
      <c r="D337" s="40">
        <v>0</v>
      </c>
      <c r="E337" s="40">
        <v>0</v>
      </c>
      <c r="F337" s="40">
        <v>0</v>
      </c>
      <c r="G337" s="1375"/>
      <c r="H337" s="1375"/>
      <c r="I337" s="1375"/>
      <c r="J337" s="1375"/>
    </row>
    <row r="338" spans="1:10" ht="14.1" customHeight="1" x14ac:dyDescent="0.25">
      <c r="A338" s="1375"/>
      <c r="B338" s="39" t="s">
        <v>49</v>
      </c>
      <c r="C338" s="40">
        <v>0</v>
      </c>
      <c r="D338" s="40">
        <v>0</v>
      </c>
      <c r="E338" s="40">
        <v>0</v>
      </c>
      <c r="F338" s="40">
        <v>0</v>
      </c>
      <c r="G338" s="1375"/>
      <c r="H338" s="1375"/>
      <c r="I338" s="1375"/>
      <c r="J338" s="1375"/>
    </row>
    <row r="339" spans="1:10" ht="14.1" customHeight="1" x14ac:dyDescent="0.25">
      <c r="A339" s="1375"/>
      <c r="B339" s="39" t="s">
        <v>50</v>
      </c>
      <c r="C339" s="40">
        <v>0</v>
      </c>
      <c r="D339" s="40">
        <v>0</v>
      </c>
      <c r="E339" s="40">
        <v>0</v>
      </c>
      <c r="F339" s="40">
        <v>0</v>
      </c>
      <c r="G339" s="1375"/>
      <c r="H339" s="1375"/>
      <c r="I339" s="1375"/>
      <c r="J339" s="1375"/>
    </row>
    <row r="340" spans="1:10" ht="14.1" customHeight="1" x14ac:dyDescent="0.25">
      <c r="A340" s="1375"/>
      <c r="B340" s="39" t="s">
        <v>57</v>
      </c>
      <c r="C340" s="40">
        <v>0</v>
      </c>
      <c r="D340" s="40">
        <v>0</v>
      </c>
      <c r="E340" s="40">
        <v>0</v>
      </c>
      <c r="F340" s="40">
        <v>0</v>
      </c>
      <c r="G340" s="1375"/>
      <c r="H340" s="1375"/>
      <c r="I340" s="1375"/>
      <c r="J340" s="1375"/>
    </row>
    <row r="341" spans="1:10" ht="14.1" customHeight="1" x14ac:dyDescent="0.25">
      <c r="A341" s="1375"/>
      <c r="B341" s="39" t="s">
        <v>49</v>
      </c>
      <c r="C341" s="40">
        <v>0</v>
      </c>
      <c r="D341" s="40">
        <v>0</v>
      </c>
      <c r="E341" s="40">
        <v>0</v>
      </c>
      <c r="F341" s="40">
        <v>0</v>
      </c>
      <c r="G341" s="1375"/>
      <c r="H341" s="1375"/>
      <c r="I341" s="1375"/>
      <c r="J341" s="1375"/>
    </row>
    <row r="342" spans="1:10" ht="14.1" customHeight="1" x14ac:dyDescent="0.25">
      <c r="A342" s="1375"/>
      <c r="B342" s="39" t="s">
        <v>58</v>
      </c>
      <c r="C342" s="40">
        <v>0</v>
      </c>
      <c r="D342" s="40">
        <v>0</v>
      </c>
      <c r="E342" s="40">
        <v>0</v>
      </c>
      <c r="F342" s="40">
        <v>0</v>
      </c>
      <c r="G342" s="1375"/>
      <c r="H342" s="1375"/>
      <c r="I342" s="1375"/>
      <c r="J342" s="1375"/>
    </row>
    <row r="343" spans="1:10" ht="14.1" customHeight="1" x14ac:dyDescent="0.25">
      <c r="A343" s="1375"/>
      <c r="B343" s="39" t="s">
        <v>59</v>
      </c>
      <c r="C343" s="40">
        <v>0</v>
      </c>
      <c r="D343" s="40">
        <v>0</v>
      </c>
      <c r="E343" s="40">
        <v>0</v>
      </c>
      <c r="F343" s="40">
        <v>0</v>
      </c>
      <c r="G343" s="1375"/>
      <c r="H343" s="1375"/>
      <c r="I343" s="1375"/>
      <c r="J343" s="1375"/>
    </row>
    <row r="344" spans="1:10" ht="14.1" customHeight="1" x14ac:dyDescent="0.25">
      <c r="A344" s="1375"/>
      <c r="B344" s="39" t="s">
        <v>60</v>
      </c>
      <c r="C344" s="40">
        <v>0</v>
      </c>
      <c r="D344" s="40">
        <v>0</v>
      </c>
      <c r="E344" s="40">
        <v>0</v>
      </c>
      <c r="F344" s="40">
        <v>0</v>
      </c>
      <c r="G344" s="1375"/>
      <c r="H344" s="1375"/>
      <c r="I344" s="1375"/>
      <c r="J344" s="1375"/>
    </row>
    <row r="345" spans="1:10" ht="14.1" customHeight="1" x14ac:dyDescent="0.25">
      <c r="A345" s="1375"/>
      <c r="B345" s="39" t="s">
        <v>61</v>
      </c>
      <c r="C345" s="40">
        <v>0</v>
      </c>
      <c r="D345" s="40">
        <v>0</v>
      </c>
      <c r="E345" s="40">
        <v>0</v>
      </c>
      <c r="F345" s="40">
        <v>0</v>
      </c>
      <c r="G345" s="1375"/>
      <c r="H345" s="1375"/>
      <c r="I345" s="1375"/>
      <c r="J345" s="1375"/>
    </row>
    <row r="346" spans="1:10" ht="14.1" customHeight="1" x14ac:dyDescent="0.25">
      <c r="A346" s="1375"/>
      <c r="B346" s="39" t="s">
        <v>62</v>
      </c>
      <c r="C346" s="40">
        <v>0</v>
      </c>
      <c r="D346" s="40">
        <v>1200000</v>
      </c>
      <c r="E346" s="40">
        <v>1200000</v>
      </c>
      <c r="F346" s="40">
        <v>1200000</v>
      </c>
      <c r="G346" s="1375"/>
      <c r="H346" s="1375"/>
      <c r="I346" s="1375"/>
      <c r="J346" s="1375"/>
    </row>
    <row r="347" spans="1:10" ht="14.1" customHeight="1" x14ac:dyDescent="0.25">
      <c r="A347" s="1375"/>
      <c r="B347" s="39" t="s">
        <v>49</v>
      </c>
      <c r="C347" s="40">
        <v>0</v>
      </c>
      <c r="D347" s="40">
        <v>1200000</v>
      </c>
      <c r="E347" s="40">
        <v>1200000</v>
      </c>
      <c r="F347" s="40">
        <v>1200000</v>
      </c>
      <c r="G347" s="1375"/>
      <c r="H347" s="1375"/>
      <c r="I347" s="1375"/>
      <c r="J347" s="1375"/>
    </row>
    <row r="348" spans="1:10" ht="14.1" customHeight="1" x14ac:dyDescent="0.25">
      <c r="A348" s="1375"/>
      <c r="B348" s="39" t="s">
        <v>58</v>
      </c>
      <c r="C348" s="40">
        <v>0</v>
      </c>
      <c r="D348" s="40">
        <v>0</v>
      </c>
      <c r="E348" s="40">
        <v>0</v>
      </c>
      <c r="F348" s="40">
        <v>0</v>
      </c>
      <c r="G348" s="1375"/>
      <c r="H348" s="1375"/>
      <c r="I348" s="1375"/>
      <c r="J348" s="1375"/>
    </row>
    <row r="349" spans="1:10" ht="14.1" customHeight="1" x14ac:dyDescent="0.25">
      <c r="A349" s="1375"/>
      <c r="B349" s="39" t="s">
        <v>59</v>
      </c>
      <c r="C349" s="40">
        <v>0</v>
      </c>
      <c r="D349" s="40">
        <v>0</v>
      </c>
      <c r="E349" s="40">
        <v>0</v>
      </c>
      <c r="F349" s="40">
        <v>0</v>
      </c>
      <c r="G349" s="1375"/>
      <c r="H349" s="1375"/>
      <c r="I349" s="1375"/>
      <c r="J349" s="1375"/>
    </row>
    <row r="350" spans="1:10" ht="14.1" customHeight="1" x14ac:dyDescent="0.25">
      <c r="A350" s="1375"/>
      <c r="B350" s="39" t="s">
        <v>60</v>
      </c>
      <c r="C350" s="40">
        <v>0</v>
      </c>
      <c r="D350" s="40">
        <v>0</v>
      </c>
      <c r="E350" s="40">
        <v>0</v>
      </c>
      <c r="F350" s="40">
        <v>0</v>
      </c>
      <c r="G350" s="1375"/>
      <c r="H350" s="1375"/>
      <c r="I350" s="1375"/>
      <c r="J350" s="1375"/>
    </row>
    <row r="351" spans="1:10" ht="14.1" customHeight="1" x14ac:dyDescent="0.25">
      <c r="A351" s="1375"/>
      <c r="B351" s="39" t="s">
        <v>61</v>
      </c>
      <c r="C351" s="40">
        <v>0</v>
      </c>
      <c r="D351" s="40">
        <v>0</v>
      </c>
      <c r="E351" s="40">
        <v>0</v>
      </c>
      <c r="F351" s="40">
        <v>0</v>
      </c>
      <c r="G351" s="1375"/>
      <c r="H351" s="1375"/>
      <c r="I351" s="1375"/>
      <c r="J351" s="1375"/>
    </row>
    <row r="352" spans="1:10" ht="14.1" customHeight="1" x14ac:dyDescent="0.25">
      <c r="A352" s="1375"/>
      <c r="B352" s="39" t="s">
        <v>63</v>
      </c>
      <c r="C352" s="40">
        <v>0</v>
      </c>
      <c r="D352" s="40">
        <v>0</v>
      </c>
      <c r="E352" s="40">
        <v>0</v>
      </c>
      <c r="F352" s="40">
        <v>0</v>
      </c>
      <c r="G352" s="1375"/>
      <c r="H352" s="1375"/>
      <c r="I352" s="1375"/>
      <c r="J352" s="1375"/>
    </row>
    <row r="353" spans="1:10" ht="14.1" customHeight="1" x14ac:dyDescent="0.25">
      <c r="A353" s="1375"/>
      <c r="B353" s="39" t="s">
        <v>49</v>
      </c>
      <c r="C353" s="40">
        <v>0</v>
      </c>
      <c r="D353" s="40">
        <v>0</v>
      </c>
      <c r="E353" s="40">
        <v>0</v>
      </c>
      <c r="F353" s="40">
        <v>0</v>
      </c>
      <c r="G353" s="1375"/>
      <c r="H353" s="1375"/>
      <c r="I353" s="1375"/>
      <c r="J353" s="1375"/>
    </row>
    <row r="354" spans="1:10" ht="14.1" customHeight="1" x14ac:dyDescent="0.25">
      <c r="A354" s="1375"/>
      <c r="B354" s="39" t="s">
        <v>58</v>
      </c>
      <c r="C354" s="40">
        <v>0</v>
      </c>
      <c r="D354" s="40">
        <v>0</v>
      </c>
      <c r="E354" s="40">
        <v>0</v>
      </c>
      <c r="F354" s="40">
        <v>0</v>
      </c>
      <c r="G354" s="1375"/>
      <c r="H354" s="1375"/>
      <c r="I354" s="1375"/>
      <c r="J354" s="1375"/>
    </row>
    <row r="355" spans="1:10" ht="14.1" customHeight="1" x14ac:dyDescent="0.25">
      <c r="A355" s="1375"/>
      <c r="B355" s="39" t="s">
        <v>59</v>
      </c>
      <c r="C355" s="40">
        <v>0</v>
      </c>
      <c r="D355" s="40">
        <v>0</v>
      </c>
      <c r="E355" s="40">
        <v>0</v>
      </c>
      <c r="F355" s="40">
        <v>0</v>
      </c>
      <c r="G355" s="1375"/>
      <c r="H355" s="1375"/>
      <c r="I355" s="1375"/>
      <c r="J355" s="1375"/>
    </row>
    <row r="356" spans="1:10" ht="14.1" customHeight="1" x14ac:dyDescent="0.25">
      <c r="A356" s="1375"/>
      <c r="B356" s="39" t="s">
        <v>60</v>
      </c>
      <c r="C356" s="40">
        <v>0</v>
      </c>
      <c r="D356" s="40">
        <v>0</v>
      </c>
      <c r="E356" s="40">
        <v>0</v>
      </c>
      <c r="F356" s="40">
        <v>0</v>
      </c>
      <c r="G356" s="1375"/>
      <c r="H356" s="1375"/>
      <c r="I356" s="1375"/>
      <c r="J356" s="1375"/>
    </row>
    <row r="357" spans="1:10" ht="14.1" customHeight="1" x14ac:dyDescent="0.25">
      <c r="A357" s="1375"/>
      <c r="B357" s="39" t="s">
        <v>61</v>
      </c>
      <c r="C357" s="40">
        <v>0</v>
      </c>
      <c r="D357" s="40">
        <v>0</v>
      </c>
      <c r="E357" s="40">
        <v>0</v>
      </c>
      <c r="F357" s="40">
        <v>0</v>
      </c>
      <c r="G357" s="1375"/>
      <c r="H357" s="1375"/>
      <c r="I357" s="1375"/>
      <c r="J357" s="1375"/>
    </row>
    <row r="358" spans="1:10" ht="14.1" customHeight="1" x14ac:dyDescent="0.25">
      <c r="A358" s="1375"/>
      <c r="B358" s="39" t="s">
        <v>64</v>
      </c>
      <c r="C358" s="40">
        <v>0</v>
      </c>
      <c r="D358" s="40">
        <v>0</v>
      </c>
      <c r="E358" s="40">
        <v>0</v>
      </c>
      <c r="F358" s="40">
        <v>0</v>
      </c>
      <c r="G358" s="1375"/>
      <c r="H358" s="1375"/>
      <c r="I358" s="1375"/>
      <c r="J358" s="1375"/>
    </row>
    <row r="359" spans="1:10" ht="14.1" customHeight="1" x14ac:dyDescent="0.25">
      <c r="A359" s="1375"/>
      <c r="B359" s="39" t="s">
        <v>65</v>
      </c>
      <c r="C359" s="40">
        <v>0</v>
      </c>
      <c r="D359" s="40">
        <v>0</v>
      </c>
      <c r="E359" s="40">
        <v>0</v>
      </c>
      <c r="F359" s="40">
        <v>0</v>
      </c>
      <c r="G359" s="1375"/>
      <c r="H359" s="1375"/>
      <c r="I359" s="1375"/>
      <c r="J359" s="1375"/>
    </row>
    <row r="360" spans="1:10" ht="14.1" customHeight="1" x14ac:dyDescent="0.25">
      <c r="A360" s="1375"/>
      <c r="B360" s="41" t="s">
        <v>25</v>
      </c>
      <c r="C360" s="40">
        <v>0</v>
      </c>
      <c r="D360" s="40">
        <v>1200000</v>
      </c>
      <c r="E360" s="40">
        <v>1200000</v>
      </c>
      <c r="F360" s="40">
        <v>1200000</v>
      </c>
      <c r="G360" s="1375"/>
      <c r="H360" s="1375"/>
      <c r="I360" s="1375"/>
      <c r="J360" s="1375"/>
    </row>
    <row r="361" spans="1:10" ht="14.1" customHeight="1" x14ac:dyDescent="0.25">
      <c r="A361" s="1375"/>
      <c r="B361" s="33" t="s">
        <v>19</v>
      </c>
      <c r="C361" s="1619" t="s">
        <v>2530</v>
      </c>
      <c r="D361" s="1620"/>
      <c r="E361" s="1620"/>
      <c r="F361" s="1620"/>
      <c r="G361" s="1375"/>
      <c r="H361" s="1375"/>
      <c r="I361" s="1375"/>
      <c r="J361" s="1375"/>
    </row>
    <row r="362" spans="1:10" ht="14.1" customHeight="1" x14ac:dyDescent="0.25">
      <c r="A362" s="1375"/>
      <c r="B362" s="34" t="s">
        <v>20</v>
      </c>
      <c r="C362" s="1615" t="s">
        <v>2531</v>
      </c>
      <c r="D362" s="1616"/>
      <c r="E362" s="1616"/>
      <c r="F362" s="1616"/>
      <c r="G362" s="1375"/>
      <c r="H362" s="1375"/>
      <c r="I362" s="1375"/>
      <c r="J362" s="1375"/>
    </row>
    <row r="363" spans="1:10" ht="14.1" customHeight="1" x14ac:dyDescent="0.25">
      <c r="A363" s="1375"/>
      <c r="B363" s="34" t="s">
        <v>21</v>
      </c>
      <c r="C363" s="1615" t="s">
        <v>1170</v>
      </c>
      <c r="D363" s="1616"/>
      <c r="E363" s="1616"/>
      <c r="F363" s="1616"/>
      <c r="G363" s="1375"/>
      <c r="H363" s="1375"/>
      <c r="I363" s="1375"/>
      <c r="J363" s="1375"/>
    </row>
    <row r="364" spans="1:10" ht="15" customHeight="1" x14ac:dyDescent="0.25">
      <c r="A364" s="1375"/>
      <c r="B364" s="1376"/>
      <c r="C364" s="36">
        <v>2023</v>
      </c>
      <c r="D364" s="36">
        <v>2024</v>
      </c>
      <c r="E364" s="36">
        <v>2025</v>
      </c>
      <c r="F364" s="36">
        <v>2026</v>
      </c>
      <c r="G364" s="1375"/>
      <c r="H364" s="1375"/>
      <c r="I364" s="1375"/>
      <c r="J364" s="1375"/>
    </row>
    <row r="365" spans="1:10" ht="15" customHeight="1" x14ac:dyDescent="0.25">
      <c r="A365" s="1375"/>
      <c r="B365" s="1377"/>
      <c r="C365" s="38" t="s">
        <v>22</v>
      </c>
      <c r="D365" s="38" t="s">
        <v>23</v>
      </c>
      <c r="E365" s="38" t="s">
        <v>23</v>
      </c>
      <c r="F365" s="38" t="s">
        <v>23</v>
      </c>
      <c r="G365" s="1375"/>
      <c r="H365" s="1375"/>
      <c r="I365" s="1375"/>
      <c r="J365" s="1375"/>
    </row>
    <row r="366" spans="1:10" ht="14.1" customHeight="1" x14ac:dyDescent="0.25">
      <c r="A366" s="1375"/>
      <c r="B366" s="27" t="s">
        <v>33</v>
      </c>
      <c r="C366" s="31" t="s">
        <v>34</v>
      </c>
      <c r="D366" s="31" t="s">
        <v>34</v>
      </c>
      <c r="E366" s="31" t="s">
        <v>34</v>
      </c>
      <c r="F366" s="31" t="s">
        <v>42</v>
      </c>
      <c r="G366" s="1375"/>
      <c r="H366" s="1375"/>
      <c r="I366" s="1375"/>
      <c r="J366" s="1375"/>
    </row>
    <row r="367" spans="1:10" ht="14.1" customHeight="1" x14ac:dyDescent="0.25">
      <c r="A367" s="1375"/>
      <c r="B367" s="27" t="s">
        <v>35</v>
      </c>
      <c r="C367" s="31" t="s">
        <v>2532</v>
      </c>
      <c r="D367" s="31" t="s">
        <v>2532</v>
      </c>
      <c r="E367" s="31" t="s">
        <v>2532</v>
      </c>
      <c r="F367" s="31" t="s">
        <v>42</v>
      </c>
      <c r="G367" s="1375"/>
      <c r="H367" s="1375"/>
      <c r="I367" s="1375"/>
      <c r="J367" s="1375"/>
    </row>
    <row r="368" spans="1:10" ht="14.1" customHeight="1" x14ac:dyDescent="0.25">
      <c r="A368" s="1375"/>
      <c r="B368" s="27" t="s">
        <v>40</v>
      </c>
      <c r="C368" s="31" t="s">
        <v>2532</v>
      </c>
      <c r="D368" s="31" t="s">
        <v>2532</v>
      </c>
      <c r="E368" s="31" t="s">
        <v>2532</v>
      </c>
      <c r="F368" s="31" t="s">
        <v>42</v>
      </c>
      <c r="G368" s="1375"/>
      <c r="H368" s="1375"/>
      <c r="I368" s="1375"/>
      <c r="J368" s="1375"/>
    </row>
    <row r="369" spans="1:10" ht="14.1" customHeight="1" x14ac:dyDescent="0.25">
      <c r="A369" s="1375"/>
      <c r="B369" s="27" t="s">
        <v>41</v>
      </c>
      <c r="C369" s="31" t="s">
        <v>18</v>
      </c>
      <c r="D369" s="31" t="s">
        <v>42</v>
      </c>
      <c r="E369" s="31" t="s">
        <v>42</v>
      </c>
      <c r="F369" s="31" t="s">
        <v>117</v>
      </c>
      <c r="G369" s="1375"/>
      <c r="H369" s="1375"/>
      <c r="I369" s="1375"/>
      <c r="J369" s="1375"/>
    </row>
    <row r="370" spans="1:10" ht="14.1" customHeight="1" x14ac:dyDescent="0.25">
      <c r="A370" s="1375"/>
      <c r="B370" s="27" t="s">
        <v>43</v>
      </c>
      <c r="C370" s="31" t="s">
        <v>18</v>
      </c>
      <c r="D370" s="31" t="s">
        <v>42</v>
      </c>
      <c r="E370" s="31" t="s">
        <v>42</v>
      </c>
      <c r="F370" s="31" t="s">
        <v>117</v>
      </c>
      <c r="G370" s="1375"/>
      <c r="H370" s="1375"/>
      <c r="I370" s="1375"/>
      <c r="J370" s="1375"/>
    </row>
    <row r="371" spans="1:10" ht="14.1" customHeight="1" x14ac:dyDescent="0.25">
      <c r="A371" s="1375"/>
      <c r="B371" s="27" t="s">
        <v>47</v>
      </c>
      <c r="C371" s="31" t="s">
        <v>18</v>
      </c>
      <c r="D371" s="31" t="s">
        <v>42</v>
      </c>
      <c r="E371" s="31" t="s">
        <v>42</v>
      </c>
      <c r="F371" s="31" t="s">
        <v>117</v>
      </c>
      <c r="G371" s="1375"/>
      <c r="H371" s="1375"/>
      <c r="I371" s="1375"/>
      <c r="J371" s="1375"/>
    </row>
    <row r="372" spans="1:10" ht="14.1" customHeight="1" x14ac:dyDescent="0.25">
      <c r="A372" s="1375"/>
      <c r="B372" s="1617" t="s">
        <v>24</v>
      </c>
      <c r="C372" s="1618"/>
      <c r="D372" s="1618"/>
      <c r="E372" s="1618"/>
      <c r="F372" s="1618"/>
      <c r="G372" s="1375"/>
      <c r="H372" s="1375"/>
      <c r="I372" s="1375"/>
      <c r="J372" s="1375"/>
    </row>
    <row r="373" spans="1:10" ht="14.1" customHeight="1" x14ac:dyDescent="0.25">
      <c r="A373" s="1375"/>
      <c r="B373" s="1376"/>
      <c r="C373" s="36">
        <v>2023</v>
      </c>
      <c r="D373" s="36">
        <v>2024</v>
      </c>
      <c r="E373" s="36">
        <v>2025</v>
      </c>
      <c r="F373" s="36">
        <v>2026</v>
      </c>
      <c r="G373" s="1375"/>
      <c r="H373" s="1375"/>
      <c r="I373" s="1375"/>
      <c r="J373" s="1375"/>
    </row>
    <row r="374" spans="1:10" ht="14.1" customHeight="1" x14ac:dyDescent="0.25">
      <c r="A374" s="1375"/>
      <c r="B374" s="1377"/>
      <c r="C374" s="38" t="s">
        <v>22</v>
      </c>
      <c r="D374" s="38" t="s">
        <v>23</v>
      </c>
      <c r="E374" s="38" t="s">
        <v>23</v>
      </c>
      <c r="F374" s="38" t="s">
        <v>23</v>
      </c>
      <c r="G374" s="1375"/>
      <c r="H374" s="1375"/>
      <c r="I374" s="1375"/>
      <c r="J374" s="1375"/>
    </row>
    <row r="375" spans="1:10" ht="14.1" customHeight="1" x14ac:dyDescent="0.25">
      <c r="A375" s="1375"/>
      <c r="B375" s="39" t="s">
        <v>48</v>
      </c>
      <c r="C375" s="40">
        <v>0</v>
      </c>
      <c r="D375" s="40">
        <v>0</v>
      </c>
      <c r="E375" s="40">
        <v>0</v>
      </c>
      <c r="F375" s="40">
        <v>0</v>
      </c>
      <c r="G375" s="1375"/>
      <c r="H375" s="1375"/>
      <c r="I375" s="1375"/>
      <c r="J375" s="1375"/>
    </row>
    <row r="376" spans="1:10" ht="14.1" customHeight="1" x14ac:dyDescent="0.25">
      <c r="A376" s="1375"/>
      <c r="B376" s="39" t="s">
        <v>49</v>
      </c>
      <c r="C376" s="40">
        <v>0</v>
      </c>
      <c r="D376" s="40">
        <v>0</v>
      </c>
      <c r="E376" s="40">
        <v>0</v>
      </c>
      <c r="F376" s="40">
        <v>0</v>
      </c>
      <c r="G376" s="1375"/>
      <c r="H376" s="1375"/>
      <c r="I376" s="1375"/>
      <c r="J376" s="1375"/>
    </row>
    <row r="377" spans="1:10" ht="14.1" customHeight="1" x14ac:dyDescent="0.25">
      <c r="A377" s="1375"/>
      <c r="B377" s="39" t="s">
        <v>50</v>
      </c>
      <c r="C377" s="40">
        <v>0</v>
      </c>
      <c r="D377" s="40">
        <v>0</v>
      </c>
      <c r="E377" s="40">
        <v>0</v>
      </c>
      <c r="F377" s="40">
        <v>0</v>
      </c>
      <c r="G377" s="1375"/>
      <c r="H377" s="1375"/>
      <c r="I377" s="1375"/>
      <c r="J377" s="1375"/>
    </row>
    <row r="378" spans="1:10" ht="14.1" customHeight="1" x14ac:dyDescent="0.25">
      <c r="A378" s="1375"/>
      <c r="B378" s="39" t="s">
        <v>51</v>
      </c>
      <c r="C378" s="40">
        <v>0</v>
      </c>
      <c r="D378" s="40">
        <v>0</v>
      </c>
      <c r="E378" s="40">
        <v>0</v>
      </c>
      <c r="F378" s="40">
        <v>0</v>
      </c>
      <c r="G378" s="1375"/>
      <c r="H378" s="1375"/>
      <c r="I378" s="1375"/>
      <c r="J378" s="1375"/>
    </row>
    <row r="379" spans="1:10" ht="14.1" customHeight="1" x14ac:dyDescent="0.25">
      <c r="A379" s="1375"/>
      <c r="B379" s="39" t="s">
        <v>49</v>
      </c>
      <c r="C379" s="40">
        <v>0</v>
      </c>
      <c r="D379" s="40">
        <v>0</v>
      </c>
      <c r="E379" s="40">
        <v>0</v>
      </c>
      <c r="F379" s="40">
        <v>0</v>
      </c>
      <c r="G379" s="1375"/>
      <c r="H379" s="1375"/>
      <c r="I379" s="1375"/>
      <c r="J379" s="1375"/>
    </row>
    <row r="380" spans="1:10" ht="14.1" customHeight="1" x14ac:dyDescent="0.25">
      <c r="A380" s="1375"/>
      <c r="B380" s="39" t="s">
        <v>50</v>
      </c>
      <c r="C380" s="40">
        <v>0</v>
      </c>
      <c r="D380" s="40">
        <v>0</v>
      </c>
      <c r="E380" s="40">
        <v>0</v>
      </c>
      <c r="F380" s="40">
        <v>0</v>
      </c>
      <c r="G380" s="1375"/>
      <c r="H380" s="1375"/>
      <c r="I380" s="1375"/>
      <c r="J380" s="1375"/>
    </row>
    <row r="381" spans="1:10" ht="14.1" customHeight="1" x14ac:dyDescent="0.25">
      <c r="A381" s="1375"/>
      <c r="B381" s="39" t="s">
        <v>52</v>
      </c>
      <c r="C381" s="40">
        <v>0</v>
      </c>
      <c r="D381" s="40">
        <v>0</v>
      </c>
      <c r="E381" s="40">
        <v>0</v>
      </c>
      <c r="F381" s="40">
        <v>0</v>
      </c>
      <c r="G381" s="1375"/>
      <c r="H381" s="1375"/>
      <c r="I381" s="1375"/>
      <c r="J381" s="1375"/>
    </row>
    <row r="382" spans="1:10" ht="14.1" customHeight="1" x14ac:dyDescent="0.25">
      <c r="A382" s="1375"/>
      <c r="B382" s="39" t="s">
        <v>49</v>
      </c>
      <c r="C382" s="40">
        <v>0</v>
      </c>
      <c r="D382" s="40">
        <v>0</v>
      </c>
      <c r="E382" s="40">
        <v>0</v>
      </c>
      <c r="F382" s="40">
        <v>0</v>
      </c>
      <c r="G382" s="1375"/>
      <c r="H382" s="1375"/>
      <c r="I382" s="1375"/>
      <c r="J382" s="1375"/>
    </row>
    <row r="383" spans="1:10" ht="14.1" customHeight="1" x14ac:dyDescent="0.25">
      <c r="A383" s="1375"/>
      <c r="B383" s="39" t="s">
        <v>50</v>
      </c>
      <c r="C383" s="40">
        <v>0</v>
      </c>
      <c r="D383" s="40">
        <v>0</v>
      </c>
      <c r="E383" s="40">
        <v>0</v>
      </c>
      <c r="F383" s="40">
        <v>0</v>
      </c>
      <c r="G383" s="1375"/>
      <c r="H383" s="1375"/>
      <c r="I383" s="1375"/>
      <c r="J383" s="1375"/>
    </row>
    <row r="384" spans="1:10" ht="14.1" customHeight="1" x14ac:dyDescent="0.25">
      <c r="A384" s="1375"/>
      <c r="B384" s="39" t="s">
        <v>53</v>
      </c>
      <c r="C384" s="40">
        <v>0</v>
      </c>
      <c r="D384" s="40">
        <v>0</v>
      </c>
      <c r="E384" s="40">
        <v>0</v>
      </c>
      <c r="F384" s="40">
        <v>0</v>
      </c>
      <c r="G384" s="1375"/>
      <c r="H384" s="1375"/>
      <c r="I384" s="1375"/>
      <c r="J384" s="1375"/>
    </row>
    <row r="385" spans="1:10" ht="14.1" customHeight="1" x14ac:dyDescent="0.25">
      <c r="A385" s="1375"/>
      <c r="B385" s="39" t="s">
        <v>49</v>
      </c>
      <c r="C385" s="40">
        <v>0</v>
      </c>
      <c r="D385" s="40">
        <v>0</v>
      </c>
      <c r="E385" s="40">
        <v>0</v>
      </c>
      <c r="F385" s="40">
        <v>0</v>
      </c>
      <c r="G385" s="1375"/>
      <c r="H385" s="1375"/>
      <c r="I385" s="1375"/>
      <c r="J385" s="1375"/>
    </row>
    <row r="386" spans="1:10" ht="14.1" customHeight="1" x14ac:dyDescent="0.25">
      <c r="A386" s="1375"/>
      <c r="B386" s="39" t="s">
        <v>50</v>
      </c>
      <c r="C386" s="40">
        <v>0</v>
      </c>
      <c r="D386" s="40">
        <v>0</v>
      </c>
      <c r="E386" s="40">
        <v>0</v>
      </c>
      <c r="F386" s="40">
        <v>0</v>
      </c>
      <c r="G386" s="1375"/>
      <c r="H386" s="1375"/>
      <c r="I386" s="1375"/>
      <c r="J386" s="1375"/>
    </row>
    <row r="387" spans="1:10" ht="14.1" customHeight="1" x14ac:dyDescent="0.25">
      <c r="A387" s="1375"/>
      <c r="B387" s="39" t="s">
        <v>54</v>
      </c>
      <c r="C387" s="40">
        <v>0</v>
      </c>
      <c r="D387" s="40">
        <v>0</v>
      </c>
      <c r="E387" s="40">
        <v>0</v>
      </c>
      <c r="F387" s="40">
        <v>0</v>
      </c>
      <c r="G387" s="1375"/>
      <c r="H387" s="1375"/>
      <c r="I387" s="1375"/>
      <c r="J387" s="1375"/>
    </row>
    <row r="388" spans="1:10" ht="14.1" customHeight="1" x14ac:dyDescent="0.25">
      <c r="A388" s="1375"/>
      <c r="B388" s="39" t="s">
        <v>49</v>
      </c>
      <c r="C388" s="40">
        <v>0</v>
      </c>
      <c r="D388" s="40">
        <v>0</v>
      </c>
      <c r="E388" s="40">
        <v>0</v>
      </c>
      <c r="F388" s="40">
        <v>0</v>
      </c>
      <c r="G388" s="1375"/>
      <c r="H388" s="1375"/>
      <c r="I388" s="1375"/>
      <c r="J388" s="1375"/>
    </row>
    <row r="389" spans="1:10" ht="14.1" customHeight="1" x14ac:dyDescent="0.25">
      <c r="A389" s="1375"/>
      <c r="B389" s="39" t="s">
        <v>50</v>
      </c>
      <c r="C389" s="40">
        <v>0</v>
      </c>
      <c r="D389" s="40">
        <v>0</v>
      </c>
      <c r="E389" s="40">
        <v>0</v>
      </c>
      <c r="F389" s="40">
        <v>0</v>
      </c>
      <c r="G389" s="1375"/>
      <c r="H389" s="1375"/>
      <c r="I389" s="1375"/>
      <c r="J389" s="1375"/>
    </row>
    <row r="390" spans="1:10" ht="14.1" customHeight="1" x14ac:dyDescent="0.25">
      <c r="A390" s="1375"/>
      <c r="B390" s="39" t="s">
        <v>55</v>
      </c>
      <c r="C390" s="40">
        <v>0</v>
      </c>
      <c r="D390" s="40">
        <v>0</v>
      </c>
      <c r="E390" s="40">
        <v>0</v>
      </c>
      <c r="F390" s="40">
        <v>0</v>
      </c>
      <c r="G390" s="1375"/>
      <c r="H390" s="1375"/>
      <c r="I390" s="1375"/>
      <c r="J390" s="1375"/>
    </row>
    <row r="391" spans="1:10" ht="14.1" customHeight="1" x14ac:dyDescent="0.25">
      <c r="A391" s="1375"/>
      <c r="B391" s="39" t="s">
        <v>49</v>
      </c>
      <c r="C391" s="40">
        <v>0</v>
      </c>
      <c r="D391" s="40">
        <v>0</v>
      </c>
      <c r="E391" s="40">
        <v>0</v>
      </c>
      <c r="F391" s="40">
        <v>0</v>
      </c>
      <c r="G391" s="1375"/>
      <c r="H391" s="1375"/>
      <c r="I391" s="1375"/>
      <c r="J391" s="1375"/>
    </row>
    <row r="392" spans="1:10" ht="14.1" customHeight="1" x14ac:dyDescent="0.25">
      <c r="A392" s="1375"/>
      <c r="B392" s="39" t="s">
        <v>50</v>
      </c>
      <c r="C392" s="40">
        <v>0</v>
      </c>
      <c r="D392" s="40">
        <v>0</v>
      </c>
      <c r="E392" s="40">
        <v>0</v>
      </c>
      <c r="F392" s="40">
        <v>0</v>
      </c>
      <c r="G392" s="1375"/>
      <c r="H392" s="1375"/>
      <c r="I392" s="1375"/>
      <c r="J392" s="1375"/>
    </row>
    <row r="393" spans="1:10" ht="14.1" customHeight="1" x14ac:dyDescent="0.25">
      <c r="A393" s="1375"/>
      <c r="B393" s="39" t="s">
        <v>56</v>
      </c>
      <c r="C393" s="40">
        <v>0</v>
      </c>
      <c r="D393" s="40">
        <v>0</v>
      </c>
      <c r="E393" s="40">
        <v>0</v>
      </c>
      <c r="F393" s="40">
        <v>0</v>
      </c>
      <c r="G393" s="1375"/>
      <c r="H393" s="1375"/>
      <c r="I393" s="1375"/>
      <c r="J393" s="1375"/>
    </row>
    <row r="394" spans="1:10" ht="14.1" customHeight="1" x14ac:dyDescent="0.25">
      <c r="A394" s="1375"/>
      <c r="B394" s="39" t="s">
        <v>49</v>
      </c>
      <c r="C394" s="40">
        <v>0</v>
      </c>
      <c r="D394" s="40">
        <v>0</v>
      </c>
      <c r="E394" s="40">
        <v>0</v>
      </c>
      <c r="F394" s="40">
        <v>0</v>
      </c>
      <c r="G394" s="1375"/>
      <c r="H394" s="1375"/>
      <c r="I394" s="1375"/>
      <c r="J394" s="1375"/>
    </row>
    <row r="395" spans="1:10" ht="14.1" customHeight="1" x14ac:dyDescent="0.25">
      <c r="A395" s="1375"/>
      <c r="B395" s="39" t="s">
        <v>50</v>
      </c>
      <c r="C395" s="40">
        <v>0</v>
      </c>
      <c r="D395" s="40">
        <v>0</v>
      </c>
      <c r="E395" s="40">
        <v>0</v>
      </c>
      <c r="F395" s="40">
        <v>0</v>
      </c>
      <c r="G395" s="1375"/>
      <c r="H395" s="1375"/>
      <c r="I395" s="1375"/>
      <c r="J395" s="1375"/>
    </row>
    <row r="396" spans="1:10" ht="14.1" customHeight="1" x14ac:dyDescent="0.25">
      <c r="A396" s="1375"/>
      <c r="B396" s="39" t="s">
        <v>57</v>
      </c>
      <c r="C396" s="40">
        <v>0</v>
      </c>
      <c r="D396" s="40">
        <v>0</v>
      </c>
      <c r="E396" s="40">
        <v>0</v>
      </c>
      <c r="F396" s="40">
        <v>0</v>
      </c>
      <c r="G396" s="1375"/>
      <c r="H396" s="1375"/>
      <c r="I396" s="1375"/>
      <c r="J396" s="1375"/>
    </row>
    <row r="397" spans="1:10" ht="14.1" customHeight="1" x14ac:dyDescent="0.25">
      <c r="A397" s="1375"/>
      <c r="B397" s="39" t="s">
        <v>49</v>
      </c>
      <c r="C397" s="40">
        <v>0</v>
      </c>
      <c r="D397" s="40">
        <v>0</v>
      </c>
      <c r="E397" s="40">
        <v>0</v>
      </c>
      <c r="F397" s="40">
        <v>0</v>
      </c>
      <c r="G397" s="1375"/>
      <c r="H397" s="1375"/>
      <c r="I397" s="1375"/>
      <c r="J397" s="1375"/>
    </row>
    <row r="398" spans="1:10" ht="14.1" customHeight="1" x14ac:dyDescent="0.25">
      <c r="A398" s="1375"/>
      <c r="B398" s="39" t="s">
        <v>58</v>
      </c>
      <c r="C398" s="40">
        <v>0</v>
      </c>
      <c r="D398" s="40">
        <v>0</v>
      </c>
      <c r="E398" s="40">
        <v>0</v>
      </c>
      <c r="F398" s="40">
        <v>0</v>
      </c>
      <c r="G398" s="1375"/>
      <c r="H398" s="1375"/>
      <c r="I398" s="1375"/>
      <c r="J398" s="1375"/>
    </row>
    <row r="399" spans="1:10" ht="14.1" customHeight="1" x14ac:dyDescent="0.25">
      <c r="A399" s="1375"/>
      <c r="B399" s="39" t="s">
        <v>59</v>
      </c>
      <c r="C399" s="40">
        <v>0</v>
      </c>
      <c r="D399" s="40">
        <v>0</v>
      </c>
      <c r="E399" s="40">
        <v>0</v>
      </c>
      <c r="F399" s="40">
        <v>0</v>
      </c>
      <c r="G399" s="1375"/>
      <c r="H399" s="1375"/>
      <c r="I399" s="1375"/>
      <c r="J399" s="1375"/>
    </row>
    <row r="400" spans="1:10" ht="14.1" customHeight="1" x14ac:dyDescent="0.25">
      <c r="A400" s="1375"/>
      <c r="B400" s="39" t="s">
        <v>60</v>
      </c>
      <c r="C400" s="40">
        <v>0</v>
      </c>
      <c r="D400" s="40">
        <v>0</v>
      </c>
      <c r="E400" s="40">
        <v>0</v>
      </c>
      <c r="F400" s="40">
        <v>0</v>
      </c>
      <c r="G400" s="1375"/>
      <c r="H400" s="1375"/>
      <c r="I400" s="1375"/>
      <c r="J400" s="1375"/>
    </row>
    <row r="401" spans="1:10" ht="14.1" customHeight="1" x14ac:dyDescent="0.25">
      <c r="A401" s="1375"/>
      <c r="B401" s="39" t="s">
        <v>61</v>
      </c>
      <c r="C401" s="40">
        <v>0</v>
      </c>
      <c r="D401" s="40">
        <v>0</v>
      </c>
      <c r="E401" s="40">
        <v>0</v>
      </c>
      <c r="F401" s="40">
        <v>0</v>
      </c>
      <c r="G401" s="1375"/>
      <c r="H401" s="1375"/>
      <c r="I401" s="1375"/>
      <c r="J401" s="1375"/>
    </row>
    <row r="402" spans="1:10" ht="14.1" customHeight="1" x14ac:dyDescent="0.25">
      <c r="A402" s="1375"/>
      <c r="B402" s="39" t="s">
        <v>62</v>
      </c>
      <c r="C402" s="40">
        <v>0</v>
      </c>
      <c r="D402" s="40">
        <v>156580</v>
      </c>
      <c r="E402" s="40">
        <v>156580</v>
      </c>
      <c r="F402" s="40">
        <v>0</v>
      </c>
      <c r="G402" s="1375"/>
      <c r="H402" s="1375"/>
      <c r="I402" s="1375"/>
      <c r="J402" s="1375"/>
    </row>
    <row r="403" spans="1:10" ht="14.1" customHeight="1" x14ac:dyDescent="0.25">
      <c r="A403" s="1375"/>
      <c r="B403" s="39" t="s">
        <v>49</v>
      </c>
      <c r="C403" s="40">
        <v>0</v>
      </c>
      <c r="D403" s="40">
        <v>156580</v>
      </c>
      <c r="E403" s="40">
        <v>156580</v>
      </c>
      <c r="F403" s="40">
        <v>0</v>
      </c>
      <c r="G403" s="1375"/>
      <c r="H403" s="1375"/>
      <c r="I403" s="1375"/>
      <c r="J403" s="1375"/>
    </row>
    <row r="404" spans="1:10" ht="14.1" customHeight="1" x14ac:dyDescent="0.25">
      <c r="A404" s="1375"/>
      <c r="B404" s="39" t="s">
        <v>58</v>
      </c>
      <c r="C404" s="40">
        <v>0</v>
      </c>
      <c r="D404" s="40">
        <v>0</v>
      </c>
      <c r="E404" s="40">
        <v>0</v>
      </c>
      <c r="F404" s="40">
        <v>0</v>
      </c>
      <c r="G404" s="1375"/>
      <c r="H404" s="1375"/>
      <c r="I404" s="1375"/>
      <c r="J404" s="1375"/>
    </row>
    <row r="405" spans="1:10" ht="14.1" customHeight="1" x14ac:dyDescent="0.25">
      <c r="A405" s="1375"/>
      <c r="B405" s="39" t="s">
        <v>59</v>
      </c>
      <c r="C405" s="40">
        <v>0</v>
      </c>
      <c r="D405" s="40">
        <v>0</v>
      </c>
      <c r="E405" s="40">
        <v>0</v>
      </c>
      <c r="F405" s="40">
        <v>0</v>
      </c>
      <c r="G405" s="1375"/>
      <c r="H405" s="1375"/>
      <c r="I405" s="1375"/>
      <c r="J405" s="1375"/>
    </row>
    <row r="406" spans="1:10" ht="14.1" customHeight="1" x14ac:dyDescent="0.25">
      <c r="A406" s="1375"/>
      <c r="B406" s="39" t="s">
        <v>60</v>
      </c>
      <c r="C406" s="40">
        <v>0</v>
      </c>
      <c r="D406" s="40">
        <v>0</v>
      </c>
      <c r="E406" s="40">
        <v>0</v>
      </c>
      <c r="F406" s="40">
        <v>0</v>
      </c>
      <c r="G406" s="1375"/>
      <c r="H406" s="1375"/>
      <c r="I406" s="1375"/>
      <c r="J406" s="1375"/>
    </row>
    <row r="407" spans="1:10" ht="14.1" customHeight="1" x14ac:dyDescent="0.25">
      <c r="A407" s="1375"/>
      <c r="B407" s="39" t="s">
        <v>61</v>
      </c>
      <c r="C407" s="40">
        <v>0</v>
      </c>
      <c r="D407" s="40">
        <v>0</v>
      </c>
      <c r="E407" s="40">
        <v>0</v>
      </c>
      <c r="F407" s="40">
        <v>0</v>
      </c>
      <c r="G407" s="1375"/>
      <c r="H407" s="1375"/>
      <c r="I407" s="1375"/>
      <c r="J407" s="1375"/>
    </row>
    <row r="408" spans="1:10" ht="14.1" customHeight="1" x14ac:dyDescent="0.25">
      <c r="A408" s="1375"/>
      <c r="B408" s="39" t="s">
        <v>63</v>
      </c>
      <c r="C408" s="40">
        <v>0</v>
      </c>
      <c r="D408" s="40">
        <v>0</v>
      </c>
      <c r="E408" s="40">
        <v>0</v>
      </c>
      <c r="F408" s="40">
        <v>0</v>
      </c>
      <c r="G408" s="1375"/>
      <c r="H408" s="1375"/>
      <c r="I408" s="1375"/>
      <c r="J408" s="1375"/>
    </row>
    <row r="409" spans="1:10" ht="14.1" customHeight="1" x14ac:dyDescent="0.25">
      <c r="A409" s="1375"/>
      <c r="B409" s="39" t="s">
        <v>49</v>
      </c>
      <c r="C409" s="40">
        <v>0</v>
      </c>
      <c r="D409" s="40">
        <v>0</v>
      </c>
      <c r="E409" s="40">
        <v>0</v>
      </c>
      <c r="F409" s="40">
        <v>0</v>
      </c>
      <c r="G409" s="1375"/>
      <c r="H409" s="1375"/>
      <c r="I409" s="1375"/>
      <c r="J409" s="1375"/>
    </row>
    <row r="410" spans="1:10" ht="14.1" customHeight="1" x14ac:dyDescent="0.25">
      <c r="A410" s="1375"/>
      <c r="B410" s="39" t="s">
        <v>58</v>
      </c>
      <c r="C410" s="40">
        <v>0</v>
      </c>
      <c r="D410" s="40">
        <v>0</v>
      </c>
      <c r="E410" s="40">
        <v>0</v>
      </c>
      <c r="F410" s="40">
        <v>0</v>
      </c>
      <c r="G410" s="1375"/>
      <c r="H410" s="1375"/>
      <c r="I410" s="1375"/>
      <c r="J410" s="1375"/>
    </row>
    <row r="411" spans="1:10" ht="14.1" customHeight="1" x14ac:dyDescent="0.25">
      <c r="A411" s="1375"/>
      <c r="B411" s="39" t="s">
        <v>59</v>
      </c>
      <c r="C411" s="40">
        <v>0</v>
      </c>
      <c r="D411" s="40">
        <v>0</v>
      </c>
      <c r="E411" s="40">
        <v>0</v>
      </c>
      <c r="F411" s="40">
        <v>0</v>
      </c>
      <c r="G411" s="1375"/>
      <c r="H411" s="1375"/>
      <c r="I411" s="1375"/>
      <c r="J411" s="1375"/>
    </row>
    <row r="412" spans="1:10" ht="14.1" customHeight="1" x14ac:dyDescent="0.25">
      <c r="A412" s="1375"/>
      <c r="B412" s="39" t="s">
        <v>60</v>
      </c>
      <c r="C412" s="40">
        <v>0</v>
      </c>
      <c r="D412" s="40">
        <v>0</v>
      </c>
      <c r="E412" s="40">
        <v>0</v>
      </c>
      <c r="F412" s="40">
        <v>0</v>
      </c>
      <c r="G412" s="1375"/>
      <c r="H412" s="1375"/>
      <c r="I412" s="1375"/>
      <c r="J412" s="1375"/>
    </row>
    <row r="413" spans="1:10" ht="14.1" customHeight="1" x14ac:dyDescent="0.25">
      <c r="A413" s="1375"/>
      <c r="B413" s="39" t="s">
        <v>61</v>
      </c>
      <c r="C413" s="40">
        <v>0</v>
      </c>
      <c r="D413" s="40">
        <v>0</v>
      </c>
      <c r="E413" s="40">
        <v>0</v>
      </c>
      <c r="F413" s="40">
        <v>0</v>
      </c>
      <c r="G413" s="1375"/>
      <c r="H413" s="1375"/>
      <c r="I413" s="1375"/>
      <c r="J413" s="1375"/>
    </row>
    <row r="414" spans="1:10" ht="14.1" customHeight="1" x14ac:dyDescent="0.25">
      <c r="A414" s="1375"/>
      <c r="B414" s="39" t="s">
        <v>64</v>
      </c>
      <c r="C414" s="40">
        <v>0</v>
      </c>
      <c r="D414" s="40">
        <v>0</v>
      </c>
      <c r="E414" s="40">
        <v>0</v>
      </c>
      <c r="F414" s="40">
        <v>0</v>
      </c>
      <c r="G414" s="1375"/>
      <c r="H414" s="1375"/>
      <c r="I414" s="1375"/>
      <c r="J414" s="1375"/>
    </row>
    <row r="415" spans="1:10" ht="14.1" customHeight="1" x14ac:dyDescent="0.25">
      <c r="A415" s="1375"/>
      <c r="B415" s="39" t="s">
        <v>65</v>
      </c>
      <c r="C415" s="40">
        <v>0</v>
      </c>
      <c r="D415" s="40">
        <v>0</v>
      </c>
      <c r="E415" s="40">
        <v>0</v>
      </c>
      <c r="F415" s="40">
        <v>0</v>
      </c>
      <c r="G415" s="1375"/>
      <c r="H415" s="1375"/>
      <c r="I415" s="1375"/>
      <c r="J415" s="1375"/>
    </row>
    <row r="416" spans="1:10" ht="14.1" customHeight="1" x14ac:dyDescent="0.25">
      <c r="A416" s="1375"/>
      <c r="B416" s="41" t="s">
        <v>25</v>
      </c>
      <c r="C416" s="40">
        <v>0</v>
      </c>
      <c r="D416" s="40">
        <v>156580</v>
      </c>
      <c r="E416" s="40">
        <v>156580</v>
      </c>
      <c r="F416" s="40">
        <v>0</v>
      </c>
      <c r="G416" s="1375"/>
      <c r="H416" s="1375"/>
      <c r="I416" s="1375"/>
      <c r="J416" s="1375"/>
    </row>
    <row r="417" spans="1:10" ht="14.1" customHeight="1" x14ac:dyDescent="0.25">
      <c r="A417" s="1375"/>
      <c r="B417" s="33" t="s">
        <v>19</v>
      </c>
      <c r="C417" s="1619" t="s">
        <v>2533</v>
      </c>
      <c r="D417" s="1620"/>
      <c r="E417" s="1620"/>
      <c r="F417" s="1620"/>
      <c r="G417" s="1375"/>
      <c r="H417" s="1375"/>
      <c r="I417" s="1375"/>
      <c r="J417" s="1375"/>
    </row>
    <row r="418" spans="1:10" ht="14.1" customHeight="1" x14ac:dyDescent="0.25">
      <c r="A418" s="1375"/>
      <c r="B418" s="34" t="s">
        <v>20</v>
      </c>
      <c r="C418" s="1615" t="s">
        <v>2534</v>
      </c>
      <c r="D418" s="1616"/>
      <c r="E418" s="1616"/>
      <c r="F418" s="1616"/>
      <c r="G418" s="1375"/>
      <c r="H418" s="1375"/>
      <c r="I418" s="1375"/>
      <c r="J418" s="1375"/>
    </row>
    <row r="419" spans="1:10" ht="14.1" customHeight="1" x14ac:dyDescent="0.25">
      <c r="A419" s="1375"/>
      <c r="B419" s="34" t="s">
        <v>21</v>
      </c>
      <c r="C419" s="1615" t="s">
        <v>1170</v>
      </c>
      <c r="D419" s="1616"/>
      <c r="E419" s="1616"/>
      <c r="F419" s="1616"/>
      <c r="G419" s="1375"/>
      <c r="H419" s="1375"/>
      <c r="I419" s="1375"/>
      <c r="J419" s="1375"/>
    </row>
    <row r="420" spans="1:10" ht="15" customHeight="1" x14ac:dyDescent="0.25">
      <c r="A420" s="1375"/>
      <c r="B420" s="1376"/>
      <c r="C420" s="36">
        <v>2023</v>
      </c>
      <c r="D420" s="36">
        <v>2024</v>
      </c>
      <c r="E420" s="36">
        <v>2025</v>
      </c>
      <c r="F420" s="36">
        <v>2026</v>
      </c>
      <c r="G420" s="1375"/>
      <c r="H420" s="1375"/>
      <c r="I420" s="1375"/>
      <c r="J420" s="1375"/>
    </row>
    <row r="421" spans="1:10" ht="15" customHeight="1" x14ac:dyDescent="0.25">
      <c r="A421" s="1375"/>
      <c r="B421" s="1377"/>
      <c r="C421" s="38" t="s">
        <v>22</v>
      </c>
      <c r="D421" s="38" t="s">
        <v>23</v>
      </c>
      <c r="E421" s="38" t="s">
        <v>23</v>
      </c>
      <c r="F421" s="38" t="s">
        <v>23</v>
      </c>
      <c r="G421" s="1375"/>
      <c r="H421" s="1375"/>
      <c r="I421" s="1375"/>
      <c r="J421" s="1375"/>
    </row>
    <row r="422" spans="1:10" ht="14.1" customHeight="1" x14ac:dyDescent="0.25">
      <c r="A422" s="1375"/>
      <c r="B422" s="27" t="s">
        <v>33</v>
      </c>
      <c r="C422" s="31" t="s">
        <v>18</v>
      </c>
      <c r="D422" s="31" t="s">
        <v>1494</v>
      </c>
      <c r="E422" s="31" t="s">
        <v>1494</v>
      </c>
      <c r="F422" s="31" t="s">
        <v>1494</v>
      </c>
      <c r="G422" s="1375"/>
      <c r="H422" s="1375"/>
      <c r="I422" s="1375"/>
      <c r="J422" s="1375"/>
    </row>
    <row r="423" spans="1:10" ht="14.1" customHeight="1" x14ac:dyDescent="0.25">
      <c r="A423" s="1375"/>
      <c r="B423" s="27" t="s">
        <v>35</v>
      </c>
      <c r="C423" s="31" t="s">
        <v>1319</v>
      </c>
      <c r="D423" s="31" t="s">
        <v>1319</v>
      </c>
      <c r="E423" s="31" t="s">
        <v>1319</v>
      </c>
      <c r="F423" s="31" t="s">
        <v>1319</v>
      </c>
      <c r="G423" s="1375"/>
      <c r="H423" s="1375"/>
      <c r="I423" s="1375"/>
      <c r="J423" s="1375"/>
    </row>
    <row r="424" spans="1:10" ht="14.1" customHeight="1" x14ac:dyDescent="0.25">
      <c r="A424" s="1375"/>
      <c r="B424" s="27" t="s">
        <v>40</v>
      </c>
      <c r="C424" s="31" t="s">
        <v>42</v>
      </c>
      <c r="D424" s="31" t="s">
        <v>1570</v>
      </c>
      <c r="E424" s="31" t="s">
        <v>1570</v>
      </c>
      <c r="F424" s="31" t="s">
        <v>1570</v>
      </c>
      <c r="G424" s="1375"/>
      <c r="H424" s="1375"/>
      <c r="I424" s="1375"/>
      <c r="J424" s="1375"/>
    </row>
    <row r="425" spans="1:10" ht="14.1" customHeight="1" x14ac:dyDescent="0.25">
      <c r="A425" s="1375"/>
      <c r="B425" s="27" t="s">
        <v>41</v>
      </c>
      <c r="C425" s="31" t="s">
        <v>18</v>
      </c>
      <c r="D425" s="31" t="s">
        <v>18</v>
      </c>
      <c r="E425" s="31" t="s">
        <v>42</v>
      </c>
      <c r="F425" s="31" t="s">
        <v>42</v>
      </c>
      <c r="G425" s="1375"/>
      <c r="H425" s="1375"/>
      <c r="I425" s="1375"/>
      <c r="J425" s="1375"/>
    </row>
    <row r="426" spans="1:10" ht="14.1" customHeight="1" x14ac:dyDescent="0.25">
      <c r="A426" s="1375"/>
      <c r="B426" s="27" t="s">
        <v>43</v>
      </c>
      <c r="C426" s="31" t="s">
        <v>18</v>
      </c>
      <c r="D426" s="31" t="s">
        <v>42</v>
      </c>
      <c r="E426" s="31" t="s">
        <v>42</v>
      </c>
      <c r="F426" s="31" t="s">
        <v>42</v>
      </c>
      <c r="G426" s="1375"/>
      <c r="H426" s="1375"/>
      <c r="I426" s="1375"/>
      <c r="J426" s="1375"/>
    </row>
    <row r="427" spans="1:10" ht="14.1" customHeight="1" x14ac:dyDescent="0.25">
      <c r="A427" s="1375"/>
      <c r="B427" s="27" t="s">
        <v>47</v>
      </c>
      <c r="C427" s="31" t="s">
        <v>18</v>
      </c>
      <c r="D427" s="31" t="s">
        <v>18</v>
      </c>
      <c r="E427" s="31" t="s">
        <v>42</v>
      </c>
      <c r="F427" s="31" t="s">
        <v>42</v>
      </c>
      <c r="G427" s="1375"/>
      <c r="H427" s="1375"/>
      <c r="I427" s="1375"/>
      <c r="J427" s="1375"/>
    </row>
    <row r="428" spans="1:10" ht="14.1" customHeight="1" x14ac:dyDescent="0.25">
      <c r="A428" s="1375"/>
      <c r="B428" s="1617" t="s">
        <v>24</v>
      </c>
      <c r="C428" s="1618"/>
      <c r="D428" s="1618"/>
      <c r="E428" s="1618"/>
      <c r="F428" s="1618"/>
      <c r="G428" s="1375"/>
      <c r="H428" s="1375"/>
      <c r="I428" s="1375"/>
      <c r="J428" s="1375"/>
    </row>
    <row r="429" spans="1:10" ht="14.1" customHeight="1" x14ac:dyDescent="0.25">
      <c r="A429" s="1375"/>
      <c r="B429" s="1376"/>
      <c r="C429" s="36">
        <v>2023</v>
      </c>
      <c r="D429" s="36">
        <v>2024</v>
      </c>
      <c r="E429" s="36">
        <v>2025</v>
      </c>
      <c r="F429" s="36">
        <v>2026</v>
      </c>
      <c r="G429" s="1375"/>
      <c r="H429" s="1375"/>
      <c r="I429" s="1375"/>
      <c r="J429" s="1375"/>
    </row>
    <row r="430" spans="1:10" ht="14.1" customHeight="1" x14ac:dyDescent="0.25">
      <c r="A430" s="1375"/>
      <c r="B430" s="1377"/>
      <c r="C430" s="38" t="s">
        <v>22</v>
      </c>
      <c r="D430" s="38" t="s">
        <v>23</v>
      </c>
      <c r="E430" s="38" t="s">
        <v>23</v>
      </c>
      <c r="F430" s="38" t="s">
        <v>23</v>
      </c>
      <c r="G430" s="1375"/>
      <c r="H430" s="1375"/>
      <c r="I430" s="1375"/>
      <c r="J430" s="1375"/>
    </row>
    <row r="431" spans="1:10" ht="14.1" customHeight="1" x14ac:dyDescent="0.25">
      <c r="A431" s="1375"/>
      <c r="B431" s="39" t="s">
        <v>48</v>
      </c>
      <c r="C431" s="40">
        <v>0</v>
      </c>
      <c r="D431" s="40">
        <v>0</v>
      </c>
      <c r="E431" s="40">
        <v>0</v>
      </c>
      <c r="F431" s="40">
        <v>0</v>
      </c>
      <c r="G431" s="1375"/>
      <c r="H431" s="1375"/>
      <c r="I431" s="1375"/>
      <c r="J431" s="1375"/>
    </row>
    <row r="432" spans="1:10" ht="14.1" customHeight="1" x14ac:dyDescent="0.25">
      <c r="A432" s="1375"/>
      <c r="B432" s="39" t="s">
        <v>49</v>
      </c>
      <c r="C432" s="40">
        <v>0</v>
      </c>
      <c r="D432" s="40">
        <v>0</v>
      </c>
      <c r="E432" s="40">
        <v>0</v>
      </c>
      <c r="F432" s="40">
        <v>0</v>
      </c>
      <c r="G432" s="1375"/>
      <c r="H432" s="1375"/>
      <c r="I432" s="1375"/>
      <c r="J432" s="1375"/>
    </row>
    <row r="433" spans="1:10" ht="14.1" customHeight="1" x14ac:dyDescent="0.25">
      <c r="A433" s="1375"/>
      <c r="B433" s="39" t="s">
        <v>50</v>
      </c>
      <c r="C433" s="40">
        <v>0</v>
      </c>
      <c r="D433" s="40">
        <v>0</v>
      </c>
      <c r="E433" s="40">
        <v>0</v>
      </c>
      <c r="F433" s="40">
        <v>0</v>
      </c>
      <c r="G433" s="1375"/>
      <c r="H433" s="1375"/>
      <c r="I433" s="1375"/>
      <c r="J433" s="1375"/>
    </row>
    <row r="434" spans="1:10" ht="14.1" customHeight="1" x14ac:dyDescent="0.25">
      <c r="A434" s="1375"/>
      <c r="B434" s="39" t="s">
        <v>51</v>
      </c>
      <c r="C434" s="40">
        <v>0</v>
      </c>
      <c r="D434" s="40">
        <v>0</v>
      </c>
      <c r="E434" s="40">
        <v>0</v>
      </c>
      <c r="F434" s="40">
        <v>0</v>
      </c>
      <c r="G434" s="1375"/>
      <c r="H434" s="1375"/>
      <c r="I434" s="1375"/>
      <c r="J434" s="1375"/>
    </row>
    <row r="435" spans="1:10" ht="14.1" customHeight="1" x14ac:dyDescent="0.25">
      <c r="A435" s="1375"/>
      <c r="B435" s="39" t="s">
        <v>49</v>
      </c>
      <c r="C435" s="40">
        <v>0</v>
      </c>
      <c r="D435" s="40">
        <v>0</v>
      </c>
      <c r="E435" s="40">
        <v>0</v>
      </c>
      <c r="F435" s="40">
        <v>0</v>
      </c>
      <c r="G435" s="1375"/>
      <c r="H435" s="1375"/>
      <c r="I435" s="1375"/>
      <c r="J435" s="1375"/>
    </row>
    <row r="436" spans="1:10" ht="14.1" customHeight="1" x14ac:dyDescent="0.25">
      <c r="A436" s="1375"/>
      <c r="B436" s="39" t="s">
        <v>50</v>
      </c>
      <c r="C436" s="40">
        <v>0</v>
      </c>
      <c r="D436" s="40">
        <v>0</v>
      </c>
      <c r="E436" s="40">
        <v>0</v>
      </c>
      <c r="F436" s="40">
        <v>0</v>
      </c>
      <c r="G436" s="1375"/>
      <c r="H436" s="1375"/>
      <c r="I436" s="1375"/>
      <c r="J436" s="1375"/>
    </row>
    <row r="437" spans="1:10" ht="14.1" customHeight="1" x14ac:dyDescent="0.25">
      <c r="A437" s="1375"/>
      <c r="B437" s="39" t="s">
        <v>52</v>
      </c>
      <c r="C437" s="40">
        <v>0</v>
      </c>
      <c r="D437" s="40">
        <v>0</v>
      </c>
      <c r="E437" s="40">
        <v>0</v>
      </c>
      <c r="F437" s="40">
        <v>0</v>
      </c>
      <c r="G437" s="1375"/>
      <c r="H437" s="1375"/>
      <c r="I437" s="1375"/>
      <c r="J437" s="1375"/>
    </row>
    <row r="438" spans="1:10" ht="14.1" customHeight="1" x14ac:dyDescent="0.25">
      <c r="A438" s="1375"/>
      <c r="B438" s="39" t="s">
        <v>49</v>
      </c>
      <c r="C438" s="40">
        <v>0</v>
      </c>
      <c r="D438" s="40">
        <v>0</v>
      </c>
      <c r="E438" s="40">
        <v>0</v>
      </c>
      <c r="F438" s="40">
        <v>0</v>
      </c>
      <c r="G438" s="1375"/>
      <c r="H438" s="1375"/>
      <c r="I438" s="1375"/>
      <c r="J438" s="1375"/>
    </row>
    <row r="439" spans="1:10" ht="14.1" customHeight="1" x14ac:dyDescent="0.25">
      <c r="A439" s="1375"/>
      <c r="B439" s="39" t="s">
        <v>50</v>
      </c>
      <c r="C439" s="40">
        <v>0</v>
      </c>
      <c r="D439" s="40">
        <v>0</v>
      </c>
      <c r="E439" s="40">
        <v>0</v>
      </c>
      <c r="F439" s="40">
        <v>0</v>
      </c>
      <c r="G439" s="1375"/>
      <c r="H439" s="1375"/>
      <c r="I439" s="1375"/>
      <c r="J439" s="1375"/>
    </row>
    <row r="440" spans="1:10" ht="14.1" customHeight="1" x14ac:dyDescent="0.25">
      <c r="A440" s="1375"/>
      <c r="B440" s="39" t="s">
        <v>53</v>
      </c>
      <c r="C440" s="40">
        <v>0</v>
      </c>
      <c r="D440" s="40">
        <v>0</v>
      </c>
      <c r="E440" s="40">
        <v>0</v>
      </c>
      <c r="F440" s="40">
        <v>0</v>
      </c>
      <c r="G440" s="1375"/>
      <c r="H440" s="1375"/>
      <c r="I440" s="1375"/>
      <c r="J440" s="1375"/>
    </row>
    <row r="441" spans="1:10" ht="14.1" customHeight="1" x14ac:dyDescent="0.25">
      <c r="A441" s="1375"/>
      <c r="B441" s="39" t="s">
        <v>49</v>
      </c>
      <c r="C441" s="40">
        <v>0</v>
      </c>
      <c r="D441" s="40">
        <v>0</v>
      </c>
      <c r="E441" s="40">
        <v>0</v>
      </c>
      <c r="F441" s="40">
        <v>0</v>
      </c>
      <c r="G441" s="1375"/>
      <c r="H441" s="1375"/>
      <c r="I441" s="1375"/>
      <c r="J441" s="1375"/>
    </row>
    <row r="442" spans="1:10" ht="14.1" customHeight="1" x14ac:dyDescent="0.25">
      <c r="A442" s="1375"/>
      <c r="B442" s="39" t="s">
        <v>50</v>
      </c>
      <c r="C442" s="40">
        <v>0</v>
      </c>
      <c r="D442" s="40">
        <v>0</v>
      </c>
      <c r="E442" s="40">
        <v>0</v>
      </c>
      <c r="F442" s="40">
        <v>0</v>
      </c>
      <c r="G442" s="1375"/>
      <c r="H442" s="1375"/>
      <c r="I442" s="1375"/>
      <c r="J442" s="1375"/>
    </row>
    <row r="443" spans="1:10" ht="14.1" customHeight="1" x14ac:dyDescent="0.25">
      <c r="A443" s="1375"/>
      <c r="B443" s="39" t="s">
        <v>54</v>
      </c>
      <c r="C443" s="40">
        <v>0</v>
      </c>
      <c r="D443" s="40">
        <v>0</v>
      </c>
      <c r="E443" s="40">
        <v>0</v>
      </c>
      <c r="F443" s="40">
        <v>0</v>
      </c>
      <c r="G443" s="1375"/>
      <c r="H443" s="1375"/>
      <c r="I443" s="1375"/>
      <c r="J443" s="1375"/>
    </row>
    <row r="444" spans="1:10" ht="14.1" customHeight="1" x14ac:dyDescent="0.25">
      <c r="A444" s="1375"/>
      <c r="B444" s="39" t="s">
        <v>49</v>
      </c>
      <c r="C444" s="40">
        <v>0</v>
      </c>
      <c r="D444" s="40">
        <v>0</v>
      </c>
      <c r="E444" s="40">
        <v>0</v>
      </c>
      <c r="F444" s="40">
        <v>0</v>
      </c>
      <c r="G444" s="1375"/>
      <c r="H444" s="1375"/>
      <c r="I444" s="1375"/>
      <c r="J444" s="1375"/>
    </row>
    <row r="445" spans="1:10" ht="14.1" customHeight="1" x14ac:dyDescent="0.25">
      <c r="A445" s="1375"/>
      <c r="B445" s="39" t="s">
        <v>50</v>
      </c>
      <c r="C445" s="40">
        <v>0</v>
      </c>
      <c r="D445" s="40">
        <v>0</v>
      </c>
      <c r="E445" s="40">
        <v>0</v>
      </c>
      <c r="F445" s="40">
        <v>0</v>
      </c>
      <c r="G445" s="1375"/>
      <c r="H445" s="1375"/>
      <c r="I445" s="1375"/>
      <c r="J445" s="1375"/>
    </row>
    <row r="446" spans="1:10" ht="14.1" customHeight="1" x14ac:dyDescent="0.25">
      <c r="A446" s="1375"/>
      <c r="B446" s="39" t="s">
        <v>55</v>
      </c>
      <c r="C446" s="40">
        <v>0</v>
      </c>
      <c r="D446" s="40">
        <v>0</v>
      </c>
      <c r="E446" s="40">
        <v>0</v>
      </c>
      <c r="F446" s="40">
        <v>0</v>
      </c>
      <c r="G446" s="1375"/>
      <c r="H446" s="1375"/>
      <c r="I446" s="1375"/>
      <c r="J446" s="1375"/>
    </row>
    <row r="447" spans="1:10" ht="14.1" customHeight="1" x14ac:dyDescent="0.25">
      <c r="A447" s="1375"/>
      <c r="B447" s="39" t="s">
        <v>49</v>
      </c>
      <c r="C447" s="40">
        <v>0</v>
      </c>
      <c r="D447" s="40">
        <v>0</v>
      </c>
      <c r="E447" s="40">
        <v>0</v>
      </c>
      <c r="F447" s="40">
        <v>0</v>
      </c>
      <c r="G447" s="1375"/>
      <c r="H447" s="1375"/>
      <c r="I447" s="1375"/>
      <c r="J447" s="1375"/>
    </row>
    <row r="448" spans="1:10" ht="14.1" customHeight="1" x14ac:dyDescent="0.25">
      <c r="A448" s="1375"/>
      <c r="B448" s="39" t="s">
        <v>50</v>
      </c>
      <c r="C448" s="40">
        <v>0</v>
      </c>
      <c r="D448" s="40">
        <v>0</v>
      </c>
      <c r="E448" s="40">
        <v>0</v>
      </c>
      <c r="F448" s="40">
        <v>0</v>
      </c>
      <c r="G448" s="1375"/>
      <c r="H448" s="1375"/>
      <c r="I448" s="1375"/>
      <c r="J448" s="1375"/>
    </row>
    <row r="449" spans="1:10" ht="14.1" customHeight="1" x14ac:dyDescent="0.25">
      <c r="A449" s="1375"/>
      <c r="B449" s="39" t="s">
        <v>56</v>
      </c>
      <c r="C449" s="40">
        <v>0</v>
      </c>
      <c r="D449" s="40">
        <v>0</v>
      </c>
      <c r="E449" s="40">
        <v>0</v>
      </c>
      <c r="F449" s="40">
        <v>0</v>
      </c>
      <c r="G449" s="1375"/>
      <c r="H449" s="1375"/>
      <c r="I449" s="1375"/>
      <c r="J449" s="1375"/>
    </row>
    <row r="450" spans="1:10" ht="14.1" customHeight="1" x14ac:dyDescent="0.25">
      <c r="A450" s="1375"/>
      <c r="B450" s="39" t="s">
        <v>49</v>
      </c>
      <c r="C450" s="40">
        <v>0</v>
      </c>
      <c r="D450" s="40">
        <v>0</v>
      </c>
      <c r="E450" s="40">
        <v>0</v>
      </c>
      <c r="F450" s="40">
        <v>0</v>
      </c>
      <c r="G450" s="1375"/>
      <c r="H450" s="1375"/>
      <c r="I450" s="1375"/>
      <c r="J450" s="1375"/>
    </row>
    <row r="451" spans="1:10" ht="14.1" customHeight="1" x14ac:dyDescent="0.25">
      <c r="A451" s="1375"/>
      <c r="B451" s="39" t="s">
        <v>50</v>
      </c>
      <c r="C451" s="40">
        <v>0</v>
      </c>
      <c r="D451" s="40">
        <v>0</v>
      </c>
      <c r="E451" s="40">
        <v>0</v>
      </c>
      <c r="F451" s="40">
        <v>0</v>
      </c>
      <c r="G451" s="1375"/>
      <c r="H451" s="1375"/>
      <c r="I451" s="1375"/>
      <c r="J451" s="1375"/>
    </row>
    <row r="452" spans="1:10" ht="14.1" customHeight="1" x14ac:dyDescent="0.25">
      <c r="A452" s="1375"/>
      <c r="B452" s="39" t="s">
        <v>57</v>
      </c>
      <c r="C452" s="40">
        <v>0</v>
      </c>
      <c r="D452" s="40">
        <v>0</v>
      </c>
      <c r="E452" s="40">
        <v>0</v>
      </c>
      <c r="F452" s="40">
        <v>0</v>
      </c>
      <c r="G452" s="1375"/>
      <c r="H452" s="1375"/>
      <c r="I452" s="1375"/>
      <c r="J452" s="1375"/>
    </row>
    <row r="453" spans="1:10" ht="14.1" customHeight="1" x14ac:dyDescent="0.25">
      <c r="A453" s="1375"/>
      <c r="B453" s="39" t="s">
        <v>49</v>
      </c>
      <c r="C453" s="40">
        <v>0</v>
      </c>
      <c r="D453" s="40">
        <v>0</v>
      </c>
      <c r="E453" s="40">
        <v>0</v>
      </c>
      <c r="F453" s="40">
        <v>0</v>
      </c>
      <c r="G453" s="1375"/>
      <c r="H453" s="1375"/>
      <c r="I453" s="1375"/>
      <c r="J453" s="1375"/>
    </row>
    <row r="454" spans="1:10" ht="14.1" customHeight="1" x14ac:dyDescent="0.25">
      <c r="A454" s="1375"/>
      <c r="B454" s="39" t="s">
        <v>58</v>
      </c>
      <c r="C454" s="40">
        <v>0</v>
      </c>
      <c r="D454" s="40">
        <v>0</v>
      </c>
      <c r="E454" s="40">
        <v>0</v>
      </c>
      <c r="F454" s="40">
        <v>0</v>
      </c>
      <c r="G454" s="1375"/>
      <c r="H454" s="1375"/>
      <c r="I454" s="1375"/>
      <c r="J454" s="1375"/>
    </row>
    <row r="455" spans="1:10" ht="14.1" customHeight="1" x14ac:dyDescent="0.25">
      <c r="A455" s="1375"/>
      <c r="B455" s="39" t="s">
        <v>59</v>
      </c>
      <c r="C455" s="40">
        <v>0</v>
      </c>
      <c r="D455" s="40">
        <v>0</v>
      </c>
      <c r="E455" s="40">
        <v>0</v>
      </c>
      <c r="F455" s="40">
        <v>0</v>
      </c>
      <c r="G455" s="1375"/>
      <c r="H455" s="1375"/>
      <c r="I455" s="1375"/>
      <c r="J455" s="1375"/>
    </row>
    <row r="456" spans="1:10" ht="14.1" customHeight="1" x14ac:dyDescent="0.25">
      <c r="A456" s="1375"/>
      <c r="B456" s="39" t="s">
        <v>60</v>
      </c>
      <c r="C456" s="40">
        <v>0</v>
      </c>
      <c r="D456" s="40">
        <v>0</v>
      </c>
      <c r="E456" s="40">
        <v>0</v>
      </c>
      <c r="F456" s="40">
        <v>0</v>
      </c>
      <c r="G456" s="1375"/>
      <c r="H456" s="1375"/>
      <c r="I456" s="1375"/>
      <c r="J456" s="1375"/>
    </row>
    <row r="457" spans="1:10" ht="14.1" customHeight="1" x14ac:dyDescent="0.25">
      <c r="A457" s="1375"/>
      <c r="B457" s="39" t="s">
        <v>61</v>
      </c>
      <c r="C457" s="40">
        <v>0</v>
      </c>
      <c r="D457" s="40">
        <v>0</v>
      </c>
      <c r="E457" s="40">
        <v>0</v>
      </c>
      <c r="F457" s="40">
        <v>0</v>
      </c>
      <c r="G457" s="1375"/>
      <c r="H457" s="1375"/>
      <c r="I457" s="1375"/>
      <c r="J457" s="1375"/>
    </row>
    <row r="458" spans="1:10" ht="14.1" customHeight="1" x14ac:dyDescent="0.25">
      <c r="A458" s="1375"/>
      <c r="B458" s="39" t="s">
        <v>62</v>
      </c>
      <c r="C458" s="40">
        <v>0</v>
      </c>
      <c r="D458" s="40">
        <v>1200000</v>
      </c>
      <c r="E458" s="40">
        <v>1200000</v>
      </c>
      <c r="F458" s="40">
        <v>1200000</v>
      </c>
      <c r="G458" s="1375"/>
      <c r="H458" s="1375"/>
      <c r="I458" s="1375"/>
      <c r="J458" s="1375"/>
    </row>
    <row r="459" spans="1:10" ht="14.1" customHeight="1" x14ac:dyDescent="0.25">
      <c r="A459" s="1375"/>
      <c r="B459" s="39" t="s">
        <v>49</v>
      </c>
      <c r="C459" s="40">
        <v>0</v>
      </c>
      <c r="D459" s="40">
        <v>1200000</v>
      </c>
      <c r="E459" s="40">
        <v>1200000</v>
      </c>
      <c r="F459" s="40">
        <v>1200000</v>
      </c>
      <c r="G459" s="1375"/>
      <c r="H459" s="1375"/>
      <c r="I459" s="1375"/>
      <c r="J459" s="1375"/>
    </row>
    <row r="460" spans="1:10" ht="14.1" customHeight="1" x14ac:dyDescent="0.25">
      <c r="A460" s="1375"/>
      <c r="B460" s="39" t="s">
        <v>58</v>
      </c>
      <c r="C460" s="40">
        <v>0</v>
      </c>
      <c r="D460" s="40">
        <v>0</v>
      </c>
      <c r="E460" s="40">
        <v>0</v>
      </c>
      <c r="F460" s="40">
        <v>0</v>
      </c>
      <c r="G460" s="1375"/>
      <c r="H460" s="1375"/>
      <c r="I460" s="1375"/>
      <c r="J460" s="1375"/>
    </row>
    <row r="461" spans="1:10" ht="14.1" customHeight="1" x14ac:dyDescent="0.25">
      <c r="A461" s="1375"/>
      <c r="B461" s="39" t="s">
        <v>59</v>
      </c>
      <c r="C461" s="40">
        <v>0</v>
      </c>
      <c r="D461" s="40">
        <v>0</v>
      </c>
      <c r="E461" s="40">
        <v>0</v>
      </c>
      <c r="F461" s="40">
        <v>0</v>
      </c>
      <c r="G461" s="1375"/>
      <c r="H461" s="1375"/>
      <c r="I461" s="1375"/>
      <c r="J461" s="1375"/>
    </row>
    <row r="462" spans="1:10" ht="14.1" customHeight="1" x14ac:dyDescent="0.25">
      <c r="A462" s="1375"/>
      <c r="B462" s="39" t="s">
        <v>60</v>
      </c>
      <c r="C462" s="40">
        <v>0</v>
      </c>
      <c r="D462" s="40">
        <v>0</v>
      </c>
      <c r="E462" s="40">
        <v>0</v>
      </c>
      <c r="F462" s="40">
        <v>0</v>
      </c>
      <c r="G462" s="1375"/>
      <c r="H462" s="1375"/>
      <c r="I462" s="1375"/>
      <c r="J462" s="1375"/>
    </row>
    <row r="463" spans="1:10" ht="14.1" customHeight="1" x14ac:dyDescent="0.25">
      <c r="A463" s="1375"/>
      <c r="B463" s="39" t="s">
        <v>61</v>
      </c>
      <c r="C463" s="40">
        <v>0</v>
      </c>
      <c r="D463" s="40">
        <v>0</v>
      </c>
      <c r="E463" s="40">
        <v>0</v>
      </c>
      <c r="F463" s="40">
        <v>0</v>
      </c>
      <c r="G463" s="1375"/>
      <c r="H463" s="1375"/>
      <c r="I463" s="1375"/>
      <c r="J463" s="1375"/>
    </row>
    <row r="464" spans="1:10" ht="14.1" customHeight="1" x14ac:dyDescent="0.25">
      <c r="A464" s="1375"/>
      <c r="B464" s="39" t="s">
        <v>63</v>
      </c>
      <c r="C464" s="40">
        <v>0</v>
      </c>
      <c r="D464" s="40">
        <v>0</v>
      </c>
      <c r="E464" s="40">
        <v>0</v>
      </c>
      <c r="F464" s="40">
        <v>0</v>
      </c>
      <c r="G464" s="1375"/>
      <c r="H464" s="1375"/>
      <c r="I464" s="1375"/>
      <c r="J464" s="1375"/>
    </row>
    <row r="465" spans="1:10" ht="14.1" customHeight="1" x14ac:dyDescent="0.25">
      <c r="A465" s="1375"/>
      <c r="B465" s="39" t="s">
        <v>49</v>
      </c>
      <c r="C465" s="40">
        <v>0</v>
      </c>
      <c r="D465" s="40">
        <v>0</v>
      </c>
      <c r="E465" s="40">
        <v>0</v>
      </c>
      <c r="F465" s="40">
        <v>0</v>
      </c>
      <c r="G465" s="1375"/>
      <c r="H465" s="1375"/>
      <c r="I465" s="1375"/>
      <c r="J465" s="1375"/>
    </row>
    <row r="466" spans="1:10" ht="14.1" customHeight="1" x14ac:dyDescent="0.25">
      <c r="A466" s="1375"/>
      <c r="B466" s="39" t="s">
        <v>58</v>
      </c>
      <c r="C466" s="40">
        <v>0</v>
      </c>
      <c r="D466" s="40">
        <v>0</v>
      </c>
      <c r="E466" s="40">
        <v>0</v>
      </c>
      <c r="F466" s="40">
        <v>0</v>
      </c>
      <c r="G466" s="1375"/>
      <c r="H466" s="1375"/>
      <c r="I466" s="1375"/>
      <c r="J466" s="1375"/>
    </row>
    <row r="467" spans="1:10" ht="14.1" customHeight="1" x14ac:dyDescent="0.25">
      <c r="A467" s="1375"/>
      <c r="B467" s="39" t="s">
        <v>59</v>
      </c>
      <c r="C467" s="40">
        <v>0</v>
      </c>
      <c r="D467" s="40">
        <v>0</v>
      </c>
      <c r="E467" s="40">
        <v>0</v>
      </c>
      <c r="F467" s="40">
        <v>0</v>
      </c>
      <c r="G467" s="1375"/>
      <c r="H467" s="1375"/>
      <c r="I467" s="1375"/>
      <c r="J467" s="1375"/>
    </row>
    <row r="468" spans="1:10" ht="14.1" customHeight="1" x14ac:dyDescent="0.25">
      <c r="A468" s="1375"/>
      <c r="B468" s="39" t="s">
        <v>60</v>
      </c>
      <c r="C468" s="40">
        <v>0</v>
      </c>
      <c r="D468" s="40">
        <v>0</v>
      </c>
      <c r="E468" s="40">
        <v>0</v>
      </c>
      <c r="F468" s="40">
        <v>0</v>
      </c>
      <c r="G468" s="1375"/>
      <c r="H468" s="1375"/>
      <c r="I468" s="1375"/>
      <c r="J468" s="1375"/>
    </row>
    <row r="469" spans="1:10" ht="14.1" customHeight="1" x14ac:dyDescent="0.25">
      <c r="A469" s="1375"/>
      <c r="B469" s="39" t="s">
        <v>61</v>
      </c>
      <c r="C469" s="40">
        <v>0</v>
      </c>
      <c r="D469" s="40">
        <v>0</v>
      </c>
      <c r="E469" s="40">
        <v>0</v>
      </c>
      <c r="F469" s="40">
        <v>0</v>
      </c>
      <c r="G469" s="1375"/>
      <c r="H469" s="1375"/>
      <c r="I469" s="1375"/>
      <c r="J469" s="1375"/>
    </row>
    <row r="470" spans="1:10" ht="14.1" customHeight="1" x14ac:dyDescent="0.25">
      <c r="A470" s="1375"/>
      <c r="B470" s="39" t="s">
        <v>64</v>
      </c>
      <c r="C470" s="40">
        <v>0</v>
      </c>
      <c r="D470" s="40">
        <v>0</v>
      </c>
      <c r="E470" s="40">
        <v>0</v>
      </c>
      <c r="F470" s="40">
        <v>0</v>
      </c>
      <c r="G470" s="1375"/>
      <c r="H470" s="1375"/>
      <c r="I470" s="1375"/>
      <c r="J470" s="1375"/>
    </row>
    <row r="471" spans="1:10" ht="14.1" customHeight="1" x14ac:dyDescent="0.25">
      <c r="A471" s="1375"/>
      <c r="B471" s="39" t="s">
        <v>65</v>
      </c>
      <c r="C471" s="40">
        <v>0</v>
      </c>
      <c r="D471" s="40">
        <v>0</v>
      </c>
      <c r="E471" s="40">
        <v>0</v>
      </c>
      <c r="F471" s="40">
        <v>0</v>
      </c>
      <c r="G471" s="1375"/>
      <c r="H471" s="1375"/>
      <c r="I471" s="1375"/>
      <c r="J471" s="1375"/>
    </row>
    <row r="472" spans="1:10" ht="14.1" customHeight="1" x14ac:dyDescent="0.25">
      <c r="A472" s="1375"/>
      <c r="B472" s="41" t="s">
        <v>25</v>
      </c>
      <c r="C472" s="40">
        <v>0</v>
      </c>
      <c r="D472" s="40">
        <v>1200000</v>
      </c>
      <c r="E472" s="40">
        <v>1200000</v>
      </c>
      <c r="F472" s="40">
        <v>1200000</v>
      </c>
      <c r="G472" s="1375"/>
      <c r="H472" s="1375"/>
      <c r="I472" s="1375"/>
      <c r="J472" s="1375"/>
    </row>
    <row r="473" spans="1:10" ht="14.1" customHeight="1" x14ac:dyDescent="0.25">
      <c r="A473" s="1375"/>
      <c r="B473" s="33" t="s">
        <v>19</v>
      </c>
      <c r="C473" s="1619" t="s">
        <v>2535</v>
      </c>
      <c r="D473" s="1620"/>
      <c r="E473" s="1620"/>
      <c r="F473" s="1620"/>
      <c r="G473" s="1375"/>
      <c r="H473" s="1375"/>
      <c r="I473" s="1375"/>
      <c r="J473" s="1375"/>
    </row>
    <row r="474" spans="1:10" ht="14.1" customHeight="1" x14ac:dyDescent="0.25">
      <c r="A474" s="1375"/>
      <c r="B474" s="34" t="s">
        <v>20</v>
      </c>
      <c r="C474" s="1615" t="s">
        <v>2536</v>
      </c>
      <c r="D474" s="1616"/>
      <c r="E474" s="1616"/>
      <c r="F474" s="1616"/>
      <c r="G474" s="1375"/>
      <c r="H474" s="1375"/>
      <c r="I474" s="1375"/>
      <c r="J474" s="1375"/>
    </row>
    <row r="475" spans="1:10" ht="14.1" customHeight="1" x14ac:dyDescent="0.25">
      <c r="A475" s="1375"/>
      <c r="B475" s="34" t="s">
        <v>21</v>
      </c>
      <c r="C475" s="1615" t="s">
        <v>952</v>
      </c>
      <c r="D475" s="1616"/>
      <c r="E475" s="1616"/>
      <c r="F475" s="1616"/>
      <c r="G475" s="1375"/>
      <c r="H475" s="1375"/>
      <c r="I475" s="1375"/>
      <c r="J475" s="1375"/>
    </row>
    <row r="476" spans="1:10" ht="15" customHeight="1" x14ac:dyDescent="0.25">
      <c r="A476" s="1375"/>
      <c r="B476" s="1376"/>
      <c r="C476" s="36">
        <v>2023</v>
      </c>
      <c r="D476" s="36">
        <v>2024</v>
      </c>
      <c r="E476" s="36">
        <v>2025</v>
      </c>
      <c r="F476" s="36">
        <v>2026</v>
      </c>
      <c r="G476" s="1375"/>
      <c r="H476" s="1375"/>
      <c r="I476" s="1375"/>
      <c r="J476" s="1375"/>
    </row>
    <row r="477" spans="1:10" ht="15" customHeight="1" x14ac:dyDescent="0.25">
      <c r="A477" s="1375"/>
      <c r="B477" s="1377"/>
      <c r="C477" s="38" t="s">
        <v>22</v>
      </c>
      <c r="D477" s="38" t="s">
        <v>23</v>
      </c>
      <c r="E477" s="38" t="s">
        <v>23</v>
      </c>
      <c r="F477" s="38" t="s">
        <v>23</v>
      </c>
      <c r="G477" s="1375"/>
      <c r="H477" s="1375"/>
      <c r="I477" s="1375"/>
      <c r="J477" s="1375"/>
    </row>
    <row r="478" spans="1:10" ht="14.1" customHeight="1" x14ac:dyDescent="0.25">
      <c r="A478" s="1375"/>
      <c r="B478" s="27" t="s">
        <v>33</v>
      </c>
      <c r="C478" s="31" t="s">
        <v>34</v>
      </c>
      <c r="D478" s="31" t="s">
        <v>1415</v>
      </c>
      <c r="E478" s="31" t="s">
        <v>1415</v>
      </c>
      <c r="F478" s="31" t="s">
        <v>42</v>
      </c>
      <c r="G478" s="1375"/>
      <c r="H478" s="1375"/>
      <c r="I478" s="1375"/>
      <c r="J478" s="1375"/>
    </row>
    <row r="479" spans="1:10" ht="14.1" customHeight="1" x14ac:dyDescent="0.25">
      <c r="A479" s="1375"/>
      <c r="B479" s="27" t="s">
        <v>35</v>
      </c>
      <c r="C479" s="31" t="s">
        <v>357</v>
      </c>
      <c r="D479" s="31" t="s">
        <v>1817</v>
      </c>
      <c r="E479" s="31" t="s">
        <v>2537</v>
      </c>
      <c r="F479" s="31" t="s">
        <v>42</v>
      </c>
      <c r="G479" s="1375"/>
      <c r="H479" s="1375"/>
      <c r="I479" s="1375"/>
      <c r="J479" s="1375"/>
    </row>
    <row r="480" spans="1:10" ht="14.1" customHeight="1" x14ac:dyDescent="0.25">
      <c r="A480" s="1375"/>
      <c r="B480" s="27" t="s">
        <v>40</v>
      </c>
      <c r="C480" s="31" t="s">
        <v>357</v>
      </c>
      <c r="D480" s="31" t="s">
        <v>2538</v>
      </c>
      <c r="E480" s="31" t="s">
        <v>2539</v>
      </c>
      <c r="F480" s="31" t="s">
        <v>42</v>
      </c>
      <c r="G480" s="1375"/>
      <c r="H480" s="1375"/>
      <c r="I480" s="1375"/>
      <c r="J480" s="1375"/>
    </row>
    <row r="481" spans="1:10" ht="14.1" customHeight="1" x14ac:dyDescent="0.25">
      <c r="A481" s="1375"/>
      <c r="B481" s="27" t="s">
        <v>41</v>
      </c>
      <c r="C481" s="31" t="s">
        <v>18</v>
      </c>
      <c r="D481" s="31" t="s">
        <v>2540</v>
      </c>
      <c r="E481" s="31" t="s">
        <v>42</v>
      </c>
      <c r="F481" s="31" t="s">
        <v>117</v>
      </c>
      <c r="G481" s="1375"/>
      <c r="H481" s="1375"/>
      <c r="I481" s="1375"/>
      <c r="J481" s="1375"/>
    </row>
    <row r="482" spans="1:10" ht="14.1" customHeight="1" x14ac:dyDescent="0.25">
      <c r="A482" s="1375"/>
      <c r="B482" s="27" t="s">
        <v>43</v>
      </c>
      <c r="C482" s="31" t="s">
        <v>18</v>
      </c>
      <c r="D482" s="31" t="s">
        <v>1346</v>
      </c>
      <c r="E482" s="31" t="s">
        <v>2541</v>
      </c>
      <c r="F482" s="31" t="s">
        <v>117</v>
      </c>
      <c r="G482" s="1375"/>
      <c r="H482" s="1375"/>
      <c r="I482" s="1375"/>
      <c r="J482" s="1375"/>
    </row>
    <row r="483" spans="1:10" ht="14.1" customHeight="1" x14ac:dyDescent="0.25">
      <c r="A483" s="1375"/>
      <c r="B483" s="27" t="s">
        <v>47</v>
      </c>
      <c r="C483" s="31" t="s">
        <v>18</v>
      </c>
      <c r="D483" s="31" t="s">
        <v>2542</v>
      </c>
      <c r="E483" s="31" t="s">
        <v>2541</v>
      </c>
      <c r="F483" s="31" t="s">
        <v>117</v>
      </c>
      <c r="G483" s="1375"/>
      <c r="H483" s="1375"/>
      <c r="I483" s="1375"/>
      <c r="J483" s="1375"/>
    </row>
    <row r="484" spans="1:10" ht="14.1" customHeight="1" x14ac:dyDescent="0.25">
      <c r="A484" s="1375"/>
      <c r="B484" s="1617" t="s">
        <v>24</v>
      </c>
      <c r="C484" s="1618"/>
      <c r="D484" s="1618"/>
      <c r="E484" s="1618"/>
      <c r="F484" s="1618"/>
      <c r="G484" s="1375"/>
      <c r="H484" s="1375"/>
      <c r="I484" s="1375"/>
      <c r="J484" s="1375"/>
    </row>
    <row r="485" spans="1:10" ht="14.1" customHeight="1" x14ac:dyDescent="0.25">
      <c r="A485" s="1375"/>
      <c r="B485" s="1376"/>
      <c r="C485" s="36">
        <v>2023</v>
      </c>
      <c r="D485" s="36">
        <v>2024</v>
      </c>
      <c r="E485" s="36">
        <v>2025</v>
      </c>
      <c r="F485" s="36">
        <v>2026</v>
      </c>
      <c r="G485" s="1375"/>
      <c r="H485" s="1375"/>
      <c r="I485" s="1375"/>
      <c r="J485" s="1375"/>
    </row>
    <row r="486" spans="1:10" ht="14.1" customHeight="1" x14ac:dyDescent="0.25">
      <c r="A486" s="1375"/>
      <c r="B486" s="1377"/>
      <c r="C486" s="38" t="s">
        <v>22</v>
      </c>
      <c r="D486" s="38" t="s">
        <v>23</v>
      </c>
      <c r="E486" s="38" t="s">
        <v>23</v>
      </c>
      <c r="F486" s="38" t="s">
        <v>23</v>
      </c>
      <c r="G486" s="1375"/>
      <c r="H486" s="1375"/>
      <c r="I486" s="1375"/>
      <c r="J486" s="1375"/>
    </row>
    <row r="487" spans="1:10" ht="14.1" customHeight="1" x14ac:dyDescent="0.25">
      <c r="A487" s="1375"/>
      <c r="B487" s="39" t="s">
        <v>48</v>
      </c>
      <c r="C487" s="40">
        <v>0</v>
      </c>
      <c r="D487" s="40">
        <v>0</v>
      </c>
      <c r="E487" s="40">
        <v>0</v>
      </c>
      <c r="F487" s="40">
        <v>0</v>
      </c>
      <c r="G487" s="1375"/>
      <c r="H487" s="1375"/>
      <c r="I487" s="1375"/>
      <c r="J487" s="1375"/>
    </row>
    <row r="488" spans="1:10" ht="14.1" customHeight="1" x14ac:dyDescent="0.25">
      <c r="A488" s="1375"/>
      <c r="B488" s="39" t="s">
        <v>49</v>
      </c>
      <c r="C488" s="40">
        <v>0</v>
      </c>
      <c r="D488" s="40">
        <v>0</v>
      </c>
      <c r="E488" s="40">
        <v>0</v>
      </c>
      <c r="F488" s="40">
        <v>0</v>
      </c>
      <c r="G488" s="1375"/>
      <c r="H488" s="1375"/>
      <c r="I488" s="1375"/>
      <c r="J488" s="1375"/>
    </row>
    <row r="489" spans="1:10" ht="14.1" customHeight="1" x14ac:dyDescent="0.25">
      <c r="A489" s="1375"/>
      <c r="B489" s="39" t="s">
        <v>50</v>
      </c>
      <c r="C489" s="40">
        <v>0</v>
      </c>
      <c r="D489" s="40">
        <v>0</v>
      </c>
      <c r="E489" s="40">
        <v>0</v>
      </c>
      <c r="F489" s="40">
        <v>0</v>
      </c>
      <c r="G489" s="1375"/>
      <c r="H489" s="1375"/>
      <c r="I489" s="1375"/>
      <c r="J489" s="1375"/>
    </row>
    <row r="490" spans="1:10" ht="14.1" customHeight="1" x14ac:dyDescent="0.25">
      <c r="A490" s="1375"/>
      <c r="B490" s="39" t="s">
        <v>51</v>
      </c>
      <c r="C490" s="40">
        <v>0</v>
      </c>
      <c r="D490" s="40">
        <v>0</v>
      </c>
      <c r="E490" s="40">
        <v>0</v>
      </c>
      <c r="F490" s="40">
        <v>0</v>
      </c>
      <c r="G490" s="1375"/>
      <c r="H490" s="1375"/>
      <c r="I490" s="1375"/>
      <c r="J490" s="1375"/>
    </row>
    <row r="491" spans="1:10" ht="14.1" customHeight="1" x14ac:dyDescent="0.25">
      <c r="A491" s="1375"/>
      <c r="B491" s="39" t="s">
        <v>49</v>
      </c>
      <c r="C491" s="40">
        <v>0</v>
      </c>
      <c r="D491" s="40">
        <v>0</v>
      </c>
      <c r="E491" s="40">
        <v>0</v>
      </c>
      <c r="F491" s="40">
        <v>0</v>
      </c>
      <c r="G491" s="1375"/>
      <c r="H491" s="1375"/>
      <c r="I491" s="1375"/>
      <c r="J491" s="1375"/>
    </row>
    <row r="492" spans="1:10" ht="14.1" customHeight="1" x14ac:dyDescent="0.25">
      <c r="A492" s="1375"/>
      <c r="B492" s="39" t="s">
        <v>50</v>
      </c>
      <c r="C492" s="40">
        <v>0</v>
      </c>
      <c r="D492" s="40">
        <v>0</v>
      </c>
      <c r="E492" s="40">
        <v>0</v>
      </c>
      <c r="F492" s="40">
        <v>0</v>
      </c>
      <c r="G492" s="1375"/>
      <c r="H492" s="1375"/>
      <c r="I492" s="1375"/>
      <c r="J492" s="1375"/>
    </row>
    <row r="493" spans="1:10" ht="14.1" customHeight="1" x14ac:dyDescent="0.25">
      <c r="A493" s="1375"/>
      <c r="B493" s="39" t="s">
        <v>52</v>
      </c>
      <c r="C493" s="40">
        <v>0</v>
      </c>
      <c r="D493" s="40">
        <v>0</v>
      </c>
      <c r="E493" s="40">
        <v>0</v>
      </c>
      <c r="F493" s="40">
        <v>0</v>
      </c>
      <c r="G493" s="1375"/>
      <c r="H493" s="1375"/>
      <c r="I493" s="1375"/>
      <c r="J493" s="1375"/>
    </row>
    <row r="494" spans="1:10" ht="14.1" customHeight="1" x14ac:dyDescent="0.25">
      <c r="A494" s="1375"/>
      <c r="B494" s="39" t="s">
        <v>49</v>
      </c>
      <c r="C494" s="40">
        <v>0</v>
      </c>
      <c r="D494" s="40">
        <v>0</v>
      </c>
      <c r="E494" s="40">
        <v>0</v>
      </c>
      <c r="F494" s="40">
        <v>0</v>
      </c>
      <c r="G494" s="1375"/>
      <c r="H494" s="1375"/>
      <c r="I494" s="1375"/>
      <c r="J494" s="1375"/>
    </row>
    <row r="495" spans="1:10" ht="14.1" customHeight="1" x14ac:dyDescent="0.25">
      <c r="A495" s="1375"/>
      <c r="B495" s="39" t="s">
        <v>50</v>
      </c>
      <c r="C495" s="40">
        <v>0</v>
      </c>
      <c r="D495" s="40">
        <v>0</v>
      </c>
      <c r="E495" s="40">
        <v>0</v>
      </c>
      <c r="F495" s="40">
        <v>0</v>
      </c>
      <c r="G495" s="1375"/>
      <c r="H495" s="1375"/>
      <c r="I495" s="1375"/>
      <c r="J495" s="1375"/>
    </row>
    <row r="496" spans="1:10" ht="14.1" customHeight="1" x14ac:dyDescent="0.25">
      <c r="A496" s="1375"/>
      <c r="B496" s="39" t="s">
        <v>53</v>
      </c>
      <c r="C496" s="40">
        <v>0</v>
      </c>
      <c r="D496" s="40">
        <v>0</v>
      </c>
      <c r="E496" s="40">
        <v>0</v>
      </c>
      <c r="F496" s="40">
        <v>0</v>
      </c>
      <c r="G496" s="1375"/>
      <c r="H496" s="1375"/>
      <c r="I496" s="1375"/>
      <c r="J496" s="1375"/>
    </row>
    <row r="497" spans="1:10" ht="14.1" customHeight="1" x14ac:dyDescent="0.25">
      <c r="A497" s="1375"/>
      <c r="B497" s="39" t="s">
        <v>49</v>
      </c>
      <c r="C497" s="40">
        <v>0</v>
      </c>
      <c r="D497" s="40">
        <v>0</v>
      </c>
      <c r="E497" s="40">
        <v>0</v>
      </c>
      <c r="F497" s="40">
        <v>0</v>
      </c>
      <c r="G497" s="1375"/>
      <c r="H497" s="1375"/>
      <c r="I497" s="1375"/>
      <c r="J497" s="1375"/>
    </row>
    <row r="498" spans="1:10" ht="14.1" customHeight="1" x14ac:dyDescent="0.25">
      <c r="A498" s="1375"/>
      <c r="B498" s="39" t="s">
        <v>50</v>
      </c>
      <c r="C498" s="40">
        <v>0</v>
      </c>
      <c r="D498" s="40">
        <v>0</v>
      </c>
      <c r="E498" s="40">
        <v>0</v>
      </c>
      <c r="F498" s="40">
        <v>0</v>
      </c>
      <c r="G498" s="1375"/>
      <c r="H498" s="1375"/>
      <c r="I498" s="1375"/>
      <c r="J498" s="1375"/>
    </row>
    <row r="499" spans="1:10" ht="14.1" customHeight="1" x14ac:dyDescent="0.25">
      <c r="A499" s="1375"/>
      <c r="B499" s="39" t="s">
        <v>54</v>
      </c>
      <c r="C499" s="40">
        <v>0</v>
      </c>
      <c r="D499" s="40">
        <v>0</v>
      </c>
      <c r="E499" s="40">
        <v>0</v>
      </c>
      <c r="F499" s="40">
        <v>0</v>
      </c>
      <c r="G499" s="1375"/>
      <c r="H499" s="1375"/>
      <c r="I499" s="1375"/>
      <c r="J499" s="1375"/>
    </row>
    <row r="500" spans="1:10" ht="14.1" customHeight="1" x14ac:dyDescent="0.25">
      <c r="A500" s="1375"/>
      <c r="B500" s="39" t="s">
        <v>49</v>
      </c>
      <c r="C500" s="40">
        <v>0</v>
      </c>
      <c r="D500" s="40">
        <v>0</v>
      </c>
      <c r="E500" s="40">
        <v>0</v>
      </c>
      <c r="F500" s="40">
        <v>0</v>
      </c>
      <c r="G500" s="1375"/>
      <c r="H500" s="1375"/>
      <c r="I500" s="1375"/>
      <c r="J500" s="1375"/>
    </row>
    <row r="501" spans="1:10" ht="14.1" customHeight="1" x14ac:dyDescent="0.25">
      <c r="A501" s="1375"/>
      <c r="B501" s="39" t="s">
        <v>50</v>
      </c>
      <c r="C501" s="40">
        <v>0</v>
      </c>
      <c r="D501" s="40">
        <v>0</v>
      </c>
      <c r="E501" s="40">
        <v>0</v>
      </c>
      <c r="F501" s="40">
        <v>0</v>
      </c>
      <c r="G501" s="1375"/>
      <c r="H501" s="1375"/>
      <c r="I501" s="1375"/>
      <c r="J501" s="1375"/>
    </row>
    <row r="502" spans="1:10" ht="14.1" customHeight="1" x14ac:dyDescent="0.25">
      <c r="A502" s="1375"/>
      <c r="B502" s="39" t="s">
        <v>55</v>
      </c>
      <c r="C502" s="40">
        <v>0</v>
      </c>
      <c r="D502" s="40">
        <v>0</v>
      </c>
      <c r="E502" s="40">
        <v>0</v>
      </c>
      <c r="F502" s="40">
        <v>0</v>
      </c>
      <c r="G502" s="1375"/>
      <c r="H502" s="1375"/>
      <c r="I502" s="1375"/>
      <c r="J502" s="1375"/>
    </row>
    <row r="503" spans="1:10" ht="14.1" customHeight="1" x14ac:dyDescent="0.25">
      <c r="A503" s="1375"/>
      <c r="B503" s="39" t="s">
        <v>49</v>
      </c>
      <c r="C503" s="40">
        <v>0</v>
      </c>
      <c r="D503" s="40">
        <v>0</v>
      </c>
      <c r="E503" s="40">
        <v>0</v>
      </c>
      <c r="F503" s="40">
        <v>0</v>
      </c>
      <c r="G503" s="1375"/>
      <c r="H503" s="1375"/>
      <c r="I503" s="1375"/>
      <c r="J503" s="1375"/>
    </row>
    <row r="504" spans="1:10" ht="14.1" customHeight="1" x14ac:dyDescent="0.25">
      <c r="A504" s="1375"/>
      <c r="B504" s="39" t="s">
        <v>50</v>
      </c>
      <c r="C504" s="40">
        <v>0</v>
      </c>
      <c r="D504" s="40">
        <v>0</v>
      </c>
      <c r="E504" s="40">
        <v>0</v>
      </c>
      <c r="F504" s="40">
        <v>0</v>
      </c>
      <c r="G504" s="1375"/>
      <c r="H504" s="1375"/>
      <c r="I504" s="1375"/>
      <c r="J504" s="1375"/>
    </row>
    <row r="505" spans="1:10" ht="14.1" customHeight="1" x14ac:dyDescent="0.25">
      <c r="A505" s="1375"/>
      <c r="B505" s="39" t="s">
        <v>56</v>
      </c>
      <c r="C505" s="40">
        <v>0</v>
      </c>
      <c r="D505" s="40">
        <v>0</v>
      </c>
      <c r="E505" s="40">
        <v>0</v>
      </c>
      <c r="F505" s="40">
        <v>0</v>
      </c>
      <c r="G505" s="1375"/>
      <c r="H505" s="1375"/>
      <c r="I505" s="1375"/>
      <c r="J505" s="1375"/>
    </row>
    <row r="506" spans="1:10" ht="14.1" customHeight="1" x14ac:dyDescent="0.25">
      <c r="A506" s="1375"/>
      <c r="B506" s="39" t="s">
        <v>49</v>
      </c>
      <c r="C506" s="40">
        <v>0</v>
      </c>
      <c r="D506" s="40">
        <v>0</v>
      </c>
      <c r="E506" s="40">
        <v>0</v>
      </c>
      <c r="F506" s="40">
        <v>0</v>
      </c>
      <c r="G506" s="1375"/>
      <c r="H506" s="1375"/>
      <c r="I506" s="1375"/>
      <c r="J506" s="1375"/>
    </row>
    <row r="507" spans="1:10" ht="14.1" customHeight="1" x14ac:dyDescent="0.25">
      <c r="A507" s="1375"/>
      <c r="B507" s="39" t="s">
        <v>50</v>
      </c>
      <c r="C507" s="40">
        <v>0</v>
      </c>
      <c r="D507" s="40">
        <v>0</v>
      </c>
      <c r="E507" s="40">
        <v>0</v>
      </c>
      <c r="F507" s="40">
        <v>0</v>
      </c>
      <c r="G507" s="1375"/>
      <c r="H507" s="1375"/>
      <c r="I507" s="1375"/>
      <c r="J507" s="1375"/>
    </row>
    <row r="508" spans="1:10" ht="14.1" customHeight="1" x14ac:dyDescent="0.25">
      <c r="A508" s="1375"/>
      <c r="B508" s="39" t="s">
        <v>57</v>
      </c>
      <c r="C508" s="40">
        <v>0</v>
      </c>
      <c r="D508" s="40">
        <v>0</v>
      </c>
      <c r="E508" s="40">
        <v>0</v>
      </c>
      <c r="F508" s="40">
        <v>0</v>
      </c>
      <c r="G508" s="1375"/>
      <c r="H508" s="1375"/>
      <c r="I508" s="1375"/>
      <c r="J508" s="1375"/>
    </row>
    <row r="509" spans="1:10" ht="14.1" customHeight="1" x14ac:dyDescent="0.25">
      <c r="A509" s="1375"/>
      <c r="B509" s="39" t="s">
        <v>49</v>
      </c>
      <c r="C509" s="40">
        <v>0</v>
      </c>
      <c r="D509" s="40">
        <v>0</v>
      </c>
      <c r="E509" s="40">
        <v>0</v>
      </c>
      <c r="F509" s="40">
        <v>0</v>
      </c>
      <c r="G509" s="1375"/>
      <c r="H509" s="1375"/>
      <c r="I509" s="1375"/>
      <c r="J509" s="1375"/>
    </row>
    <row r="510" spans="1:10" ht="14.1" customHeight="1" x14ac:dyDescent="0.25">
      <c r="A510" s="1375"/>
      <c r="B510" s="39" t="s">
        <v>58</v>
      </c>
      <c r="C510" s="40">
        <v>0</v>
      </c>
      <c r="D510" s="40">
        <v>0</v>
      </c>
      <c r="E510" s="40">
        <v>0</v>
      </c>
      <c r="F510" s="40">
        <v>0</v>
      </c>
      <c r="G510" s="1375"/>
      <c r="H510" s="1375"/>
      <c r="I510" s="1375"/>
      <c r="J510" s="1375"/>
    </row>
    <row r="511" spans="1:10" ht="14.1" customHeight="1" x14ac:dyDescent="0.25">
      <c r="A511" s="1375"/>
      <c r="B511" s="39" t="s">
        <v>59</v>
      </c>
      <c r="C511" s="40">
        <v>0</v>
      </c>
      <c r="D511" s="40">
        <v>0</v>
      </c>
      <c r="E511" s="40">
        <v>0</v>
      </c>
      <c r="F511" s="40">
        <v>0</v>
      </c>
      <c r="G511" s="1375"/>
      <c r="H511" s="1375"/>
      <c r="I511" s="1375"/>
      <c r="J511" s="1375"/>
    </row>
    <row r="512" spans="1:10" ht="14.1" customHeight="1" x14ac:dyDescent="0.25">
      <c r="A512" s="1375"/>
      <c r="B512" s="39" t="s">
        <v>60</v>
      </c>
      <c r="C512" s="40">
        <v>0</v>
      </c>
      <c r="D512" s="40">
        <v>0</v>
      </c>
      <c r="E512" s="40">
        <v>0</v>
      </c>
      <c r="F512" s="40">
        <v>0</v>
      </c>
      <c r="G512" s="1375"/>
      <c r="H512" s="1375"/>
      <c r="I512" s="1375"/>
      <c r="J512" s="1375"/>
    </row>
    <row r="513" spans="1:10" ht="14.1" customHeight="1" x14ac:dyDescent="0.25">
      <c r="A513" s="1375"/>
      <c r="B513" s="39" t="s">
        <v>61</v>
      </c>
      <c r="C513" s="40">
        <v>0</v>
      </c>
      <c r="D513" s="40">
        <v>0</v>
      </c>
      <c r="E513" s="40">
        <v>0</v>
      </c>
      <c r="F513" s="40">
        <v>0</v>
      </c>
      <c r="G513" s="1375"/>
      <c r="H513" s="1375"/>
      <c r="I513" s="1375"/>
      <c r="J513" s="1375"/>
    </row>
    <row r="514" spans="1:10" ht="14.1" customHeight="1" x14ac:dyDescent="0.25">
      <c r="A514" s="1375"/>
      <c r="B514" s="39" t="s">
        <v>62</v>
      </c>
      <c r="C514" s="40">
        <v>0</v>
      </c>
      <c r="D514" s="40">
        <v>4000000</v>
      </c>
      <c r="E514" s="40">
        <v>4279600</v>
      </c>
      <c r="F514" s="40">
        <v>0</v>
      </c>
      <c r="G514" s="1375"/>
      <c r="H514" s="1375"/>
      <c r="I514" s="1375"/>
      <c r="J514" s="1375"/>
    </row>
    <row r="515" spans="1:10" ht="14.1" customHeight="1" x14ac:dyDescent="0.25">
      <c r="A515" s="1375"/>
      <c r="B515" s="39" t="s">
        <v>49</v>
      </c>
      <c r="C515" s="40">
        <v>0</v>
      </c>
      <c r="D515" s="40">
        <v>4000000</v>
      </c>
      <c r="E515" s="40">
        <v>4279600</v>
      </c>
      <c r="F515" s="40">
        <v>0</v>
      </c>
      <c r="G515" s="1375"/>
      <c r="H515" s="1375"/>
      <c r="I515" s="1375"/>
      <c r="J515" s="1375"/>
    </row>
    <row r="516" spans="1:10" ht="14.1" customHeight="1" x14ac:dyDescent="0.25">
      <c r="A516" s="1375"/>
      <c r="B516" s="39" t="s">
        <v>58</v>
      </c>
      <c r="C516" s="40">
        <v>0</v>
      </c>
      <c r="D516" s="40">
        <v>0</v>
      </c>
      <c r="E516" s="40">
        <v>0</v>
      </c>
      <c r="F516" s="40">
        <v>0</v>
      </c>
      <c r="G516" s="1375"/>
      <c r="H516" s="1375"/>
      <c r="I516" s="1375"/>
      <c r="J516" s="1375"/>
    </row>
    <row r="517" spans="1:10" ht="14.1" customHeight="1" x14ac:dyDescent="0.25">
      <c r="A517" s="1375"/>
      <c r="B517" s="39" t="s">
        <v>59</v>
      </c>
      <c r="C517" s="40">
        <v>0</v>
      </c>
      <c r="D517" s="40">
        <v>0</v>
      </c>
      <c r="E517" s="40">
        <v>0</v>
      </c>
      <c r="F517" s="40">
        <v>0</v>
      </c>
      <c r="G517" s="1375"/>
      <c r="H517" s="1375"/>
      <c r="I517" s="1375"/>
      <c r="J517" s="1375"/>
    </row>
    <row r="518" spans="1:10" ht="14.1" customHeight="1" x14ac:dyDescent="0.25">
      <c r="A518" s="1375"/>
      <c r="B518" s="39" t="s">
        <v>60</v>
      </c>
      <c r="C518" s="40">
        <v>0</v>
      </c>
      <c r="D518" s="40">
        <v>0</v>
      </c>
      <c r="E518" s="40">
        <v>0</v>
      </c>
      <c r="F518" s="40">
        <v>0</v>
      </c>
      <c r="G518" s="1375"/>
      <c r="H518" s="1375"/>
      <c r="I518" s="1375"/>
      <c r="J518" s="1375"/>
    </row>
    <row r="519" spans="1:10" ht="14.1" customHeight="1" x14ac:dyDescent="0.25">
      <c r="A519" s="1375"/>
      <c r="B519" s="39" t="s">
        <v>61</v>
      </c>
      <c r="C519" s="40">
        <v>0</v>
      </c>
      <c r="D519" s="40">
        <v>0</v>
      </c>
      <c r="E519" s="40">
        <v>0</v>
      </c>
      <c r="F519" s="40">
        <v>0</v>
      </c>
      <c r="G519" s="1375"/>
      <c r="H519" s="1375"/>
      <c r="I519" s="1375"/>
      <c r="J519" s="1375"/>
    </row>
    <row r="520" spans="1:10" ht="14.1" customHeight="1" x14ac:dyDescent="0.25">
      <c r="A520" s="1375"/>
      <c r="B520" s="39" t="s">
        <v>63</v>
      </c>
      <c r="C520" s="40">
        <v>0</v>
      </c>
      <c r="D520" s="40">
        <v>0</v>
      </c>
      <c r="E520" s="40">
        <v>0</v>
      </c>
      <c r="F520" s="40">
        <v>0</v>
      </c>
      <c r="G520" s="1375"/>
      <c r="H520" s="1375"/>
      <c r="I520" s="1375"/>
      <c r="J520" s="1375"/>
    </row>
    <row r="521" spans="1:10" ht="14.1" customHeight="1" x14ac:dyDescent="0.25">
      <c r="A521" s="1375"/>
      <c r="B521" s="39" t="s">
        <v>49</v>
      </c>
      <c r="C521" s="40">
        <v>0</v>
      </c>
      <c r="D521" s="40">
        <v>0</v>
      </c>
      <c r="E521" s="40">
        <v>0</v>
      </c>
      <c r="F521" s="40">
        <v>0</v>
      </c>
      <c r="G521" s="1375"/>
      <c r="H521" s="1375"/>
      <c r="I521" s="1375"/>
      <c r="J521" s="1375"/>
    </row>
    <row r="522" spans="1:10" ht="14.1" customHeight="1" x14ac:dyDescent="0.25">
      <c r="A522" s="1375"/>
      <c r="B522" s="39" t="s">
        <v>58</v>
      </c>
      <c r="C522" s="40">
        <v>0</v>
      </c>
      <c r="D522" s="40">
        <v>0</v>
      </c>
      <c r="E522" s="40">
        <v>0</v>
      </c>
      <c r="F522" s="40">
        <v>0</v>
      </c>
      <c r="G522" s="1375"/>
      <c r="H522" s="1375"/>
      <c r="I522" s="1375"/>
      <c r="J522" s="1375"/>
    </row>
    <row r="523" spans="1:10" ht="14.1" customHeight="1" x14ac:dyDescent="0.25">
      <c r="A523" s="1375"/>
      <c r="B523" s="39" t="s">
        <v>59</v>
      </c>
      <c r="C523" s="40">
        <v>0</v>
      </c>
      <c r="D523" s="40">
        <v>0</v>
      </c>
      <c r="E523" s="40">
        <v>0</v>
      </c>
      <c r="F523" s="40">
        <v>0</v>
      </c>
      <c r="G523" s="1375"/>
      <c r="H523" s="1375"/>
      <c r="I523" s="1375"/>
      <c r="J523" s="1375"/>
    </row>
    <row r="524" spans="1:10" ht="14.1" customHeight="1" x14ac:dyDescent="0.25">
      <c r="A524" s="1375"/>
      <c r="B524" s="39" t="s">
        <v>60</v>
      </c>
      <c r="C524" s="40">
        <v>0</v>
      </c>
      <c r="D524" s="40">
        <v>0</v>
      </c>
      <c r="E524" s="40">
        <v>0</v>
      </c>
      <c r="F524" s="40">
        <v>0</v>
      </c>
      <c r="G524" s="1375"/>
      <c r="H524" s="1375"/>
      <c r="I524" s="1375"/>
      <c r="J524" s="1375"/>
    </row>
    <row r="525" spans="1:10" ht="14.1" customHeight="1" x14ac:dyDescent="0.25">
      <c r="A525" s="1375"/>
      <c r="B525" s="39" t="s">
        <v>61</v>
      </c>
      <c r="C525" s="40">
        <v>0</v>
      </c>
      <c r="D525" s="40">
        <v>0</v>
      </c>
      <c r="E525" s="40">
        <v>0</v>
      </c>
      <c r="F525" s="40">
        <v>0</v>
      </c>
      <c r="G525" s="1375"/>
      <c r="H525" s="1375"/>
      <c r="I525" s="1375"/>
      <c r="J525" s="1375"/>
    </row>
    <row r="526" spans="1:10" ht="14.1" customHeight="1" x14ac:dyDescent="0.25">
      <c r="A526" s="1375"/>
      <c r="B526" s="39" t="s">
        <v>64</v>
      </c>
      <c r="C526" s="40">
        <v>0</v>
      </c>
      <c r="D526" s="40">
        <v>0</v>
      </c>
      <c r="E526" s="40">
        <v>0</v>
      </c>
      <c r="F526" s="40">
        <v>0</v>
      </c>
      <c r="G526" s="1375"/>
      <c r="H526" s="1375"/>
      <c r="I526" s="1375"/>
      <c r="J526" s="1375"/>
    </row>
    <row r="527" spans="1:10" ht="14.1" customHeight="1" x14ac:dyDescent="0.25">
      <c r="A527" s="1375"/>
      <c r="B527" s="39" t="s">
        <v>65</v>
      </c>
      <c r="C527" s="40">
        <v>0</v>
      </c>
      <c r="D527" s="40">
        <v>0</v>
      </c>
      <c r="E527" s="40">
        <v>0</v>
      </c>
      <c r="F527" s="40">
        <v>0</v>
      </c>
      <c r="G527" s="1375"/>
      <c r="H527" s="1375"/>
      <c r="I527" s="1375"/>
      <c r="J527" s="1375"/>
    </row>
    <row r="528" spans="1:10" ht="14.1" customHeight="1" x14ac:dyDescent="0.25">
      <c r="A528" s="1375"/>
      <c r="B528" s="41" t="s">
        <v>25</v>
      </c>
      <c r="C528" s="40">
        <v>0</v>
      </c>
      <c r="D528" s="40">
        <v>4000000</v>
      </c>
      <c r="E528" s="40">
        <v>4279600</v>
      </c>
      <c r="F528" s="40">
        <v>0</v>
      </c>
      <c r="G528" s="1375"/>
      <c r="H528" s="1375"/>
      <c r="I528" s="1375"/>
      <c r="J528" s="1375"/>
    </row>
    <row r="529" spans="1:10" ht="14.1" customHeight="1" x14ac:dyDescent="0.25">
      <c r="A529" s="1375"/>
      <c r="B529" s="33" t="s">
        <v>19</v>
      </c>
      <c r="C529" s="1619" t="s">
        <v>2543</v>
      </c>
      <c r="D529" s="1620"/>
      <c r="E529" s="1620"/>
      <c r="F529" s="1620"/>
      <c r="G529" s="1375"/>
      <c r="H529" s="1375"/>
      <c r="I529" s="1375"/>
      <c r="J529" s="1375"/>
    </row>
    <row r="530" spans="1:10" ht="14.1" customHeight="1" x14ac:dyDescent="0.25">
      <c r="A530" s="1375"/>
      <c r="B530" s="34" t="s">
        <v>20</v>
      </c>
      <c r="C530" s="1615" t="s">
        <v>2544</v>
      </c>
      <c r="D530" s="1616"/>
      <c r="E530" s="1616"/>
      <c r="F530" s="1616"/>
      <c r="G530" s="1375"/>
      <c r="H530" s="1375"/>
      <c r="I530" s="1375"/>
      <c r="J530" s="1375"/>
    </row>
    <row r="531" spans="1:10" ht="14.1" customHeight="1" x14ac:dyDescent="0.25">
      <c r="A531" s="1375"/>
      <c r="B531" s="34" t="s">
        <v>21</v>
      </c>
      <c r="C531" s="1615" t="s">
        <v>126</v>
      </c>
      <c r="D531" s="1616"/>
      <c r="E531" s="1616"/>
      <c r="F531" s="1616"/>
      <c r="G531" s="1375"/>
      <c r="H531" s="1375"/>
      <c r="I531" s="1375"/>
      <c r="J531" s="1375"/>
    </row>
    <row r="532" spans="1:10" ht="15" customHeight="1" x14ac:dyDescent="0.25">
      <c r="A532" s="1375"/>
      <c r="B532" s="1376"/>
      <c r="C532" s="36">
        <v>2023</v>
      </c>
      <c r="D532" s="36">
        <v>2024</v>
      </c>
      <c r="E532" s="36">
        <v>2025</v>
      </c>
      <c r="F532" s="36">
        <v>2026</v>
      </c>
      <c r="G532" s="1375"/>
      <c r="H532" s="1375"/>
      <c r="I532" s="1375"/>
      <c r="J532" s="1375"/>
    </row>
    <row r="533" spans="1:10" ht="15" customHeight="1" x14ac:dyDescent="0.25">
      <c r="A533" s="1375"/>
      <c r="B533" s="1377"/>
      <c r="C533" s="38" t="s">
        <v>22</v>
      </c>
      <c r="D533" s="38" t="s">
        <v>23</v>
      </c>
      <c r="E533" s="38" t="s">
        <v>23</v>
      </c>
      <c r="F533" s="38" t="s">
        <v>23</v>
      </c>
      <c r="G533" s="1375"/>
      <c r="H533" s="1375"/>
      <c r="I533" s="1375"/>
      <c r="J533" s="1375"/>
    </row>
    <row r="534" spans="1:10" ht="14.1" customHeight="1" x14ac:dyDescent="0.25">
      <c r="A534" s="1375"/>
      <c r="B534" s="27" t="s">
        <v>33</v>
      </c>
      <c r="C534" s="31" t="s">
        <v>34</v>
      </c>
      <c r="D534" s="31" t="s">
        <v>34</v>
      </c>
      <c r="E534" s="31" t="s">
        <v>34</v>
      </c>
      <c r="F534" s="31" t="s">
        <v>42</v>
      </c>
      <c r="G534" s="1375"/>
      <c r="H534" s="1375"/>
      <c r="I534" s="1375"/>
      <c r="J534" s="1375"/>
    </row>
    <row r="535" spans="1:10" ht="14.1" customHeight="1" x14ac:dyDescent="0.25">
      <c r="A535" s="1375"/>
      <c r="B535" s="27" t="s">
        <v>35</v>
      </c>
      <c r="C535" s="31" t="s">
        <v>2545</v>
      </c>
      <c r="D535" s="31" t="s">
        <v>2545</v>
      </c>
      <c r="E535" s="31" t="s">
        <v>2545</v>
      </c>
      <c r="F535" s="31" t="s">
        <v>42</v>
      </c>
      <c r="G535" s="1375"/>
      <c r="H535" s="1375"/>
      <c r="I535" s="1375"/>
      <c r="J535" s="1375"/>
    </row>
    <row r="536" spans="1:10" ht="14.1" customHeight="1" x14ac:dyDescent="0.25">
      <c r="A536" s="1375"/>
      <c r="B536" s="27" t="s">
        <v>40</v>
      </c>
      <c r="C536" s="31" t="s">
        <v>2545</v>
      </c>
      <c r="D536" s="31" t="s">
        <v>2545</v>
      </c>
      <c r="E536" s="31" t="s">
        <v>2545</v>
      </c>
      <c r="F536" s="31" t="s">
        <v>42</v>
      </c>
      <c r="G536" s="1375"/>
      <c r="H536" s="1375"/>
      <c r="I536" s="1375"/>
      <c r="J536" s="1375"/>
    </row>
    <row r="537" spans="1:10" ht="14.1" customHeight="1" x14ac:dyDescent="0.25">
      <c r="A537" s="1375"/>
      <c r="B537" s="27" t="s">
        <v>41</v>
      </c>
      <c r="C537" s="31" t="s">
        <v>18</v>
      </c>
      <c r="D537" s="31" t="s">
        <v>42</v>
      </c>
      <c r="E537" s="31" t="s">
        <v>42</v>
      </c>
      <c r="F537" s="31" t="s">
        <v>117</v>
      </c>
      <c r="G537" s="1375"/>
      <c r="H537" s="1375"/>
      <c r="I537" s="1375"/>
      <c r="J537" s="1375"/>
    </row>
    <row r="538" spans="1:10" ht="14.1" customHeight="1" x14ac:dyDescent="0.25">
      <c r="A538" s="1375"/>
      <c r="B538" s="27" t="s">
        <v>43</v>
      </c>
      <c r="C538" s="31" t="s">
        <v>18</v>
      </c>
      <c r="D538" s="31" t="s">
        <v>42</v>
      </c>
      <c r="E538" s="31" t="s">
        <v>42</v>
      </c>
      <c r="F538" s="31" t="s">
        <v>117</v>
      </c>
      <c r="G538" s="1375"/>
      <c r="H538" s="1375"/>
      <c r="I538" s="1375"/>
      <c r="J538" s="1375"/>
    </row>
    <row r="539" spans="1:10" ht="14.1" customHeight="1" x14ac:dyDescent="0.25">
      <c r="A539" s="1375"/>
      <c r="B539" s="27" t="s">
        <v>47</v>
      </c>
      <c r="C539" s="31" t="s">
        <v>18</v>
      </c>
      <c r="D539" s="31" t="s">
        <v>42</v>
      </c>
      <c r="E539" s="31" t="s">
        <v>42</v>
      </c>
      <c r="F539" s="31" t="s">
        <v>117</v>
      </c>
      <c r="G539" s="1375"/>
      <c r="H539" s="1375"/>
      <c r="I539" s="1375"/>
      <c r="J539" s="1375"/>
    </row>
    <row r="540" spans="1:10" ht="14.1" customHeight="1" x14ac:dyDescent="0.25">
      <c r="A540" s="1375"/>
      <c r="B540" s="1617" t="s">
        <v>24</v>
      </c>
      <c r="C540" s="1618"/>
      <c r="D540" s="1618"/>
      <c r="E540" s="1618"/>
      <c r="F540" s="1618"/>
      <c r="G540" s="1375"/>
      <c r="H540" s="1375"/>
      <c r="I540" s="1375"/>
      <c r="J540" s="1375"/>
    </row>
    <row r="541" spans="1:10" ht="14.1" customHeight="1" x14ac:dyDescent="0.25">
      <c r="A541" s="1375"/>
      <c r="B541" s="1376"/>
      <c r="C541" s="36">
        <v>2023</v>
      </c>
      <c r="D541" s="36">
        <v>2024</v>
      </c>
      <c r="E541" s="36">
        <v>2025</v>
      </c>
      <c r="F541" s="36">
        <v>2026</v>
      </c>
      <c r="G541" s="1375"/>
      <c r="H541" s="1375"/>
      <c r="I541" s="1375"/>
      <c r="J541" s="1375"/>
    </row>
    <row r="542" spans="1:10" ht="14.1" customHeight="1" x14ac:dyDescent="0.25">
      <c r="A542" s="1375"/>
      <c r="B542" s="1377"/>
      <c r="C542" s="38" t="s">
        <v>22</v>
      </c>
      <c r="D542" s="38" t="s">
        <v>23</v>
      </c>
      <c r="E542" s="38" t="s">
        <v>23</v>
      </c>
      <c r="F542" s="38" t="s">
        <v>23</v>
      </c>
      <c r="G542" s="1375"/>
      <c r="H542" s="1375"/>
      <c r="I542" s="1375"/>
      <c r="J542" s="1375"/>
    </row>
    <row r="543" spans="1:10" ht="14.1" customHeight="1" x14ac:dyDescent="0.25">
      <c r="A543" s="1375"/>
      <c r="B543" s="39" t="s">
        <v>48</v>
      </c>
      <c r="C543" s="40">
        <v>0</v>
      </c>
      <c r="D543" s="40">
        <v>0</v>
      </c>
      <c r="E543" s="40">
        <v>0</v>
      </c>
      <c r="F543" s="40">
        <v>0</v>
      </c>
      <c r="G543" s="1375"/>
      <c r="H543" s="1375"/>
      <c r="I543" s="1375"/>
      <c r="J543" s="1375"/>
    </row>
    <row r="544" spans="1:10" ht="14.1" customHeight="1" x14ac:dyDescent="0.25">
      <c r="A544" s="1375"/>
      <c r="B544" s="39" t="s">
        <v>49</v>
      </c>
      <c r="C544" s="40">
        <v>0</v>
      </c>
      <c r="D544" s="40">
        <v>0</v>
      </c>
      <c r="E544" s="40">
        <v>0</v>
      </c>
      <c r="F544" s="40">
        <v>0</v>
      </c>
      <c r="G544" s="1375"/>
      <c r="H544" s="1375"/>
      <c r="I544" s="1375"/>
      <c r="J544" s="1375"/>
    </row>
    <row r="545" spans="1:10" ht="14.1" customHeight="1" x14ac:dyDescent="0.25">
      <c r="A545" s="1375"/>
      <c r="B545" s="39" t="s">
        <v>50</v>
      </c>
      <c r="C545" s="40">
        <v>0</v>
      </c>
      <c r="D545" s="40">
        <v>0</v>
      </c>
      <c r="E545" s="40">
        <v>0</v>
      </c>
      <c r="F545" s="40">
        <v>0</v>
      </c>
      <c r="G545" s="1375"/>
      <c r="H545" s="1375"/>
      <c r="I545" s="1375"/>
      <c r="J545" s="1375"/>
    </row>
    <row r="546" spans="1:10" ht="14.1" customHeight="1" x14ac:dyDescent="0.25">
      <c r="A546" s="1375"/>
      <c r="B546" s="39" t="s">
        <v>51</v>
      </c>
      <c r="C546" s="40">
        <v>0</v>
      </c>
      <c r="D546" s="40">
        <v>0</v>
      </c>
      <c r="E546" s="40">
        <v>0</v>
      </c>
      <c r="F546" s="40">
        <v>0</v>
      </c>
      <c r="G546" s="1375"/>
      <c r="H546" s="1375"/>
      <c r="I546" s="1375"/>
      <c r="J546" s="1375"/>
    </row>
    <row r="547" spans="1:10" ht="14.1" customHeight="1" x14ac:dyDescent="0.25">
      <c r="A547" s="1375"/>
      <c r="B547" s="39" t="s">
        <v>49</v>
      </c>
      <c r="C547" s="40">
        <v>0</v>
      </c>
      <c r="D547" s="40">
        <v>0</v>
      </c>
      <c r="E547" s="40">
        <v>0</v>
      </c>
      <c r="F547" s="40">
        <v>0</v>
      </c>
      <c r="G547" s="1375"/>
      <c r="H547" s="1375"/>
      <c r="I547" s="1375"/>
      <c r="J547" s="1375"/>
    </row>
    <row r="548" spans="1:10" ht="14.1" customHeight="1" x14ac:dyDescent="0.25">
      <c r="A548" s="1375"/>
      <c r="B548" s="39" t="s">
        <v>50</v>
      </c>
      <c r="C548" s="40">
        <v>0</v>
      </c>
      <c r="D548" s="40">
        <v>0</v>
      </c>
      <c r="E548" s="40">
        <v>0</v>
      </c>
      <c r="F548" s="40">
        <v>0</v>
      </c>
      <c r="G548" s="1375"/>
      <c r="H548" s="1375"/>
      <c r="I548" s="1375"/>
      <c r="J548" s="1375"/>
    </row>
    <row r="549" spans="1:10" ht="14.1" customHeight="1" x14ac:dyDescent="0.25">
      <c r="A549" s="1375"/>
      <c r="B549" s="39" t="s">
        <v>52</v>
      </c>
      <c r="C549" s="40">
        <v>0</v>
      </c>
      <c r="D549" s="40">
        <v>0</v>
      </c>
      <c r="E549" s="40">
        <v>0</v>
      </c>
      <c r="F549" s="40">
        <v>0</v>
      </c>
      <c r="G549" s="1375"/>
      <c r="H549" s="1375"/>
      <c r="I549" s="1375"/>
      <c r="J549" s="1375"/>
    </row>
    <row r="550" spans="1:10" ht="14.1" customHeight="1" x14ac:dyDescent="0.25">
      <c r="A550" s="1375"/>
      <c r="B550" s="39" t="s">
        <v>49</v>
      </c>
      <c r="C550" s="40">
        <v>0</v>
      </c>
      <c r="D550" s="40">
        <v>0</v>
      </c>
      <c r="E550" s="40">
        <v>0</v>
      </c>
      <c r="F550" s="40">
        <v>0</v>
      </c>
      <c r="G550" s="1375"/>
      <c r="H550" s="1375"/>
      <c r="I550" s="1375"/>
      <c r="J550" s="1375"/>
    </row>
    <row r="551" spans="1:10" ht="14.1" customHeight="1" x14ac:dyDescent="0.25">
      <c r="A551" s="1375"/>
      <c r="B551" s="39" t="s">
        <v>50</v>
      </c>
      <c r="C551" s="40">
        <v>0</v>
      </c>
      <c r="D551" s="40">
        <v>0</v>
      </c>
      <c r="E551" s="40">
        <v>0</v>
      </c>
      <c r="F551" s="40">
        <v>0</v>
      </c>
      <c r="G551" s="1375"/>
      <c r="H551" s="1375"/>
      <c r="I551" s="1375"/>
      <c r="J551" s="1375"/>
    </row>
    <row r="552" spans="1:10" ht="14.1" customHeight="1" x14ac:dyDescent="0.25">
      <c r="A552" s="1375"/>
      <c r="B552" s="39" t="s">
        <v>53</v>
      </c>
      <c r="C552" s="40">
        <v>0</v>
      </c>
      <c r="D552" s="40">
        <v>0</v>
      </c>
      <c r="E552" s="40">
        <v>0</v>
      </c>
      <c r="F552" s="40">
        <v>0</v>
      </c>
      <c r="G552" s="1375"/>
      <c r="H552" s="1375"/>
      <c r="I552" s="1375"/>
      <c r="J552" s="1375"/>
    </row>
    <row r="553" spans="1:10" ht="14.1" customHeight="1" x14ac:dyDescent="0.25">
      <c r="A553" s="1375"/>
      <c r="B553" s="39" t="s">
        <v>49</v>
      </c>
      <c r="C553" s="40">
        <v>0</v>
      </c>
      <c r="D553" s="40">
        <v>0</v>
      </c>
      <c r="E553" s="40">
        <v>0</v>
      </c>
      <c r="F553" s="40">
        <v>0</v>
      </c>
      <c r="G553" s="1375"/>
      <c r="H553" s="1375"/>
      <c r="I553" s="1375"/>
      <c r="J553" s="1375"/>
    </row>
    <row r="554" spans="1:10" ht="14.1" customHeight="1" x14ac:dyDescent="0.25">
      <c r="A554" s="1375"/>
      <c r="B554" s="39" t="s">
        <v>50</v>
      </c>
      <c r="C554" s="40">
        <v>0</v>
      </c>
      <c r="D554" s="40">
        <v>0</v>
      </c>
      <c r="E554" s="40">
        <v>0</v>
      </c>
      <c r="F554" s="40">
        <v>0</v>
      </c>
      <c r="G554" s="1375"/>
      <c r="H554" s="1375"/>
      <c r="I554" s="1375"/>
      <c r="J554" s="1375"/>
    </row>
    <row r="555" spans="1:10" ht="14.1" customHeight="1" x14ac:dyDescent="0.25">
      <c r="A555" s="1375"/>
      <c r="B555" s="39" t="s">
        <v>54</v>
      </c>
      <c r="C555" s="40">
        <v>0</v>
      </c>
      <c r="D555" s="40">
        <v>0</v>
      </c>
      <c r="E555" s="40">
        <v>0</v>
      </c>
      <c r="F555" s="40">
        <v>0</v>
      </c>
      <c r="G555" s="1375"/>
      <c r="H555" s="1375"/>
      <c r="I555" s="1375"/>
      <c r="J555" s="1375"/>
    </row>
    <row r="556" spans="1:10" ht="14.1" customHeight="1" x14ac:dyDescent="0.25">
      <c r="A556" s="1375"/>
      <c r="B556" s="39" t="s">
        <v>49</v>
      </c>
      <c r="C556" s="40">
        <v>0</v>
      </c>
      <c r="D556" s="40">
        <v>0</v>
      </c>
      <c r="E556" s="40">
        <v>0</v>
      </c>
      <c r="F556" s="40">
        <v>0</v>
      </c>
      <c r="G556" s="1375"/>
      <c r="H556" s="1375"/>
      <c r="I556" s="1375"/>
      <c r="J556" s="1375"/>
    </row>
    <row r="557" spans="1:10" ht="14.1" customHeight="1" x14ac:dyDescent="0.25">
      <c r="A557" s="1375"/>
      <c r="B557" s="39" t="s">
        <v>50</v>
      </c>
      <c r="C557" s="40">
        <v>0</v>
      </c>
      <c r="D557" s="40">
        <v>0</v>
      </c>
      <c r="E557" s="40">
        <v>0</v>
      </c>
      <c r="F557" s="40">
        <v>0</v>
      </c>
      <c r="G557" s="1375"/>
      <c r="H557" s="1375"/>
      <c r="I557" s="1375"/>
      <c r="J557" s="1375"/>
    </row>
    <row r="558" spans="1:10" ht="14.1" customHeight="1" x14ac:dyDescent="0.25">
      <c r="A558" s="1375"/>
      <c r="B558" s="39" t="s">
        <v>55</v>
      </c>
      <c r="C558" s="40">
        <v>0</v>
      </c>
      <c r="D558" s="40">
        <v>0</v>
      </c>
      <c r="E558" s="40">
        <v>0</v>
      </c>
      <c r="F558" s="40">
        <v>0</v>
      </c>
      <c r="G558" s="1375"/>
      <c r="H558" s="1375"/>
      <c r="I558" s="1375"/>
      <c r="J558" s="1375"/>
    </row>
    <row r="559" spans="1:10" ht="14.1" customHeight="1" x14ac:dyDescent="0.25">
      <c r="A559" s="1375"/>
      <c r="B559" s="39" t="s">
        <v>49</v>
      </c>
      <c r="C559" s="40">
        <v>0</v>
      </c>
      <c r="D559" s="40">
        <v>0</v>
      </c>
      <c r="E559" s="40">
        <v>0</v>
      </c>
      <c r="F559" s="40">
        <v>0</v>
      </c>
      <c r="G559" s="1375"/>
      <c r="H559" s="1375"/>
      <c r="I559" s="1375"/>
      <c r="J559" s="1375"/>
    </row>
    <row r="560" spans="1:10" ht="14.1" customHeight="1" x14ac:dyDescent="0.25">
      <c r="A560" s="1375"/>
      <c r="B560" s="39" t="s">
        <v>50</v>
      </c>
      <c r="C560" s="40">
        <v>0</v>
      </c>
      <c r="D560" s="40">
        <v>0</v>
      </c>
      <c r="E560" s="40">
        <v>0</v>
      </c>
      <c r="F560" s="40">
        <v>0</v>
      </c>
      <c r="G560" s="1375"/>
      <c r="H560" s="1375"/>
      <c r="I560" s="1375"/>
      <c r="J560" s="1375"/>
    </row>
    <row r="561" spans="1:10" ht="14.1" customHeight="1" x14ac:dyDescent="0.25">
      <c r="A561" s="1375"/>
      <c r="B561" s="39" t="s">
        <v>56</v>
      </c>
      <c r="C561" s="40">
        <v>0</v>
      </c>
      <c r="D561" s="40">
        <v>0</v>
      </c>
      <c r="E561" s="40">
        <v>0</v>
      </c>
      <c r="F561" s="40">
        <v>0</v>
      </c>
      <c r="G561" s="1375"/>
      <c r="H561" s="1375"/>
      <c r="I561" s="1375"/>
      <c r="J561" s="1375"/>
    </row>
    <row r="562" spans="1:10" ht="14.1" customHeight="1" x14ac:dyDescent="0.25">
      <c r="A562" s="1375"/>
      <c r="B562" s="39" t="s">
        <v>49</v>
      </c>
      <c r="C562" s="40">
        <v>0</v>
      </c>
      <c r="D562" s="40">
        <v>0</v>
      </c>
      <c r="E562" s="40">
        <v>0</v>
      </c>
      <c r="F562" s="40">
        <v>0</v>
      </c>
      <c r="G562" s="1375"/>
      <c r="H562" s="1375"/>
      <c r="I562" s="1375"/>
      <c r="J562" s="1375"/>
    </row>
    <row r="563" spans="1:10" ht="14.1" customHeight="1" x14ac:dyDescent="0.25">
      <c r="A563" s="1375"/>
      <c r="B563" s="39" t="s">
        <v>50</v>
      </c>
      <c r="C563" s="40">
        <v>0</v>
      </c>
      <c r="D563" s="40">
        <v>0</v>
      </c>
      <c r="E563" s="40">
        <v>0</v>
      </c>
      <c r="F563" s="40">
        <v>0</v>
      </c>
      <c r="G563" s="1375"/>
      <c r="H563" s="1375"/>
      <c r="I563" s="1375"/>
      <c r="J563" s="1375"/>
    </row>
    <row r="564" spans="1:10" ht="14.1" customHeight="1" x14ac:dyDescent="0.25">
      <c r="A564" s="1375"/>
      <c r="B564" s="39" t="s">
        <v>57</v>
      </c>
      <c r="C564" s="40">
        <v>0</v>
      </c>
      <c r="D564" s="40">
        <v>0</v>
      </c>
      <c r="E564" s="40">
        <v>0</v>
      </c>
      <c r="F564" s="40">
        <v>0</v>
      </c>
      <c r="G564" s="1375"/>
      <c r="H564" s="1375"/>
      <c r="I564" s="1375"/>
      <c r="J564" s="1375"/>
    </row>
    <row r="565" spans="1:10" ht="14.1" customHeight="1" x14ac:dyDescent="0.25">
      <c r="A565" s="1375"/>
      <c r="B565" s="39" t="s">
        <v>49</v>
      </c>
      <c r="C565" s="40">
        <v>0</v>
      </c>
      <c r="D565" s="40">
        <v>0</v>
      </c>
      <c r="E565" s="40">
        <v>0</v>
      </c>
      <c r="F565" s="40">
        <v>0</v>
      </c>
      <c r="G565" s="1375"/>
      <c r="H565" s="1375"/>
      <c r="I565" s="1375"/>
      <c r="J565" s="1375"/>
    </row>
    <row r="566" spans="1:10" ht="14.1" customHeight="1" x14ac:dyDescent="0.25">
      <c r="A566" s="1375"/>
      <c r="B566" s="39" t="s">
        <v>58</v>
      </c>
      <c r="C566" s="40">
        <v>0</v>
      </c>
      <c r="D566" s="40">
        <v>0</v>
      </c>
      <c r="E566" s="40">
        <v>0</v>
      </c>
      <c r="F566" s="40">
        <v>0</v>
      </c>
      <c r="G566" s="1375"/>
      <c r="H566" s="1375"/>
      <c r="I566" s="1375"/>
      <c r="J566" s="1375"/>
    </row>
    <row r="567" spans="1:10" ht="14.1" customHeight="1" x14ac:dyDescent="0.25">
      <c r="A567" s="1375"/>
      <c r="B567" s="39" t="s">
        <v>59</v>
      </c>
      <c r="C567" s="40">
        <v>0</v>
      </c>
      <c r="D567" s="40">
        <v>0</v>
      </c>
      <c r="E567" s="40">
        <v>0</v>
      </c>
      <c r="F567" s="40">
        <v>0</v>
      </c>
      <c r="G567" s="1375"/>
      <c r="H567" s="1375"/>
      <c r="I567" s="1375"/>
      <c r="J567" s="1375"/>
    </row>
    <row r="568" spans="1:10" ht="14.1" customHeight="1" x14ac:dyDescent="0.25">
      <c r="A568" s="1375"/>
      <c r="B568" s="39" t="s">
        <v>60</v>
      </c>
      <c r="C568" s="40">
        <v>0</v>
      </c>
      <c r="D568" s="40">
        <v>0</v>
      </c>
      <c r="E568" s="40">
        <v>0</v>
      </c>
      <c r="F568" s="40">
        <v>0</v>
      </c>
      <c r="G568" s="1375"/>
      <c r="H568" s="1375"/>
      <c r="I568" s="1375"/>
      <c r="J568" s="1375"/>
    </row>
    <row r="569" spans="1:10" ht="14.1" customHeight="1" x14ac:dyDescent="0.25">
      <c r="A569" s="1375"/>
      <c r="B569" s="39" t="s">
        <v>61</v>
      </c>
      <c r="C569" s="40">
        <v>0</v>
      </c>
      <c r="D569" s="40">
        <v>0</v>
      </c>
      <c r="E569" s="40">
        <v>0</v>
      </c>
      <c r="F569" s="40">
        <v>0</v>
      </c>
      <c r="G569" s="1375"/>
      <c r="H569" s="1375"/>
      <c r="I569" s="1375"/>
      <c r="J569" s="1375"/>
    </row>
    <row r="570" spans="1:10" ht="14.1" customHeight="1" x14ac:dyDescent="0.25">
      <c r="A570" s="1375"/>
      <c r="B570" s="39" t="s">
        <v>62</v>
      </c>
      <c r="C570" s="40">
        <v>0</v>
      </c>
      <c r="D570" s="40">
        <v>250500</v>
      </c>
      <c r="E570" s="40">
        <v>250500</v>
      </c>
      <c r="F570" s="40">
        <v>0</v>
      </c>
      <c r="G570" s="1375"/>
      <c r="H570" s="1375"/>
      <c r="I570" s="1375"/>
      <c r="J570" s="1375"/>
    </row>
    <row r="571" spans="1:10" ht="14.1" customHeight="1" x14ac:dyDescent="0.25">
      <c r="A571" s="1375"/>
      <c r="B571" s="39" t="s">
        <v>49</v>
      </c>
      <c r="C571" s="40">
        <v>0</v>
      </c>
      <c r="D571" s="40">
        <v>250500</v>
      </c>
      <c r="E571" s="40">
        <v>250500</v>
      </c>
      <c r="F571" s="40">
        <v>0</v>
      </c>
      <c r="G571" s="1375"/>
      <c r="H571" s="1375"/>
      <c r="I571" s="1375"/>
      <c r="J571" s="1375"/>
    </row>
    <row r="572" spans="1:10" ht="14.1" customHeight="1" x14ac:dyDescent="0.25">
      <c r="A572" s="1375"/>
      <c r="B572" s="39" t="s">
        <v>58</v>
      </c>
      <c r="C572" s="40">
        <v>0</v>
      </c>
      <c r="D572" s="40">
        <v>0</v>
      </c>
      <c r="E572" s="40">
        <v>0</v>
      </c>
      <c r="F572" s="40">
        <v>0</v>
      </c>
      <c r="G572" s="1375"/>
      <c r="H572" s="1375"/>
      <c r="I572" s="1375"/>
      <c r="J572" s="1375"/>
    </row>
    <row r="573" spans="1:10" ht="14.1" customHeight="1" x14ac:dyDescent="0.25">
      <c r="A573" s="1375"/>
      <c r="B573" s="39" t="s">
        <v>59</v>
      </c>
      <c r="C573" s="40">
        <v>0</v>
      </c>
      <c r="D573" s="40">
        <v>0</v>
      </c>
      <c r="E573" s="40">
        <v>0</v>
      </c>
      <c r="F573" s="40">
        <v>0</v>
      </c>
      <c r="G573" s="1375"/>
      <c r="H573" s="1375"/>
      <c r="I573" s="1375"/>
      <c r="J573" s="1375"/>
    </row>
    <row r="574" spans="1:10" ht="14.1" customHeight="1" x14ac:dyDescent="0.25">
      <c r="A574" s="1375"/>
      <c r="B574" s="39" t="s">
        <v>60</v>
      </c>
      <c r="C574" s="40">
        <v>0</v>
      </c>
      <c r="D574" s="40">
        <v>0</v>
      </c>
      <c r="E574" s="40">
        <v>0</v>
      </c>
      <c r="F574" s="40">
        <v>0</v>
      </c>
      <c r="G574" s="1375"/>
      <c r="H574" s="1375"/>
      <c r="I574" s="1375"/>
      <c r="J574" s="1375"/>
    </row>
    <row r="575" spans="1:10" ht="14.1" customHeight="1" x14ac:dyDescent="0.25">
      <c r="A575" s="1375"/>
      <c r="B575" s="39" t="s">
        <v>61</v>
      </c>
      <c r="C575" s="40">
        <v>0</v>
      </c>
      <c r="D575" s="40">
        <v>0</v>
      </c>
      <c r="E575" s="40">
        <v>0</v>
      </c>
      <c r="F575" s="40">
        <v>0</v>
      </c>
      <c r="G575" s="1375"/>
      <c r="H575" s="1375"/>
      <c r="I575" s="1375"/>
      <c r="J575" s="1375"/>
    </row>
    <row r="576" spans="1:10" ht="14.1" customHeight="1" x14ac:dyDescent="0.25">
      <c r="A576" s="1375"/>
      <c r="B576" s="39" t="s">
        <v>63</v>
      </c>
      <c r="C576" s="40">
        <v>0</v>
      </c>
      <c r="D576" s="40">
        <v>0</v>
      </c>
      <c r="E576" s="40">
        <v>0</v>
      </c>
      <c r="F576" s="40">
        <v>0</v>
      </c>
      <c r="G576" s="1375"/>
      <c r="H576" s="1375"/>
      <c r="I576" s="1375"/>
      <c r="J576" s="1375"/>
    </row>
    <row r="577" spans="1:10" ht="14.1" customHeight="1" x14ac:dyDescent="0.25">
      <c r="A577" s="1375"/>
      <c r="B577" s="39" t="s">
        <v>49</v>
      </c>
      <c r="C577" s="40">
        <v>0</v>
      </c>
      <c r="D577" s="40">
        <v>0</v>
      </c>
      <c r="E577" s="40">
        <v>0</v>
      </c>
      <c r="F577" s="40">
        <v>0</v>
      </c>
      <c r="G577" s="1375"/>
      <c r="H577" s="1375"/>
      <c r="I577" s="1375"/>
      <c r="J577" s="1375"/>
    </row>
    <row r="578" spans="1:10" ht="14.1" customHeight="1" x14ac:dyDescent="0.25">
      <c r="A578" s="1375"/>
      <c r="B578" s="39" t="s">
        <v>58</v>
      </c>
      <c r="C578" s="40">
        <v>0</v>
      </c>
      <c r="D578" s="40">
        <v>0</v>
      </c>
      <c r="E578" s="40">
        <v>0</v>
      </c>
      <c r="F578" s="40">
        <v>0</v>
      </c>
      <c r="G578" s="1375"/>
      <c r="H578" s="1375"/>
      <c r="I578" s="1375"/>
      <c r="J578" s="1375"/>
    </row>
    <row r="579" spans="1:10" ht="14.1" customHeight="1" x14ac:dyDescent="0.25">
      <c r="A579" s="1375"/>
      <c r="B579" s="39" t="s">
        <v>59</v>
      </c>
      <c r="C579" s="40">
        <v>0</v>
      </c>
      <c r="D579" s="40">
        <v>0</v>
      </c>
      <c r="E579" s="40">
        <v>0</v>
      </c>
      <c r="F579" s="40">
        <v>0</v>
      </c>
      <c r="G579" s="1375"/>
      <c r="H579" s="1375"/>
      <c r="I579" s="1375"/>
      <c r="J579" s="1375"/>
    </row>
    <row r="580" spans="1:10" ht="14.1" customHeight="1" x14ac:dyDescent="0.25">
      <c r="A580" s="1375"/>
      <c r="B580" s="39" t="s">
        <v>60</v>
      </c>
      <c r="C580" s="40">
        <v>0</v>
      </c>
      <c r="D580" s="40">
        <v>0</v>
      </c>
      <c r="E580" s="40">
        <v>0</v>
      </c>
      <c r="F580" s="40">
        <v>0</v>
      </c>
      <c r="G580" s="1375"/>
      <c r="H580" s="1375"/>
      <c r="I580" s="1375"/>
      <c r="J580" s="1375"/>
    </row>
    <row r="581" spans="1:10" ht="14.1" customHeight="1" x14ac:dyDescent="0.25">
      <c r="A581" s="1375"/>
      <c r="B581" s="39" t="s">
        <v>61</v>
      </c>
      <c r="C581" s="40">
        <v>0</v>
      </c>
      <c r="D581" s="40">
        <v>0</v>
      </c>
      <c r="E581" s="40">
        <v>0</v>
      </c>
      <c r="F581" s="40">
        <v>0</v>
      </c>
      <c r="G581" s="1375"/>
      <c r="H581" s="1375"/>
      <c r="I581" s="1375"/>
      <c r="J581" s="1375"/>
    </row>
    <row r="582" spans="1:10" ht="14.1" customHeight="1" x14ac:dyDescent="0.25">
      <c r="A582" s="1375"/>
      <c r="B582" s="39" t="s">
        <v>64</v>
      </c>
      <c r="C582" s="40">
        <v>0</v>
      </c>
      <c r="D582" s="40">
        <v>0</v>
      </c>
      <c r="E582" s="40">
        <v>0</v>
      </c>
      <c r="F582" s="40">
        <v>0</v>
      </c>
      <c r="G582" s="1375"/>
      <c r="H582" s="1375"/>
      <c r="I582" s="1375"/>
      <c r="J582" s="1375"/>
    </row>
    <row r="583" spans="1:10" ht="14.1" customHeight="1" x14ac:dyDescent="0.25">
      <c r="A583" s="1375"/>
      <c r="B583" s="39" t="s">
        <v>65</v>
      </c>
      <c r="C583" s="40">
        <v>0</v>
      </c>
      <c r="D583" s="40">
        <v>0</v>
      </c>
      <c r="E583" s="40">
        <v>0</v>
      </c>
      <c r="F583" s="40">
        <v>0</v>
      </c>
      <c r="G583" s="1375"/>
      <c r="H583" s="1375"/>
      <c r="I583" s="1375"/>
      <c r="J583" s="1375"/>
    </row>
    <row r="584" spans="1:10" ht="14.1" customHeight="1" x14ac:dyDescent="0.25">
      <c r="A584" s="1375"/>
      <c r="B584" s="41" t="s">
        <v>25</v>
      </c>
      <c r="C584" s="40">
        <v>0</v>
      </c>
      <c r="D584" s="40">
        <v>250500</v>
      </c>
      <c r="E584" s="40">
        <v>250500</v>
      </c>
      <c r="F584" s="40">
        <v>0</v>
      </c>
      <c r="G584" s="1375"/>
      <c r="H584" s="1375"/>
      <c r="I584" s="1375"/>
      <c r="J584" s="1375"/>
    </row>
    <row r="585" spans="1:10" ht="14.1" customHeight="1" x14ac:dyDescent="0.25">
      <c r="A585" s="1375"/>
      <c r="B585" s="32" t="s">
        <v>2546</v>
      </c>
      <c r="C585" s="1621" t="s">
        <v>2547</v>
      </c>
      <c r="D585" s="1622"/>
      <c r="E585" s="1622"/>
      <c r="F585" s="1622"/>
      <c r="G585" s="1375"/>
      <c r="H585" s="1375"/>
      <c r="I585" s="1375"/>
      <c r="J585" s="1375"/>
    </row>
    <row r="586" spans="1:10" ht="14.1" customHeight="1" x14ac:dyDescent="0.25">
      <c r="A586" s="1375"/>
      <c r="B586" s="33" t="s">
        <v>19</v>
      </c>
      <c r="C586" s="1619" t="s">
        <v>2548</v>
      </c>
      <c r="D586" s="1620"/>
      <c r="E586" s="1620"/>
      <c r="F586" s="1620"/>
      <c r="G586" s="1375"/>
      <c r="H586" s="1375"/>
      <c r="I586" s="1375"/>
      <c r="J586" s="1375"/>
    </row>
    <row r="587" spans="1:10" ht="14.1" customHeight="1" x14ac:dyDescent="0.25">
      <c r="A587" s="1375"/>
      <c r="B587" s="34" t="s">
        <v>20</v>
      </c>
      <c r="C587" s="1615" t="s">
        <v>2549</v>
      </c>
      <c r="D587" s="1616"/>
      <c r="E587" s="1616"/>
      <c r="F587" s="1616"/>
      <c r="G587" s="1375"/>
      <c r="H587" s="1375"/>
      <c r="I587" s="1375"/>
      <c r="J587" s="1375"/>
    </row>
    <row r="588" spans="1:10" ht="14.1" customHeight="1" x14ac:dyDescent="0.25">
      <c r="A588" s="1375"/>
      <c r="B588" s="34" t="s">
        <v>21</v>
      </c>
      <c r="C588" s="1615" t="s">
        <v>154</v>
      </c>
      <c r="D588" s="1616"/>
      <c r="E588" s="1616"/>
      <c r="F588" s="1616"/>
      <c r="G588" s="1375"/>
      <c r="H588" s="1375"/>
      <c r="I588" s="1375"/>
      <c r="J588" s="1375"/>
    </row>
    <row r="589" spans="1:10" ht="15" customHeight="1" x14ac:dyDescent="0.25">
      <c r="A589" s="1375"/>
      <c r="B589" s="1376"/>
      <c r="C589" s="36">
        <v>2023</v>
      </c>
      <c r="D589" s="36">
        <v>2024</v>
      </c>
      <c r="E589" s="36">
        <v>2025</v>
      </c>
      <c r="F589" s="36">
        <v>2026</v>
      </c>
      <c r="G589" s="1375"/>
      <c r="H589" s="1375"/>
      <c r="I589" s="1375"/>
      <c r="J589" s="1375"/>
    </row>
    <row r="590" spans="1:10" ht="15" customHeight="1" x14ac:dyDescent="0.25">
      <c r="A590" s="1375"/>
      <c r="B590" s="1377"/>
      <c r="C590" s="38" t="s">
        <v>22</v>
      </c>
      <c r="D590" s="38" t="s">
        <v>23</v>
      </c>
      <c r="E590" s="38" t="s">
        <v>23</v>
      </c>
      <c r="F590" s="38" t="s">
        <v>23</v>
      </c>
      <c r="G590" s="1375"/>
      <c r="H590" s="1375"/>
      <c r="I590" s="1375"/>
      <c r="J590" s="1375"/>
    </row>
    <row r="591" spans="1:10" ht="14.1" customHeight="1" x14ac:dyDescent="0.25">
      <c r="A591" s="1375"/>
      <c r="B591" s="27" t="s">
        <v>33</v>
      </c>
      <c r="C591" s="31" t="s">
        <v>18</v>
      </c>
      <c r="D591" s="31" t="s">
        <v>1494</v>
      </c>
      <c r="E591" s="31" t="s">
        <v>1494</v>
      </c>
      <c r="F591" s="31" t="s">
        <v>1494</v>
      </c>
      <c r="G591" s="1375"/>
      <c r="H591" s="1375"/>
      <c r="I591" s="1375"/>
      <c r="J591" s="1375"/>
    </row>
    <row r="592" spans="1:10" ht="14.1" customHeight="1" x14ac:dyDescent="0.25">
      <c r="A592" s="1375"/>
      <c r="B592" s="27" t="s">
        <v>35</v>
      </c>
      <c r="C592" s="31" t="s">
        <v>2550</v>
      </c>
      <c r="D592" s="31" t="s">
        <v>1319</v>
      </c>
      <c r="E592" s="31" t="s">
        <v>1319</v>
      </c>
      <c r="F592" s="31" t="s">
        <v>1319</v>
      </c>
      <c r="G592" s="1375"/>
      <c r="H592" s="1375"/>
      <c r="I592" s="1375"/>
      <c r="J592" s="1375"/>
    </row>
    <row r="593" spans="1:10" ht="14.1" customHeight="1" x14ac:dyDescent="0.25">
      <c r="A593" s="1375"/>
      <c r="B593" s="27" t="s">
        <v>40</v>
      </c>
      <c r="C593" s="31" t="s">
        <v>42</v>
      </c>
      <c r="D593" s="31" t="s">
        <v>1570</v>
      </c>
      <c r="E593" s="31" t="s">
        <v>1570</v>
      </c>
      <c r="F593" s="31" t="s">
        <v>1570</v>
      </c>
      <c r="G593" s="1375"/>
      <c r="H593" s="1375"/>
      <c r="I593" s="1375"/>
      <c r="J593" s="1375"/>
    </row>
    <row r="594" spans="1:10" ht="14.1" customHeight="1" x14ac:dyDescent="0.25">
      <c r="A594" s="1375"/>
      <c r="B594" s="27" t="s">
        <v>41</v>
      </c>
      <c r="C594" s="31" t="s">
        <v>18</v>
      </c>
      <c r="D594" s="31" t="s">
        <v>18</v>
      </c>
      <c r="E594" s="31" t="s">
        <v>42</v>
      </c>
      <c r="F594" s="31" t="s">
        <v>42</v>
      </c>
      <c r="G594" s="1375"/>
      <c r="H594" s="1375"/>
      <c r="I594" s="1375"/>
      <c r="J594" s="1375"/>
    </row>
    <row r="595" spans="1:10" ht="14.1" customHeight="1" x14ac:dyDescent="0.25">
      <c r="A595" s="1375"/>
      <c r="B595" s="27" t="s">
        <v>43</v>
      </c>
      <c r="C595" s="31" t="s">
        <v>18</v>
      </c>
      <c r="D595" s="31" t="s">
        <v>2551</v>
      </c>
      <c r="E595" s="31" t="s">
        <v>42</v>
      </c>
      <c r="F595" s="31" t="s">
        <v>42</v>
      </c>
      <c r="G595" s="1375"/>
      <c r="H595" s="1375"/>
      <c r="I595" s="1375"/>
      <c r="J595" s="1375"/>
    </row>
    <row r="596" spans="1:10" ht="14.1" customHeight="1" x14ac:dyDescent="0.25">
      <c r="A596" s="1375"/>
      <c r="B596" s="27" t="s">
        <v>47</v>
      </c>
      <c r="C596" s="31" t="s">
        <v>18</v>
      </c>
      <c r="D596" s="31" t="s">
        <v>18</v>
      </c>
      <c r="E596" s="31" t="s">
        <v>42</v>
      </c>
      <c r="F596" s="31" t="s">
        <v>42</v>
      </c>
      <c r="G596" s="1375"/>
      <c r="H596" s="1375"/>
      <c r="I596" s="1375"/>
      <c r="J596" s="1375"/>
    </row>
    <row r="597" spans="1:10" ht="14.1" customHeight="1" x14ac:dyDescent="0.25">
      <c r="A597" s="1375"/>
      <c r="B597" s="1617" t="s">
        <v>24</v>
      </c>
      <c r="C597" s="1618"/>
      <c r="D597" s="1618"/>
      <c r="E597" s="1618"/>
      <c r="F597" s="1618"/>
      <c r="G597" s="1375"/>
      <c r="H597" s="1375"/>
      <c r="I597" s="1375"/>
      <c r="J597" s="1375"/>
    </row>
    <row r="598" spans="1:10" ht="14.1" customHeight="1" x14ac:dyDescent="0.25">
      <c r="A598" s="1375"/>
      <c r="B598" s="1376"/>
      <c r="C598" s="36">
        <v>2023</v>
      </c>
      <c r="D598" s="36">
        <v>2024</v>
      </c>
      <c r="E598" s="36">
        <v>2025</v>
      </c>
      <c r="F598" s="36">
        <v>2026</v>
      </c>
      <c r="G598" s="1375"/>
      <c r="H598" s="1375"/>
      <c r="I598" s="1375"/>
      <c r="J598" s="1375"/>
    </row>
    <row r="599" spans="1:10" ht="14.1" customHeight="1" x14ac:dyDescent="0.25">
      <c r="A599" s="1375"/>
      <c r="B599" s="1377"/>
      <c r="C599" s="38" t="s">
        <v>22</v>
      </c>
      <c r="D599" s="38" t="s">
        <v>23</v>
      </c>
      <c r="E599" s="38" t="s">
        <v>23</v>
      </c>
      <c r="F599" s="38" t="s">
        <v>23</v>
      </c>
      <c r="G599" s="1375"/>
      <c r="H599" s="1375"/>
      <c r="I599" s="1375"/>
      <c r="J599" s="1375"/>
    </row>
    <row r="600" spans="1:10" ht="14.1" customHeight="1" x14ac:dyDescent="0.25">
      <c r="A600" s="1375"/>
      <c r="B600" s="39" t="s">
        <v>48</v>
      </c>
      <c r="C600" s="40">
        <v>0</v>
      </c>
      <c r="D600" s="40">
        <v>0</v>
      </c>
      <c r="E600" s="40">
        <v>0</v>
      </c>
      <c r="F600" s="40">
        <v>0</v>
      </c>
      <c r="G600" s="1375"/>
      <c r="H600" s="1375"/>
      <c r="I600" s="1375"/>
      <c r="J600" s="1375"/>
    </row>
    <row r="601" spans="1:10" ht="14.1" customHeight="1" x14ac:dyDescent="0.25">
      <c r="A601" s="1375"/>
      <c r="B601" s="39" t="s">
        <v>49</v>
      </c>
      <c r="C601" s="40">
        <v>0</v>
      </c>
      <c r="D601" s="40">
        <v>0</v>
      </c>
      <c r="E601" s="40">
        <v>0</v>
      </c>
      <c r="F601" s="40">
        <v>0</v>
      </c>
      <c r="G601" s="1375"/>
      <c r="H601" s="1375"/>
      <c r="I601" s="1375"/>
      <c r="J601" s="1375"/>
    </row>
    <row r="602" spans="1:10" ht="14.1" customHeight="1" x14ac:dyDescent="0.25">
      <c r="A602" s="1375"/>
      <c r="B602" s="39" t="s">
        <v>50</v>
      </c>
      <c r="C602" s="40">
        <v>0</v>
      </c>
      <c r="D602" s="40">
        <v>0</v>
      </c>
      <c r="E602" s="40">
        <v>0</v>
      </c>
      <c r="F602" s="40">
        <v>0</v>
      </c>
      <c r="G602" s="1375"/>
      <c r="H602" s="1375"/>
      <c r="I602" s="1375"/>
      <c r="J602" s="1375"/>
    </row>
    <row r="603" spans="1:10" ht="14.1" customHeight="1" x14ac:dyDescent="0.25">
      <c r="A603" s="1375"/>
      <c r="B603" s="39" t="s">
        <v>51</v>
      </c>
      <c r="C603" s="40">
        <v>0</v>
      </c>
      <c r="D603" s="40">
        <v>0</v>
      </c>
      <c r="E603" s="40">
        <v>0</v>
      </c>
      <c r="F603" s="40">
        <v>0</v>
      </c>
      <c r="G603" s="1375"/>
      <c r="H603" s="1375"/>
      <c r="I603" s="1375"/>
      <c r="J603" s="1375"/>
    </row>
    <row r="604" spans="1:10" ht="14.1" customHeight="1" x14ac:dyDescent="0.25">
      <c r="A604" s="1375"/>
      <c r="B604" s="39" t="s">
        <v>49</v>
      </c>
      <c r="C604" s="40">
        <v>0</v>
      </c>
      <c r="D604" s="40">
        <v>0</v>
      </c>
      <c r="E604" s="40">
        <v>0</v>
      </c>
      <c r="F604" s="40">
        <v>0</v>
      </c>
      <c r="G604" s="1375"/>
      <c r="H604" s="1375"/>
      <c r="I604" s="1375"/>
      <c r="J604" s="1375"/>
    </row>
    <row r="605" spans="1:10" ht="14.1" customHeight="1" x14ac:dyDescent="0.25">
      <c r="A605" s="1375"/>
      <c r="B605" s="39" t="s">
        <v>50</v>
      </c>
      <c r="C605" s="40">
        <v>0</v>
      </c>
      <c r="D605" s="40">
        <v>0</v>
      </c>
      <c r="E605" s="40">
        <v>0</v>
      </c>
      <c r="F605" s="40">
        <v>0</v>
      </c>
      <c r="G605" s="1375"/>
      <c r="H605" s="1375"/>
      <c r="I605" s="1375"/>
      <c r="J605" s="1375"/>
    </row>
    <row r="606" spans="1:10" ht="14.1" customHeight="1" x14ac:dyDescent="0.25">
      <c r="A606" s="1375"/>
      <c r="B606" s="39" t="s">
        <v>52</v>
      </c>
      <c r="C606" s="40">
        <v>0</v>
      </c>
      <c r="D606" s="40">
        <v>0</v>
      </c>
      <c r="E606" s="40">
        <v>0</v>
      </c>
      <c r="F606" s="40">
        <v>0</v>
      </c>
      <c r="G606" s="1375"/>
      <c r="H606" s="1375"/>
      <c r="I606" s="1375"/>
      <c r="J606" s="1375"/>
    </row>
    <row r="607" spans="1:10" ht="14.1" customHeight="1" x14ac:dyDescent="0.25">
      <c r="A607" s="1375"/>
      <c r="B607" s="39" t="s">
        <v>49</v>
      </c>
      <c r="C607" s="40">
        <v>0</v>
      </c>
      <c r="D607" s="40">
        <v>0</v>
      </c>
      <c r="E607" s="40">
        <v>0</v>
      </c>
      <c r="F607" s="40">
        <v>0</v>
      </c>
      <c r="G607" s="1375"/>
      <c r="H607" s="1375"/>
      <c r="I607" s="1375"/>
      <c r="J607" s="1375"/>
    </row>
    <row r="608" spans="1:10" ht="14.1" customHeight="1" x14ac:dyDescent="0.25">
      <c r="A608" s="1375"/>
      <c r="B608" s="39" t="s">
        <v>50</v>
      </c>
      <c r="C608" s="40">
        <v>0</v>
      </c>
      <c r="D608" s="40">
        <v>0</v>
      </c>
      <c r="E608" s="40">
        <v>0</v>
      </c>
      <c r="F608" s="40">
        <v>0</v>
      </c>
      <c r="G608" s="1375"/>
      <c r="H608" s="1375"/>
      <c r="I608" s="1375"/>
      <c r="J608" s="1375"/>
    </row>
    <row r="609" spans="1:10" ht="14.1" customHeight="1" x14ac:dyDescent="0.25">
      <c r="A609" s="1375"/>
      <c r="B609" s="39" t="s">
        <v>53</v>
      </c>
      <c r="C609" s="40">
        <v>0</v>
      </c>
      <c r="D609" s="40">
        <v>0</v>
      </c>
      <c r="E609" s="40">
        <v>0</v>
      </c>
      <c r="F609" s="40">
        <v>0</v>
      </c>
      <c r="G609" s="1375"/>
      <c r="H609" s="1375"/>
      <c r="I609" s="1375"/>
      <c r="J609" s="1375"/>
    </row>
    <row r="610" spans="1:10" ht="14.1" customHeight="1" x14ac:dyDescent="0.25">
      <c r="A610" s="1375"/>
      <c r="B610" s="39" t="s">
        <v>49</v>
      </c>
      <c r="C610" s="40">
        <v>0</v>
      </c>
      <c r="D610" s="40">
        <v>0</v>
      </c>
      <c r="E610" s="40">
        <v>0</v>
      </c>
      <c r="F610" s="40">
        <v>0</v>
      </c>
      <c r="G610" s="1375"/>
      <c r="H610" s="1375"/>
      <c r="I610" s="1375"/>
      <c r="J610" s="1375"/>
    </row>
    <row r="611" spans="1:10" ht="14.1" customHeight="1" x14ac:dyDescent="0.25">
      <c r="A611" s="1375"/>
      <c r="B611" s="39" t="s">
        <v>50</v>
      </c>
      <c r="C611" s="40">
        <v>0</v>
      </c>
      <c r="D611" s="40">
        <v>0</v>
      </c>
      <c r="E611" s="40">
        <v>0</v>
      </c>
      <c r="F611" s="40">
        <v>0</v>
      </c>
      <c r="G611" s="1375"/>
      <c r="H611" s="1375"/>
      <c r="I611" s="1375"/>
      <c r="J611" s="1375"/>
    </row>
    <row r="612" spans="1:10" ht="14.1" customHeight="1" x14ac:dyDescent="0.25">
      <c r="A612" s="1375"/>
      <c r="B612" s="39" t="s">
        <v>54</v>
      </c>
      <c r="C612" s="40">
        <v>0</v>
      </c>
      <c r="D612" s="40">
        <v>0</v>
      </c>
      <c r="E612" s="40">
        <v>0</v>
      </c>
      <c r="F612" s="40">
        <v>0</v>
      </c>
      <c r="G612" s="1375"/>
      <c r="H612" s="1375"/>
      <c r="I612" s="1375"/>
      <c r="J612" s="1375"/>
    </row>
    <row r="613" spans="1:10" ht="14.1" customHeight="1" x14ac:dyDescent="0.25">
      <c r="A613" s="1375"/>
      <c r="B613" s="39" t="s">
        <v>49</v>
      </c>
      <c r="C613" s="40">
        <v>0</v>
      </c>
      <c r="D613" s="40">
        <v>0</v>
      </c>
      <c r="E613" s="40">
        <v>0</v>
      </c>
      <c r="F613" s="40">
        <v>0</v>
      </c>
      <c r="G613" s="1375"/>
      <c r="H613" s="1375"/>
      <c r="I613" s="1375"/>
      <c r="J613" s="1375"/>
    </row>
    <row r="614" spans="1:10" ht="14.1" customHeight="1" x14ac:dyDescent="0.25">
      <c r="A614" s="1375"/>
      <c r="B614" s="39" t="s">
        <v>50</v>
      </c>
      <c r="C614" s="40">
        <v>0</v>
      </c>
      <c r="D614" s="40">
        <v>0</v>
      </c>
      <c r="E614" s="40">
        <v>0</v>
      </c>
      <c r="F614" s="40">
        <v>0</v>
      </c>
      <c r="G614" s="1375"/>
      <c r="H614" s="1375"/>
      <c r="I614" s="1375"/>
      <c r="J614" s="1375"/>
    </row>
    <row r="615" spans="1:10" ht="14.1" customHeight="1" x14ac:dyDescent="0.25">
      <c r="A615" s="1375"/>
      <c r="B615" s="39" t="s">
        <v>55</v>
      </c>
      <c r="C615" s="40">
        <v>0</v>
      </c>
      <c r="D615" s="40">
        <v>0</v>
      </c>
      <c r="E615" s="40">
        <v>0</v>
      </c>
      <c r="F615" s="40">
        <v>0</v>
      </c>
      <c r="G615" s="1375"/>
      <c r="H615" s="1375"/>
      <c r="I615" s="1375"/>
      <c r="J615" s="1375"/>
    </row>
    <row r="616" spans="1:10" ht="14.1" customHeight="1" x14ac:dyDescent="0.25">
      <c r="A616" s="1375"/>
      <c r="B616" s="39" t="s">
        <v>49</v>
      </c>
      <c r="C616" s="40">
        <v>0</v>
      </c>
      <c r="D616" s="40">
        <v>0</v>
      </c>
      <c r="E616" s="40">
        <v>0</v>
      </c>
      <c r="F616" s="40">
        <v>0</v>
      </c>
      <c r="G616" s="1375"/>
      <c r="H616" s="1375"/>
      <c r="I616" s="1375"/>
      <c r="J616" s="1375"/>
    </row>
    <row r="617" spans="1:10" ht="14.1" customHeight="1" x14ac:dyDescent="0.25">
      <c r="A617" s="1375"/>
      <c r="B617" s="39" t="s">
        <v>50</v>
      </c>
      <c r="C617" s="40">
        <v>0</v>
      </c>
      <c r="D617" s="40">
        <v>0</v>
      </c>
      <c r="E617" s="40">
        <v>0</v>
      </c>
      <c r="F617" s="40">
        <v>0</v>
      </c>
      <c r="G617" s="1375"/>
      <c r="H617" s="1375"/>
      <c r="I617" s="1375"/>
      <c r="J617" s="1375"/>
    </row>
    <row r="618" spans="1:10" ht="14.1" customHeight="1" x14ac:dyDescent="0.25">
      <c r="A618" s="1375"/>
      <c r="B618" s="39" t="s">
        <v>56</v>
      </c>
      <c r="C618" s="40">
        <v>0</v>
      </c>
      <c r="D618" s="40">
        <v>0</v>
      </c>
      <c r="E618" s="40">
        <v>0</v>
      </c>
      <c r="F618" s="40">
        <v>0</v>
      </c>
      <c r="G618" s="1375"/>
      <c r="H618" s="1375"/>
      <c r="I618" s="1375"/>
      <c r="J618" s="1375"/>
    </row>
    <row r="619" spans="1:10" ht="14.1" customHeight="1" x14ac:dyDescent="0.25">
      <c r="A619" s="1375"/>
      <c r="B619" s="39" t="s">
        <v>49</v>
      </c>
      <c r="C619" s="40">
        <v>0</v>
      </c>
      <c r="D619" s="40">
        <v>0</v>
      </c>
      <c r="E619" s="40">
        <v>0</v>
      </c>
      <c r="F619" s="40">
        <v>0</v>
      </c>
      <c r="G619" s="1375"/>
      <c r="H619" s="1375"/>
      <c r="I619" s="1375"/>
      <c r="J619" s="1375"/>
    </row>
    <row r="620" spans="1:10" ht="14.1" customHeight="1" x14ac:dyDescent="0.25">
      <c r="A620" s="1375"/>
      <c r="B620" s="39" t="s">
        <v>50</v>
      </c>
      <c r="C620" s="40">
        <v>0</v>
      </c>
      <c r="D620" s="40">
        <v>0</v>
      </c>
      <c r="E620" s="40">
        <v>0</v>
      </c>
      <c r="F620" s="40">
        <v>0</v>
      </c>
      <c r="G620" s="1375"/>
      <c r="H620" s="1375"/>
      <c r="I620" s="1375"/>
      <c r="J620" s="1375"/>
    </row>
    <row r="621" spans="1:10" ht="14.1" customHeight="1" x14ac:dyDescent="0.25">
      <c r="A621" s="1375"/>
      <c r="B621" s="39" t="s">
        <v>57</v>
      </c>
      <c r="C621" s="40">
        <v>0</v>
      </c>
      <c r="D621" s="40">
        <v>0</v>
      </c>
      <c r="E621" s="40">
        <v>0</v>
      </c>
      <c r="F621" s="40">
        <v>0</v>
      </c>
      <c r="G621" s="1375"/>
      <c r="H621" s="1375"/>
      <c r="I621" s="1375"/>
      <c r="J621" s="1375"/>
    </row>
    <row r="622" spans="1:10" ht="14.1" customHeight="1" x14ac:dyDescent="0.25">
      <c r="A622" s="1375"/>
      <c r="B622" s="39" t="s">
        <v>49</v>
      </c>
      <c r="C622" s="40">
        <v>0</v>
      </c>
      <c r="D622" s="40">
        <v>0</v>
      </c>
      <c r="E622" s="40">
        <v>0</v>
      </c>
      <c r="F622" s="40">
        <v>0</v>
      </c>
      <c r="G622" s="1375"/>
      <c r="H622" s="1375"/>
      <c r="I622" s="1375"/>
      <c r="J622" s="1375"/>
    </row>
    <row r="623" spans="1:10" ht="14.1" customHeight="1" x14ac:dyDescent="0.25">
      <c r="A623" s="1375"/>
      <c r="B623" s="39" t="s">
        <v>58</v>
      </c>
      <c r="C623" s="40">
        <v>0</v>
      </c>
      <c r="D623" s="40">
        <v>0</v>
      </c>
      <c r="E623" s="40">
        <v>0</v>
      </c>
      <c r="F623" s="40">
        <v>0</v>
      </c>
      <c r="G623" s="1375"/>
      <c r="H623" s="1375"/>
      <c r="I623" s="1375"/>
      <c r="J623" s="1375"/>
    </row>
    <row r="624" spans="1:10" ht="14.1" customHeight="1" x14ac:dyDescent="0.25">
      <c r="A624" s="1375"/>
      <c r="B624" s="39" t="s">
        <v>59</v>
      </c>
      <c r="C624" s="40">
        <v>0</v>
      </c>
      <c r="D624" s="40">
        <v>0</v>
      </c>
      <c r="E624" s="40">
        <v>0</v>
      </c>
      <c r="F624" s="40">
        <v>0</v>
      </c>
      <c r="G624" s="1375"/>
      <c r="H624" s="1375"/>
      <c r="I624" s="1375"/>
      <c r="J624" s="1375"/>
    </row>
    <row r="625" spans="1:10" ht="14.1" customHeight="1" x14ac:dyDescent="0.25">
      <c r="A625" s="1375"/>
      <c r="B625" s="39" t="s">
        <v>60</v>
      </c>
      <c r="C625" s="40">
        <v>0</v>
      </c>
      <c r="D625" s="40">
        <v>0</v>
      </c>
      <c r="E625" s="40">
        <v>0</v>
      </c>
      <c r="F625" s="40">
        <v>0</v>
      </c>
      <c r="G625" s="1375"/>
      <c r="H625" s="1375"/>
      <c r="I625" s="1375"/>
      <c r="J625" s="1375"/>
    </row>
    <row r="626" spans="1:10" ht="14.1" customHeight="1" x14ac:dyDescent="0.25">
      <c r="A626" s="1375"/>
      <c r="B626" s="39" t="s">
        <v>61</v>
      </c>
      <c r="C626" s="40">
        <v>0</v>
      </c>
      <c r="D626" s="40">
        <v>0</v>
      </c>
      <c r="E626" s="40">
        <v>0</v>
      </c>
      <c r="F626" s="40">
        <v>0</v>
      </c>
      <c r="G626" s="1375"/>
      <c r="H626" s="1375"/>
      <c r="I626" s="1375"/>
      <c r="J626" s="1375"/>
    </row>
    <row r="627" spans="1:10" ht="14.1" customHeight="1" x14ac:dyDescent="0.25">
      <c r="A627" s="1375"/>
      <c r="B627" s="39" t="s">
        <v>62</v>
      </c>
      <c r="C627" s="40">
        <v>0</v>
      </c>
      <c r="D627" s="40">
        <v>1200000</v>
      </c>
      <c r="E627" s="40">
        <v>1200000</v>
      </c>
      <c r="F627" s="40">
        <v>1200000</v>
      </c>
      <c r="G627" s="1375"/>
      <c r="H627" s="1375"/>
      <c r="I627" s="1375"/>
      <c r="J627" s="1375"/>
    </row>
    <row r="628" spans="1:10" ht="14.1" customHeight="1" x14ac:dyDescent="0.25">
      <c r="A628" s="1375"/>
      <c r="B628" s="39" t="s">
        <v>49</v>
      </c>
      <c r="C628" s="40">
        <v>0</v>
      </c>
      <c r="D628" s="40">
        <v>1200000</v>
      </c>
      <c r="E628" s="40">
        <v>1200000</v>
      </c>
      <c r="F628" s="40">
        <v>1200000</v>
      </c>
      <c r="G628" s="1375"/>
      <c r="H628" s="1375"/>
      <c r="I628" s="1375"/>
      <c r="J628" s="1375"/>
    </row>
    <row r="629" spans="1:10" ht="14.1" customHeight="1" x14ac:dyDescent="0.25">
      <c r="A629" s="1375"/>
      <c r="B629" s="39" t="s">
        <v>58</v>
      </c>
      <c r="C629" s="40">
        <v>0</v>
      </c>
      <c r="D629" s="40">
        <v>0</v>
      </c>
      <c r="E629" s="40">
        <v>0</v>
      </c>
      <c r="F629" s="40">
        <v>0</v>
      </c>
      <c r="G629" s="1375"/>
      <c r="H629" s="1375"/>
      <c r="I629" s="1375"/>
      <c r="J629" s="1375"/>
    </row>
    <row r="630" spans="1:10" ht="14.1" customHeight="1" x14ac:dyDescent="0.25">
      <c r="A630" s="1375"/>
      <c r="B630" s="39" t="s">
        <v>59</v>
      </c>
      <c r="C630" s="40">
        <v>0</v>
      </c>
      <c r="D630" s="40">
        <v>0</v>
      </c>
      <c r="E630" s="40">
        <v>0</v>
      </c>
      <c r="F630" s="40">
        <v>0</v>
      </c>
      <c r="G630" s="1375"/>
      <c r="H630" s="1375"/>
      <c r="I630" s="1375"/>
      <c r="J630" s="1375"/>
    </row>
    <row r="631" spans="1:10" ht="14.1" customHeight="1" x14ac:dyDescent="0.25">
      <c r="A631" s="1375"/>
      <c r="B631" s="39" t="s">
        <v>60</v>
      </c>
      <c r="C631" s="40">
        <v>0</v>
      </c>
      <c r="D631" s="40">
        <v>0</v>
      </c>
      <c r="E631" s="40">
        <v>0</v>
      </c>
      <c r="F631" s="40">
        <v>0</v>
      </c>
      <c r="G631" s="1375"/>
      <c r="H631" s="1375"/>
      <c r="I631" s="1375"/>
      <c r="J631" s="1375"/>
    </row>
    <row r="632" spans="1:10" ht="14.1" customHeight="1" x14ac:dyDescent="0.25">
      <c r="A632" s="1375"/>
      <c r="B632" s="39" t="s">
        <v>61</v>
      </c>
      <c r="C632" s="40">
        <v>0</v>
      </c>
      <c r="D632" s="40">
        <v>0</v>
      </c>
      <c r="E632" s="40">
        <v>0</v>
      </c>
      <c r="F632" s="40">
        <v>0</v>
      </c>
      <c r="G632" s="1375"/>
      <c r="H632" s="1375"/>
      <c r="I632" s="1375"/>
      <c r="J632" s="1375"/>
    </row>
    <row r="633" spans="1:10" ht="14.1" customHeight="1" x14ac:dyDescent="0.25">
      <c r="A633" s="1375"/>
      <c r="B633" s="39" t="s">
        <v>63</v>
      </c>
      <c r="C633" s="40">
        <v>0</v>
      </c>
      <c r="D633" s="40">
        <v>0</v>
      </c>
      <c r="E633" s="40">
        <v>0</v>
      </c>
      <c r="F633" s="40">
        <v>0</v>
      </c>
      <c r="G633" s="1375"/>
      <c r="H633" s="1375"/>
      <c r="I633" s="1375"/>
      <c r="J633" s="1375"/>
    </row>
    <row r="634" spans="1:10" ht="14.1" customHeight="1" x14ac:dyDescent="0.25">
      <c r="A634" s="1375"/>
      <c r="B634" s="39" t="s">
        <v>49</v>
      </c>
      <c r="C634" s="40">
        <v>0</v>
      </c>
      <c r="D634" s="40">
        <v>0</v>
      </c>
      <c r="E634" s="40">
        <v>0</v>
      </c>
      <c r="F634" s="40">
        <v>0</v>
      </c>
      <c r="G634" s="1375"/>
      <c r="H634" s="1375"/>
      <c r="I634" s="1375"/>
      <c r="J634" s="1375"/>
    </row>
    <row r="635" spans="1:10" ht="14.1" customHeight="1" x14ac:dyDescent="0.25">
      <c r="A635" s="1375"/>
      <c r="B635" s="39" t="s">
        <v>58</v>
      </c>
      <c r="C635" s="40">
        <v>0</v>
      </c>
      <c r="D635" s="40">
        <v>0</v>
      </c>
      <c r="E635" s="40">
        <v>0</v>
      </c>
      <c r="F635" s="40">
        <v>0</v>
      </c>
      <c r="G635" s="1375"/>
      <c r="H635" s="1375"/>
      <c r="I635" s="1375"/>
      <c r="J635" s="1375"/>
    </row>
    <row r="636" spans="1:10" ht="14.1" customHeight="1" x14ac:dyDescent="0.25">
      <c r="A636" s="1375"/>
      <c r="B636" s="39" t="s">
        <v>59</v>
      </c>
      <c r="C636" s="40">
        <v>0</v>
      </c>
      <c r="D636" s="40">
        <v>0</v>
      </c>
      <c r="E636" s="40">
        <v>0</v>
      </c>
      <c r="F636" s="40">
        <v>0</v>
      </c>
      <c r="G636" s="1375"/>
      <c r="H636" s="1375"/>
      <c r="I636" s="1375"/>
      <c r="J636" s="1375"/>
    </row>
    <row r="637" spans="1:10" ht="14.1" customHeight="1" x14ac:dyDescent="0.25">
      <c r="A637" s="1375"/>
      <c r="B637" s="39" t="s">
        <v>60</v>
      </c>
      <c r="C637" s="40">
        <v>0</v>
      </c>
      <c r="D637" s="40">
        <v>0</v>
      </c>
      <c r="E637" s="40">
        <v>0</v>
      </c>
      <c r="F637" s="40">
        <v>0</v>
      </c>
      <c r="G637" s="1375"/>
      <c r="H637" s="1375"/>
      <c r="I637" s="1375"/>
      <c r="J637" s="1375"/>
    </row>
    <row r="638" spans="1:10" ht="14.1" customHeight="1" x14ac:dyDescent="0.25">
      <c r="A638" s="1375"/>
      <c r="B638" s="39" t="s">
        <v>61</v>
      </c>
      <c r="C638" s="40">
        <v>0</v>
      </c>
      <c r="D638" s="40">
        <v>0</v>
      </c>
      <c r="E638" s="40">
        <v>0</v>
      </c>
      <c r="F638" s="40">
        <v>0</v>
      </c>
      <c r="G638" s="1375"/>
      <c r="H638" s="1375"/>
      <c r="I638" s="1375"/>
      <c r="J638" s="1375"/>
    </row>
    <row r="639" spans="1:10" ht="14.1" customHeight="1" x14ac:dyDescent="0.25">
      <c r="A639" s="1375"/>
      <c r="B639" s="39" t="s">
        <v>64</v>
      </c>
      <c r="C639" s="40">
        <v>0</v>
      </c>
      <c r="D639" s="40">
        <v>0</v>
      </c>
      <c r="E639" s="40">
        <v>0</v>
      </c>
      <c r="F639" s="40">
        <v>0</v>
      </c>
      <c r="G639" s="1375"/>
      <c r="H639" s="1375"/>
      <c r="I639" s="1375"/>
      <c r="J639" s="1375"/>
    </row>
    <row r="640" spans="1:10" ht="14.1" customHeight="1" x14ac:dyDescent="0.25">
      <c r="A640" s="1375"/>
      <c r="B640" s="39" t="s">
        <v>65</v>
      </c>
      <c r="C640" s="40">
        <v>0</v>
      </c>
      <c r="D640" s="40">
        <v>0</v>
      </c>
      <c r="E640" s="40">
        <v>0</v>
      </c>
      <c r="F640" s="40">
        <v>0</v>
      </c>
      <c r="G640" s="1375"/>
      <c r="H640" s="1375"/>
      <c r="I640" s="1375"/>
      <c r="J640" s="1375"/>
    </row>
    <row r="641" spans="1:10" ht="14.1" customHeight="1" x14ac:dyDescent="0.25">
      <c r="A641" s="1375"/>
      <c r="B641" s="41" t="s">
        <v>25</v>
      </c>
      <c r="C641" s="40">
        <v>0</v>
      </c>
      <c r="D641" s="40">
        <v>1200000</v>
      </c>
      <c r="E641" s="40">
        <v>1200000</v>
      </c>
      <c r="F641" s="40">
        <v>1200000</v>
      </c>
      <c r="G641" s="1375"/>
      <c r="H641" s="1375"/>
      <c r="I641" s="1375"/>
      <c r="J641" s="1375"/>
    </row>
    <row r="642" spans="1:10" ht="15" customHeight="1" x14ac:dyDescent="0.25">
      <c r="A642" s="1375"/>
      <c r="B642" s="42" t="s">
        <v>18</v>
      </c>
      <c r="C642" s="43" t="s">
        <v>18</v>
      </c>
      <c r="D642" s="43" t="s">
        <v>18</v>
      </c>
      <c r="E642" s="43" t="s">
        <v>18</v>
      </c>
      <c r="F642" s="43" t="s">
        <v>18</v>
      </c>
      <c r="G642" s="1375"/>
      <c r="H642" s="1375"/>
      <c r="I642" s="1375"/>
      <c r="J642" s="1375"/>
    </row>
    <row r="643" spans="1:10" ht="15" customHeight="1" x14ac:dyDescent="0.25">
      <c r="A643" s="1375"/>
      <c r="B643" s="26" t="s">
        <v>171</v>
      </c>
      <c r="C643" s="44">
        <v>0</v>
      </c>
      <c r="D643" s="44">
        <v>332700000</v>
      </c>
      <c r="E643" s="44">
        <v>243000000</v>
      </c>
      <c r="F643" s="44">
        <v>243000000</v>
      </c>
      <c r="G643" s="1375"/>
      <c r="H643" s="1375"/>
      <c r="I643" s="1375"/>
      <c r="J643" s="1375"/>
    </row>
    <row r="644" spans="1:10" ht="15" customHeight="1" x14ac:dyDescent="0.25">
      <c r="A644" s="1375"/>
      <c r="B644" s="27" t="s">
        <v>48</v>
      </c>
      <c r="C644" s="45">
        <v>0</v>
      </c>
      <c r="D644" s="45">
        <v>131400000</v>
      </c>
      <c r="E644" s="45">
        <v>131400000</v>
      </c>
      <c r="F644" s="45">
        <v>131400000</v>
      </c>
      <c r="G644" s="1375"/>
      <c r="H644" s="1375"/>
      <c r="I644" s="1375"/>
      <c r="J644" s="1375"/>
    </row>
    <row r="645" spans="1:10" ht="15" customHeight="1" x14ac:dyDescent="0.25">
      <c r="A645" s="1375"/>
      <c r="B645" s="27" t="s">
        <v>49</v>
      </c>
      <c r="C645" s="45">
        <v>0</v>
      </c>
      <c r="D645" s="45">
        <v>131400000</v>
      </c>
      <c r="E645" s="45">
        <v>131400000</v>
      </c>
      <c r="F645" s="45">
        <v>131400000</v>
      </c>
      <c r="G645" s="1375"/>
      <c r="H645" s="1375"/>
      <c r="I645" s="1375"/>
      <c r="J645" s="1375"/>
    </row>
    <row r="646" spans="1:10" ht="15" customHeight="1" x14ac:dyDescent="0.25">
      <c r="A646" s="1375"/>
      <c r="B646" s="27" t="s">
        <v>50</v>
      </c>
      <c r="C646" s="45">
        <v>0</v>
      </c>
      <c r="D646" s="45">
        <v>0</v>
      </c>
      <c r="E646" s="45">
        <v>0</v>
      </c>
      <c r="F646" s="45">
        <v>0</v>
      </c>
      <c r="G646" s="1375"/>
      <c r="H646" s="1375"/>
      <c r="I646" s="1375"/>
      <c r="J646" s="1375"/>
    </row>
    <row r="647" spans="1:10" ht="15" customHeight="1" x14ac:dyDescent="0.25">
      <c r="A647" s="1375"/>
      <c r="B647" s="27" t="s">
        <v>51</v>
      </c>
      <c r="C647" s="45">
        <v>0</v>
      </c>
      <c r="D647" s="45">
        <v>21300000</v>
      </c>
      <c r="E647" s="45">
        <v>21300000</v>
      </c>
      <c r="F647" s="45">
        <v>21300000</v>
      </c>
      <c r="G647" s="1375"/>
      <c r="H647" s="1375"/>
      <c r="I647" s="1375"/>
      <c r="J647" s="1375"/>
    </row>
    <row r="648" spans="1:10" ht="15" customHeight="1" x14ac:dyDescent="0.25">
      <c r="A648" s="1375"/>
      <c r="B648" s="27" t="s">
        <v>49</v>
      </c>
      <c r="C648" s="45">
        <v>0</v>
      </c>
      <c r="D648" s="45">
        <v>21300000</v>
      </c>
      <c r="E648" s="45">
        <v>21300000</v>
      </c>
      <c r="F648" s="45">
        <v>21300000</v>
      </c>
      <c r="G648" s="1375"/>
      <c r="H648" s="1375"/>
      <c r="I648" s="1375"/>
      <c r="J648" s="1375"/>
    </row>
    <row r="649" spans="1:10" ht="15" customHeight="1" x14ac:dyDescent="0.25">
      <c r="A649" s="1375"/>
      <c r="B649" s="27" t="s">
        <v>50</v>
      </c>
      <c r="C649" s="45">
        <v>0</v>
      </c>
      <c r="D649" s="45">
        <v>0</v>
      </c>
      <c r="E649" s="45">
        <v>0</v>
      </c>
      <c r="F649" s="45">
        <v>0</v>
      </c>
      <c r="G649" s="1375"/>
      <c r="H649" s="1375"/>
      <c r="I649" s="1375"/>
      <c r="J649" s="1375"/>
    </row>
    <row r="650" spans="1:10" ht="15" customHeight="1" x14ac:dyDescent="0.25">
      <c r="A650" s="1375"/>
      <c r="B650" s="27" t="s">
        <v>52</v>
      </c>
      <c r="C650" s="45">
        <v>0</v>
      </c>
      <c r="D650" s="45">
        <v>49620000</v>
      </c>
      <c r="E650" s="45">
        <v>40000000</v>
      </c>
      <c r="F650" s="45">
        <v>40000000</v>
      </c>
      <c r="G650" s="1375"/>
      <c r="H650" s="1375"/>
      <c r="I650" s="1375"/>
      <c r="J650" s="1375"/>
    </row>
    <row r="651" spans="1:10" ht="15" customHeight="1" x14ac:dyDescent="0.25">
      <c r="A651" s="1375"/>
      <c r="B651" s="27" t="s">
        <v>49</v>
      </c>
      <c r="C651" s="45">
        <v>0</v>
      </c>
      <c r="D651" s="45">
        <v>44620000</v>
      </c>
      <c r="E651" s="45">
        <v>35000000</v>
      </c>
      <c r="F651" s="45">
        <v>35000000</v>
      </c>
      <c r="G651" s="1375"/>
      <c r="H651" s="1375"/>
      <c r="I651" s="1375"/>
      <c r="J651" s="1375"/>
    </row>
    <row r="652" spans="1:10" ht="15" customHeight="1" x14ac:dyDescent="0.25">
      <c r="A652" s="1375"/>
      <c r="B652" s="27" t="s">
        <v>50</v>
      </c>
      <c r="C652" s="45">
        <v>0</v>
      </c>
      <c r="D652" s="45">
        <v>5000000</v>
      </c>
      <c r="E652" s="45">
        <v>5000000</v>
      </c>
      <c r="F652" s="45">
        <v>5000000</v>
      </c>
      <c r="G652" s="1375"/>
      <c r="H652" s="1375"/>
      <c r="I652" s="1375"/>
      <c r="J652" s="1375"/>
    </row>
    <row r="653" spans="1:10" ht="15" customHeight="1" x14ac:dyDescent="0.25">
      <c r="A653" s="1375"/>
      <c r="B653" s="27" t="s">
        <v>53</v>
      </c>
      <c r="C653" s="45">
        <v>0</v>
      </c>
      <c r="D653" s="45">
        <v>0</v>
      </c>
      <c r="E653" s="45">
        <v>0</v>
      </c>
      <c r="F653" s="45">
        <v>0</v>
      </c>
      <c r="G653" s="1375"/>
      <c r="H653" s="1375"/>
      <c r="I653" s="1375"/>
      <c r="J653" s="1375"/>
    </row>
    <row r="654" spans="1:10" ht="15" customHeight="1" x14ac:dyDescent="0.25">
      <c r="A654" s="1375"/>
      <c r="B654" s="27" t="s">
        <v>49</v>
      </c>
      <c r="C654" s="45">
        <v>0</v>
      </c>
      <c r="D654" s="45">
        <v>0</v>
      </c>
      <c r="E654" s="45">
        <v>0</v>
      </c>
      <c r="F654" s="45">
        <v>0</v>
      </c>
      <c r="G654" s="1375"/>
      <c r="H654" s="1375"/>
      <c r="I654" s="1375"/>
      <c r="J654" s="1375"/>
    </row>
    <row r="655" spans="1:10" ht="15" customHeight="1" x14ac:dyDescent="0.25">
      <c r="A655" s="1375"/>
      <c r="B655" s="27" t="s">
        <v>50</v>
      </c>
      <c r="C655" s="45">
        <v>0</v>
      </c>
      <c r="D655" s="45">
        <v>0</v>
      </c>
      <c r="E655" s="45">
        <v>0</v>
      </c>
      <c r="F655" s="45">
        <v>0</v>
      </c>
      <c r="G655" s="1375"/>
      <c r="H655" s="1375"/>
      <c r="I655" s="1375"/>
      <c r="J655" s="1375"/>
    </row>
    <row r="656" spans="1:10" ht="20.100000000000001" customHeight="1" x14ac:dyDescent="0.25">
      <c r="A656" s="1375"/>
      <c r="B656" s="27" t="s">
        <v>172</v>
      </c>
      <c r="C656" s="46">
        <v>0</v>
      </c>
      <c r="D656" s="46">
        <v>0</v>
      </c>
      <c r="E656" s="46">
        <v>0</v>
      </c>
      <c r="F656" s="46">
        <v>0</v>
      </c>
      <c r="G656" s="1375"/>
      <c r="H656" s="1375"/>
      <c r="I656" s="1375"/>
      <c r="J656" s="1375"/>
    </row>
    <row r="657" spans="1:10" ht="15" customHeight="1" x14ac:dyDescent="0.25">
      <c r="A657" s="1375"/>
      <c r="B657" s="27" t="s">
        <v>49</v>
      </c>
      <c r="C657" s="45">
        <v>0</v>
      </c>
      <c r="D657" s="45">
        <v>0</v>
      </c>
      <c r="E657" s="45">
        <v>0</v>
      </c>
      <c r="F657" s="45">
        <v>0</v>
      </c>
      <c r="G657" s="1375"/>
      <c r="H657" s="1375"/>
      <c r="I657" s="1375"/>
      <c r="J657" s="1375"/>
    </row>
    <row r="658" spans="1:10" ht="15" customHeight="1" x14ac:dyDescent="0.25">
      <c r="A658" s="1375"/>
      <c r="B658" s="27" t="s">
        <v>50</v>
      </c>
      <c r="C658" s="45">
        <v>0</v>
      </c>
      <c r="D658" s="45">
        <v>0</v>
      </c>
      <c r="E658" s="45">
        <v>0</v>
      </c>
      <c r="F658" s="45">
        <v>0</v>
      </c>
      <c r="G658" s="1375"/>
      <c r="H658" s="1375"/>
      <c r="I658" s="1375"/>
      <c r="J658" s="1375"/>
    </row>
    <row r="659" spans="1:10" ht="15" customHeight="1" x14ac:dyDescent="0.25">
      <c r="A659" s="1375"/>
      <c r="B659" s="27" t="s">
        <v>55</v>
      </c>
      <c r="C659" s="45">
        <v>0</v>
      </c>
      <c r="D659" s="45">
        <v>0</v>
      </c>
      <c r="E659" s="45">
        <v>0</v>
      </c>
      <c r="F659" s="45">
        <v>0</v>
      </c>
      <c r="G659" s="1375"/>
      <c r="H659" s="1375"/>
      <c r="I659" s="1375"/>
      <c r="J659" s="1375"/>
    </row>
    <row r="660" spans="1:10" ht="15" customHeight="1" x14ac:dyDescent="0.25">
      <c r="A660" s="1375"/>
      <c r="B660" s="27" t="s">
        <v>49</v>
      </c>
      <c r="C660" s="45">
        <v>0</v>
      </c>
      <c r="D660" s="45">
        <v>0</v>
      </c>
      <c r="E660" s="45">
        <v>0</v>
      </c>
      <c r="F660" s="45">
        <v>0</v>
      </c>
      <c r="G660" s="1375"/>
      <c r="H660" s="1375"/>
      <c r="I660" s="1375"/>
      <c r="J660" s="1375"/>
    </row>
    <row r="661" spans="1:10" ht="15" customHeight="1" x14ac:dyDescent="0.25">
      <c r="A661" s="1375"/>
      <c r="B661" s="27" t="s">
        <v>50</v>
      </c>
      <c r="C661" s="45">
        <v>0</v>
      </c>
      <c r="D661" s="45">
        <v>0</v>
      </c>
      <c r="E661" s="45">
        <v>0</v>
      </c>
      <c r="F661" s="45">
        <v>0</v>
      </c>
      <c r="G661" s="1375"/>
      <c r="H661" s="1375"/>
      <c r="I661" s="1375"/>
      <c r="J661" s="1375"/>
    </row>
    <row r="662" spans="1:10" ht="15" customHeight="1" x14ac:dyDescent="0.25">
      <c r="A662" s="1375"/>
      <c r="B662" s="27" t="s">
        <v>56</v>
      </c>
      <c r="C662" s="45">
        <v>0</v>
      </c>
      <c r="D662" s="45">
        <v>380000</v>
      </c>
      <c r="E662" s="45">
        <v>300000</v>
      </c>
      <c r="F662" s="45">
        <v>300000</v>
      </c>
      <c r="G662" s="1375"/>
      <c r="H662" s="1375"/>
      <c r="I662" s="1375"/>
      <c r="J662" s="1375"/>
    </row>
    <row r="663" spans="1:10" ht="15" customHeight="1" x14ac:dyDescent="0.25">
      <c r="A663" s="1375"/>
      <c r="B663" s="27" t="s">
        <v>49</v>
      </c>
      <c r="C663" s="45">
        <v>0</v>
      </c>
      <c r="D663" s="45">
        <v>380000</v>
      </c>
      <c r="E663" s="45">
        <v>300000</v>
      </c>
      <c r="F663" s="45">
        <v>300000</v>
      </c>
      <c r="G663" s="1375"/>
      <c r="H663" s="1375"/>
      <c r="I663" s="1375"/>
      <c r="J663" s="1375"/>
    </row>
    <row r="664" spans="1:10" ht="15" customHeight="1" x14ac:dyDescent="0.25">
      <c r="A664" s="1375"/>
      <c r="B664" s="27" t="s">
        <v>50</v>
      </c>
      <c r="C664" s="45">
        <v>0</v>
      </c>
      <c r="D664" s="45">
        <v>0</v>
      </c>
      <c r="E664" s="45">
        <v>0</v>
      </c>
      <c r="F664" s="45">
        <v>0</v>
      </c>
      <c r="G664" s="1375"/>
      <c r="H664" s="1375"/>
      <c r="I664" s="1375"/>
      <c r="J664" s="1375"/>
    </row>
    <row r="665" spans="1:10" ht="15" customHeight="1" x14ac:dyDescent="0.25">
      <c r="A665" s="1375"/>
      <c r="B665" s="27" t="s">
        <v>57</v>
      </c>
      <c r="C665" s="45">
        <v>0</v>
      </c>
      <c r="D665" s="45">
        <v>0</v>
      </c>
      <c r="E665" s="45">
        <v>0</v>
      </c>
      <c r="F665" s="45">
        <v>0</v>
      </c>
      <c r="G665" s="1375"/>
      <c r="H665" s="1375"/>
      <c r="I665" s="1375"/>
      <c r="J665" s="1375"/>
    </row>
    <row r="666" spans="1:10" ht="15" customHeight="1" x14ac:dyDescent="0.25">
      <c r="A666" s="1375"/>
      <c r="B666" s="27" t="s">
        <v>49</v>
      </c>
      <c r="C666" s="45">
        <v>0</v>
      </c>
      <c r="D666" s="45">
        <v>0</v>
      </c>
      <c r="E666" s="45">
        <v>0</v>
      </c>
      <c r="F666" s="45">
        <v>0</v>
      </c>
      <c r="G666" s="1375"/>
      <c r="H666" s="1375"/>
      <c r="I666" s="1375"/>
      <c r="J666" s="1375"/>
    </row>
    <row r="667" spans="1:10" ht="15" customHeight="1" x14ac:dyDescent="0.25">
      <c r="A667" s="1375"/>
      <c r="B667" s="27" t="s">
        <v>58</v>
      </c>
      <c r="C667" s="45">
        <v>0</v>
      </c>
      <c r="D667" s="45">
        <v>0</v>
      </c>
      <c r="E667" s="45">
        <v>0</v>
      </c>
      <c r="F667" s="45">
        <v>0</v>
      </c>
      <c r="G667" s="1375"/>
      <c r="H667" s="1375"/>
      <c r="I667" s="1375"/>
      <c r="J667" s="1375"/>
    </row>
    <row r="668" spans="1:10" ht="15" customHeight="1" x14ac:dyDescent="0.25">
      <c r="A668" s="1375"/>
      <c r="B668" s="27" t="s">
        <v>59</v>
      </c>
      <c r="C668" s="45">
        <v>0</v>
      </c>
      <c r="D668" s="45">
        <v>0</v>
      </c>
      <c r="E668" s="45">
        <v>0</v>
      </c>
      <c r="F668" s="45">
        <v>0</v>
      </c>
      <c r="G668" s="1375"/>
      <c r="H668" s="1375"/>
      <c r="I668" s="1375"/>
      <c r="J668" s="1375"/>
    </row>
    <row r="669" spans="1:10" ht="15" customHeight="1" x14ac:dyDescent="0.25">
      <c r="A669" s="1375"/>
      <c r="B669" s="27" t="s">
        <v>60</v>
      </c>
      <c r="C669" s="45">
        <v>0</v>
      </c>
      <c r="D669" s="45">
        <v>0</v>
      </c>
      <c r="E669" s="45">
        <v>0</v>
      </c>
      <c r="F669" s="45">
        <v>0</v>
      </c>
      <c r="G669" s="1375"/>
      <c r="H669" s="1375"/>
      <c r="I669" s="1375"/>
      <c r="J669" s="1375"/>
    </row>
    <row r="670" spans="1:10" ht="15" customHeight="1" x14ac:dyDescent="0.25">
      <c r="A670" s="1375"/>
      <c r="B670" s="27" t="s">
        <v>61</v>
      </c>
      <c r="C670" s="45">
        <v>0</v>
      </c>
      <c r="D670" s="45">
        <v>0</v>
      </c>
      <c r="E670" s="45">
        <v>0</v>
      </c>
      <c r="F670" s="45">
        <v>0</v>
      </c>
      <c r="G670" s="1375"/>
      <c r="H670" s="1375"/>
      <c r="I670" s="1375"/>
      <c r="J670" s="1375"/>
    </row>
    <row r="671" spans="1:10" ht="15" customHeight="1" x14ac:dyDescent="0.25">
      <c r="A671" s="1375"/>
      <c r="B671" s="27" t="s">
        <v>62</v>
      </c>
      <c r="C671" s="45">
        <v>0</v>
      </c>
      <c r="D671" s="45">
        <v>130000000</v>
      </c>
      <c r="E671" s="45">
        <v>50000000</v>
      </c>
      <c r="F671" s="45">
        <v>50000000</v>
      </c>
      <c r="G671" s="1375"/>
      <c r="H671" s="1375"/>
      <c r="I671" s="1375"/>
      <c r="J671" s="1375"/>
    </row>
    <row r="672" spans="1:10" ht="15" customHeight="1" x14ac:dyDescent="0.25">
      <c r="A672" s="1375"/>
      <c r="B672" s="27" t="s">
        <v>49</v>
      </c>
      <c r="C672" s="45">
        <v>0</v>
      </c>
      <c r="D672" s="45">
        <v>130000000</v>
      </c>
      <c r="E672" s="45">
        <v>50000000</v>
      </c>
      <c r="F672" s="45">
        <v>50000000</v>
      </c>
      <c r="G672" s="1375"/>
      <c r="H672" s="1375"/>
      <c r="I672" s="1375"/>
      <c r="J672" s="1375"/>
    </row>
    <row r="673" spans="1:10" ht="15" customHeight="1" x14ac:dyDescent="0.25">
      <c r="A673" s="1375"/>
      <c r="B673" s="27" t="s">
        <v>58</v>
      </c>
      <c r="C673" s="45">
        <v>0</v>
      </c>
      <c r="D673" s="45">
        <v>0</v>
      </c>
      <c r="E673" s="45">
        <v>0</v>
      </c>
      <c r="F673" s="45">
        <v>0</v>
      </c>
      <c r="G673" s="1375"/>
      <c r="H673" s="1375"/>
      <c r="I673" s="1375"/>
      <c r="J673" s="1375"/>
    </row>
    <row r="674" spans="1:10" ht="15" customHeight="1" x14ac:dyDescent="0.25">
      <c r="A674" s="1375"/>
      <c r="B674" s="27" t="s">
        <v>59</v>
      </c>
      <c r="C674" s="45">
        <v>0</v>
      </c>
      <c r="D674" s="45">
        <v>0</v>
      </c>
      <c r="E674" s="45">
        <v>0</v>
      </c>
      <c r="F674" s="45">
        <v>0</v>
      </c>
      <c r="G674" s="1375"/>
      <c r="H674" s="1375"/>
      <c r="I674" s="1375"/>
      <c r="J674" s="1375"/>
    </row>
    <row r="675" spans="1:10" ht="15" customHeight="1" x14ac:dyDescent="0.25">
      <c r="A675" s="1375"/>
      <c r="B675" s="27" t="s">
        <v>60</v>
      </c>
      <c r="C675" s="45">
        <v>0</v>
      </c>
      <c r="D675" s="45">
        <v>0</v>
      </c>
      <c r="E675" s="45">
        <v>0</v>
      </c>
      <c r="F675" s="45">
        <v>0</v>
      </c>
      <c r="G675" s="1375"/>
      <c r="H675" s="1375"/>
      <c r="I675" s="1375"/>
      <c r="J675" s="1375"/>
    </row>
    <row r="676" spans="1:10" ht="15" customHeight="1" x14ac:dyDescent="0.25">
      <c r="A676" s="1375"/>
      <c r="B676" s="27" t="s">
        <v>61</v>
      </c>
      <c r="C676" s="45">
        <v>0</v>
      </c>
      <c r="D676" s="45">
        <v>0</v>
      </c>
      <c r="E676" s="45">
        <v>0</v>
      </c>
      <c r="F676" s="45">
        <v>0</v>
      </c>
      <c r="G676" s="1375"/>
      <c r="H676" s="1375"/>
      <c r="I676" s="1375"/>
      <c r="J676" s="1375"/>
    </row>
    <row r="677" spans="1:10" ht="15" customHeight="1" x14ac:dyDescent="0.25">
      <c r="A677" s="1375"/>
      <c r="B677" s="27" t="s">
        <v>63</v>
      </c>
      <c r="C677" s="45">
        <v>0</v>
      </c>
      <c r="D677" s="45">
        <v>0</v>
      </c>
      <c r="E677" s="45">
        <v>0</v>
      </c>
      <c r="F677" s="45">
        <v>0</v>
      </c>
      <c r="G677" s="1375"/>
      <c r="H677" s="1375"/>
      <c r="I677" s="1375"/>
      <c r="J677" s="1375"/>
    </row>
    <row r="678" spans="1:10" ht="15" customHeight="1" x14ac:dyDescent="0.25">
      <c r="A678" s="1375"/>
      <c r="B678" s="27" t="s">
        <v>49</v>
      </c>
      <c r="C678" s="45">
        <v>0</v>
      </c>
      <c r="D678" s="45">
        <v>0</v>
      </c>
      <c r="E678" s="45">
        <v>0</v>
      </c>
      <c r="F678" s="45">
        <v>0</v>
      </c>
      <c r="G678" s="1375"/>
      <c r="H678" s="1375"/>
      <c r="I678" s="1375"/>
      <c r="J678" s="1375"/>
    </row>
    <row r="679" spans="1:10" ht="15" customHeight="1" x14ac:dyDescent="0.25">
      <c r="A679" s="1375"/>
      <c r="B679" s="27" t="s">
        <v>58</v>
      </c>
      <c r="C679" s="45">
        <v>0</v>
      </c>
      <c r="D679" s="45">
        <v>0</v>
      </c>
      <c r="E679" s="45">
        <v>0</v>
      </c>
      <c r="F679" s="45">
        <v>0</v>
      </c>
      <c r="G679" s="1375"/>
      <c r="H679" s="1375"/>
      <c r="I679" s="1375"/>
      <c r="J679" s="1375"/>
    </row>
    <row r="680" spans="1:10" ht="15" customHeight="1" x14ac:dyDescent="0.25">
      <c r="A680" s="1375"/>
      <c r="B680" s="27" t="s">
        <v>59</v>
      </c>
      <c r="C680" s="45">
        <v>0</v>
      </c>
      <c r="D680" s="45">
        <v>0</v>
      </c>
      <c r="E680" s="45">
        <v>0</v>
      </c>
      <c r="F680" s="45">
        <v>0</v>
      </c>
      <c r="G680" s="1375"/>
      <c r="H680" s="1375"/>
      <c r="I680" s="1375"/>
      <c r="J680" s="1375"/>
    </row>
    <row r="681" spans="1:10" ht="15" customHeight="1" x14ac:dyDescent="0.25">
      <c r="A681" s="1375"/>
      <c r="B681" s="27" t="s">
        <v>60</v>
      </c>
      <c r="C681" s="45">
        <v>0</v>
      </c>
      <c r="D681" s="45">
        <v>0</v>
      </c>
      <c r="E681" s="45">
        <v>0</v>
      </c>
      <c r="F681" s="45">
        <v>0</v>
      </c>
      <c r="G681" s="1375"/>
      <c r="H681" s="1375"/>
      <c r="I681" s="1375"/>
      <c r="J681" s="1375"/>
    </row>
    <row r="682" spans="1:10" ht="15" customHeight="1" x14ac:dyDescent="0.25">
      <c r="A682" s="1375"/>
      <c r="B682" s="27" t="s">
        <v>61</v>
      </c>
      <c r="C682" s="45">
        <v>0</v>
      </c>
      <c r="D682" s="45">
        <v>0</v>
      </c>
      <c r="E682" s="45">
        <v>0</v>
      </c>
      <c r="F682" s="45">
        <v>0</v>
      </c>
      <c r="G682" s="1375"/>
      <c r="H682" s="1375"/>
      <c r="I682" s="1375"/>
      <c r="J682" s="1375"/>
    </row>
    <row r="683" spans="1:10" ht="15" customHeight="1" x14ac:dyDescent="0.25">
      <c r="A683" s="1375"/>
      <c r="B683" s="27" t="s">
        <v>64</v>
      </c>
      <c r="C683" s="45">
        <v>0</v>
      </c>
      <c r="D683" s="45">
        <v>0</v>
      </c>
      <c r="E683" s="45">
        <v>0</v>
      </c>
      <c r="F683" s="45">
        <v>0</v>
      </c>
      <c r="G683" s="1375"/>
      <c r="H683" s="1375"/>
      <c r="I683" s="1375"/>
      <c r="J683" s="1375"/>
    </row>
    <row r="684" spans="1:10" ht="15" customHeight="1" x14ac:dyDescent="0.25">
      <c r="A684" s="1375"/>
      <c r="B684" s="27" t="s">
        <v>65</v>
      </c>
      <c r="C684" s="45">
        <v>0</v>
      </c>
      <c r="D684" s="45">
        <v>0</v>
      </c>
      <c r="E684" s="45">
        <v>0</v>
      </c>
      <c r="F684" s="45">
        <v>0</v>
      </c>
      <c r="G684" s="1375"/>
      <c r="H684" s="1375"/>
      <c r="I684" s="1375"/>
      <c r="J684" s="1375"/>
    </row>
    <row r="685" spans="1:10" ht="20.100000000000001" customHeight="1" x14ac:dyDescent="0.25">
      <c r="A685" s="1375"/>
      <c r="B685" s="47" t="s">
        <v>18</v>
      </c>
      <c r="C685" s="1375"/>
      <c r="D685" s="1375"/>
      <c r="E685" s="1375"/>
      <c r="F685" s="1375"/>
      <c r="G685" s="1375"/>
      <c r="H685" s="1375"/>
      <c r="I685" s="1375"/>
      <c r="J685" s="1375"/>
    </row>
  </sheetData>
  <mergeCells count="61">
    <mergeCell ref="C6:F6"/>
    <mergeCell ref="B1:F1"/>
    <mergeCell ref="B2:F2"/>
    <mergeCell ref="C3:F3"/>
    <mergeCell ref="C4:F4"/>
    <mergeCell ref="C5:F5"/>
    <mergeCell ref="B78:F78"/>
    <mergeCell ref="C7:F7"/>
    <mergeCell ref="B8:F8"/>
    <mergeCell ref="B9:F9"/>
    <mergeCell ref="C10:F10"/>
    <mergeCell ref="C14:F14"/>
    <mergeCell ref="B20:F20"/>
    <mergeCell ref="C21:F21"/>
    <mergeCell ref="C22:F22"/>
    <mergeCell ref="C23:F23"/>
    <mergeCell ref="C24:F24"/>
    <mergeCell ref="B33:F33"/>
    <mergeCell ref="C194:F194"/>
    <mergeCell ref="C79:F79"/>
    <mergeCell ref="C80:F80"/>
    <mergeCell ref="C81:F81"/>
    <mergeCell ref="C82:F82"/>
    <mergeCell ref="B91:F91"/>
    <mergeCell ref="C136:F136"/>
    <mergeCell ref="C137:F137"/>
    <mergeCell ref="C138:F138"/>
    <mergeCell ref="B147:F147"/>
    <mergeCell ref="C192:F192"/>
    <mergeCell ref="C193:F193"/>
    <mergeCell ref="C362:F362"/>
    <mergeCell ref="B203:F203"/>
    <mergeCell ref="C248:F248"/>
    <mergeCell ref="C249:F249"/>
    <mergeCell ref="C250:F250"/>
    <mergeCell ref="C251:F251"/>
    <mergeCell ref="B260:F260"/>
    <mergeCell ref="C305:F305"/>
    <mergeCell ref="C306:F306"/>
    <mergeCell ref="C307:F307"/>
    <mergeCell ref="B316:F316"/>
    <mergeCell ref="C361:F361"/>
    <mergeCell ref="C530:F530"/>
    <mergeCell ref="C363:F363"/>
    <mergeCell ref="B372:F372"/>
    <mergeCell ref="C417:F417"/>
    <mergeCell ref="C418:F418"/>
    <mergeCell ref="C419:F419"/>
    <mergeCell ref="B428:F428"/>
    <mergeCell ref="C473:F473"/>
    <mergeCell ref="C474:F474"/>
    <mergeCell ref="C475:F475"/>
    <mergeCell ref="B484:F484"/>
    <mergeCell ref="C529:F529"/>
    <mergeCell ref="B597:F597"/>
    <mergeCell ref="C531:F531"/>
    <mergeCell ref="B540:F540"/>
    <mergeCell ref="C585:F585"/>
    <mergeCell ref="C586:F586"/>
    <mergeCell ref="C587:F587"/>
    <mergeCell ref="C588:F588"/>
  </mergeCells>
  <pageMargins left="0" right="0" top="0" bottom="0" header="0" footer="0"/>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71"/>
  <sheetViews>
    <sheetView view="pageBreakPreview" topLeftCell="B418" zoomScale="60" zoomScaleNormal="100" workbookViewId="0">
      <selection activeCell="O478" sqref="O478"/>
    </sheetView>
  </sheetViews>
  <sheetFormatPr defaultRowHeight="15" x14ac:dyDescent="0.25"/>
  <cols>
    <col min="1" max="1" width="13.28515625" style="24" hidden="1" customWidth="1"/>
    <col min="2" max="2" width="9.7109375" style="24" customWidth="1"/>
    <col min="3" max="3" width="28.28515625" style="24" customWidth="1"/>
    <col min="4" max="6" width="15.85546875" style="24" customWidth="1"/>
    <col min="7" max="7" width="16.140625" style="24" customWidth="1"/>
    <col min="8" max="8" width="6.7109375" style="24" customWidth="1"/>
    <col min="9" max="9" width="18.28515625" style="24" customWidth="1"/>
    <col min="10" max="10" width="10.7109375" style="24" customWidth="1"/>
    <col min="11" max="11" width="17.42578125" style="24" customWidth="1"/>
    <col min="12" max="16384" width="9.140625" style="24"/>
  </cols>
  <sheetData>
    <row r="1" spans="1:11" ht="20.100000000000001" customHeight="1" x14ac:dyDescent="0.25">
      <c r="A1" s="23"/>
      <c r="B1" s="23"/>
      <c r="C1" s="1633" t="s">
        <v>0</v>
      </c>
      <c r="D1" s="1634"/>
      <c r="E1" s="1634"/>
      <c r="F1" s="1634"/>
      <c r="G1" s="1634"/>
      <c r="H1" s="23"/>
      <c r="I1" s="23"/>
      <c r="J1" s="23"/>
      <c r="K1" s="23"/>
    </row>
    <row r="2" spans="1:11" ht="24.95" customHeight="1" x14ac:dyDescent="0.25">
      <c r="A2" s="23"/>
      <c r="B2" s="23"/>
      <c r="C2" s="1635" t="s">
        <v>1</v>
      </c>
      <c r="D2" s="1636"/>
      <c r="E2" s="1636"/>
      <c r="F2" s="1636"/>
      <c r="G2" s="1636"/>
      <c r="H2" s="23"/>
      <c r="I2" s="23"/>
      <c r="J2" s="23"/>
      <c r="K2" s="23"/>
    </row>
    <row r="3" spans="1:11" ht="14.1" customHeight="1" x14ac:dyDescent="0.25">
      <c r="A3" s="23"/>
      <c r="B3" s="23"/>
      <c r="C3" s="25" t="s">
        <v>2</v>
      </c>
      <c r="D3" s="1631" t="s">
        <v>173</v>
      </c>
      <c r="E3" s="1632"/>
      <c r="F3" s="1632"/>
      <c r="G3" s="1632"/>
      <c r="H3" s="23"/>
      <c r="I3" s="23"/>
      <c r="J3" s="23"/>
      <c r="K3" s="23"/>
    </row>
    <row r="4" spans="1:11" ht="14.1" customHeight="1" x14ac:dyDescent="0.25">
      <c r="A4" s="23"/>
      <c r="B4" s="23"/>
      <c r="C4" s="25" t="s">
        <v>4</v>
      </c>
      <c r="D4" s="1631" t="s">
        <v>174</v>
      </c>
      <c r="E4" s="1632"/>
      <c r="F4" s="1632"/>
      <c r="G4" s="1632"/>
      <c r="H4" s="23"/>
      <c r="I4" s="23"/>
      <c r="J4" s="23"/>
      <c r="K4" s="23"/>
    </row>
    <row r="5" spans="1:11" ht="14.1" customHeight="1" x14ac:dyDescent="0.25">
      <c r="A5" s="23"/>
      <c r="B5" s="23"/>
      <c r="C5" s="25" t="s">
        <v>6</v>
      </c>
      <c r="D5" s="1631" t="s">
        <v>175</v>
      </c>
      <c r="E5" s="1632"/>
      <c r="F5" s="1632"/>
      <c r="G5" s="1632"/>
      <c r="H5" s="23"/>
      <c r="I5" s="23"/>
      <c r="J5" s="23"/>
      <c r="K5" s="23"/>
    </row>
    <row r="6" spans="1:11" ht="14.1" customHeight="1" x14ac:dyDescent="0.25">
      <c r="A6" s="23"/>
      <c r="B6" s="23"/>
      <c r="C6" s="25" t="s">
        <v>8</v>
      </c>
      <c r="D6" s="1631" t="s">
        <v>176</v>
      </c>
      <c r="E6" s="1632"/>
      <c r="F6" s="1632"/>
      <c r="G6" s="1632"/>
      <c r="H6" s="23"/>
      <c r="I6" s="23"/>
      <c r="J6" s="23"/>
      <c r="K6" s="23"/>
    </row>
    <row r="7" spans="1:11" ht="14.1" customHeight="1" x14ac:dyDescent="0.25">
      <c r="A7" s="23"/>
      <c r="B7" s="23"/>
      <c r="C7" s="25" t="s">
        <v>10</v>
      </c>
      <c r="D7" s="1625" t="s">
        <v>11</v>
      </c>
      <c r="E7" s="1626"/>
      <c r="F7" s="1626"/>
      <c r="G7" s="1626"/>
      <c r="H7" s="23"/>
      <c r="I7" s="23"/>
      <c r="J7" s="23"/>
      <c r="K7" s="23"/>
    </row>
    <row r="8" spans="1:11" ht="14.1" customHeight="1" x14ac:dyDescent="0.25">
      <c r="A8" s="23"/>
      <c r="B8" s="23"/>
      <c r="C8" s="1627" t="s">
        <v>12</v>
      </c>
      <c r="D8" s="1628"/>
      <c r="E8" s="1628"/>
      <c r="F8" s="1628"/>
      <c r="G8" s="1628"/>
      <c r="H8" s="23"/>
      <c r="I8" s="23"/>
      <c r="J8" s="23"/>
      <c r="K8" s="23"/>
    </row>
    <row r="9" spans="1:11" ht="93.95" customHeight="1" x14ac:dyDescent="0.25">
      <c r="A9" s="23"/>
      <c r="B9" s="23"/>
      <c r="C9" s="1629" t="s">
        <v>177</v>
      </c>
      <c r="D9" s="1630"/>
      <c r="E9" s="1630"/>
      <c r="F9" s="1630"/>
      <c r="G9" s="1630"/>
      <c r="H9" s="23"/>
      <c r="I9" s="23"/>
      <c r="J9" s="23"/>
      <c r="K9" s="23"/>
    </row>
    <row r="10" spans="1:11" ht="173.1" customHeight="1" x14ac:dyDescent="0.25">
      <c r="A10" s="23"/>
      <c r="B10" s="23"/>
      <c r="C10" s="26" t="s">
        <v>14</v>
      </c>
      <c r="D10" s="1623" t="s">
        <v>178</v>
      </c>
      <c r="E10" s="1624"/>
      <c r="F10" s="1624"/>
      <c r="G10" s="1624"/>
      <c r="H10" s="23"/>
      <c r="I10" s="23"/>
      <c r="J10" s="23"/>
      <c r="K10" s="23"/>
    </row>
    <row r="11" spans="1:11" ht="27.95" customHeight="1" x14ac:dyDescent="0.25">
      <c r="A11" s="23"/>
      <c r="B11" s="23"/>
      <c r="C11" s="27" t="s">
        <v>179</v>
      </c>
      <c r="D11" s="28">
        <v>2023</v>
      </c>
      <c r="E11" s="28">
        <v>2024</v>
      </c>
      <c r="F11" s="28">
        <v>2025</v>
      </c>
      <c r="G11" s="28">
        <v>2026</v>
      </c>
      <c r="H11" s="23"/>
      <c r="I11" s="23"/>
      <c r="J11" s="23"/>
      <c r="K11" s="23"/>
    </row>
    <row r="12" spans="1:11" ht="14.1" customHeight="1" x14ac:dyDescent="0.25">
      <c r="A12" s="23"/>
      <c r="B12" s="23"/>
      <c r="C12" s="29"/>
      <c r="D12" s="30" t="s">
        <v>22</v>
      </c>
      <c r="E12" s="30" t="s">
        <v>23</v>
      </c>
      <c r="F12" s="30" t="s">
        <v>23</v>
      </c>
      <c r="G12" s="30" t="s">
        <v>23</v>
      </c>
      <c r="H12" s="23"/>
      <c r="I12" s="23"/>
      <c r="J12" s="23"/>
      <c r="K12" s="23"/>
    </row>
    <row r="13" spans="1:11" ht="83.1" customHeight="1" x14ac:dyDescent="0.25">
      <c r="A13" s="23"/>
      <c r="B13" s="23"/>
      <c r="C13" s="27" t="s">
        <v>180</v>
      </c>
      <c r="D13" s="31" t="s">
        <v>181</v>
      </c>
      <c r="E13" s="31" t="s">
        <v>181</v>
      </c>
      <c r="F13" s="31" t="s">
        <v>181</v>
      </c>
      <c r="G13" s="31" t="s">
        <v>181</v>
      </c>
      <c r="H13" s="23"/>
      <c r="I13" s="23"/>
      <c r="J13" s="23"/>
      <c r="K13" s="23"/>
    </row>
    <row r="14" spans="1:11" ht="72.95" customHeight="1" x14ac:dyDescent="0.25">
      <c r="A14" s="23"/>
      <c r="B14" s="23"/>
      <c r="C14" s="27" t="s">
        <v>182</v>
      </c>
      <c r="D14" s="31" t="s">
        <v>181</v>
      </c>
      <c r="E14" s="31" t="s">
        <v>181</v>
      </c>
      <c r="F14" s="31" t="s">
        <v>181</v>
      </c>
      <c r="G14" s="31" t="s">
        <v>181</v>
      </c>
      <c r="H14" s="23"/>
      <c r="I14" s="23"/>
      <c r="J14" s="23"/>
      <c r="K14" s="23"/>
    </row>
    <row r="15" spans="1:11" ht="79.5" customHeight="1" x14ac:dyDescent="0.25">
      <c r="A15" s="23"/>
      <c r="B15" s="23"/>
      <c r="C15" s="26" t="s">
        <v>16</v>
      </c>
      <c r="D15" s="1623" t="s">
        <v>183</v>
      </c>
      <c r="E15" s="1624"/>
      <c r="F15" s="1624"/>
      <c r="G15" s="1624"/>
      <c r="H15" s="23"/>
      <c r="I15" s="23"/>
      <c r="J15" s="23"/>
      <c r="K15" s="23"/>
    </row>
    <row r="16" spans="1:11" ht="27.95" customHeight="1" x14ac:dyDescent="0.25">
      <c r="A16" s="23"/>
      <c r="B16" s="23"/>
      <c r="C16" s="27" t="s">
        <v>184</v>
      </c>
      <c r="D16" s="28">
        <v>2023</v>
      </c>
      <c r="E16" s="28">
        <v>2024</v>
      </c>
      <c r="F16" s="28">
        <v>2025</v>
      </c>
      <c r="G16" s="28">
        <v>2026</v>
      </c>
      <c r="H16" s="23"/>
      <c r="I16" s="23"/>
      <c r="J16" s="23"/>
      <c r="K16" s="23"/>
    </row>
    <row r="17" spans="1:11" ht="14.1" customHeight="1" x14ac:dyDescent="0.25">
      <c r="A17" s="23"/>
      <c r="B17" s="23"/>
      <c r="C17" s="29"/>
      <c r="D17" s="30" t="s">
        <v>22</v>
      </c>
      <c r="E17" s="30" t="s">
        <v>23</v>
      </c>
      <c r="F17" s="30" t="s">
        <v>23</v>
      </c>
      <c r="G17" s="30" t="s">
        <v>23</v>
      </c>
      <c r="H17" s="23"/>
      <c r="I17" s="23"/>
      <c r="J17" s="23"/>
      <c r="K17" s="23"/>
    </row>
    <row r="18" spans="1:11" ht="20.100000000000001" customHeight="1" x14ac:dyDescent="0.25">
      <c r="A18" s="23"/>
      <c r="B18" s="23"/>
      <c r="C18" s="27" t="s">
        <v>185</v>
      </c>
      <c r="D18" s="31" t="s">
        <v>181</v>
      </c>
      <c r="E18" s="31" t="s">
        <v>186</v>
      </c>
      <c r="F18" s="31" t="s">
        <v>186</v>
      </c>
      <c r="G18" s="31" t="s">
        <v>186</v>
      </c>
      <c r="H18" s="23"/>
      <c r="I18" s="23"/>
      <c r="J18" s="23"/>
      <c r="K18" s="23"/>
    </row>
    <row r="19" spans="1:11" ht="83.1" customHeight="1" x14ac:dyDescent="0.25">
      <c r="A19" s="23"/>
      <c r="B19" s="23"/>
      <c r="C19" s="27" t="s">
        <v>187</v>
      </c>
      <c r="D19" s="31" t="s">
        <v>181</v>
      </c>
      <c r="E19" s="31" t="s">
        <v>186</v>
      </c>
      <c r="F19" s="31" t="s">
        <v>186</v>
      </c>
      <c r="G19" s="31" t="s">
        <v>186</v>
      </c>
      <c r="H19" s="23"/>
      <c r="I19" s="23"/>
      <c r="J19" s="23"/>
      <c r="K19" s="23"/>
    </row>
    <row r="20" spans="1:11" ht="93.95" customHeight="1" x14ac:dyDescent="0.25">
      <c r="A20" s="23"/>
      <c r="B20" s="23"/>
      <c r="C20" s="27" t="s">
        <v>188</v>
      </c>
      <c r="D20" s="31" t="s">
        <v>181</v>
      </c>
      <c r="E20" s="31" t="s">
        <v>186</v>
      </c>
      <c r="F20" s="31" t="s">
        <v>186</v>
      </c>
      <c r="G20" s="31" t="s">
        <v>186</v>
      </c>
      <c r="H20" s="23"/>
      <c r="I20" s="23"/>
      <c r="J20" s="23"/>
      <c r="K20" s="23"/>
    </row>
    <row r="21" spans="1:11" ht="30.95" customHeight="1" x14ac:dyDescent="0.25">
      <c r="A21" s="23"/>
      <c r="B21" s="23"/>
      <c r="C21" s="27" t="s">
        <v>189</v>
      </c>
      <c r="D21" s="31" t="s">
        <v>181</v>
      </c>
      <c r="E21" s="31" t="s">
        <v>181</v>
      </c>
      <c r="F21" s="31" t="s">
        <v>181</v>
      </c>
      <c r="G21" s="31" t="s">
        <v>181</v>
      </c>
      <c r="H21" s="23"/>
      <c r="I21" s="23"/>
      <c r="J21" s="23"/>
      <c r="K21" s="23"/>
    </row>
    <row r="22" spans="1:11" ht="20.100000000000001" customHeight="1" x14ac:dyDescent="0.25">
      <c r="A22" s="23"/>
      <c r="B22" s="23"/>
      <c r="C22" s="27" t="s">
        <v>190</v>
      </c>
      <c r="D22" s="31" t="s">
        <v>181</v>
      </c>
      <c r="E22" s="31" t="s">
        <v>186</v>
      </c>
      <c r="F22" s="31" t="s">
        <v>186</v>
      </c>
      <c r="G22" s="31" t="s">
        <v>186</v>
      </c>
      <c r="H22" s="23"/>
      <c r="I22" s="23"/>
      <c r="J22" s="23"/>
      <c r="K22" s="23"/>
    </row>
    <row r="23" spans="1:11" ht="14.1" customHeight="1" x14ac:dyDescent="0.25">
      <c r="A23" s="23"/>
      <c r="B23" s="23"/>
      <c r="C23" s="1621" t="s">
        <v>27</v>
      </c>
      <c r="D23" s="1622"/>
      <c r="E23" s="1622"/>
      <c r="F23" s="1622"/>
      <c r="G23" s="1622"/>
      <c r="H23" s="23"/>
      <c r="I23" s="23"/>
      <c r="J23" s="23"/>
      <c r="K23" s="23"/>
    </row>
    <row r="24" spans="1:11" ht="14.1" customHeight="1" x14ac:dyDescent="0.25">
      <c r="A24" s="23"/>
      <c r="B24" s="23"/>
      <c r="C24" s="32" t="s">
        <v>191</v>
      </c>
      <c r="D24" s="1621" t="s">
        <v>192</v>
      </c>
      <c r="E24" s="1622"/>
      <c r="F24" s="1622"/>
      <c r="G24" s="1622"/>
      <c r="H24" s="23"/>
      <c r="I24" s="23"/>
      <c r="J24" s="23"/>
      <c r="K24" s="23"/>
    </row>
    <row r="25" spans="1:11" ht="27" customHeight="1" x14ac:dyDescent="0.25">
      <c r="A25" s="23"/>
      <c r="B25" s="23"/>
      <c r="C25" s="33" t="s">
        <v>19</v>
      </c>
      <c r="D25" s="1619" t="s">
        <v>193</v>
      </c>
      <c r="E25" s="1620"/>
      <c r="F25" s="1620"/>
      <c r="G25" s="1620"/>
      <c r="H25" s="23"/>
      <c r="I25" s="23"/>
      <c r="J25" s="23"/>
      <c r="K25" s="23"/>
    </row>
    <row r="26" spans="1:11" ht="27" customHeight="1" x14ac:dyDescent="0.25">
      <c r="A26" s="23"/>
      <c r="B26" s="23"/>
      <c r="C26" s="34" t="s">
        <v>20</v>
      </c>
      <c r="D26" s="1615" t="s">
        <v>194</v>
      </c>
      <c r="E26" s="1616"/>
      <c r="F26" s="1616"/>
      <c r="G26" s="1616"/>
      <c r="H26" s="23"/>
      <c r="I26" s="23"/>
      <c r="J26" s="23"/>
      <c r="K26" s="23"/>
    </row>
    <row r="27" spans="1:11" ht="27" customHeight="1" x14ac:dyDescent="0.25">
      <c r="A27" s="23"/>
      <c r="B27" s="23"/>
      <c r="C27" s="34" t="s">
        <v>21</v>
      </c>
      <c r="D27" s="1615" t="s">
        <v>195</v>
      </c>
      <c r="E27" s="1616"/>
      <c r="F27" s="1616"/>
      <c r="G27" s="1616"/>
      <c r="H27" s="23"/>
      <c r="I27" s="23"/>
      <c r="J27" s="23"/>
      <c r="K27" s="23"/>
    </row>
    <row r="28" spans="1:11" ht="15" customHeight="1" x14ac:dyDescent="0.25">
      <c r="A28" s="23"/>
      <c r="B28" s="23"/>
      <c r="C28" s="35"/>
      <c r="D28" s="36">
        <v>2023</v>
      </c>
      <c r="E28" s="36">
        <v>2024</v>
      </c>
      <c r="F28" s="36">
        <v>2025</v>
      </c>
      <c r="G28" s="36">
        <v>2026</v>
      </c>
      <c r="H28" s="23"/>
      <c r="I28" s="23"/>
      <c r="J28" s="23"/>
      <c r="K28" s="23"/>
    </row>
    <row r="29" spans="1:11" ht="15" customHeight="1" x14ac:dyDescent="0.25">
      <c r="A29" s="23"/>
      <c r="B29" s="23"/>
      <c r="C29" s="37"/>
      <c r="D29" s="38" t="s">
        <v>22</v>
      </c>
      <c r="E29" s="38" t="s">
        <v>23</v>
      </c>
      <c r="F29" s="38" t="s">
        <v>23</v>
      </c>
      <c r="G29" s="38" t="s">
        <v>23</v>
      </c>
      <c r="H29" s="23"/>
      <c r="I29" s="23"/>
      <c r="J29" s="23"/>
      <c r="K29" s="23"/>
    </row>
    <row r="30" spans="1:11" ht="14.1" customHeight="1" x14ac:dyDescent="0.25">
      <c r="A30" s="23"/>
      <c r="B30" s="23"/>
      <c r="C30" s="27" t="s">
        <v>33</v>
      </c>
      <c r="D30" s="31" t="s">
        <v>196</v>
      </c>
      <c r="E30" s="31" t="s">
        <v>197</v>
      </c>
      <c r="F30" s="31" t="s">
        <v>197</v>
      </c>
      <c r="G30" s="31" t="s">
        <v>197</v>
      </c>
      <c r="H30" s="23"/>
      <c r="I30" s="23"/>
      <c r="J30" s="23"/>
      <c r="K30" s="23"/>
    </row>
    <row r="31" spans="1:11" ht="14.1" customHeight="1" x14ac:dyDescent="0.25">
      <c r="A31" s="23"/>
      <c r="B31" s="23"/>
      <c r="C31" s="27" t="s">
        <v>35</v>
      </c>
      <c r="D31" s="31" t="s">
        <v>198</v>
      </c>
      <c r="E31" s="31" t="s">
        <v>199</v>
      </c>
      <c r="F31" s="31" t="s">
        <v>199</v>
      </c>
      <c r="G31" s="31" t="s">
        <v>199</v>
      </c>
      <c r="H31" s="23"/>
      <c r="I31" s="23"/>
      <c r="J31" s="23"/>
      <c r="K31" s="23"/>
    </row>
    <row r="32" spans="1:11" ht="14.1" customHeight="1" x14ac:dyDescent="0.25">
      <c r="A32" s="23"/>
      <c r="B32" s="23"/>
      <c r="C32" s="27" t="s">
        <v>40</v>
      </c>
      <c r="D32" s="31" t="s">
        <v>200</v>
      </c>
      <c r="E32" s="31" t="s">
        <v>201</v>
      </c>
      <c r="F32" s="31" t="s">
        <v>201</v>
      </c>
      <c r="G32" s="31" t="s">
        <v>201</v>
      </c>
      <c r="H32" s="23"/>
      <c r="I32" s="23"/>
      <c r="J32" s="23"/>
      <c r="K32" s="23"/>
    </row>
    <row r="33" spans="1:11" ht="14.1" customHeight="1" x14ac:dyDescent="0.25">
      <c r="A33" s="23"/>
      <c r="B33" s="23"/>
      <c r="C33" s="27" t="s">
        <v>41</v>
      </c>
      <c r="D33" s="31" t="s">
        <v>18</v>
      </c>
      <c r="E33" s="31" t="s">
        <v>202</v>
      </c>
      <c r="F33" s="31" t="s">
        <v>42</v>
      </c>
      <c r="G33" s="31" t="s">
        <v>42</v>
      </c>
      <c r="H33" s="23"/>
      <c r="I33" s="23"/>
      <c r="J33" s="23"/>
      <c r="K33" s="23"/>
    </row>
    <row r="34" spans="1:11" ht="14.1" customHeight="1" x14ac:dyDescent="0.25">
      <c r="A34" s="23"/>
      <c r="B34" s="23"/>
      <c r="C34" s="27" t="s">
        <v>43</v>
      </c>
      <c r="D34" s="31" t="s">
        <v>18</v>
      </c>
      <c r="E34" s="31" t="s">
        <v>203</v>
      </c>
      <c r="F34" s="31" t="s">
        <v>42</v>
      </c>
      <c r="G34" s="31" t="s">
        <v>42</v>
      </c>
      <c r="H34" s="23"/>
      <c r="I34" s="23"/>
      <c r="J34" s="23"/>
      <c r="K34" s="23"/>
    </row>
    <row r="35" spans="1:11" ht="14.1" customHeight="1" x14ac:dyDescent="0.25">
      <c r="A35" s="23"/>
      <c r="B35" s="23"/>
      <c r="C35" s="27" t="s">
        <v>47</v>
      </c>
      <c r="D35" s="31" t="s">
        <v>18</v>
      </c>
      <c r="E35" s="31" t="s">
        <v>204</v>
      </c>
      <c r="F35" s="31" t="s">
        <v>42</v>
      </c>
      <c r="G35" s="31" t="s">
        <v>42</v>
      </c>
      <c r="H35" s="23"/>
      <c r="I35" s="23"/>
      <c r="J35" s="23"/>
      <c r="K35" s="23"/>
    </row>
    <row r="36" spans="1:11" ht="14.1" customHeight="1" x14ac:dyDescent="0.25">
      <c r="A36" s="23"/>
      <c r="B36" s="23"/>
      <c r="C36" s="1617" t="s">
        <v>24</v>
      </c>
      <c r="D36" s="1618"/>
      <c r="E36" s="1618"/>
      <c r="F36" s="1618"/>
      <c r="G36" s="1618"/>
      <c r="H36" s="23"/>
      <c r="I36" s="23"/>
      <c r="J36" s="23"/>
      <c r="K36" s="23"/>
    </row>
    <row r="37" spans="1:11" ht="14.1" customHeight="1" x14ac:dyDescent="0.25">
      <c r="A37" s="23"/>
      <c r="B37" s="23"/>
      <c r="C37" s="35"/>
      <c r="D37" s="36">
        <v>2023</v>
      </c>
      <c r="E37" s="36">
        <v>2024</v>
      </c>
      <c r="F37" s="36">
        <v>2025</v>
      </c>
      <c r="G37" s="36">
        <v>2026</v>
      </c>
      <c r="H37" s="23"/>
      <c r="I37" s="23"/>
      <c r="J37" s="23"/>
      <c r="K37" s="23"/>
    </row>
    <row r="38" spans="1:11" ht="14.1" customHeight="1" x14ac:dyDescent="0.25">
      <c r="A38" s="23"/>
      <c r="B38" s="23"/>
      <c r="C38" s="37"/>
      <c r="D38" s="38" t="s">
        <v>22</v>
      </c>
      <c r="E38" s="38" t="s">
        <v>23</v>
      </c>
      <c r="F38" s="38" t="s">
        <v>23</v>
      </c>
      <c r="G38" s="38" t="s">
        <v>23</v>
      </c>
      <c r="H38" s="23"/>
      <c r="I38" s="23"/>
      <c r="J38" s="23"/>
      <c r="K38" s="23"/>
    </row>
    <row r="39" spans="1:11" ht="14.1" customHeight="1" x14ac:dyDescent="0.25">
      <c r="A39" s="23"/>
      <c r="B39" s="23"/>
      <c r="C39" s="39" t="s">
        <v>48</v>
      </c>
      <c r="D39" s="40">
        <v>0</v>
      </c>
      <c r="E39" s="40">
        <v>30500000</v>
      </c>
      <c r="F39" s="40">
        <v>30500000</v>
      </c>
      <c r="G39" s="40">
        <v>30500000</v>
      </c>
      <c r="H39" s="23"/>
      <c r="I39" s="23"/>
      <c r="J39" s="23"/>
      <c r="K39" s="23"/>
    </row>
    <row r="40" spans="1:11" ht="14.1" customHeight="1" x14ac:dyDescent="0.25">
      <c r="A40" s="23"/>
      <c r="B40" s="23"/>
      <c r="C40" s="39" t="s">
        <v>49</v>
      </c>
      <c r="D40" s="40">
        <v>0</v>
      </c>
      <c r="E40" s="40">
        <v>30500000</v>
      </c>
      <c r="F40" s="40">
        <v>30500000</v>
      </c>
      <c r="G40" s="40">
        <v>30500000</v>
      </c>
      <c r="H40" s="23"/>
      <c r="I40" s="23"/>
      <c r="J40" s="23"/>
      <c r="K40" s="23"/>
    </row>
    <row r="41" spans="1:11" ht="14.1" customHeight="1" x14ac:dyDescent="0.25">
      <c r="A41" s="23"/>
      <c r="B41" s="23"/>
      <c r="C41" s="39" t="s">
        <v>50</v>
      </c>
      <c r="D41" s="40">
        <v>0</v>
      </c>
      <c r="E41" s="40">
        <v>0</v>
      </c>
      <c r="F41" s="40">
        <v>0</v>
      </c>
      <c r="G41" s="40">
        <v>0</v>
      </c>
      <c r="H41" s="23"/>
      <c r="I41" s="23"/>
      <c r="J41" s="23"/>
      <c r="K41" s="23"/>
    </row>
    <row r="42" spans="1:11" ht="14.1" customHeight="1" x14ac:dyDescent="0.25">
      <c r="A42" s="23"/>
      <c r="B42" s="23"/>
      <c r="C42" s="39" t="s">
        <v>51</v>
      </c>
      <c r="D42" s="40">
        <v>0</v>
      </c>
      <c r="E42" s="40">
        <v>4500000</v>
      </c>
      <c r="F42" s="40">
        <v>4500000</v>
      </c>
      <c r="G42" s="40">
        <v>4500000</v>
      </c>
      <c r="H42" s="23"/>
      <c r="I42" s="23"/>
      <c r="J42" s="23"/>
      <c r="K42" s="23"/>
    </row>
    <row r="43" spans="1:11" ht="14.1" customHeight="1" x14ac:dyDescent="0.25">
      <c r="A43" s="23"/>
      <c r="B43" s="23"/>
      <c r="C43" s="39" t="s">
        <v>49</v>
      </c>
      <c r="D43" s="40">
        <v>0</v>
      </c>
      <c r="E43" s="40">
        <v>4500000</v>
      </c>
      <c r="F43" s="40">
        <v>4500000</v>
      </c>
      <c r="G43" s="40">
        <v>4500000</v>
      </c>
      <c r="H43" s="23"/>
      <c r="I43" s="23"/>
      <c r="J43" s="23"/>
      <c r="K43" s="23"/>
    </row>
    <row r="44" spans="1:11" ht="14.1" customHeight="1" x14ac:dyDescent="0.25">
      <c r="A44" s="23"/>
      <c r="B44" s="23"/>
      <c r="C44" s="39" t="s">
        <v>50</v>
      </c>
      <c r="D44" s="40">
        <v>0</v>
      </c>
      <c r="E44" s="40">
        <v>0</v>
      </c>
      <c r="F44" s="40">
        <v>0</v>
      </c>
      <c r="G44" s="40">
        <v>0</v>
      </c>
      <c r="H44" s="23"/>
      <c r="I44" s="23"/>
      <c r="J44" s="23"/>
      <c r="K44" s="23"/>
    </row>
    <row r="45" spans="1:11" ht="14.1" customHeight="1" x14ac:dyDescent="0.25">
      <c r="A45" s="23"/>
      <c r="B45" s="23"/>
      <c r="C45" s="39" t="s">
        <v>52</v>
      </c>
      <c r="D45" s="40">
        <v>0</v>
      </c>
      <c r="E45" s="40">
        <v>10000000</v>
      </c>
      <c r="F45" s="40">
        <v>10000000</v>
      </c>
      <c r="G45" s="40">
        <v>10000000</v>
      </c>
      <c r="H45" s="23"/>
      <c r="I45" s="23"/>
      <c r="J45" s="23"/>
      <c r="K45" s="23"/>
    </row>
    <row r="46" spans="1:11" ht="14.1" customHeight="1" x14ac:dyDescent="0.25">
      <c r="A46" s="23"/>
      <c r="B46" s="23"/>
      <c r="C46" s="39" t="s">
        <v>49</v>
      </c>
      <c r="D46" s="40">
        <v>0</v>
      </c>
      <c r="E46" s="40">
        <v>10000000</v>
      </c>
      <c r="F46" s="40">
        <v>10000000</v>
      </c>
      <c r="G46" s="40">
        <v>10000000</v>
      </c>
      <c r="H46" s="23"/>
      <c r="I46" s="23"/>
      <c r="J46" s="23"/>
      <c r="K46" s="23"/>
    </row>
    <row r="47" spans="1:11" ht="14.1" customHeight="1" x14ac:dyDescent="0.25">
      <c r="A47" s="23"/>
      <c r="B47" s="23"/>
      <c r="C47" s="39" t="s">
        <v>50</v>
      </c>
      <c r="D47" s="40">
        <v>0</v>
      </c>
      <c r="E47" s="40">
        <v>0</v>
      </c>
      <c r="F47" s="40">
        <v>0</v>
      </c>
      <c r="G47" s="40">
        <v>0</v>
      </c>
      <c r="H47" s="23"/>
      <c r="I47" s="23"/>
      <c r="J47" s="23"/>
      <c r="K47" s="23"/>
    </row>
    <row r="48" spans="1:11" ht="14.1" customHeight="1" x14ac:dyDescent="0.25">
      <c r="A48" s="23"/>
      <c r="B48" s="23"/>
      <c r="C48" s="39" t="s">
        <v>53</v>
      </c>
      <c r="D48" s="40">
        <v>0</v>
      </c>
      <c r="E48" s="40">
        <v>0</v>
      </c>
      <c r="F48" s="40">
        <v>0</v>
      </c>
      <c r="G48" s="40">
        <v>0</v>
      </c>
      <c r="H48" s="23"/>
      <c r="I48" s="23"/>
      <c r="J48" s="23"/>
      <c r="K48" s="23"/>
    </row>
    <row r="49" spans="1:11" ht="14.1" customHeight="1" x14ac:dyDescent="0.25">
      <c r="A49" s="23"/>
      <c r="B49" s="23"/>
      <c r="C49" s="39" t="s">
        <v>49</v>
      </c>
      <c r="D49" s="40">
        <v>0</v>
      </c>
      <c r="E49" s="40">
        <v>0</v>
      </c>
      <c r="F49" s="40">
        <v>0</v>
      </c>
      <c r="G49" s="40">
        <v>0</v>
      </c>
      <c r="H49" s="23"/>
      <c r="I49" s="23"/>
      <c r="J49" s="23"/>
      <c r="K49" s="23"/>
    </row>
    <row r="50" spans="1:11" ht="14.1" customHeight="1" x14ac:dyDescent="0.25">
      <c r="A50" s="23"/>
      <c r="B50" s="23"/>
      <c r="C50" s="39" t="s">
        <v>50</v>
      </c>
      <c r="D50" s="40">
        <v>0</v>
      </c>
      <c r="E50" s="40">
        <v>0</v>
      </c>
      <c r="F50" s="40">
        <v>0</v>
      </c>
      <c r="G50" s="40">
        <v>0</v>
      </c>
      <c r="H50" s="23"/>
      <c r="I50" s="23"/>
      <c r="J50" s="23"/>
      <c r="K50" s="23"/>
    </row>
    <row r="51" spans="1:11" ht="14.1" customHeight="1" x14ac:dyDescent="0.25">
      <c r="A51" s="23"/>
      <c r="B51" s="23"/>
      <c r="C51" s="39" t="s">
        <v>54</v>
      </c>
      <c r="D51" s="40">
        <v>0</v>
      </c>
      <c r="E51" s="40">
        <v>0</v>
      </c>
      <c r="F51" s="40">
        <v>0</v>
      </c>
      <c r="G51" s="40">
        <v>0</v>
      </c>
      <c r="H51" s="23"/>
      <c r="I51" s="23"/>
      <c r="J51" s="23"/>
      <c r="K51" s="23"/>
    </row>
    <row r="52" spans="1:11" ht="14.1" customHeight="1" x14ac:dyDescent="0.25">
      <c r="A52" s="23"/>
      <c r="B52" s="23"/>
      <c r="C52" s="39" t="s">
        <v>49</v>
      </c>
      <c r="D52" s="40">
        <v>0</v>
      </c>
      <c r="E52" s="40">
        <v>0</v>
      </c>
      <c r="F52" s="40">
        <v>0</v>
      </c>
      <c r="G52" s="40">
        <v>0</v>
      </c>
      <c r="H52" s="23"/>
      <c r="I52" s="23"/>
      <c r="J52" s="23"/>
      <c r="K52" s="23"/>
    </row>
    <row r="53" spans="1:11" ht="14.1" customHeight="1" x14ac:dyDescent="0.25">
      <c r="A53" s="23"/>
      <c r="B53" s="23"/>
      <c r="C53" s="39" t="s">
        <v>50</v>
      </c>
      <c r="D53" s="40">
        <v>0</v>
      </c>
      <c r="E53" s="40">
        <v>0</v>
      </c>
      <c r="F53" s="40">
        <v>0</v>
      </c>
      <c r="G53" s="40">
        <v>0</v>
      </c>
      <c r="H53" s="23"/>
      <c r="I53" s="23"/>
      <c r="J53" s="23"/>
      <c r="K53" s="23"/>
    </row>
    <row r="54" spans="1:11" ht="14.1" customHeight="1" x14ac:dyDescent="0.25">
      <c r="A54" s="23"/>
      <c r="B54" s="23"/>
      <c r="C54" s="39" t="s">
        <v>55</v>
      </c>
      <c r="D54" s="40">
        <v>0</v>
      </c>
      <c r="E54" s="40">
        <v>0</v>
      </c>
      <c r="F54" s="40">
        <v>0</v>
      </c>
      <c r="G54" s="40">
        <v>0</v>
      </c>
      <c r="H54" s="23"/>
      <c r="I54" s="23"/>
      <c r="J54" s="23"/>
      <c r="K54" s="23"/>
    </row>
    <row r="55" spans="1:11" ht="14.1" customHeight="1" x14ac:dyDescent="0.25">
      <c r="A55" s="23"/>
      <c r="B55" s="23"/>
      <c r="C55" s="39" t="s">
        <v>49</v>
      </c>
      <c r="D55" s="40">
        <v>0</v>
      </c>
      <c r="E55" s="40">
        <v>0</v>
      </c>
      <c r="F55" s="40">
        <v>0</v>
      </c>
      <c r="G55" s="40">
        <v>0</v>
      </c>
      <c r="H55" s="23"/>
      <c r="I55" s="23"/>
      <c r="J55" s="23"/>
      <c r="K55" s="23"/>
    </row>
    <row r="56" spans="1:11" ht="14.1" customHeight="1" x14ac:dyDescent="0.25">
      <c r="A56" s="23"/>
      <c r="B56" s="23"/>
      <c r="C56" s="39" t="s">
        <v>50</v>
      </c>
      <c r="D56" s="40">
        <v>0</v>
      </c>
      <c r="E56" s="40">
        <v>0</v>
      </c>
      <c r="F56" s="40">
        <v>0</v>
      </c>
      <c r="G56" s="40">
        <v>0</v>
      </c>
      <c r="H56" s="23"/>
      <c r="I56" s="23"/>
      <c r="J56" s="23"/>
      <c r="K56" s="23"/>
    </row>
    <row r="57" spans="1:11" ht="14.1" customHeight="1" x14ac:dyDescent="0.25">
      <c r="A57" s="23"/>
      <c r="B57" s="23"/>
      <c r="C57" s="39" t="s">
        <v>56</v>
      </c>
      <c r="D57" s="40">
        <v>0</v>
      </c>
      <c r="E57" s="40">
        <v>30000000</v>
      </c>
      <c r="F57" s="40">
        <v>30000000</v>
      </c>
      <c r="G57" s="40">
        <v>30000000</v>
      </c>
      <c r="H57" s="23"/>
      <c r="I57" s="23"/>
      <c r="J57" s="23"/>
      <c r="K57" s="23"/>
    </row>
    <row r="58" spans="1:11" ht="14.1" customHeight="1" x14ac:dyDescent="0.25">
      <c r="A58" s="23"/>
      <c r="B58" s="23"/>
      <c r="C58" s="39" t="s">
        <v>49</v>
      </c>
      <c r="D58" s="40">
        <v>0</v>
      </c>
      <c r="E58" s="40">
        <v>30000000</v>
      </c>
      <c r="F58" s="40">
        <v>30000000</v>
      </c>
      <c r="G58" s="40">
        <v>30000000</v>
      </c>
      <c r="H58" s="23"/>
      <c r="I58" s="23"/>
      <c r="J58" s="23"/>
      <c r="K58" s="23"/>
    </row>
    <row r="59" spans="1:11" ht="14.1" customHeight="1" x14ac:dyDescent="0.25">
      <c r="A59" s="23"/>
      <c r="B59" s="23"/>
      <c r="C59" s="39" t="s">
        <v>50</v>
      </c>
      <c r="D59" s="40">
        <v>0</v>
      </c>
      <c r="E59" s="40">
        <v>0</v>
      </c>
      <c r="F59" s="40">
        <v>0</v>
      </c>
      <c r="G59" s="40">
        <v>0</v>
      </c>
      <c r="H59" s="23"/>
      <c r="I59" s="23"/>
      <c r="J59" s="23"/>
      <c r="K59" s="23"/>
    </row>
    <row r="60" spans="1:11" ht="14.1" customHeight="1" x14ac:dyDescent="0.25">
      <c r="A60" s="23"/>
      <c r="B60" s="23"/>
      <c r="C60" s="39" t="s">
        <v>57</v>
      </c>
      <c r="D60" s="40">
        <v>0</v>
      </c>
      <c r="E60" s="40">
        <v>0</v>
      </c>
      <c r="F60" s="40">
        <v>0</v>
      </c>
      <c r="G60" s="40">
        <v>0</v>
      </c>
      <c r="H60" s="23"/>
      <c r="I60" s="23"/>
      <c r="J60" s="23"/>
      <c r="K60" s="23"/>
    </row>
    <row r="61" spans="1:11" ht="14.1" customHeight="1" x14ac:dyDescent="0.25">
      <c r="A61" s="23"/>
      <c r="B61" s="23"/>
      <c r="C61" s="39" t="s">
        <v>49</v>
      </c>
      <c r="D61" s="40">
        <v>0</v>
      </c>
      <c r="E61" s="40">
        <v>0</v>
      </c>
      <c r="F61" s="40">
        <v>0</v>
      </c>
      <c r="G61" s="40">
        <v>0</v>
      </c>
      <c r="H61" s="23"/>
      <c r="I61" s="23"/>
      <c r="J61" s="23"/>
      <c r="K61" s="23"/>
    </row>
    <row r="62" spans="1:11" ht="14.1" customHeight="1" x14ac:dyDescent="0.25">
      <c r="A62" s="23"/>
      <c r="B62" s="23"/>
      <c r="C62" s="39" t="s">
        <v>58</v>
      </c>
      <c r="D62" s="40">
        <v>0</v>
      </c>
      <c r="E62" s="40">
        <v>0</v>
      </c>
      <c r="F62" s="40">
        <v>0</v>
      </c>
      <c r="G62" s="40">
        <v>0</v>
      </c>
      <c r="H62" s="23"/>
      <c r="I62" s="23"/>
      <c r="J62" s="23"/>
      <c r="K62" s="23"/>
    </row>
    <row r="63" spans="1:11" ht="14.1" customHeight="1" x14ac:dyDescent="0.25">
      <c r="A63" s="23"/>
      <c r="B63" s="23"/>
      <c r="C63" s="39" t="s">
        <v>59</v>
      </c>
      <c r="D63" s="40">
        <v>0</v>
      </c>
      <c r="E63" s="40">
        <v>0</v>
      </c>
      <c r="F63" s="40">
        <v>0</v>
      </c>
      <c r="G63" s="40">
        <v>0</v>
      </c>
      <c r="H63" s="23"/>
      <c r="I63" s="23"/>
      <c r="J63" s="23"/>
      <c r="K63" s="23"/>
    </row>
    <row r="64" spans="1:11" ht="14.1" customHeight="1" x14ac:dyDescent="0.25">
      <c r="A64" s="23"/>
      <c r="B64" s="23"/>
      <c r="C64" s="39" t="s">
        <v>60</v>
      </c>
      <c r="D64" s="40">
        <v>0</v>
      </c>
      <c r="E64" s="40">
        <v>0</v>
      </c>
      <c r="F64" s="40">
        <v>0</v>
      </c>
      <c r="G64" s="40">
        <v>0</v>
      </c>
      <c r="H64" s="23"/>
      <c r="I64" s="23"/>
      <c r="J64" s="23"/>
      <c r="K64" s="23"/>
    </row>
    <row r="65" spans="1:11" ht="14.1" customHeight="1" x14ac:dyDescent="0.25">
      <c r="A65" s="23"/>
      <c r="B65" s="23"/>
      <c r="C65" s="39" t="s">
        <v>61</v>
      </c>
      <c r="D65" s="40">
        <v>0</v>
      </c>
      <c r="E65" s="40">
        <v>0</v>
      </c>
      <c r="F65" s="40">
        <v>0</v>
      </c>
      <c r="G65" s="40">
        <v>0</v>
      </c>
      <c r="H65" s="23"/>
      <c r="I65" s="23"/>
      <c r="J65" s="23"/>
      <c r="K65" s="23"/>
    </row>
    <row r="66" spans="1:11" ht="14.1" customHeight="1" x14ac:dyDescent="0.25">
      <c r="A66" s="23"/>
      <c r="B66" s="23"/>
      <c r="C66" s="39" t="s">
        <v>62</v>
      </c>
      <c r="D66" s="40">
        <v>0</v>
      </c>
      <c r="E66" s="40">
        <v>0</v>
      </c>
      <c r="F66" s="40">
        <v>0</v>
      </c>
      <c r="G66" s="40">
        <v>0</v>
      </c>
      <c r="H66" s="23"/>
      <c r="I66" s="23"/>
      <c r="J66" s="23"/>
      <c r="K66" s="23"/>
    </row>
    <row r="67" spans="1:11" ht="14.1" customHeight="1" x14ac:dyDescent="0.25">
      <c r="A67" s="23"/>
      <c r="B67" s="23"/>
      <c r="C67" s="39" t="s">
        <v>49</v>
      </c>
      <c r="D67" s="40">
        <v>0</v>
      </c>
      <c r="E67" s="40">
        <v>0</v>
      </c>
      <c r="F67" s="40">
        <v>0</v>
      </c>
      <c r="G67" s="40">
        <v>0</v>
      </c>
      <c r="H67" s="23"/>
      <c r="I67" s="23"/>
      <c r="J67" s="23"/>
      <c r="K67" s="23"/>
    </row>
    <row r="68" spans="1:11" ht="14.1" customHeight="1" x14ac:dyDescent="0.25">
      <c r="A68" s="23"/>
      <c r="B68" s="23"/>
      <c r="C68" s="39" t="s">
        <v>58</v>
      </c>
      <c r="D68" s="40">
        <v>0</v>
      </c>
      <c r="E68" s="40">
        <v>0</v>
      </c>
      <c r="F68" s="40">
        <v>0</v>
      </c>
      <c r="G68" s="40">
        <v>0</v>
      </c>
      <c r="H68" s="23"/>
      <c r="I68" s="23"/>
      <c r="J68" s="23"/>
      <c r="K68" s="23"/>
    </row>
    <row r="69" spans="1:11" ht="14.1" customHeight="1" x14ac:dyDescent="0.25">
      <c r="A69" s="23"/>
      <c r="B69" s="23"/>
      <c r="C69" s="39" t="s">
        <v>59</v>
      </c>
      <c r="D69" s="40">
        <v>0</v>
      </c>
      <c r="E69" s="40">
        <v>0</v>
      </c>
      <c r="F69" s="40">
        <v>0</v>
      </c>
      <c r="G69" s="40">
        <v>0</v>
      </c>
      <c r="H69" s="23"/>
      <c r="I69" s="23"/>
      <c r="J69" s="23"/>
      <c r="K69" s="23"/>
    </row>
    <row r="70" spans="1:11" ht="14.1" customHeight="1" x14ac:dyDescent="0.25">
      <c r="A70" s="23"/>
      <c r="B70" s="23"/>
      <c r="C70" s="39" t="s">
        <v>60</v>
      </c>
      <c r="D70" s="40">
        <v>0</v>
      </c>
      <c r="E70" s="40">
        <v>0</v>
      </c>
      <c r="F70" s="40">
        <v>0</v>
      </c>
      <c r="G70" s="40">
        <v>0</v>
      </c>
      <c r="H70" s="23"/>
      <c r="I70" s="23"/>
      <c r="J70" s="23"/>
      <c r="K70" s="23"/>
    </row>
    <row r="71" spans="1:11" ht="14.1" customHeight="1" x14ac:dyDescent="0.25">
      <c r="A71" s="23"/>
      <c r="B71" s="23"/>
      <c r="C71" s="39" t="s">
        <v>61</v>
      </c>
      <c r="D71" s="40">
        <v>0</v>
      </c>
      <c r="E71" s="40">
        <v>0</v>
      </c>
      <c r="F71" s="40">
        <v>0</v>
      </c>
      <c r="G71" s="40">
        <v>0</v>
      </c>
      <c r="H71" s="23"/>
      <c r="I71" s="23"/>
      <c r="J71" s="23"/>
      <c r="K71" s="23"/>
    </row>
    <row r="72" spans="1:11" ht="14.1" customHeight="1" x14ac:dyDescent="0.25">
      <c r="A72" s="23"/>
      <c r="B72" s="23"/>
      <c r="C72" s="39" t="s">
        <v>63</v>
      </c>
      <c r="D72" s="40">
        <v>0</v>
      </c>
      <c r="E72" s="40">
        <v>0</v>
      </c>
      <c r="F72" s="40">
        <v>0</v>
      </c>
      <c r="G72" s="40">
        <v>0</v>
      </c>
      <c r="H72" s="23"/>
      <c r="I72" s="23"/>
      <c r="J72" s="23"/>
      <c r="K72" s="23"/>
    </row>
    <row r="73" spans="1:11" ht="14.1" customHeight="1" x14ac:dyDescent="0.25">
      <c r="A73" s="23"/>
      <c r="B73" s="23"/>
      <c r="C73" s="39" t="s">
        <v>49</v>
      </c>
      <c r="D73" s="40">
        <v>0</v>
      </c>
      <c r="E73" s="40">
        <v>0</v>
      </c>
      <c r="F73" s="40">
        <v>0</v>
      </c>
      <c r="G73" s="40">
        <v>0</v>
      </c>
      <c r="H73" s="23"/>
      <c r="I73" s="23"/>
      <c r="J73" s="23"/>
      <c r="K73" s="23"/>
    </row>
    <row r="74" spans="1:11" ht="14.1" customHeight="1" x14ac:dyDescent="0.25">
      <c r="A74" s="23"/>
      <c r="B74" s="23"/>
      <c r="C74" s="39" t="s">
        <v>58</v>
      </c>
      <c r="D74" s="40">
        <v>0</v>
      </c>
      <c r="E74" s="40">
        <v>0</v>
      </c>
      <c r="F74" s="40">
        <v>0</v>
      </c>
      <c r="G74" s="40">
        <v>0</v>
      </c>
      <c r="H74" s="23"/>
      <c r="I74" s="23"/>
      <c r="J74" s="23"/>
      <c r="K74" s="23"/>
    </row>
    <row r="75" spans="1:11" ht="14.1" customHeight="1" x14ac:dyDescent="0.25">
      <c r="A75" s="23"/>
      <c r="B75" s="23"/>
      <c r="C75" s="39" t="s">
        <v>59</v>
      </c>
      <c r="D75" s="40">
        <v>0</v>
      </c>
      <c r="E75" s="40">
        <v>0</v>
      </c>
      <c r="F75" s="40">
        <v>0</v>
      </c>
      <c r="G75" s="40">
        <v>0</v>
      </c>
      <c r="H75" s="23"/>
      <c r="I75" s="23"/>
      <c r="J75" s="23"/>
      <c r="K75" s="23"/>
    </row>
    <row r="76" spans="1:11" ht="14.1" customHeight="1" x14ac:dyDescent="0.25">
      <c r="A76" s="23"/>
      <c r="B76" s="23"/>
      <c r="C76" s="39" t="s">
        <v>60</v>
      </c>
      <c r="D76" s="40">
        <v>0</v>
      </c>
      <c r="E76" s="40">
        <v>0</v>
      </c>
      <c r="F76" s="40">
        <v>0</v>
      </c>
      <c r="G76" s="40">
        <v>0</v>
      </c>
      <c r="H76" s="23"/>
      <c r="I76" s="23"/>
      <c r="J76" s="23"/>
      <c r="K76" s="23"/>
    </row>
    <row r="77" spans="1:11" ht="14.1" customHeight="1" x14ac:dyDescent="0.25">
      <c r="A77" s="23"/>
      <c r="B77" s="23"/>
      <c r="C77" s="39" t="s">
        <v>61</v>
      </c>
      <c r="D77" s="40">
        <v>0</v>
      </c>
      <c r="E77" s="40">
        <v>0</v>
      </c>
      <c r="F77" s="40">
        <v>0</v>
      </c>
      <c r="G77" s="40">
        <v>0</v>
      </c>
      <c r="H77" s="23"/>
      <c r="I77" s="23"/>
      <c r="J77" s="23"/>
      <c r="K77" s="23"/>
    </row>
    <row r="78" spans="1:11" ht="14.1" customHeight="1" x14ac:dyDescent="0.25">
      <c r="A78" s="23"/>
      <c r="B78" s="23"/>
      <c r="C78" s="39" t="s">
        <v>64</v>
      </c>
      <c r="D78" s="40">
        <v>0</v>
      </c>
      <c r="E78" s="40">
        <v>0</v>
      </c>
      <c r="F78" s="40">
        <v>0</v>
      </c>
      <c r="G78" s="40">
        <v>0</v>
      </c>
      <c r="H78" s="23"/>
      <c r="I78" s="23"/>
      <c r="J78" s="23"/>
      <c r="K78" s="23"/>
    </row>
    <row r="79" spans="1:11" ht="14.1" customHeight="1" x14ac:dyDescent="0.25">
      <c r="A79" s="23"/>
      <c r="B79" s="23"/>
      <c r="C79" s="39" t="s">
        <v>65</v>
      </c>
      <c r="D79" s="40">
        <v>0</v>
      </c>
      <c r="E79" s="40">
        <v>0</v>
      </c>
      <c r="F79" s="40">
        <v>0</v>
      </c>
      <c r="G79" s="40">
        <v>0</v>
      </c>
      <c r="H79" s="23"/>
      <c r="I79" s="23"/>
      <c r="J79" s="23"/>
      <c r="K79" s="23"/>
    </row>
    <row r="80" spans="1:11" ht="14.1" customHeight="1" x14ac:dyDescent="0.25">
      <c r="A80" s="23"/>
      <c r="B80" s="23"/>
      <c r="C80" s="41" t="s">
        <v>25</v>
      </c>
      <c r="D80" s="40">
        <v>0</v>
      </c>
      <c r="E80" s="40">
        <v>75000000</v>
      </c>
      <c r="F80" s="40">
        <v>75000000</v>
      </c>
      <c r="G80" s="40">
        <v>75000000</v>
      </c>
      <c r="H80" s="23"/>
      <c r="I80" s="23"/>
      <c r="J80" s="23"/>
      <c r="K80" s="23"/>
    </row>
    <row r="81" spans="1:11" ht="30.95" customHeight="1" x14ac:dyDescent="0.25">
      <c r="A81" s="23"/>
      <c r="B81" s="23"/>
      <c r="C81" s="33" t="s">
        <v>19</v>
      </c>
      <c r="D81" s="1619" t="s">
        <v>205</v>
      </c>
      <c r="E81" s="1620"/>
      <c r="F81" s="1620"/>
      <c r="G81" s="1620"/>
      <c r="H81" s="23"/>
      <c r="I81" s="23"/>
      <c r="J81" s="23"/>
      <c r="K81" s="23"/>
    </row>
    <row r="82" spans="1:11" ht="30.95" customHeight="1" x14ac:dyDescent="0.25">
      <c r="A82" s="23"/>
      <c r="B82" s="23"/>
      <c r="C82" s="34" t="s">
        <v>20</v>
      </c>
      <c r="D82" s="1615" t="s">
        <v>206</v>
      </c>
      <c r="E82" s="1616"/>
      <c r="F82" s="1616"/>
      <c r="G82" s="1616"/>
      <c r="H82" s="23"/>
      <c r="I82" s="23"/>
      <c r="J82" s="23"/>
      <c r="K82" s="23"/>
    </row>
    <row r="83" spans="1:11" ht="30.95" customHeight="1" x14ac:dyDescent="0.25">
      <c r="A83" s="23"/>
      <c r="B83" s="23"/>
      <c r="C83" s="34" t="s">
        <v>21</v>
      </c>
      <c r="D83" s="1615" t="s">
        <v>207</v>
      </c>
      <c r="E83" s="1616"/>
      <c r="F83" s="1616"/>
      <c r="G83" s="1616"/>
      <c r="H83" s="23"/>
      <c r="I83" s="23"/>
      <c r="J83" s="23"/>
      <c r="K83" s="23"/>
    </row>
    <row r="84" spans="1:11" ht="15" customHeight="1" x14ac:dyDescent="0.25">
      <c r="A84" s="23"/>
      <c r="B84" s="23"/>
      <c r="C84" s="35"/>
      <c r="D84" s="36">
        <v>2023</v>
      </c>
      <c r="E84" s="36">
        <v>2024</v>
      </c>
      <c r="F84" s="36">
        <v>2025</v>
      </c>
      <c r="G84" s="36">
        <v>2026</v>
      </c>
      <c r="H84" s="23"/>
      <c r="I84" s="23"/>
      <c r="J84" s="23"/>
      <c r="K84" s="23"/>
    </row>
    <row r="85" spans="1:11" ht="15" customHeight="1" x14ac:dyDescent="0.25">
      <c r="A85" s="23"/>
      <c r="B85" s="23"/>
      <c r="C85" s="37"/>
      <c r="D85" s="38" t="s">
        <v>22</v>
      </c>
      <c r="E85" s="38" t="s">
        <v>23</v>
      </c>
      <c r="F85" s="38" t="s">
        <v>23</v>
      </c>
      <c r="G85" s="38" t="s">
        <v>23</v>
      </c>
      <c r="H85" s="23"/>
      <c r="I85" s="23"/>
      <c r="J85" s="23"/>
      <c r="K85" s="23"/>
    </row>
    <row r="86" spans="1:11" ht="14.1" customHeight="1" x14ac:dyDescent="0.25">
      <c r="A86" s="23"/>
      <c r="B86" s="23"/>
      <c r="C86" s="27" t="s">
        <v>33</v>
      </c>
      <c r="D86" s="31" t="s">
        <v>208</v>
      </c>
      <c r="E86" s="31" t="s">
        <v>208</v>
      </c>
      <c r="F86" s="31" t="s">
        <v>208</v>
      </c>
      <c r="G86" s="31" t="s">
        <v>209</v>
      </c>
      <c r="H86" s="23"/>
      <c r="I86" s="23"/>
      <c r="J86" s="23"/>
      <c r="K86" s="23"/>
    </row>
    <row r="87" spans="1:11" ht="14.1" customHeight="1" x14ac:dyDescent="0.25">
      <c r="A87" s="23"/>
      <c r="B87" s="23"/>
      <c r="C87" s="27" t="s">
        <v>35</v>
      </c>
      <c r="D87" s="31" t="s">
        <v>210</v>
      </c>
      <c r="E87" s="31" t="s">
        <v>210</v>
      </c>
      <c r="F87" s="31" t="s">
        <v>210</v>
      </c>
      <c r="G87" s="31" t="s">
        <v>211</v>
      </c>
      <c r="H87" s="23"/>
      <c r="I87" s="23"/>
      <c r="J87" s="23"/>
      <c r="K87" s="23"/>
    </row>
    <row r="88" spans="1:11" ht="14.1" customHeight="1" x14ac:dyDescent="0.25">
      <c r="A88" s="23"/>
      <c r="B88" s="23"/>
      <c r="C88" s="27" t="s">
        <v>40</v>
      </c>
      <c r="D88" s="31" t="s">
        <v>212</v>
      </c>
      <c r="E88" s="31" t="s">
        <v>212</v>
      </c>
      <c r="F88" s="31" t="s">
        <v>212</v>
      </c>
      <c r="G88" s="31" t="s">
        <v>213</v>
      </c>
      <c r="H88" s="23"/>
      <c r="I88" s="23"/>
      <c r="J88" s="23"/>
      <c r="K88" s="23"/>
    </row>
    <row r="89" spans="1:11" ht="14.1" customHeight="1" x14ac:dyDescent="0.25">
      <c r="A89" s="23"/>
      <c r="B89" s="23"/>
      <c r="C89" s="27" t="s">
        <v>41</v>
      </c>
      <c r="D89" s="31" t="s">
        <v>18</v>
      </c>
      <c r="E89" s="31" t="s">
        <v>42</v>
      </c>
      <c r="F89" s="31" t="s">
        <v>42</v>
      </c>
      <c r="G89" s="31" t="s">
        <v>214</v>
      </c>
      <c r="H89" s="23"/>
      <c r="I89" s="23"/>
      <c r="J89" s="23"/>
      <c r="K89" s="23"/>
    </row>
    <row r="90" spans="1:11" ht="14.1" customHeight="1" x14ac:dyDescent="0.25">
      <c r="A90" s="23"/>
      <c r="B90" s="23"/>
      <c r="C90" s="27" t="s">
        <v>43</v>
      </c>
      <c r="D90" s="31" t="s">
        <v>18</v>
      </c>
      <c r="E90" s="31" t="s">
        <v>42</v>
      </c>
      <c r="F90" s="31" t="s">
        <v>42</v>
      </c>
      <c r="G90" s="31" t="s">
        <v>215</v>
      </c>
      <c r="H90" s="23"/>
      <c r="I90" s="23"/>
      <c r="J90" s="23"/>
      <c r="K90" s="23"/>
    </row>
    <row r="91" spans="1:11" ht="14.1" customHeight="1" x14ac:dyDescent="0.25">
      <c r="A91" s="23"/>
      <c r="B91" s="23"/>
      <c r="C91" s="27" t="s">
        <v>47</v>
      </c>
      <c r="D91" s="31" t="s">
        <v>18</v>
      </c>
      <c r="E91" s="31" t="s">
        <v>42</v>
      </c>
      <c r="F91" s="31" t="s">
        <v>42</v>
      </c>
      <c r="G91" s="31" t="s">
        <v>216</v>
      </c>
      <c r="H91" s="23"/>
      <c r="I91" s="23"/>
      <c r="J91" s="23"/>
      <c r="K91" s="23"/>
    </row>
    <row r="92" spans="1:11" ht="14.1" customHeight="1" x14ac:dyDescent="0.25">
      <c r="A92" s="23"/>
      <c r="B92" s="23"/>
      <c r="C92" s="1617" t="s">
        <v>24</v>
      </c>
      <c r="D92" s="1618"/>
      <c r="E92" s="1618"/>
      <c r="F92" s="1618"/>
      <c r="G92" s="1618"/>
      <c r="H92" s="23"/>
      <c r="I92" s="23"/>
      <c r="J92" s="23"/>
      <c r="K92" s="23"/>
    </row>
    <row r="93" spans="1:11" ht="14.1" customHeight="1" x14ac:dyDescent="0.25">
      <c r="A93" s="23"/>
      <c r="B93" s="23"/>
      <c r="C93" s="35"/>
      <c r="D93" s="36">
        <v>2023</v>
      </c>
      <c r="E93" s="36">
        <v>2024</v>
      </c>
      <c r="F93" s="36">
        <v>2025</v>
      </c>
      <c r="G93" s="36">
        <v>2026</v>
      </c>
      <c r="H93" s="23"/>
      <c r="I93" s="23"/>
      <c r="J93" s="23"/>
      <c r="K93" s="23"/>
    </row>
    <row r="94" spans="1:11" ht="14.1" customHeight="1" x14ac:dyDescent="0.25">
      <c r="A94" s="23"/>
      <c r="B94" s="23"/>
      <c r="C94" s="37"/>
      <c r="D94" s="38" t="s">
        <v>22</v>
      </c>
      <c r="E94" s="38" t="s">
        <v>23</v>
      </c>
      <c r="F94" s="38" t="s">
        <v>23</v>
      </c>
      <c r="G94" s="38" t="s">
        <v>23</v>
      </c>
      <c r="H94" s="23"/>
      <c r="I94" s="23"/>
      <c r="J94" s="23"/>
      <c r="K94" s="23"/>
    </row>
    <row r="95" spans="1:11" ht="14.1" customHeight="1" x14ac:dyDescent="0.25">
      <c r="A95" s="23"/>
      <c r="B95" s="23"/>
      <c r="C95" s="39" t="s">
        <v>48</v>
      </c>
      <c r="D95" s="40">
        <v>0</v>
      </c>
      <c r="E95" s="40">
        <v>0</v>
      </c>
      <c r="F95" s="40">
        <v>0</v>
      </c>
      <c r="G95" s="40">
        <v>0</v>
      </c>
      <c r="H95" s="23"/>
      <c r="I95" s="23"/>
      <c r="J95" s="23"/>
      <c r="K95" s="23"/>
    </row>
    <row r="96" spans="1:11" ht="14.1" customHeight="1" x14ac:dyDescent="0.25">
      <c r="A96" s="23"/>
      <c r="B96" s="23"/>
      <c r="C96" s="39" t="s">
        <v>49</v>
      </c>
      <c r="D96" s="40">
        <v>0</v>
      </c>
      <c r="E96" s="40">
        <v>0</v>
      </c>
      <c r="F96" s="40">
        <v>0</v>
      </c>
      <c r="G96" s="40">
        <v>0</v>
      </c>
      <c r="H96" s="23"/>
      <c r="I96" s="23"/>
      <c r="J96" s="23"/>
      <c r="K96" s="23"/>
    </row>
    <row r="97" spans="1:11" ht="14.1" customHeight="1" x14ac:dyDescent="0.25">
      <c r="A97" s="23"/>
      <c r="B97" s="23"/>
      <c r="C97" s="39" t="s">
        <v>50</v>
      </c>
      <c r="D97" s="40">
        <v>0</v>
      </c>
      <c r="E97" s="40">
        <v>0</v>
      </c>
      <c r="F97" s="40">
        <v>0</v>
      </c>
      <c r="G97" s="40">
        <v>0</v>
      </c>
      <c r="H97" s="23"/>
      <c r="I97" s="23"/>
      <c r="J97" s="23"/>
      <c r="K97" s="23"/>
    </row>
    <row r="98" spans="1:11" ht="14.1" customHeight="1" x14ac:dyDescent="0.25">
      <c r="A98" s="23"/>
      <c r="B98" s="23"/>
      <c r="C98" s="39" t="s">
        <v>51</v>
      </c>
      <c r="D98" s="40">
        <v>0</v>
      </c>
      <c r="E98" s="40">
        <v>0</v>
      </c>
      <c r="F98" s="40">
        <v>0</v>
      </c>
      <c r="G98" s="40">
        <v>0</v>
      </c>
      <c r="H98" s="23"/>
      <c r="I98" s="23"/>
      <c r="J98" s="23"/>
      <c r="K98" s="23"/>
    </row>
    <row r="99" spans="1:11" ht="14.1" customHeight="1" x14ac:dyDescent="0.25">
      <c r="A99" s="23"/>
      <c r="B99" s="23"/>
      <c r="C99" s="39" t="s">
        <v>49</v>
      </c>
      <c r="D99" s="40">
        <v>0</v>
      </c>
      <c r="E99" s="40">
        <v>0</v>
      </c>
      <c r="F99" s="40">
        <v>0</v>
      </c>
      <c r="G99" s="40">
        <v>0</v>
      </c>
      <c r="H99" s="23"/>
      <c r="I99" s="23"/>
      <c r="J99" s="23"/>
      <c r="K99" s="23"/>
    </row>
    <row r="100" spans="1:11" ht="14.1" customHeight="1" x14ac:dyDescent="0.25">
      <c r="A100" s="23"/>
      <c r="B100" s="23"/>
      <c r="C100" s="39" t="s">
        <v>50</v>
      </c>
      <c r="D100" s="40">
        <v>0</v>
      </c>
      <c r="E100" s="40">
        <v>0</v>
      </c>
      <c r="F100" s="40">
        <v>0</v>
      </c>
      <c r="G100" s="40">
        <v>0</v>
      </c>
      <c r="H100" s="23"/>
      <c r="I100" s="23"/>
      <c r="J100" s="23"/>
      <c r="K100" s="23"/>
    </row>
    <row r="101" spans="1:11" ht="14.1" customHeight="1" x14ac:dyDescent="0.25">
      <c r="A101" s="23"/>
      <c r="B101" s="23"/>
      <c r="C101" s="39" t="s">
        <v>52</v>
      </c>
      <c r="D101" s="40">
        <v>0</v>
      </c>
      <c r="E101" s="40">
        <v>36400000</v>
      </c>
      <c r="F101" s="40">
        <v>36400000</v>
      </c>
      <c r="G101" s="40">
        <v>22900000</v>
      </c>
      <c r="H101" s="23"/>
      <c r="I101" s="23"/>
      <c r="J101" s="23"/>
      <c r="K101" s="23"/>
    </row>
    <row r="102" spans="1:11" ht="14.1" customHeight="1" x14ac:dyDescent="0.25">
      <c r="A102" s="23"/>
      <c r="B102" s="23"/>
      <c r="C102" s="39" t="s">
        <v>49</v>
      </c>
      <c r="D102" s="40">
        <v>0</v>
      </c>
      <c r="E102" s="40">
        <v>36400000</v>
      </c>
      <c r="F102" s="40">
        <v>36400000</v>
      </c>
      <c r="G102" s="40">
        <v>22900000</v>
      </c>
      <c r="H102" s="23"/>
      <c r="I102" s="23"/>
      <c r="J102" s="23"/>
      <c r="K102" s="23"/>
    </row>
    <row r="103" spans="1:11" ht="14.1" customHeight="1" x14ac:dyDescent="0.25">
      <c r="A103" s="23"/>
      <c r="B103" s="23"/>
      <c r="C103" s="39" t="s">
        <v>50</v>
      </c>
      <c r="D103" s="40">
        <v>0</v>
      </c>
      <c r="E103" s="40">
        <v>0</v>
      </c>
      <c r="F103" s="40">
        <v>0</v>
      </c>
      <c r="G103" s="40">
        <v>0</v>
      </c>
      <c r="H103" s="23"/>
      <c r="I103" s="23"/>
      <c r="J103" s="23"/>
      <c r="K103" s="23"/>
    </row>
    <row r="104" spans="1:11" ht="14.1" customHeight="1" x14ac:dyDescent="0.25">
      <c r="A104" s="23"/>
      <c r="B104" s="23"/>
      <c r="C104" s="39" t="s">
        <v>53</v>
      </c>
      <c r="D104" s="40">
        <v>0</v>
      </c>
      <c r="E104" s="40">
        <v>0</v>
      </c>
      <c r="F104" s="40">
        <v>0</v>
      </c>
      <c r="G104" s="40">
        <v>0</v>
      </c>
      <c r="H104" s="23"/>
      <c r="I104" s="23"/>
      <c r="J104" s="23"/>
      <c r="K104" s="23"/>
    </row>
    <row r="105" spans="1:11" ht="14.1" customHeight="1" x14ac:dyDescent="0.25">
      <c r="A105" s="23"/>
      <c r="B105" s="23"/>
      <c r="C105" s="39" t="s">
        <v>49</v>
      </c>
      <c r="D105" s="40">
        <v>0</v>
      </c>
      <c r="E105" s="40">
        <v>0</v>
      </c>
      <c r="F105" s="40">
        <v>0</v>
      </c>
      <c r="G105" s="40">
        <v>0</v>
      </c>
      <c r="H105" s="23"/>
      <c r="I105" s="23"/>
      <c r="J105" s="23"/>
      <c r="K105" s="23"/>
    </row>
    <row r="106" spans="1:11" ht="14.1" customHeight="1" x14ac:dyDescent="0.25">
      <c r="A106" s="23"/>
      <c r="B106" s="23"/>
      <c r="C106" s="39" t="s">
        <v>50</v>
      </c>
      <c r="D106" s="40">
        <v>0</v>
      </c>
      <c r="E106" s="40">
        <v>0</v>
      </c>
      <c r="F106" s="40">
        <v>0</v>
      </c>
      <c r="G106" s="40">
        <v>0</v>
      </c>
      <c r="H106" s="23"/>
      <c r="I106" s="23"/>
      <c r="J106" s="23"/>
      <c r="K106" s="23"/>
    </row>
    <row r="107" spans="1:11" ht="14.1" customHeight="1" x14ac:dyDescent="0.25">
      <c r="A107" s="23"/>
      <c r="B107" s="23"/>
      <c r="C107" s="39" t="s">
        <v>54</v>
      </c>
      <c r="D107" s="40">
        <v>0</v>
      </c>
      <c r="E107" s="40">
        <v>0</v>
      </c>
      <c r="F107" s="40">
        <v>0</v>
      </c>
      <c r="G107" s="40">
        <v>0</v>
      </c>
      <c r="H107" s="23"/>
      <c r="I107" s="23"/>
      <c r="J107" s="23"/>
      <c r="K107" s="23"/>
    </row>
    <row r="108" spans="1:11" ht="14.1" customHeight="1" x14ac:dyDescent="0.25">
      <c r="A108" s="23"/>
      <c r="B108" s="23"/>
      <c r="C108" s="39" t="s">
        <v>49</v>
      </c>
      <c r="D108" s="40">
        <v>0</v>
      </c>
      <c r="E108" s="40">
        <v>0</v>
      </c>
      <c r="F108" s="40">
        <v>0</v>
      </c>
      <c r="G108" s="40">
        <v>0</v>
      </c>
      <c r="H108" s="23"/>
      <c r="I108" s="23"/>
      <c r="J108" s="23"/>
      <c r="K108" s="23"/>
    </row>
    <row r="109" spans="1:11" ht="14.1" customHeight="1" x14ac:dyDescent="0.25">
      <c r="A109" s="23"/>
      <c r="B109" s="23"/>
      <c r="C109" s="39" t="s">
        <v>50</v>
      </c>
      <c r="D109" s="40">
        <v>0</v>
      </c>
      <c r="E109" s="40">
        <v>0</v>
      </c>
      <c r="F109" s="40">
        <v>0</v>
      </c>
      <c r="G109" s="40">
        <v>0</v>
      </c>
      <c r="H109" s="23"/>
      <c r="I109" s="23"/>
      <c r="J109" s="23"/>
      <c r="K109" s="23"/>
    </row>
    <row r="110" spans="1:11" ht="14.1" customHeight="1" x14ac:dyDescent="0.25">
      <c r="A110" s="23"/>
      <c r="B110" s="23"/>
      <c r="C110" s="39" t="s">
        <v>55</v>
      </c>
      <c r="D110" s="40">
        <v>0</v>
      </c>
      <c r="E110" s="40">
        <v>600000</v>
      </c>
      <c r="F110" s="40">
        <v>600000</v>
      </c>
      <c r="G110" s="40">
        <v>600000</v>
      </c>
      <c r="H110" s="23"/>
      <c r="I110" s="23"/>
      <c r="J110" s="23"/>
      <c r="K110" s="23"/>
    </row>
    <row r="111" spans="1:11" ht="14.1" customHeight="1" x14ac:dyDescent="0.25">
      <c r="A111" s="23"/>
      <c r="B111" s="23"/>
      <c r="C111" s="39" t="s">
        <v>49</v>
      </c>
      <c r="D111" s="40">
        <v>0</v>
      </c>
      <c r="E111" s="40">
        <v>600000</v>
      </c>
      <c r="F111" s="40">
        <v>600000</v>
      </c>
      <c r="G111" s="40">
        <v>600000</v>
      </c>
      <c r="H111" s="23"/>
      <c r="I111" s="23"/>
      <c r="J111" s="23"/>
      <c r="K111" s="23"/>
    </row>
    <row r="112" spans="1:11" ht="14.1" customHeight="1" x14ac:dyDescent="0.25">
      <c r="A112" s="23"/>
      <c r="B112" s="23"/>
      <c r="C112" s="39" t="s">
        <v>50</v>
      </c>
      <c r="D112" s="40">
        <v>0</v>
      </c>
      <c r="E112" s="40">
        <v>0</v>
      </c>
      <c r="F112" s="40">
        <v>0</v>
      </c>
      <c r="G112" s="40">
        <v>0</v>
      </c>
      <c r="H112" s="23"/>
      <c r="I112" s="23"/>
      <c r="J112" s="23"/>
      <c r="K112" s="23"/>
    </row>
    <row r="113" spans="1:11" ht="14.1" customHeight="1" x14ac:dyDescent="0.25">
      <c r="A113" s="23"/>
      <c r="B113" s="23"/>
      <c r="C113" s="39" t="s">
        <v>56</v>
      </c>
      <c r="D113" s="40">
        <v>0</v>
      </c>
      <c r="E113" s="40">
        <v>0</v>
      </c>
      <c r="F113" s="40">
        <v>0</v>
      </c>
      <c r="G113" s="40">
        <v>0</v>
      </c>
      <c r="H113" s="23"/>
      <c r="I113" s="23"/>
      <c r="J113" s="23"/>
      <c r="K113" s="23"/>
    </row>
    <row r="114" spans="1:11" ht="14.1" customHeight="1" x14ac:dyDescent="0.25">
      <c r="A114" s="23"/>
      <c r="B114" s="23"/>
      <c r="C114" s="39" t="s">
        <v>49</v>
      </c>
      <c r="D114" s="40">
        <v>0</v>
      </c>
      <c r="E114" s="40">
        <v>0</v>
      </c>
      <c r="F114" s="40">
        <v>0</v>
      </c>
      <c r="G114" s="40">
        <v>0</v>
      </c>
      <c r="H114" s="23"/>
      <c r="I114" s="23"/>
      <c r="J114" s="23"/>
      <c r="K114" s="23"/>
    </row>
    <row r="115" spans="1:11" ht="14.1" customHeight="1" x14ac:dyDescent="0.25">
      <c r="A115" s="23"/>
      <c r="B115" s="23"/>
      <c r="C115" s="39" t="s">
        <v>50</v>
      </c>
      <c r="D115" s="40">
        <v>0</v>
      </c>
      <c r="E115" s="40">
        <v>0</v>
      </c>
      <c r="F115" s="40">
        <v>0</v>
      </c>
      <c r="G115" s="40">
        <v>0</v>
      </c>
      <c r="H115" s="23"/>
      <c r="I115" s="23"/>
      <c r="J115" s="23"/>
      <c r="K115" s="23"/>
    </row>
    <row r="116" spans="1:11" ht="14.1" customHeight="1" x14ac:dyDescent="0.25">
      <c r="A116" s="23"/>
      <c r="B116" s="23"/>
      <c r="C116" s="39" t="s">
        <v>57</v>
      </c>
      <c r="D116" s="40">
        <v>0</v>
      </c>
      <c r="E116" s="40">
        <v>0</v>
      </c>
      <c r="F116" s="40">
        <v>0</v>
      </c>
      <c r="G116" s="40">
        <v>0</v>
      </c>
      <c r="H116" s="23"/>
      <c r="I116" s="23"/>
      <c r="J116" s="23"/>
      <c r="K116" s="23"/>
    </row>
    <row r="117" spans="1:11" ht="14.1" customHeight="1" x14ac:dyDescent="0.25">
      <c r="A117" s="23"/>
      <c r="B117" s="23"/>
      <c r="C117" s="39" t="s">
        <v>49</v>
      </c>
      <c r="D117" s="40">
        <v>0</v>
      </c>
      <c r="E117" s="40">
        <v>0</v>
      </c>
      <c r="F117" s="40">
        <v>0</v>
      </c>
      <c r="G117" s="40">
        <v>0</v>
      </c>
      <c r="H117" s="23"/>
      <c r="I117" s="23"/>
      <c r="J117" s="23"/>
      <c r="K117" s="23"/>
    </row>
    <row r="118" spans="1:11" ht="14.1" customHeight="1" x14ac:dyDescent="0.25">
      <c r="A118" s="23"/>
      <c r="B118" s="23"/>
      <c r="C118" s="39" t="s">
        <v>58</v>
      </c>
      <c r="D118" s="40">
        <v>0</v>
      </c>
      <c r="E118" s="40">
        <v>0</v>
      </c>
      <c r="F118" s="40">
        <v>0</v>
      </c>
      <c r="G118" s="40">
        <v>0</v>
      </c>
      <c r="H118" s="23"/>
      <c r="I118" s="23"/>
      <c r="J118" s="23"/>
      <c r="K118" s="23"/>
    </row>
    <row r="119" spans="1:11" ht="14.1" customHeight="1" x14ac:dyDescent="0.25">
      <c r="A119" s="23"/>
      <c r="B119" s="23"/>
      <c r="C119" s="39" t="s">
        <v>59</v>
      </c>
      <c r="D119" s="40">
        <v>0</v>
      </c>
      <c r="E119" s="40">
        <v>0</v>
      </c>
      <c r="F119" s="40">
        <v>0</v>
      </c>
      <c r="G119" s="40">
        <v>0</v>
      </c>
      <c r="H119" s="23"/>
      <c r="I119" s="23"/>
      <c r="J119" s="23"/>
      <c r="K119" s="23"/>
    </row>
    <row r="120" spans="1:11" ht="14.1" customHeight="1" x14ac:dyDescent="0.25">
      <c r="A120" s="23"/>
      <c r="B120" s="23"/>
      <c r="C120" s="39" t="s">
        <v>60</v>
      </c>
      <c r="D120" s="40">
        <v>0</v>
      </c>
      <c r="E120" s="40">
        <v>0</v>
      </c>
      <c r="F120" s="40">
        <v>0</v>
      </c>
      <c r="G120" s="40">
        <v>0</v>
      </c>
      <c r="H120" s="23"/>
      <c r="I120" s="23"/>
      <c r="J120" s="23"/>
      <c r="K120" s="23"/>
    </row>
    <row r="121" spans="1:11" ht="14.1" customHeight="1" x14ac:dyDescent="0.25">
      <c r="A121" s="23"/>
      <c r="B121" s="23"/>
      <c r="C121" s="39" t="s">
        <v>61</v>
      </c>
      <c r="D121" s="40">
        <v>0</v>
      </c>
      <c r="E121" s="40">
        <v>0</v>
      </c>
      <c r="F121" s="40">
        <v>0</v>
      </c>
      <c r="G121" s="40">
        <v>0</v>
      </c>
      <c r="H121" s="23"/>
      <c r="I121" s="23"/>
      <c r="J121" s="23"/>
      <c r="K121" s="23"/>
    </row>
    <row r="122" spans="1:11" ht="14.1" customHeight="1" x14ac:dyDescent="0.25">
      <c r="A122" s="23"/>
      <c r="B122" s="23"/>
      <c r="C122" s="39" t="s">
        <v>62</v>
      </c>
      <c r="D122" s="40">
        <v>0</v>
      </c>
      <c r="E122" s="40">
        <v>0</v>
      </c>
      <c r="F122" s="40">
        <v>0</v>
      </c>
      <c r="G122" s="40">
        <v>0</v>
      </c>
      <c r="H122" s="23"/>
      <c r="I122" s="23"/>
      <c r="J122" s="23"/>
      <c r="K122" s="23"/>
    </row>
    <row r="123" spans="1:11" ht="14.1" customHeight="1" x14ac:dyDescent="0.25">
      <c r="A123" s="23"/>
      <c r="B123" s="23"/>
      <c r="C123" s="39" t="s">
        <v>49</v>
      </c>
      <c r="D123" s="40">
        <v>0</v>
      </c>
      <c r="E123" s="40">
        <v>0</v>
      </c>
      <c r="F123" s="40">
        <v>0</v>
      </c>
      <c r="G123" s="40">
        <v>0</v>
      </c>
      <c r="H123" s="23"/>
      <c r="I123" s="23"/>
      <c r="J123" s="23"/>
      <c r="K123" s="23"/>
    </row>
    <row r="124" spans="1:11" ht="14.1" customHeight="1" x14ac:dyDescent="0.25">
      <c r="A124" s="23"/>
      <c r="B124" s="23"/>
      <c r="C124" s="39" t="s">
        <v>58</v>
      </c>
      <c r="D124" s="40">
        <v>0</v>
      </c>
      <c r="E124" s="40">
        <v>0</v>
      </c>
      <c r="F124" s="40">
        <v>0</v>
      </c>
      <c r="G124" s="40">
        <v>0</v>
      </c>
      <c r="H124" s="23"/>
      <c r="I124" s="23"/>
      <c r="J124" s="23"/>
      <c r="K124" s="23"/>
    </row>
    <row r="125" spans="1:11" ht="14.1" customHeight="1" x14ac:dyDescent="0.25">
      <c r="A125" s="23"/>
      <c r="B125" s="23"/>
      <c r="C125" s="39" t="s">
        <v>59</v>
      </c>
      <c r="D125" s="40">
        <v>0</v>
      </c>
      <c r="E125" s="40">
        <v>0</v>
      </c>
      <c r="F125" s="40">
        <v>0</v>
      </c>
      <c r="G125" s="40">
        <v>0</v>
      </c>
      <c r="H125" s="23"/>
      <c r="I125" s="23"/>
      <c r="J125" s="23"/>
      <c r="K125" s="23"/>
    </row>
    <row r="126" spans="1:11" ht="14.1" customHeight="1" x14ac:dyDescent="0.25">
      <c r="A126" s="23"/>
      <c r="B126" s="23"/>
      <c r="C126" s="39" t="s">
        <v>60</v>
      </c>
      <c r="D126" s="40">
        <v>0</v>
      </c>
      <c r="E126" s="40">
        <v>0</v>
      </c>
      <c r="F126" s="40">
        <v>0</v>
      </c>
      <c r="G126" s="40">
        <v>0</v>
      </c>
      <c r="H126" s="23"/>
      <c r="I126" s="23"/>
      <c r="J126" s="23"/>
      <c r="K126" s="23"/>
    </row>
    <row r="127" spans="1:11" ht="14.1" customHeight="1" x14ac:dyDescent="0.25">
      <c r="A127" s="23"/>
      <c r="B127" s="23"/>
      <c r="C127" s="39" t="s">
        <v>61</v>
      </c>
      <c r="D127" s="40">
        <v>0</v>
      </c>
      <c r="E127" s="40">
        <v>0</v>
      </c>
      <c r="F127" s="40">
        <v>0</v>
      </c>
      <c r="G127" s="40">
        <v>0</v>
      </c>
      <c r="H127" s="23"/>
      <c r="I127" s="23"/>
      <c r="J127" s="23"/>
      <c r="K127" s="23"/>
    </row>
    <row r="128" spans="1:11" ht="14.1" customHeight="1" x14ac:dyDescent="0.25">
      <c r="A128" s="23"/>
      <c r="B128" s="23"/>
      <c r="C128" s="39" t="s">
        <v>63</v>
      </c>
      <c r="D128" s="40">
        <v>0</v>
      </c>
      <c r="E128" s="40">
        <v>0</v>
      </c>
      <c r="F128" s="40">
        <v>0</v>
      </c>
      <c r="G128" s="40">
        <v>0</v>
      </c>
      <c r="H128" s="23"/>
      <c r="I128" s="23"/>
      <c r="J128" s="23"/>
      <c r="K128" s="23"/>
    </row>
    <row r="129" spans="1:11" ht="14.1" customHeight="1" x14ac:dyDescent="0.25">
      <c r="A129" s="23"/>
      <c r="B129" s="23"/>
      <c r="C129" s="39" t="s">
        <v>49</v>
      </c>
      <c r="D129" s="40">
        <v>0</v>
      </c>
      <c r="E129" s="40">
        <v>0</v>
      </c>
      <c r="F129" s="40">
        <v>0</v>
      </c>
      <c r="G129" s="40">
        <v>0</v>
      </c>
      <c r="H129" s="23"/>
      <c r="I129" s="23"/>
      <c r="J129" s="23"/>
      <c r="K129" s="23"/>
    </row>
    <row r="130" spans="1:11" ht="14.1" customHeight="1" x14ac:dyDescent="0.25">
      <c r="A130" s="23"/>
      <c r="B130" s="23"/>
      <c r="C130" s="39" t="s">
        <v>58</v>
      </c>
      <c r="D130" s="40">
        <v>0</v>
      </c>
      <c r="E130" s="40">
        <v>0</v>
      </c>
      <c r="F130" s="40">
        <v>0</v>
      </c>
      <c r="G130" s="40">
        <v>0</v>
      </c>
      <c r="H130" s="23"/>
      <c r="I130" s="23"/>
      <c r="J130" s="23"/>
      <c r="K130" s="23"/>
    </row>
    <row r="131" spans="1:11" ht="14.1" customHeight="1" x14ac:dyDescent="0.25">
      <c r="A131" s="23"/>
      <c r="B131" s="23"/>
      <c r="C131" s="39" t="s">
        <v>59</v>
      </c>
      <c r="D131" s="40">
        <v>0</v>
      </c>
      <c r="E131" s="40">
        <v>0</v>
      </c>
      <c r="F131" s="40">
        <v>0</v>
      </c>
      <c r="G131" s="40">
        <v>0</v>
      </c>
      <c r="H131" s="23"/>
      <c r="I131" s="23"/>
      <c r="J131" s="23"/>
      <c r="K131" s="23"/>
    </row>
    <row r="132" spans="1:11" ht="14.1" customHeight="1" x14ac:dyDescent="0.25">
      <c r="A132" s="23"/>
      <c r="B132" s="23"/>
      <c r="C132" s="39" t="s">
        <v>60</v>
      </c>
      <c r="D132" s="40">
        <v>0</v>
      </c>
      <c r="E132" s="40">
        <v>0</v>
      </c>
      <c r="F132" s="40">
        <v>0</v>
      </c>
      <c r="G132" s="40">
        <v>0</v>
      </c>
      <c r="H132" s="23"/>
      <c r="I132" s="23"/>
      <c r="J132" s="23"/>
      <c r="K132" s="23"/>
    </row>
    <row r="133" spans="1:11" ht="14.1" customHeight="1" x14ac:dyDescent="0.25">
      <c r="A133" s="23"/>
      <c r="B133" s="23"/>
      <c r="C133" s="39" t="s">
        <v>61</v>
      </c>
      <c r="D133" s="40">
        <v>0</v>
      </c>
      <c r="E133" s="40">
        <v>0</v>
      </c>
      <c r="F133" s="40">
        <v>0</v>
      </c>
      <c r="G133" s="40">
        <v>0</v>
      </c>
      <c r="H133" s="23"/>
      <c r="I133" s="23"/>
      <c r="J133" s="23"/>
      <c r="K133" s="23"/>
    </row>
    <row r="134" spans="1:11" ht="14.1" customHeight="1" x14ac:dyDescent="0.25">
      <c r="A134" s="23"/>
      <c r="B134" s="23"/>
      <c r="C134" s="39" t="s">
        <v>64</v>
      </c>
      <c r="D134" s="40">
        <v>0</v>
      </c>
      <c r="E134" s="40">
        <v>0</v>
      </c>
      <c r="F134" s="40">
        <v>0</v>
      </c>
      <c r="G134" s="40">
        <v>0</v>
      </c>
      <c r="H134" s="23"/>
      <c r="I134" s="23"/>
      <c r="J134" s="23"/>
      <c r="K134" s="23"/>
    </row>
    <row r="135" spans="1:11" ht="14.1" customHeight="1" x14ac:dyDescent="0.25">
      <c r="A135" s="23"/>
      <c r="B135" s="23"/>
      <c r="C135" s="39" t="s">
        <v>65</v>
      </c>
      <c r="D135" s="40">
        <v>0</v>
      </c>
      <c r="E135" s="40">
        <v>0</v>
      </c>
      <c r="F135" s="40">
        <v>0</v>
      </c>
      <c r="G135" s="40">
        <v>0</v>
      </c>
      <c r="H135" s="23"/>
      <c r="I135" s="23"/>
      <c r="J135" s="23"/>
      <c r="K135" s="23"/>
    </row>
    <row r="136" spans="1:11" ht="14.1" customHeight="1" x14ac:dyDescent="0.25">
      <c r="A136" s="23"/>
      <c r="B136" s="23"/>
      <c r="C136" s="41" t="s">
        <v>25</v>
      </c>
      <c r="D136" s="40">
        <v>0</v>
      </c>
      <c r="E136" s="40">
        <v>37000000</v>
      </c>
      <c r="F136" s="40">
        <v>37000000</v>
      </c>
      <c r="G136" s="40">
        <v>23500000</v>
      </c>
      <c r="H136" s="23"/>
      <c r="I136" s="23"/>
      <c r="J136" s="23"/>
      <c r="K136" s="23"/>
    </row>
    <row r="137" spans="1:11" ht="14.1" customHeight="1" x14ac:dyDescent="0.25">
      <c r="A137" s="23"/>
      <c r="B137" s="23"/>
      <c r="C137" s="33" t="s">
        <v>19</v>
      </c>
      <c r="D137" s="1619" t="s">
        <v>217</v>
      </c>
      <c r="E137" s="1620"/>
      <c r="F137" s="1620"/>
      <c r="G137" s="1620"/>
      <c r="H137" s="23"/>
      <c r="I137" s="23"/>
      <c r="J137" s="23"/>
      <c r="K137" s="23"/>
    </row>
    <row r="138" spans="1:11" ht="14.1" customHeight="1" x14ac:dyDescent="0.25">
      <c r="A138" s="23"/>
      <c r="B138" s="23"/>
      <c r="C138" s="34" t="s">
        <v>20</v>
      </c>
      <c r="D138" s="1615" t="s">
        <v>218</v>
      </c>
      <c r="E138" s="1616"/>
      <c r="F138" s="1616"/>
      <c r="G138" s="1616"/>
      <c r="H138" s="23"/>
      <c r="I138" s="23"/>
      <c r="J138" s="23"/>
      <c r="K138" s="23"/>
    </row>
    <row r="139" spans="1:11" ht="14.1" customHeight="1" x14ac:dyDescent="0.25">
      <c r="A139" s="23"/>
      <c r="B139" s="23"/>
      <c r="C139" s="34" t="s">
        <v>21</v>
      </c>
      <c r="D139" s="1615" t="s">
        <v>219</v>
      </c>
      <c r="E139" s="1616"/>
      <c r="F139" s="1616"/>
      <c r="G139" s="1616"/>
      <c r="H139" s="23"/>
      <c r="I139" s="23"/>
      <c r="J139" s="23"/>
      <c r="K139" s="23"/>
    </row>
    <row r="140" spans="1:11" ht="15" customHeight="1" x14ac:dyDescent="0.25">
      <c r="A140" s="23"/>
      <c r="B140" s="23"/>
      <c r="C140" s="35"/>
      <c r="D140" s="36">
        <v>2023</v>
      </c>
      <c r="E140" s="36">
        <v>2024</v>
      </c>
      <c r="F140" s="36">
        <v>2025</v>
      </c>
      <c r="G140" s="36">
        <v>2026</v>
      </c>
      <c r="H140" s="23"/>
      <c r="I140" s="23"/>
      <c r="J140" s="23"/>
      <c r="K140" s="23"/>
    </row>
    <row r="141" spans="1:11" ht="15" customHeight="1" x14ac:dyDescent="0.25">
      <c r="A141" s="23"/>
      <c r="B141" s="23"/>
      <c r="C141" s="37"/>
      <c r="D141" s="38" t="s">
        <v>22</v>
      </c>
      <c r="E141" s="38" t="s">
        <v>23</v>
      </c>
      <c r="F141" s="38" t="s">
        <v>23</v>
      </c>
      <c r="G141" s="38" t="s">
        <v>23</v>
      </c>
      <c r="H141" s="23"/>
      <c r="I141" s="23"/>
      <c r="J141" s="23"/>
      <c r="K141" s="23"/>
    </row>
    <row r="142" spans="1:11" ht="14.1" customHeight="1" x14ac:dyDescent="0.25">
      <c r="A142" s="23"/>
      <c r="B142" s="23"/>
      <c r="C142" s="27" t="s">
        <v>33</v>
      </c>
      <c r="D142" s="31" t="s">
        <v>220</v>
      </c>
      <c r="E142" s="31" t="s">
        <v>220</v>
      </c>
      <c r="F142" s="31" t="s">
        <v>220</v>
      </c>
      <c r="G142" s="31" t="s">
        <v>42</v>
      </c>
      <c r="H142" s="23"/>
      <c r="I142" s="23"/>
      <c r="J142" s="23"/>
      <c r="K142" s="23"/>
    </row>
    <row r="143" spans="1:11" ht="14.1" customHeight="1" x14ac:dyDescent="0.25">
      <c r="A143" s="23"/>
      <c r="B143" s="23"/>
      <c r="C143" s="27" t="s">
        <v>35</v>
      </c>
      <c r="D143" s="31" t="s">
        <v>221</v>
      </c>
      <c r="E143" s="31" t="s">
        <v>222</v>
      </c>
      <c r="F143" s="31" t="s">
        <v>222</v>
      </c>
      <c r="G143" s="31" t="s">
        <v>42</v>
      </c>
      <c r="H143" s="23"/>
      <c r="I143" s="23"/>
      <c r="J143" s="23"/>
      <c r="K143" s="23"/>
    </row>
    <row r="144" spans="1:11" ht="14.1" customHeight="1" x14ac:dyDescent="0.25">
      <c r="A144" s="23"/>
      <c r="B144" s="23"/>
      <c r="C144" s="27" t="s">
        <v>40</v>
      </c>
      <c r="D144" s="31" t="s">
        <v>223</v>
      </c>
      <c r="E144" s="31" t="s">
        <v>224</v>
      </c>
      <c r="F144" s="31" t="s">
        <v>224</v>
      </c>
      <c r="G144" s="31" t="s">
        <v>42</v>
      </c>
      <c r="H144" s="23"/>
      <c r="I144" s="23"/>
      <c r="J144" s="23"/>
      <c r="K144" s="23"/>
    </row>
    <row r="145" spans="1:11" ht="14.1" customHeight="1" x14ac:dyDescent="0.25">
      <c r="A145" s="23"/>
      <c r="B145" s="23"/>
      <c r="C145" s="27" t="s">
        <v>41</v>
      </c>
      <c r="D145" s="31" t="s">
        <v>18</v>
      </c>
      <c r="E145" s="31" t="s">
        <v>42</v>
      </c>
      <c r="F145" s="31" t="s">
        <v>42</v>
      </c>
      <c r="G145" s="31" t="s">
        <v>117</v>
      </c>
      <c r="H145" s="23"/>
      <c r="I145" s="23"/>
      <c r="J145" s="23"/>
      <c r="K145" s="23"/>
    </row>
    <row r="146" spans="1:11" ht="14.1" customHeight="1" x14ac:dyDescent="0.25">
      <c r="A146" s="23"/>
      <c r="B146" s="23"/>
      <c r="C146" s="27" t="s">
        <v>43</v>
      </c>
      <c r="D146" s="31" t="s">
        <v>18</v>
      </c>
      <c r="E146" s="31" t="s">
        <v>225</v>
      </c>
      <c r="F146" s="31" t="s">
        <v>42</v>
      </c>
      <c r="G146" s="31" t="s">
        <v>117</v>
      </c>
      <c r="H146" s="23"/>
      <c r="I146" s="23"/>
      <c r="J146" s="23"/>
      <c r="K146" s="23"/>
    </row>
    <row r="147" spans="1:11" ht="14.1" customHeight="1" x14ac:dyDescent="0.25">
      <c r="A147" s="23"/>
      <c r="B147" s="23"/>
      <c r="C147" s="27" t="s">
        <v>47</v>
      </c>
      <c r="D147" s="31" t="s">
        <v>18</v>
      </c>
      <c r="E147" s="31" t="s">
        <v>225</v>
      </c>
      <c r="F147" s="31" t="s">
        <v>42</v>
      </c>
      <c r="G147" s="31" t="s">
        <v>117</v>
      </c>
      <c r="H147" s="23"/>
      <c r="I147" s="23"/>
      <c r="J147" s="23"/>
      <c r="K147" s="23"/>
    </row>
    <row r="148" spans="1:11" ht="14.1" customHeight="1" x14ac:dyDescent="0.25">
      <c r="A148" s="23"/>
      <c r="B148" s="23"/>
      <c r="C148" s="1617" t="s">
        <v>24</v>
      </c>
      <c r="D148" s="1618"/>
      <c r="E148" s="1618"/>
      <c r="F148" s="1618"/>
      <c r="G148" s="1618"/>
      <c r="H148" s="23"/>
      <c r="I148" s="23"/>
      <c r="J148" s="23"/>
      <c r="K148" s="23"/>
    </row>
    <row r="149" spans="1:11" ht="14.1" customHeight="1" x14ac:dyDescent="0.25">
      <c r="A149" s="23"/>
      <c r="B149" s="23"/>
      <c r="C149" s="35"/>
      <c r="D149" s="36">
        <v>2023</v>
      </c>
      <c r="E149" s="36">
        <v>2024</v>
      </c>
      <c r="F149" s="36">
        <v>2025</v>
      </c>
      <c r="G149" s="36">
        <v>2026</v>
      </c>
      <c r="H149" s="23"/>
      <c r="I149" s="23"/>
      <c r="J149" s="23"/>
      <c r="K149" s="23"/>
    </row>
    <row r="150" spans="1:11" ht="14.1" customHeight="1" x14ac:dyDescent="0.25">
      <c r="A150" s="23"/>
      <c r="B150" s="23"/>
      <c r="C150" s="37"/>
      <c r="D150" s="38" t="s">
        <v>22</v>
      </c>
      <c r="E150" s="38" t="s">
        <v>23</v>
      </c>
      <c r="F150" s="38" t="s">
        <v>23</v>
      </c>
      <c r="G150" s="38" t="s">
        <v>23</v>
      </c>
      <c r="H150" s="23"/>
      <c r="I150" s="23"/>
      <c r="J150" s="23"/>
      <c r="K150" s="23"/>
    </row>
    <row r="151" spans="1:11" ht="14.1" customHeight="1" x14ac:dyDescent="0.25">
      <c r="A151" s="23"/>
      <c r="B151" s="23"/>
      <c r="C151" s="39" t="s">
        <v>48</v>
      </c>
      <c r="D151" s="40">
        <v>0</v>
      </c>
      <c r="E151" s="40">
        <v>0</v>
      </c>
      <c r="F151" s="40">
        <v>0</v>
      </c>
      <c r="G151" s="40">
        <v>0</v>
      </c>
      <c r="H151" s="23"/>
      <c r="I151" s="23"/>
      <c r="J151" s="23"/>
      <c r="K151" s="23"/>
    </row>
    <row r="152" spans="1:11" ht="14.1" customHeight="1" x14ac:dyDescent="0.25">
      <c r="A152" s="23"/>
      <c r="B152" s="23"/>
      <c r="C152" s="39" t="s">
        <v>49</v>
      </c>
      <c r="D152" s="40">
        <v>0</v>
      </c>
      <c r="E152" s="40">
        <v>0</v>
      </c>
      <c r="F152" s="40">
        <v>0</v>
      </c>
      <c r="G152" s="40">
        <v>0</v>
      </c>
      <c r="H152" s="23"/>
      <c r="I152" s="23"/>
      <c r="J152" s="23"/>
      <c r="K152" s="23"/>
    </row>
    <row r="153" spans="1:11" ht="14.1" customHeight="1" x14ac:dyDescent="0.25">
      <c r="A153" s="23"/>
      <c r="B153" s="23"/>
      <c r="C153" s="39" t="s">
        <v>50</v>
      </c>
      <c r="D153" s="40">
        <v>0</v>
      </c>
      <c r="E153" s="40">
        <v>0</v>
      </c>
      <c r="F153" s="40">
        <v>0</v>
      </c>
      <c r="G153" s="40">
        <v>0</v>
      </c>
      <c r="H153" s="23"/>
      <c r="I153" s="23"/>
      <c r="J153" s="23"/>
      <c r="K153" s="23"/>
    </row>
    <row r="154" spans="1:11" ht="14.1" customHeight="1" x14ac:dyDescent="0.25">
      <c r="A154" s="23"/>
      <c r="B154" s="23"/>
      <c r="C154" s="39" t="s">
        <v>51</v>
      </c>
      <c r="D154" s="40">
        <v>0</v>
      </c>
      <c r="E154" s="40">
        <v>0</v>
      </c>
      <c r="F154" s="40">
        <v>0</v>
      </c>
      <c r="G154" s="40">
        <v>0</v>
      </c>
      <c r="H154" s="23"/>
      <c r="I154" s="23"/>
      <c r="J154" s="23"/>
      <c r="K154" s="23"/>
    </row>
    <row r="155" spans="1:11" ht="14.1" customHeight="1" x14ac:dyDescent="0.25">
      <c r="A155" s="23"/>
      <c r="B155" s="23"/>
      <c r="C155" s="39" t="s">
        <v>49</v>
      </c>
      <c r="D155" s="40">
        <v>0</v>
      </c>
      <c r="E155" s="40">
        <v>0</v>
      </c>
      <c r="F155" s="40">
        <v>0</v>
      </c>
      <c r="G155" s="40">
        <v>0</v>
      </c>
      <c r="H155" s="23"/>
      <c r="I155" s="23"/>
      <c r="J155" s="23"/>
      <c r="K155" s="23"/>
    </row>
    <row r="156" spans="1:11" ht="14.1" customHeight="1" x14ac:dyDescent="0.25">
      <c r="A156" s="23"/>
      <c r="B156" s="23"/>
      <c r="C156" s="39" t="s">
        <v>50</v>
      </c>
      <c r="D156" s="40">
        <v>0</v>
      </c>
      <c r="E156" s="40">
        <v>0</v>
      </c>
      <c r="F156" s="40">
        <v>0</v>
      </c>
      <c r="G156" s="40">
        <v>0</v>
      </c>
      <c r="H156" s="23"/>
      <c r="I156" s="23"/>
      <c r="J156" s="23"/>
      <c r="K156" s="23"/>
    </row>
    <row r="157" spans="1:11" ht="14.1" customHeight="1" x14ac:dyDescent="0.25">
      <c r="A157" s="23"/>
      <c r="B157" s="23"/>
      <c r="C157" s="39" t="s">
        <v>52</v>
      </c>
      <c r="D157" s="40">
        <v>0</v>
      </c>
      <c r="E157" s="40">
        <v>45500000</v>
      </c>
      <c r="F157" s="40">
        <v>45500000</v>
      </c>
      <c r="G157" s="40">
        <v>0</v>
      </c>
      <c r="H157" s="23"/>
      <c r="I157" s="23"/>
      <c r="J157" s="23"/>
      <c r="K157" s="23"/>
    </row>
    <row r="158" spans="1:11" ht="14.1" customHeight="1" x14ac:dyDescent="0.25">
      <c r="A158" s="23"/>
      <c r="B158" s="23"/>
      <c r="C158" s="39" t="s">
        <v>49</v>
      </c>
      <c r="D158" s="40">
        <v>0</v>
      </c>
      <c r="E158" s="40">
        <v>45500000</v>
      </c>
      <c r="F158" s="40">
        <v>45500000</v>
      </c>
      <c r="G158" s="40">
        <v>0</v>
      </c>
      <c r="H158" s="23"/>
      <c r="I158" s="23"/>
      <c r="J158" s="23"/>
      <c r="K158" s="23"/>
    </row>
    <row r="159" spans="1:11" ht="14.1" customHeight="1" x14ac:dyDescent="0.25">
      <c r="A159" s="23"/>
      <c r="B159" s="23"/>
      <c r="C159" s="39" t="s">
        <v>50</v>
      </c>
      <c r="D159" s="40">
        <v>0</v>
      </c>
      <c r="E159" s="40">
        <v>0</v>
      </c>
      <c r="F159" s="40">
        <v>0</v>
      </c>
      <c r="G159" s="40">
        <v>0</v>
      </c>
      <c r="H159" s="23"/>
      <c r="I159" s="23"/>
      <c r="J159" s="23"/>
      <c r="K159" s="23"/>
    </row>
    <row r="160" spans="1:11" ht="14.1" customHeight="1" x14ac:dyDescent="0.25">
      <c r="A160" s="23"/>
      <c r="B160" s="23"/>
      <c r="C160" s="39" t="s">
        <v>53</v>
      </c>
      <c r="D160" s="40">
        <v>0</v>
      </c>
      <c r="E160" s="40">
        <v>0</v>
      </c>
      <c r="F160" s="40">
        <v>0</v>
      </c>
      <c r="G160" s="40">
        <v>0</v>
      </c>
      <c r="H160" s="23"/>
      <c r="I160" s="23"/>
      <c r="J160" s="23"/>
      <c r="K160" s="23"/>
    </row>
    <row r="161" spans="1:11" ht="14.1" customHeight="1" x14ac:dyDescent="0.25">
      <c r="A161" s="23"/>
      <c r="B161" s="23"/>
      <c r="C161" s="39" t="s">
        <v>49</v>
      </c>
      <c r="D161" s="40">
        <v>0</v>
      </c>
      <c r="E161" s="40">
        <v>0</v>
      </c>
      <c r="F161" s="40">
        <v>0</v>
      </c>
      <c r="G161" s="40">
        <v>0</v>
      </c>
      <c r="H161" s="23"/>
      <c r="I161" s="23"/>
      <c r="J161" s="23"/>
      <c r="K161" s="23"/>
    </row>
    <row r="162" spans="1:11" ht="14.1" customHeight="1" x14ac:dyDescent="0.25">
      <c r="A162" s="23"/>
      <c r="B162" s="23"/>
      <c r="C162" s="39" t="s">
        <v>50</v>
      </c>
      <c r="D162" s="40">
        <v>0</v>
      </c>
      <c r="E162" s="40">
        <v>0</v>
      </c>
      <c r="F162" s="40">
        <v>0</v>
      </c>
      <c r="G162" s="40">
        <v>0</v>
      </c>
      <c r="H162" s="23"/>
      <c r="I162" s="23"/>
      <c r="J162" s="23"/>
      <c r="K162" s="23"/>
    </row>
    <row r="163" spans="1:11" ht="14.1" customHeight="1" x14ac:dyDescent="0.25">
      <c r="A163" s="23"/>
      <c r="B163" s="23"/>
      <c r="C163" s="39" t="s">
        <v>54</v>
      </c>
      <c r="D163" s="40">
        <v>0</v>
      </c>
      <c r="E163" s="40">
        <v>0</v>
      </c>
      <c r="F163" s="40">
        <v>0</v>
      </c>
      <c r="G163" s="40">
        <v>0</v>
      </c>
      <c r="H163" s="23"/>
      <c r="I163" s="23"/>
      <c r="J163" s="23"/>
      <c r="K163" s="23"/>
    </row>
    <row r="164" spans="1:11" ht="14.1" customHeight="1" x14ac:dyDescent="0.25">
      <c r="A164" s="23"/>
      <c r="B164" s="23"/>
      <c r="C164" s="39" t="s">
        <v>49</v>
      </c>
      <c r="D164" s="40">
        <v>0</v>
      </c>
      <c r="E164" s="40">
        <v>0</v>
      </c>
      <c r="F164" s="40">
        <v>0</v>
      </c>
      <c r="G164" s="40">
        <v>0</v>
      </c>
      <c r="H164" s="23"/>
      <c r="I164" s="23"/>
      <c r="J164" s="23"/>
      <c r="K164" s="23"/>
    </row>
    <row r="165" spans="1:11" ht="14.1" customHeight="1" x14ac:dyDescent="0.25">
      <c r="A165" s="23"/>
      <c r="B165" s="23"/>
      <c r="C165" s="39" t="s">
        <v>50</v>
      </c>
      <c r="D165" s="40">
        <v>0</v>
      </c>
      <c r="E165" s="40">
        <v>0</v>
      </c>
      <c r="F165" s="40">
        <v>0</v>
      </c>
      <c r="G165" s="40">
        <v>0</v>
      </c>
      <c r="H165" s="23"/>
      <c r="I165" s="23"/>
      <c r="J165" s="23"/>
      <c r="K165" s="23"/>
    </row>
    <row r="166" spans="1:11" ht="14.1" customHeight="1" x14ac:dyDescent="0.25">
      <c r="A166" s="23"/>
      <c r="B166" s="23"/>
      <c r="C166" s="39" t="s">
        <v>55</v>
      </c>
      <c r="D166" s="40">
        <v>0</v>
      </c>
      <c r="E166" s="40">
        <v>0</v>
      </c>
      <c r="F166" s="40">
        <v>0</v>
      </c>
      <c r="G166" s="40">
        <v>0</v>
      </c>
      <c r="H166" s="23"/>
      <c r="I166" s="23"/>
      <c r="J166" s="23"/>
      <c r="K166" s="23"/>
    </row>
    <row r="167" spans="1:11" ht="14.1" customHeight="1" x14ac:dyDescent="0.25">
      <c r="A167" s="23"/>
      <c r="B167" s="23"/>
      <c r="C167" s="39" t="s">
        <v>49</v>
      </c>
      <c r="D167" s="40">
        <v>0</v>
      </c>
      <c r="E167" s="40">
        <v>0</v>
      </c>
      <c r="F167" s="40">
        <v>0</v>
      </c>
      <c r="G167" s="40">
        <v>0</v>
      </c>
      <c r="H167" s="23"/>
      <c r="I167" s="23"/>
      <c r="J167" s="23"/>
      <c r="K167" s="23"/>
    </row>
    <row r="168" spans="1:11" ht="14.1" customHeight="1" x14ac:dyDescent="0.25">
      <c r="A168" s="23"/>
      <c r="B168" s="23"/>
      <c r="C168" s="39" t="s">
        <v>50</v>
      </c>
      <c r="D168" s="40">
        <v>0</v>
      </c>
      <c r="E168" s="40">
        <v>0</v>
      </c>
      <c r="F168" s="40">
        <v>0</v>
      </c>
      <c r="G168" s="40">
        <v>0</v>
      </c>
      <c r="H168" s="23"/>
      <c r="I168" s="23"/>
      <c r="J168" s="23"/>
      <c r="K168" s="23"/>
    </row>
    <row r="169" spans="1:11" ht="14.1" customHeight="1" x14ac:dyDescent="0.25">
      <c r="A169" s="23"/>
      <c r="B169" s="23"/>
      <c r="C169" s="39" t="s">
        <v>56</v>
      </c>
      <c r="D169" s="40">
        <v>0</v>
      </c>
      <c r="E169" s="40">
        <v>0</v>
      </c>
      <c r="F169" s="40">
        <v>0</v>
      </c>
      <c r="G169" s="40">
        <v>0</v>
      </c>
      <c r="H169" s="23"/>
      <c r="I169" s="23"/>
      <c r="J169" s="23"/>
      <c r="K169" s="23"/>
    </row>
    <row r="170" spans="1:11" ht="14.1" customHeight="1" x14ac:dyDescent="0.25">
      <c r="A170" s="23"/>
      <c r="B170" s="23"/>
      <c r="C170" s="39" t="s">
        <v>49</v>
      </c>
      <c r="D170" s="40">
        <v>0</v>
      </c>
      <c r="E170" s="40">
        <v>0</v>
      </c>
      <c r="F170" s="40">
        <v>0</v>
      </c>
      <c r="G170" s="40">
        <v>0</v>
      </c>
      <c r="H170" s="23"/>
      <c r="I170" s="23"/>
      <c r="J170" s="23"/>
      <c r="K170" s="23"/>
    </row>
    <row r="171" spans="1:11" ht="14.1" customHeight="1" x14ac:dyDescent="0.25">
      <c r="A171" s="23"/>
      <c r="B171" s="23"/>
      <c r="C171" s="39" t="s">
        <v>50</v>
      </c>
      <c r="D171" s="40">
        <v>0</v>
      </c>
      <c r="E171" s="40">
        <v>0</v>
      </c>
      <c r="F171" s="40">
        <v>0</v>
      </c>
      <c r="G171" s="40">
        <v>0</v>
      </c>
      <c r="H171" s="23"/>
      <c r="I171" s="23"/>
      <c r="J171" s="23"/>
      <c r="K171" s="23"/>
    </row>
    <row r="172" spans="1:11" ht="14.1" customHeight="1" x14ac:dyDescent="0.25">
      <c r="A172" s="23"/>
      <c r="B172" s="23"/>
      <c r="C172" s="39" t="s">
        <v>57</v>
      </c>
      <c r="D172" s="40">
        <v>0</v>
      </c>
      <c r="E172" s="40">
        <v>0</v>
      </c>
      <c r="F172" s="40">
        <v>0</v>
      </c>
      <c r="G172" s="40">
        <v>0</v>
      </c>
      <c r="H172" s="23"/>
      <c r="I172" s="23"/>
      <c r="J172" s="23"/>
      <c r="K172" s="23"/>
    </row>
    <row r="173" spans="1:11" ht="14.1" customHeight="1" x14ac:dyDescent="0.25">
      <c r="A173" s="23"/>
      <c r="B173" s="23"/>
      <c r="C173" s="39" t="s">
        <v>49</v>
      </c>
      <c r="D173" s="40">
        <v>0</v>
      </c>
      <c r="E173" s="40">
        <v>0</v>
      </c>
      <c r="F173" s="40">
        <v>0</v>
      </c>
      <c r="G173" s="40">
        <v>0</v>
      </c>
      <c r="H173" s="23"/>
      <c r="I173" s="23"/>
      <c r="J173" s="23"/>
      <c r="K173" s="23"/>
    </row>
    <row r="174" spans="1:11" ht="14.1" customHeight="1" x14ac:dyDescent="0.25">
      <c r="A174" s="23"/>
      <c r="B174" s="23"/>
      <c r="C174" s="39" t="s">
        <v>58</v>
      </c>
      <c r="D174" s="40">
        <v>0</v>
      </c>
      <c r="E174" s="40">
        <v>0</v>
      </c>
      <c r="F174" s="40">
        <v>0</v>
      </c>
      <c r="G174" s="40">
        <v>0</v>
      </c>
      <c r="H174" s="23"/>
      <c r="I174" s="23"/>
      <c r="J174" s="23"/>
      <c r="K174" s="23"/>
    </row>
    <row r="175" spans="1:11" ht="14.1" customHeight="1" x14ac:dyDescent="0.25">
      <c r="A175" s="23"/>
      <c r="B175" s="23"/>
      <c r="C175" s="39" t="s">
        <v>59</v>
      </c>
      <c r="D175" s="40">
        <v>0</v>
      </c>
      <c r="E175" s="40">
        <v>0</v>
      </c>
      <c r="F175" s="40">
        <v>0</v>
      </c>
      <c r="G175" s="40">
        <v>0</v>
      </c>
      <c r="H175" s="23"/>
      <c r="I175" s="23"/>
      <c r="J175" s="23"/>
      <c r="K175" s="23"/>
    </row>
    <row r="176" spans="1:11" ht="14.1" customHeight="1" x14ac:dyDescent="0.25">
      <c r="A176" s="23"/>
      <c r="B176" s="23"/>
      <c r="C176" s="39" t="s">
        <v>60</v>
      </c>
      <c r="D176" s="40">
        <v>0</v>
      </c>
      <c r="E176" s="40">
        <v>0</v>
      </c>
      <c r="F176" s="40">
        <v>0</v>
      </c>
      <c r="G176" s="40">
        <v>0</v>
      </c>
      <c r="H176" s="23"/>
      <c r="I176" s="23"/>
      <c r="J176" s="23"/>
      <c r="K176" s="23"/>
    </row>
    <row r="177" spans="1:11" ht="14.1" customHeight="1" x14ac:dyDescent="0.25">
      <c r="A177" s="23"/>
      <c r="B177" s="23"/>
      <c r="C177" s="39" t="s">
        <v>61</v>
      </c>
      <c r="D177" s="40">
        <v>0</v>
      </c>
      <c r="E177" s="40">
        <v>0</v>
      </c>
      <c r="F177" s="40">
        <v>0</v>
      </c>
      <c r="G177" s="40">
        <v>0</v>
      </c>
      <c r="H177" s="23"/>
      <c r="I177" s="23"/>
      <c r="J177" s="23"/>
      <c r="K177" s="23"/>
    </row>
    <row r="178" spans="1:11" ht="14.1" customHeight="1" x14ac:dyDescent="0.25">
      <c r="A178" s="23"/>
      <c r="B178" s="23"/>
      <c r="C178" s="39" t="s">
        <v>62</v>
      </c>
      <c r="D178" s="40">
        <v>0</v>
      </c>
      <c r="E178" s="40">
        <v>0</v>
      </c>
      <c r="F178" s="40">
        <v>0</v>
      </c>
      <c r="G178" s="40">
        <v>0</v>
      </c>
      <c r="H178" s="23"/>
      <c r="I178" s="23"/>
      <c r="J178" s="23"/>
      <c r="K178" s="23"/>
    </row>
    <row r="179" spans="1:11" ht="14.1" customHeight="1" x14ac:dyDescent="0.25">
      <c r="A179" s="23"/>
      <c r="B179" s="23"/>
      <c r="C179" s="39" t="s">
        <v>49</v>
      </c>
      <c r="D179" s="40">
        <v>0</v>
      </c>
      <c r="E179" s="40">
        <v>0</v>
      </c>
      <c r="F179" s="40">
        <v>0</v>
      </c>
      <c r="G179" s="40">
        <v>0</v>
      </c>
      <c r="H179" s="23"/>
      <c r="I179" s="23"/>
      <c r="J179" s="23"/>
      <c r="K179" s="23"/>
    </row>
    <row r="180" spans="1:11" ht="14.1" customHeight="1" x14ac:dyDescent="0.25">
      <c r="A180" s="23"/>
      <c r="B180" s="23"/>
      <c r="C180" s="39" t="s">
        <v>58</v>
      </c>
      <c r="D180" s="40">
        <v>0</v>
      </c>
      <c r="E180" s="40">
        <v>0</v>
      </c>
      <c r="F180" s="40">
        <v>0</v>
      </c>
      <c r="G180" s="40">
        <v>0</v>
      </c>
      <c r="H180" s="23"/>
      <c r="I180" s="23"/>
      <c r="J180" s="23"/>
      <c r="K180" s="23"/>
    </row>
    <row r="181" spans="1:11" ht="14.1" customHeight="1" x14ac:dyDescent="0.25">
      <c r="A181" s="23"/>
      <c r="B181" s="23"/>
      <c r="C181" s="39" t="s">
        <v>59</v>
      </c>
      <c r="D181" s="40">
        <v>0</v>
      </c>
      <c r="E181" s="40">
        <v>0</v>
      </c>
      <c r="F181" s="40">
        <v>0</v>
      </c>
      <c r="G181" s="40">
        <v>0</v>
      </c>
      <c r="H181" s="23"/>
      <c r="I181" s="23"/>
      <c r="J181" s="23"/>
      <c r="K181" s="23"/>
    </row>
    <row r="182" spans="1:11" ht="14.1" customHeight="1" x14ac:dyDescent="0.25">
      <c r="A182" s="23"/>
      <c r="B182" s="23"/>
      <c r="C182" s="39" t="s">
        <v>60</v>
      </c>
      <c r="D182" s="40">
        <v>0</v>
      </c>
      <c r="E182" s="40">
        <v>0</v>
      </c>
      <c r="F182" s="40">
        <v>0</v>
      </c>
      <c r="G182" s="40">
        <v>0</v>
      </c>
      <c r="H182" s="23"/>
      <c r="I182" s="23"/>
      <c r="J182" s="23"/>
      <c r="K182" s="23"/>
    </row>
    <row r="183" spans="1:11" ht="14.1" customHeight="1" x14ac:dyDescent="0.25">
      <c r="A183" s="23"/>
      <c r="B183" s="23"/>
      <c r="C183" s="39" t="s">
        <v>61</v>
      </c>
      <c r="D183" s="40">
        <v>0</v>
      </c>
      <c r="E183" s="40">
        <v>0</v>
      </c>
      <c r="F183" s="40">
        <v>0</v>
      </c>
      <c r="G183" s="40">
        <v>0</v>
      </c>
      <c r="H183" s="23"/>
      <c r="I183" s="23"/>
      <c r="J183" s="23"/>
      <c r="K183" s="23"/>
    </row>
    <row r="184" spans="1:11" ht="14.1" customHeight="1" x14ac:dyDescent="0.25">
      <c r="A184" s="23"/>
      <c r="B184" s="23"/>
      <c r="C184" s="39" t="s">
        <v>63</v>
      </c>
      <c r="D184" s="40">
        <v>0</v>
      </c>
      <c r="E184" s="40">
        <v>0</v>
      </c>
      <c r="F184" s="40">
        <v>0</v>
      </c>
      <c r="G184" s="40">
        <v>0</v>
      </c>
      <c r="H184" s="23"/>
      <c r="I184" s="23"/>
      <c r="J184" s="23"/>
      <c r="K184" s="23"/>
    </row>
    <row r="185" spans="1:11" ht="14.1" customHeight="1" x14ac:dyDescent="0.25">
      <c r="A185" s="23"/>
      <c r="B185" s="23"/>
      <c r="C185" s="39" t="s">
        <v>49</v>
      </c>
      <c r="D185" s="40">
        <v>0</v>
      </c>
      <c r="E185" s="40">
        <v>0</v>
      </c>
      <c r="F185" s="40">
        <v>0</v>
      </c>
      <c r="G185" s="40">
        <v>0</v>
      </c>
      <c r="H185" s="23"/>
      <c r="I185" s="23"/>
      <c r="J185" s="23"/>
      <c r="K185" s="23"/>
    </row>
    <row r="186" spans="1:11" ht="14.1" customHeight="1" x14ac:dyDescent="0.25">
      <c r="A186" s="23"/>
      <c r="B186" s="23"/>
      <c r="C186" s="39" t="s">
        <v>58</v>
      </c>
      <c r="D186" s="40">
        <v>0</v>
      </c>
      <c r="E186" s="40">
        <v>0</v>
      </c>
      <c r="F186" s="40">
        <v>0</v>
      </c>
      <c r="G186" s="40">
        <v>0</v>
      </c>
      <c r="H186" s="23"/>
      <c r="I186" s="23"/>
      <c r="J186" s="23"/>
      <c r="K186" s="23"/>
    </row>
    <row r="187" spans="1:11" ht="14.1" customHeight="1" x14ac:dyDescent="0.25">
      <c r="A187" s="23"/>
      <c r="B187" s="23"/>
      <c r="C187" s="39" t="s">
        <v>59</v>
      </c>
      <c r="D187" s="40">
        <v>0</v>
      </c>
      <c r="E187" s="40">
        <v>0</v>
      </c>
      <c r="F187" s="40">
        <v>0</v>
      </c>
      <c r="G187" s="40">
        <v>0</v>
      </c>
      <c r="H187" s="23"/>
      <c r="I187" s="23"/>
      <c r="J187" s="23"/>
      <c r="K187" s="23"/>
    </row>
    <row r="188" spans="1:11" ht="14.1" customHeight="1" x14ac:dyDescent="0.25">
      <c r="A188" s="23"/>
      <c r="B188" s="23"/>
      <c r="C188" s="39" t="s">
        <v>60</v>
      </c>
      <c r="D188" s="40">
        <v>0</v>
      </c>
      <c r="E188" s="40">
        <v>0</v>
      </c>
      <c r="F188" s="40">
        <v>0</v>
      </c>
      <c r="G188" s="40">
        <v>0</v>
      </c>
      <c r="H188" s="23"/>
      <c r="I188" s="23"/>
      <c r="J188" s="23"/>
      <c r="K188" s="23"/>
    </row>
    <row r="189" spans="1:11" ht="14.1" customHeight="1" x14ac:dyDescent="0.25">
      <c r="A189" s="23"/>
      <c r="B189" s="23"/>
      <c r="C189" s="39" t="s">
        <v>61</v>
      </c>
      <c r="D189" s="40">
        <v>0</v>
      </c>
      <c r="E189" s="40">
        <v>0</v>
      </c>
      <c r="F189" s="40">
        <v>0</v>
      </c>
      <c r="G189" s="40">
        <v>0</v>
      </c>
      <c r="H189" s="23"/>
      <c r="I189" s="23"/>
      <c r="J189" s="23"/>
      <c r="K189" s="23"/>
    </row>
    <row r="190" spans="1:11" ht="14.1" customHeight="1" x14ac:dyDescent="0.25">
      <c r="A190" s="23"/>
      <c r="B190" s="23"/>
      <c r="C190" s="39" t="s">
        <v>64</v>
      </c>
      <c r="D190" s="40">
        <v>0</v>
      </c>
      <c r="E190" s="40">
        <v>0</v>
      </c>
      <c r="F190" s="40">
        <v>0</v>
      </c>
      <c r="G190" s="40">
        <v>0</v>
      </c>
      <c r="H190" s="23"/>
      <c r="I190" s="23"/>
      <c r="J190" s="23"/>
      <c r="K190" s="23"/>
    </row>
    <row r="191" spans="1:11" ht="14.1" customHeight="1" x14ac:dyDescent="0.25">
      <c r="A191" s="23"/>
      <c r="B191" s="23"/>
      <c r="C191" s="39" t="s">
        <v>65</v>
      </c>
      <c r="D191" s="40">
        <v>0</v>
      </c>
      <c r="E191" s="40">
        <v>0</v>
      </c>
      <c r="F191" s="40">
        <v>0</v>
      </c>
      <c r="G191" s="40">
        <v>0</v>
      </c>
      <c r="H191" s="23"/>
      <c r="I191" s="23"/>
      <c r="J191" s="23"/>
      <c r="K191" s="23"/>
    </row>
    <row r="192" spans="1:11" ht="14.1" customHeight="1" x14ac:dyDescent="0.25">
      <c r="A192" s="23"/>
      <c r="B192" s="23"/>
      <c r="C192" s="41" t="s">
        <v>25</v>
      </c>
      <c r="D192" s="40">
        <v>0</v>
      </c>
      <c r="E192" s="40">
        <v>45500000</v>
      </c>
      <c r="F192" s="40">
        <v>45500000</v>
      </c>
      <c r="G192" s="40">
        <v>0</v>
      </c>
      <c r="H192" s="23"/>
      <c r="I192" s="23"/>
      <c r="J192" s="23"/>
      <c r="K192" s="23"/>
    </row>
    <row r="193" spans="1:11" ht="14.1" customHeight="1" x14ac:dyDescent="0.25">
      <c r="A193" s="23"/>
      <c r="B193" s="23"/>
      <c r="C193" s="1621" t="s">
        <v>66</v>
      </c>
      <c r="D193" s="1622"/>
      <c r="E193" s="1622"/>
      <c r="F193" s="1622"/>
      <c r="G193" s="1622"/>
      <c r="H193" s="23"/>
      <c r="I193" s="23"/>
      <c r="J193" s="23"/>
      <c r="K193" s="23"/>
    </row>
    <row r="194" spans="1:11" ht="14.1" customHeight="1" x14ac:dyDescent="0.25">
      <c r="A194" s="23"/>
      <c r="B194" s="23"/>
      <c r="C194" s="32" t="s">
        <v>226</v>
      </c>
      <c r="D194" s="1621" t="s">
        <v>227</v>
      </c>
      <c r="E194" s="1622"/>
      <c r="F194" s="1622"/>
      <c r="G194" s="1622"/>
      <c r="H194" s="23"/>
      <c r="I194" s="23"/>
      <c r="J194" s="23"/>
      <c r="K194" s="23"/>
    </row>
    <row r="195" spans="1:11" ht="14.1" customHeight="1" x14ac:dyDescent="0.25">
      <c r="A195" s="23"/>
      <c r="B195" s="23"/>
      <c r="C195" s="33" t="s">
        <v>19</v>
      </c>
      <c r="D195" s="1619" t="s">
        <v>228</v>
      </c>
      <c r="E195" s="1620"/>
      <c r="F195" s="1620"/>
      <c r="G195" s="1620"/>
      <c r="H195" s="23"/>
      <c r="I195" s="23"/>
      <c r="J195" s="23"/>
      <c r="K195" s="23"/>
    </row>
    <row r="196" spans="1:11" ht="14.1" customHeight="1" x14ac:dyDescent="0.25">
      <c r="A196" s="23"/>
      <c r="B196" s="23"/>
      <c r="C196" s="34" t="s">
        <v>20</v>
      </c>
      <c r="D196" s="1615" t="s">
        <v>229</v>
      </c>
      <c r="E196" s="1616"/>
      <c r="F196" s="1616"/>
      <c r="G196" s="1616"/>
      <c r="H196" s="23"/>
      <c r="I196" s="23"/>
      <c r="J196" s="23"/>
      <c r="K196" s="23"/>
    </row>
    <row r="197" spans="1:11" ht="14.1" customHeight="1" x14ac:dyDescent="0.25">
      <c r="A197" s="23"/>
      <c r="B197" s="23"/>
      <c r="C197" s="34" t="s">
        <v>21</v>
      </c>
      <c r="D197" s="1615" t="s">
        <v>230</v>
      </c>
      <c r="E197" s="1616"/>
      <c r="F197" s="1616"/>
      <c r="G197" s="1616"/>
      <c r="H197" s="23"/>
      <c r="I197" s="23"/>
      <c r="J197" s="23"/>
      <c r="K197" s="23"/>
    </row>
    <row r="198" spans="1:11" ht="15" customHeight="1" x14ac:dyDescent="0.25">
      <c r="A198" s="23"/>
      <c r="B198" s="23"/>
      <c r="C198" s="35"/>
      <c r="D198" s="36">
        <v>2023</v>
      </c>
      <c r="E198" s="36">
        <v>2024</v>
      </c>
      <c r="F198" s="36">
        <v>2025</v>
      </c>
      <c r="G198" s="36">
        <v>2026</v>
      </c>
      <c r="H198" s="23"/>
      <c r="I198" s="23"/>
      <c r="J198" s="23"/>
      <c r="K198" s="23"/>
    </row>
    <row r="199" spans="1:11" ht="15" customHeight="1" x14ac:dyDescent="0.25">
      <c r="A199" s="23"/>
      <c r="B199" s="23"/>
      <c r="C199" s="37"/>
      <c r="D199" s="38" t="s">
        <v>22</v>
      </c>
      <c r="E199" s="38" t="s">
        <v>23</v>
      </c>
      <c r="F199" s="38" t="s">
        <v>23</v>
      </c>
      <c r="G199" s="38" t="s">
        <v>23</v>
      </c>
      <c r="H199" s="23"/>
      <c r="I199" s="23"/>
      <c r="J199" s="23"/>
      <c r="K199" s="23"/>
    </row>
    <row r="200" spans="1:11" ht="14.1" customHeight="1" x14ac:dyDescent="0.25">
      <c r="A200" s="23"/>
      <c r="B200" s="23"/>
      <c r="C200" s="27" t="s">
        <v>33</v>
      </c>
      <c r="D200" s="31" t="s">
        <v>231</v>
      </c>
      <c r="E200" s="31" t="s">
        <v>231</v>
      </c>
      <c r="F200" s="31" t="s">
        <v>231</v>
      </c>
      <c r="G200" s="31" t="s">
        <v>231</v>
      </c>
      <c r="H200" s="23"/>
      <c r="I200" s="23"/>
      <c r="J200" s="23"/>
      <c r="K200" s="23"/>
    </row>
    <row r="201" spans="1:11" ht="14.1" customHeight="1" x14ac:dyDescent="0.25">
      <c r="A201" s="23"/>
      <c r="B201" s="23"/>
      <c r="C201" s="27" t="s">
        <v>35</v>
      </c>
      <c r="D201" s="31" t="s">
        <v>42</v>
      </c>
      <c r="E201" s="31" t="s">
        <v>232</v>
      </c>
      <c r="F201" s="31" t="s">
        <v>232</v>
      </c>
      <c r="G201" s="31" t="s">
        <v>232</v>
      </c>
      <c r="H201" s="23"/>
      <c r="I201" s="23"/>
      <c r="J201" s="23"/>
      <c r="K201" s="23"/>
    </row>
    <row r="202" spans="1:11" ht="14.1" customHeight="1" x14ac:dyDescent="0.25">
      <c r="A202" s="23"/>
      <c r="B202" s="23"/>
      <c r="C202" s="27" t="s">
        <v>40</v>
      </c>
      <c r="D202" s="31" t="s">
        <v>42</v>
      </c>
      <c r="E202" s="31" t="s">
        <v>233</v>
      </c>
      <c r="F202" s="31" t="s">
        <v>233</v>
      </c>
      <c r="G202" s="31" t="s">
        <v>233</v>
      </c>
      <c r="H202" s="23"/>
      <c r="I202" s="23"/>
      <c r="J202" s="23"/>
      <c r="K202" s="23"/>
    </row>
    <row r="203" spans="1:11" ht="14.1" customHeight="1" x14ac:dyDescent="0.25">
      <c r="A203" s="23"/>
      <c r="B203" s="23"/>
      <c r="C203" s="27" t="s">
        <v>41</v>
      </c>
      <c r="D203" s="31" t="s">
        <v>18</v>
      </c>
      <c r="E203" s="31" t="s">
        <v>42</v>
      </c>
      <c r="F203" s="31" t="s">
        <v>42</v>
      </c>
      <c r="G203" s="31" t="s">
        <v>42</v>
      </c>
      <c r="H203" s="23"/>
      <c r="I203" s="23"/>
      <c r="J203" s="23"/>
      <c r="K203" s="23"/>
    </row>
    <row r="204" spans="1:11" ht="14.1" customHeight="1" x14ac:dyDescent="0.25">
      <c r="A204" s="23"/>
      <c r="B204" s="23"/>
      <c r="C204" s="27" t="s">
        <v>43</v>
      </c>
      <c r="D204" s="31" t="s">
        <v>18</v>
      </c>
      <c r="E204" s="31" t="s">
        <v>18</v>
      </c>
      <c r="F204" s="31" t="s">
        <v>42</v>
      </c>
      <c r="G204" s="31" t="s">
        <v>42</v>
      </c>
      <c r="H204" s="23"/>
      <c r="I204" s="23"/>
      <c r="J204" s="23"/>
      <c r="K204" s="23"/>
    </row>
    <row r="205" spans="1:11" ht="14.1" customHeight="1" x14ac:dyDescent="0.25">
      <c r="A205" s="23"/>
      <c r="B205" s="23"/>
      <c r="C205" s="27" t="s">
        <v>47</v>
      </c>
      <c r="D205" s="31" t="s">
        <v>18</v>
      </c>
      <c r="E205" s="31" t="s">
        <v>18</v>
      </c>
      <c r="F205" s="31" t="s">
        <v>42</v>
      </c>
      <c r="G205" s="31" t="s">
        <v>42</v>
      </c>
      <c r="H205" s="23"/>
      <c r="I205" s="23"/>
      <c r="J205" s="23"/>
      <c r="K205" s="23"/>
    </row>
    <row r="206" spans="1:11" ht="14.1" customHeight="1" x14ac:dyDescent="0.25">
      <c r="A206" s="23"/>
      <c r="B206" s="23"/>
      <c r="C206" s="1617" t="s">
        <v>24</v>
      </c>
      <c r="D206" s="1618"/>
      <c r="E206" s="1618"/>
      <c r="F206" s="1618"/>
      <c r="G206" s="1618"/>
      <c r="H206" s="23"/>
      <c r="I206" s="23"/>
      <c r="J206" s="23"/>
      <c r="K206" s="23"/>
    </row>
    <row r="207" spans="1:11" ht="14.1" customHeight="1" x14ac:dyDescent="0.25">
      <c r="A207" s="23"/>
      <c r="B207" s="23"/>
      <c r="C207" s="35"/>
      <c r="D207" s="36">
        <v>2023</v>
      </c>
      <c r="E207" s="36">
        <v>2024</v>
      </c>
      <c r="F207" s="36">
        <v>2025</v>
      </c>
      <c r="G207" s="36">
        <v>2026</v>
      </c>
      <c r="H207" s="23"/>
      <c r="I207" s="23"/>
      <c r="J207" s="23"/>
      <c r="K207" s="23"/>
    </row>
    <row r="208" spans="1:11" ht="14.1" customHeight="1" x14ac:dyDescent="0.25">
      <c r="A208" s="23"/>
      <c r="B208" s="23"/>
      <c r="C208" s="37"/>
      <c r="D208" s="38" t="s">
        <v>22</v>
      </c>
      <c r="E208" s="38" t="s">
        <v>23</v>
      </c>
      <c r="F208" s="38" t="s">
        <v>23</v>
      </c>
      <c r="G208" s="38" t="s">
        <v>23</v>
      </c>
      <c r="H208" s="23"/>
      <c r="I208" s="23"/>
      <c r="J208" s="23"/>
      <c r="K208" s="23"/>
    </row>
    <row r="209" spans="1:11" ht="14.1" customHeight="1" x14ac:dyDescent="0.25">
      <c r="A209" s="23"/>
      <c r="B209" s="23"/>
      <c r="C209" s="39" t="s">
        <v>48</v>
      </c>
      <c r="D209" s="40">
        <v>0</v>
      </c>
      <c r="E209" s="40">
        <v>0</v>
      </c>
      <c r="F209" s="40">
        <v>0</v>
      </c>
      <c r="G209" s="40">
        <v>0</v>
      </c>
      <c r="H209" s="23"/>
      <c r="I209" s="23"/>
      <c r="J209" s="23"/>
      <c r="K209" s="23"/>
    </row>
    <row r="210" spans="1:11" ht="14.1" customHeight="1" x14ac:dyDescent="0.25">
      <c r="A210" s="23"/>
      <c r="B210" s="23"/>
      <c r="C210" s="39" t="s">
        <v>49</v>
      </c>
      <c r="D210" s="40">
        <v>0</v>
      </c>
      <c r="E210" s="40">
        <v>0</v>
      </c>
      <c r="F210" s="40">
        <v>0</v>
      </c>
      <c r="G210" s="40">
        <v>0</v>
      </c>
      <c r="H210" s="23"/>
      <c r="I210" s="23"/>
      <c r="J210" s="23"/>
      <c r="K210" s="23"/>
    </row>
    <row r="211" spans="1:11" ht="14.1" customHeight="1" x14ac:dyDescent="0.25">
      <c r="A211" s="23"/>
      <c r="B211" s="23"/>
      <c r="C211" s="39" t="s">
        <v>50</v>
      </c>
      <c r="D211" s="40">
        <v>0</v>
      </c>
      <c r="E211" s="40">
        <v>0</v>
      </c>
      <c r="F211" s="40">
        <v>0</v>
      </c>
      <c r="G211" s="40">
        <v>0</v>
      </c>
      <c r="H211" s="23"/>
      <c r="I211" s="23"/>
      <c r="J211" s="23"/>
      <c r="K211" s="23"/>
    </row>
    <row r="212" spans="1:11" ht="14.1" customHeight="1" x14ac:dyDescent="0.25">
      <c r="A212" s="23"/>
      <c r="B212" s="23"/>
      <c r="C212" s="39" t="s">
        <v>51</v>
      </c>
      <c r="D212" s="40">
        <v>0</v>
      </c>
      <c r="E212" s="40">
        <v>0</v>
      </c>
      <c r="F212" s="40">
        <v>0</v>
      </c>
      <c r="G212" s="40">
        <v>0</v>
      </c>
      <c r="H212" s="23"/>
      <c r="I212" s="23"/>
      <c r="J212" s="23"/>
      <c r="K212" s="23"/>
    </row>
    <row r="213" spans="1:11" ht="14.1" customHeight="1" x14ac:dyDescent="0.25">
      <c r="A213" s="23"/>
      <c r="B213" s="23"/>
      <c r="C213" s="39" t="s">
        <v>49</v>
      </c>
      <c r="D213" s="40">
        <v>0</v>
      </c>
      <c r="E213" s="40">
        <v>0</v>
      </c>
      <c r="F213" s="40">
        <v>0</v>
      </c>
      <c r="G213" s="40">
        <v>0</v>
      </c>
      <c r="H213" s="23"/>
      <c r="I213" s="23"/>
      <c r="J213" s="23"/>
      <c r="K213" s="23"/>
    </row>
    <row r="214" spans="1:11" ht="14.1" customHeight="1" x14ac:dyDescent="0.25">
      <c r="A214" s="23"/>
      <c r="B214" s="23"/>
      <c r="C214" s="39" t="s">
        <v>50</v>
      </c>
      <c r="D214" s="40">
        <v>0</v>
      </c>
      <c r="E214" s="40">
        <v>0</v>
      </c>
      <c r="F214" s="40">
        <v>0</v>
      </c>
      <c r="G214" s="40">
        <v>0</v>
      </c>
      <c r="H214" s="23"/>
      <c r="I214" s="23"/>
      <c r="J214" s="23"/>
      <c r="K214" s="23"/>
    </row>
    <row r="215" spans="1:11" ht="14.1" customHeight="1" x14ac:dyDescent="0.25">
      <c r="A215" s="23"/>
      <c r="B215" s="23"/>
      <c r="C215" s="39" t="s">
        <v>52</v>
      </c>
      <c r="D215" s="40">
        <v>0</v>
      </c>
      <c r="E215" s="40">
        <v>0</v>
      </c>
      <c r="F215" s="40">
        <v>0</v>
      </c>
      <c r="G215" s="40">
        <v>0</v>
      </c>
      <c r="H215" s="23"/>
      <c r="I215" s="23"/>
      <c r="J215" s="23"/>
      <c r="K215" s="23"/>
    </row>
    <row r="216" spans="1:11" ht="14.1" customHeight="1" x14ac:dyDescent="0.25">
      <c r="A216" s="23"/>
      <c r="B216" s="23"/>
      <c r="C216" s="39" t="s">
        <v>49</v>
      </c>
      <c r="D216" s="40">
        <v>0</v>
      </c>
      <c r="E216" s="40">
        <v>0</v>
      </c>
      <c r="F216" s="40">
        <v>0</v>
      </c>
      <c r="G216" s="40">
        <v>0</v>
      </c>
      <c r="H216" s="23"/>
      <c r="I216" s="23"/>
      <c r="J216" s="23"/>
      <c r="K216" s="23"/>
    </row>
    <row r="217" spans="1:11" ht="14.1" customHeight="1" x14ac:dyDescent="0.25">
      <c r="A217" s="23"/>
      <c r="B217" s="23"/>
      <c r="C217" s="39" t="s">
        <v>50</v>
      </c>
      <c r="D217" s="40">
        <v>0</v>
      </c>
      <c r="E217" s="40">
        <v>0</v>
      </c>
      <c r="F217" s="40">
        <v>0</v>
      </c>
      <c r="G217" s="40">
        <v>0</v>
      </c>
      <c r="H217" s="23"/>
      <c r="I217" s="23"/>
      <c r="J217" s="23"/>
      <c r="K217" s="23"/>
    </row>
    <row r="218" spans="1:11" ht="14.1" customHeight="1" x14ac:dyDescent="0.25">
      <c r="A218" s="23"/>
      <c r="B218" s="23"/>
      <c r="C218" s="39" t="s">
        <v>53</v>
      </c>
      <c r="D218" s="40">
        <v>0</v>
      </c>
      <c r="E218" s="40">
        <v>0</v>
      </c>
      <c r="F218" s="40">
        <v>0</v>
      </c>
      <c r="G218" s="40">
        <v>0</v>
      </c>
      <c r="H218" s="23"/>
      <c r="I218" s="23"/>
      <c r="J218" s="23"/>
      <c r="K218" s="23"/>
    </row>
    <row r="219" spans="1:11" ht="14.1" customHeight="1" x14ac:dyDescent="0.25">
      <c r="A219" s="23"/>
      <c r="B219" s="23"/>
      <c r="C219" s="39" t="s">
        <v>49</v>
      </c>
      <c r="D219" s="40">
        <v>0</v>
      </c>
      <c r="E219" s="40">
        <v>0</v>
      </c>
      <c r="F219" s="40">
        <v>0</v>
      </c>
      <c r="G219" s="40">
        <v>0</v>
      </c>
      <c r="H219" s="23"/>
      <c r="I219" s="23"/>
      <c r="J219" s="23"/>
      <c r="K219" s="23"/>
    </row>
    <row r="220" spans="1:11" ht="14.1" customHeight="1" x14ac:dyDescent="0.25">
      <c r="A220" s="23"/>
      <c r="B220" s="23"/>
      <c r="C220" s="39" t="s">
        <v>50</v>
      </c>
      <c r="D220" s="40">
        <v>0</v>
      </c>
      <c r="E220" s="40">
        <v>0</v>
      </c>
      <c r="F220" s="40">
        <v>0</v>
      </c>
      <c r="G220" s="40">
        <v>0</v>
      </c>
      <c r="H220" s="23"/>
      <c r="I220" s="23"/>
      <c r="J220" s="23"/>
      <c r="K220" s="23"/>
    </row>
    <row r="221" spans="1:11" ht="14.1" customHeight="1" x14ac:dyDescent="0.25">
      <c r="A221" s="23"/>
      <c r="B221" s="23"/>
      <c r="C221" s="39" t="s">
        <v>54</v>
      </c>
      <c r="D221" s="40">
        <v>0</v>
      </c>
      <c r="E221" s="40">
        <v>0</v>
      </c>
      <c r="F221" s="40">
        <v>0</v>
      </c>
      <c r="G221" s="40">
        <v>0</v>
      </c>
      <c r="H221" s="23"/>
      <c r="I221" s="23"/>
      <c r="J221" s="23"/>
      <c r="K221" s="23"/>
    </row>
    <row r="222" spans="1:11" ht="14.1" customHeight="1" x14ac:dyDescent="0.25">
      <c r="A222" s="23"/>
      <c r="B222" s="23"/>
      <c r="C222" s="39" t="s">
        <v>49</v>
      </c>
      <c r="D222" s="40">
        <v>0</v>
      </c>
      <c r="E222" s="40">
        <v>0</v>
      </c>
      <c r="F222" s="40">
        <v>0</v>
      </c>
      <c r="G222" s="40">
        <v>0</v>
      </c>
      <c r="H222" s="23"/>
      <c r="I222" s="23"/>
      <c r="J222" s="23"/>
      <c r="K222" s="23"/>
    </row>
    <row r="223" spans="1:11" ht="14.1" customHeight="1" x14ac:dyDescent="0.25">
      <c r="A223" s="23"/>
      <c r="B223" s="23"/>
      <c r="C223" s="39" t="s">
        <v>50</v>
      </c>
      <c r="D223" s="40">
        <v>0</v>
      </c>
      <c r="E223" s="40">
        <v>0</v>
      </c>
      <c r="F223" s="40">
        <v>0</v>
      </c>
      <c r="G223" s="40">
        <v>0</v>
      </c>
      <c r="H223" s="23"/>
      <c r="I223" s="23"/>
      <c r="J223" s="23"/>
      <c r="K223" s="23"/>
    </row>
    <row r="224" spans="1:11" ht="14.1" customHeight="1" x14ac:dyDescent="0.25">
      <c r="A224" s="23"/>
      <c r="B224" s="23"/>
      <c r="C224" s="39" t="s">
        <v>55</v>
      </c>
      <c r="D224" s="40">
        <v>0</v>
      </c>
      <c r="E224" s="40">
        <v>0</v>
      </c>
      <c r="F224" s="40">
        <v>0</v>
      </c>
      <c r="G224" s="40">
        <v>0</v>
      </c>
      <c r="H224" s="23"/>
      <c r="I224" s="23"/>
      <c r="J224" s="23"/>
      <c r="K224" s="23"/>
    </row>
    <row r="225" spans="1:11" ht="14.1" customHeight="1" x14ac:dyDescent="0.25">
      <c r="A225" s="23"/>
      <c r="B225" s="23"/>
      <c r="C225" s="39" t="s">
        <v>49</v>
      </c>
      <c r="D225" s="40">
        <v>0</v>
      </c>
      <c r="E225" s="40">
        <v>0</v>
      </c>
      <c r="F225" s="40">
        <v>0</v>
      </c>
      <c r="G225" s="40">
        <v>0</v>
      </c>
      <c r="H225" s="23"/>
      <c r="I225" s="23"/>
      <c r="J225" s="23"/>
      <c r="K225" s="23"/>
    </row>
    <row r="226" spans="1:11" ht="14.1" customHeight="1" x14ac:dyDescent="0.25">
      <c r="A226" s="23"/>
      <c r="B226" s="23"/>
      <c r="C226" s="39" t="s">
        <v>50</v>
      </c>
      <c r="D226" s="40">
        <v>0</v>
      </c>
      <c r="E226" s="40">
        <v>0</v>
      </c>
      <c r="F226" s="40">
        <v>0</v>
      </c>
      <c r="G226" s="40">
        <v>0</v>
      </c>
      <c r="H226" s="23"/>
      <c r="I226" s="23"/>
      <c r="J226" s="23"/>
      <c r="K226" s="23"/>
    </row>
    <row r="227" spans="1:11" ht="14.1" customHeight="1" x14ac:dyDescent="0.25">
      <c r="A227" s="23"/>
      <c r="B227" s="23"/>
      <c r="C227" s="39" t="s">
        <v>56</v>
      </c>
      <c r="D227" s="40">
        <v>0</v>
      </c>
      <c r="E227" s="40">
        <v>0</v>
      </c>
      <c r="F227" s="40">
        <v>0</v>
      </c>
      <c r="G227" s="40">
        <v>0</v>
      </c>
      <c r="H227" s="23"/>
      <c r="I227" s="23"/>
      <c r="J227" s="23"/>
      <c r="K227" s="23"/>
    </row>
    <row r="228" spans="1:11" ht="14.1" customHeight="1" x14ac:dyDescent="0.25">
      <c r="A228" s="23"/>
      <c r="B228" s="23"/>
      <c r="C228" s="39" t="s">
        <v>49</v>
      </c>
      <c r="D228" s="40">
        <v>0</v>
      </c>
      <c r="E228" s="40">
        <v>0</v>
      </c>
      <c r="F228" s="40">
        <v>0</v>
      </c>
      <c r="G228" s="40">
        <v>0</v>
      </c>
      <c r="H228" s="23"/>
      <c r="I228" s="23"/>
      <c r="J228" s="23"/>
      <c r="K228" s="23"/>
    </row>
    <row r="229" spans="1:11" ht="14.1" customHeight="1" x14ac:dyDescent="0.25">
      <c r="A229" s="23"/>
      <c r="B229" s="23"/>
      <c r="C229" s="39" t="s">
        <v>50</v>
      </c>
      <c r="D229" s="40">
        <v>0</v>
      </c>
      <c r="E229" s="40">
        <v>0</v>
      </c>
      <c r="F229" s="40">
        <v>0</v>
      </c>
      <c r="G229" s="40">
        <v>0</v>
      </c>
      <c r="H229" s="23"/>
      <c r="I229" s="23"/>
      <c r="J229" s="23"/>
      <c r="K229" s="23"/>
    </row>
    <row r="230" spans="1:11" ht="14.1" customHeight="1" x14ac:dyDescent="0.25">
      <c r="A230" s="23"/>
      <c r="B230" s="23"/>
      <c r="C230" s="39" t="s">
        <v>57</v>
      </c>
      <c r="D230" s="40">
        <v>0</v>
      </c>
      <c r="E230" s="40">
        <v>0</v>
      </c>
      <c r="F230" s="40">
        <v>0</v>
      </c>
      <c r="G230" s="40">
        <v>0</v>
      </c>
      <c r="H230" s="23"/>
      <c r="I230" s="23"/>
      <c r="J230" s="23"/>
      <c r="K230" s="23"/>
    </row>
    <row r="231" spans="1:11" ht="14.1" customHeight="1" x14ac:dyDescent="0.25">
      <c r="A231" s="23"/>
      <c r="B231" s="23"/>
      <c r="C231" s="39" t="s">
        <v>49</v>
      </c>
      <c r="D231" s="40">
        <v>0</v>
      </c>
      <c r="E231" s="40">
        <v>0</v>
      </c>
      <c r="F231" s="40">
        <v>0</v>
      </c>
      <c r="G231" s="40">
        <v>0</v>
      </c>
      <c r="H231" s="23"/>
      <c r="I231" s="23"/>
      <c r="J231" s="23"/>
      <c r="K231" s="23"/>
    </row>
    <row r="232" spans="1:11" ht="14.1" customHeight="1" x14ac:dyDescent="0.25">
      <c r="A232" s="23"/>
      <c r="B232" s="23"/>
      <c r="C232" s="39" t="s">
        <v>58</v>
      </c>
      <c r="D232" s="40">
        <v>0</v>
      </c>
      <c r="E232" s="40">
        <v>0</v>
      </c>
      <c r="F232" s="40">
        <v>0</v>
      </c>
      <c r="G232" s="40">
        <v>0</v>
      </c>
      <c r="H232" s="23"/>
      <c r="I232" s="23"/>
      <c r="J232" s="23"/>
      <c r="K232" s="23"/>
    </row>
    <row r="233" spans="1:11" ht="14.1" customHeight="1" x14ac:dyDescent="0.25">
      <c r="A233" s="23"/>
      <c r="B233" s="23"/>
      <c r="C233" s="39" t="s">
        <v>59</v>
      </c>
      <c r="D233" s="40">
        <v>0</v>
      </c>
      <c r="E233" s="40">
        <v>0</v>
      </c>
      <c r="F233" s="40">
        <v>0</v>
      </c>
      <c r="G233" s="40">
        <v>0</v>
      </c>
      <c r="H233" s="23"/>
      <c r="I233" s="23"/>
      <c r="J233" s="23"/>
      <c r="K233" s="23"/>
    </row>
    <row r="234" spans="1:11" ht="14.1" customHeight="1" x14ac:dyDescent="0.25">
      <c r="A234" s="23"/>
      <c r="B234" s="23"/>
      <c r="C234" s="39" t="s">
        <v>60</v>
      </c>
      <c r="D234" s="40">
        <v>0</v>
      </c>
      <c r="E234" s="40">
        <v>0</v>
      </c>
      <c r="F234" s="40">
        <v>0</v>
      </c>
      <c r="G234" s="40">
        <v>0</v>
      </c>
      <c r="H234" s="23"/>
      <c r="I234" s="23"/>
      <c r="J234" s="23"/>
      <c r="K234" s="23"/>
    </row>
    <row r="235" spans="1:11" ht="14.1" customHeight="1" x14ac:dyDescent="0.25">
      <c r="A235" s="23"/>
      <c r="B235" s="23"/>
      <c r="C235" s="39" t="s">
        <v>61</v>
      </c>
      <c r="D235" s="40">
        <v>0</v>
      </c>
      <c r="E235" s="40">
        <v>0</v>
      </c>
      <c r="F235" s="40">
        <v>0</v>
      </c>
      <c r="G235" s="40">
        <v>0</v>
      </c>
      <c r="H235" s="23"/>
      <c r="I235" s="23"/>
      <c r="J235" s="23"/>
      <c r="K235" s="23"/>
    </row>
    <row r="236" spans="1:11" ht="14.1" customHeight="1" x14ac:dyDescent="0.25">
      <c r="A236" s="23"/>
      <c r="B236" s="23"/>
      <c r="C236" s="39" t="s">
        <v>62</v>
      </c>
      <c r="D236" s="40">
        <v>0</v>
      </c>
      <c r="E236" s="40">
        <v>300000</v>
      </c>
      <c r="F236" s="40">
        <v>300000</v>
      </c>
      <c r="G236" s="40">
        <v>300000</v>
      </c>
      <c r="H236" s="23"/>
      <c r="I236" s="23"/>
      <c r="J236" s="23"/>
      <c r="K236" s="23"/>
    </row>
    <row r="237" spans="1:11" ht="14.1" customHeight="1" x14ac:dyDescent="0.25">
      <c r="A237" s="23"/>
      <c r="B237" s="23"/>
      <c r="C237" s="39" t="s">
        <v>49</v>
      </c>
      <c r="D237" s="40">
        <v>0</v>
      </c>
      <c r="E237" s="40">
        <v>300000</v>
      </c>
      <c r="F237" s="40">
        <v>300000</v>
      </c>
      <c r="G237" s="40">
        <v>300000</v>
      </c>
      <c r="H237" s="23"/>
      <c r="I237" s="23"/>
      <c r="J237" s="23"/>
      <c r="K237" s="23"/>
    </row>
    <row r="238" spans="1:11" ht="14.1" customHeight="1" x14ac:dyDescent="0.25">
      <c r="A238" s="23"/>
      <c r="B238" s="23"/>
      <c r="C238" s="39" t="s">
        <v>58</v>
      </c>
      <c r="D238" s="40">
        <v>0</v>
      </c>
      <c r="E238" s="40">
        <v>0</v>
      </c>
      <c r="F238" s="40">
        <v>0</v>
      </c>
      <c r="G238" s="40">
        <v>0</v>
      </c>
      <c r="H238" s="23"/>
      <c r="I238" s="23"/>
      <c r="J238" s="23"/>
      <c r="K238" s="23"/>
    </row>
    <row r="239" spans="1:11" ht="14.1" customHeight="1" x14ac:dyDescent="0.25">
      <c r="A239" s="23"/>
      <c r="B239" s="23"/>
      <c r="C239" s="39" t="s">
        <v>59</v>
      </c>
      <c r="D239" s="40">
        <v>0</v>
      </c>
      <c r="E239" s="40">
        <v>0</v>
      </c>
      <c r="F239" s="40">
        <v>0</v>
      </c>
      <c r="G239" s="40">
        <v>0</v>
      </c>
      <c r="H239" s="23"/>
      <c r="I239" s="23"/>
      <c r="J239" s="23"/>
      <c r="K239" s="23"/>
    </row>
    <row r="240" spans="1:11" ht="14.1" customHeight="1" x14ac:dyDescent="0.25">
      <c r="A240" s="23"/>
      <c r="B240" s="23"/>
      <c r="C240" s="39" t="s">
        <v>60</v>
      </c>
      <c r="D240" s="40">
        <v>0</v>
      </c>
      <c r="E240" s="40">
        <v>0</v>
      </c>
      <c r="F240" s="40">
        <v>0</v>
      </c>
      <c r="G240" s="40">
        <v>0</v>
      </c>
      <c r="H240" s="23"/>
      <c r="I240" s="23"/>
      <c r="J240" s="23"/>
      <c r="K240" s="23"/>
    </row>
    <row r="241" spans="1:11" ht="14.1" customHeight="1" x14ac:dyDescent="0.25">
      <c r="A241" s="23"/>
      <c r="B241" s="23"/>
      <c r="C241" s="39" t="s">
        <v>61</v>
      </c>
      <c r="D241" s="40">
        <v>0</v>
      </c>
      <c r="E241" s="40">
        <v>0</v>
      </c>
      <c r="F241" s="40">
        <v>0</v>
      </c>
      <c r="G241" s="40">
        <v>0</v>
      </c>
      <c r="H241" s="23"/>
      <c r="I241" s="23"/>
      <c r="J241" s="23"/>
      <c r="K241" s="23"/>
    </row>
    <row r="242" spans="1:11" ht="14.1" customHeight="1" x14ac:dyDescent="0.25">
      <c r="A242" s="23"/>
      <c r="B242" s="23"/>
      <c r="C242" s="39" t="s">
        <v>63</v>
      </c>
      <c r="D242" s="40">
        <v>0</v>
      </c>
      <c r="E242" s="40">
        <v>0</v>
      </c>
      <c r="F242" s="40">
        <v>0</v>
      </c>
      <c r="G242" s="40">
        <v>0</v>
      </c>
      <c r="H242" s="23"/>
      <c r="I242" s="23"/>
      <c r="J242" s="23"/>
      <c r="K242" s="23"/>
    </row>
    <row r="243" spans="1:11" ht="14.1" customHeight="1" x14ac:dyDescent="0.25">
      <c r="A243" s="23"/>
      <c r="B243" s="23"/>
      <c r="C243" s="39" t="s">
        <v>49</v>
      </c>
      <c r="D243" s="40">
        <v>0</v>
      </c>
      <c r="E243" s="40">
        <v>0</v>
      </c>
      <c r="F243" s="40">
        <v>0</v>
      </c>
      <c r="G243" s="40">
        <v>0</v>
      </c>
      <c r="H243" s="23"/>
      <c r="I243" s="23"/>
      <c r="J243" s="23"/>
      <c r="K243" s="23"/>
    </row>
    <row r="244" spans="1:11" ht="14.1" customHeight="1" x14ac:dyDescent="0.25">
      <c r="A244" s="23"/>
      <c r="B244" s="23"/>
      <c r="C244" s="39" t="s">
        <v>58</v>
      </c>
      <c r="D244" s="40">
        <v>0</v>
      </c>
      <c r="E244" s="40">
        <v>0</v>
      </c>
      <c r="F244" s="40">
        <v>0</v>
      </c>
      <c r="G244" s="40">
        <v>0</v>
      </c>
      <c r="H244" s="23"/>
      <c r="I244" s="23"/>
      <c r="J244" s="23"/>
      <c r="K244" s="23"/>
    </row>
    <row r="245" spans="1:11" ht="14.1" customHeight="1" x14ac:dyDescent="0.25">
      <c r="A245" s="23"/>
      <c r="B245" s="23"/>
      <c r="C245" s="39" t="s">
        <v>59</v>
      </c>
      <c r="D245" s="40">
        <v>0</v>
      </c>
      <c r="E245" s="40">
        <v>0</v>
      </c>
      <c r="F245" s="40">
        <v>0</v>
      </c>
      <c r="G245" s="40">
        <v>0</v>
      </c>
      <c r="H245" s="23"/>
      <c r="I245" s="23"/>
      <c r="J245" s="23"/>
      <c r="K245" s="23"/>
    </row>
    <row r="246" spans="1:11" ht="14.1" customHeight="1" x14ac:dyDescent="0.25">
      <c r="A246" s="23"/>
      <c r="B246" s="23"/>
      <c r="C246" s="39" t="s">
        <v>60</v>
      </c>
      <c r="D246" s="40">
        <v>0</v>
      </c>
      <c r="E246" s="40">
        <v>0</v>
      </c>
      <c r="F246" s="40">
        <v>0</v>
      </c>
      <c r="G246" s="40">
        <v>0</v>
      </c>
      <c r="H246" s="23"/>
      <c r="I246" s="23"/>
      <c r="J246" s="23"/>
      <c r="K246" s="23"/>
    </row>
    <row r="247" spans="1:11" ht="14.1" customHeight="1" x14ac:dyDescent="0.25">
      <c r="A247" s="23"/>
      <c r="B247" s="23"/>
      <c r="C247" s="39" t="s">
        <v>61</v>
      </c>
      <c r="D247" s="40">
        <v>0</v>
      </c>
      <c r="E247" s="40">
        <v>0</v>
      </c>
      <c r="F247" s="40">
        <v>0</v>
      </c>
      <c r="G247" s="40">
        <v>0</v>
      </c>
      <c r="H247" s="23"/>
      <c r="I247" s="23"/>
      <c r="J247" s="23"/>
      <c r="K247" s="23"/>
    </row>
    <row r="248" spans="1:11" ht="14.1" customHeight="1" x14ac:dyDescent="0.25">
      <c r="A248" s="23"/>
      <c r="B248" s="23"/>
      <c r="C248" s="39" t="s">
        <v>64</v>
      </c>
      <c r="D248" s="40">
        <v>0</v>
      </c>
      <c r="E248" s="40">
        <v>0</v>
      </c>
      <c r="F248" s="40">
        <v>0</v>
      </c>
      <c r="G248" s="40">
        <v>0</v>
      </c>
      <c r="H248" s="23"/>
      <c r="I248" s="23"/>
      <c r="J248" s="23"/>
      <c r="K248" s="23"/>
    </row>
    <row r="249" spans="1:11" ht="14.1" customHeight="1" x14ac:dyDescent="0.25">
      <c r="A249" s="23"/>
      <c r="B249" s="23"/>
      <c r="C249" s="39" t="s">
        <v>65</v>
      </c>
      <c r="D249" s="40">
        <v>0</v>
      </c>
      <c r="E249" s="40">
        <v>0</v>
      </c>
      <c r="F249" s="40">
        <v>0</v>
      </c>
      <c r="G249" s="40">
        <v>0</v>
      </c>
      <c r="H249" s="23"/>
      <c r="I249" s="23"/>
      <c r="J249" s="23"/>
      <c r="K249" s="23"/>
    </row>
    <row r="250" spans="1:11" ht="14.1" customHeight="1" x14ac:dyDescent="0.25">
      <c r="A250" s="23"/>
      <c r="B250" s="23"/>
      <c r="C250" s="41" t="s">
        <v>25</v>
      </c>
      <c r="D250" s="40">
        <v>0</v>
      </c>
      <c r="E250" s="40">
        <v>300000</v>
      </c>
      <c r="F250" s="40">
        <v>300000</v>
      </c>
      <c r="G250" s="40">
        <v>300000</v>
      </c>
      <c r="H250" s="23"/>
      <c r="I250" s="23"/>
      <c r="J250" s="23"/>
      <c r="K250" s="23"/>
    </row>
    <row r="251" spans="1:11" ht="14.1" customHeight="1" x14ac:dyDescent="0.25">
      <c r="A251" s="23"/>
      <c r="B251" s="23"/>
      <c r="C251" s="32" t="s">
        <v>234</v>
      </c>
      <c r="D251" s="1621" t="s">
        <v>235</v>
      </c>
      <c r="E251" s="1622"/>
      <c r="F251" s="1622"/>
      <c r="G251" s="1622"/>
      <c r="H251" s="23"/>
      <c r="I251" s="23"/>
      <c r="J251" s="23"/>
      <c r="K251" s="23"/>
    </row>
    <row r="252" spans="1:11" ht="14.1" customHeight="1" x14ac:dyDescent="0.25">
      <c r="A252" s="23"/>
      <c r="B252" s="23"/>
      <c r="C252" s="33" t="s">
        <v>19</v>
      </c>
      <c r="D252" s="1619" t="s">
        <v>236</v>
      </c>
      <c r="E252" s="1620"/>
      <c r="F252" s="1620"/>
      <c r="G252" s="1620"/>
      <c r="H252" s="23"/>
      <c r="I252" s="23"/>
      <c r="J252" s="23"/>
      <c r="K252" s="23"/>
    </row>
    <row r="253" spans="1:11" ht="14.1" customHeight="1" x14ac:dyDescent="0.25">
      <c r="A253" s="23"/>
      <c r="B253" s="23"/>
      <c r="C253" s="34" t="s">
        <v>20</v>
      </c>
      <c r="D253" s="1615" t="s">
        <v>235</v>
      </c>
      <c r="E253" s="1616"/>
      <c r="F253" s="1616"/>
      <c r="G253" s="1616"/>
      <c r="H253" s="23"/>
      <c r="I253" s="23"/>
      <c r="J253" s="23"/>
      <c r="K253" s="23"/>
    </row>
    <row r="254" spans="1:11" ht="14.1" customHeight="1" x14ac:dyDescent="0.25">
      <c r="A254" s="23"/>
      <c r="B254" s="23"/>
      <c r="C254" s="34" t="s">
        <v>21</v>
      </c>
      <c r="D254" s="1615" t="s">
        <v>237</v>
      </c>
      <c r="E254" s="1616"/>
      <c r="F254" s="1616"/>
      <c r="G254" s="1616"/>
      <c r="H254" s="23"/>
      <c r="I254" s="23"/>
      <c r="J254" s="23"/>
      <c r="K254" s="23"/>
    </row>
    <row r="255" spans="1:11" ht="15" customHeight="1" x14ac:dyDescent="0.25">
      <c r="A255" s="23"/>
      <c r="B255" s="23"/>
      <c r="C255" s="35"/>
      <c r="D255" s="36">
        <v>2023</v>
      </c>
      <c r="E255" s="36">
        <v>2024</v>
      </c>
      <c r="F255" s="36">
        <v>2025</v>
      </c>
      <c r="G255" s="36">
        <v>2026</v>
      </c>
      <c r="H255" s="23"/>
      <c r="I255" s="23"/>
      <c r="J255" s="23"/>
      <c r="K255" s="23"/>
    </row>
    <row r="256" spans="1:11" ht="15" customHeight="1" x14ac:dyDescent="0.25">
      <c r="A256" s="23"/>
      <c r="B256" s="23"/>
      <c r="C256" s="37"/>
      <c r="D256" s="38" t="s">
        <v>22</v>
      </c>
      <c r="E256" s="38" t="s">
        <v>23</v>
      </c>
      <c r="F256" s="38" t="s">
        <v>23</v>
      </c>
      <c r="G256" s="38" t="s">
        <v>23</v>
      </c>
      <c r="H256" s="23"/>
      <c r="I256" s="23"/>
      <c r="J256" s="23"/>
      <c r="K256" s="23"/>
    </row>
    <row r="257" spans="1:11" ht="14.1" customHeight="1" x14ac:dyDescent="0.25">
      <c r="A257" s="23"/>
      <c r="B257" s="23"/>
      <c r="C257" s="27" t="s">
        <v>33</v>
      </c>
      <c r="D257" s="31" t="s">
        <v>130</v>
      </c>
      <c r="E257" s="31" t="s">
        <v>130</v>
      </c>
      <c r="F257" s="31" t="s">
        <v>130</v>
      </c>
      <c r="G257" s="31" t="s">
        <v>130</v>
      </c>
      <c r="H257" s="23"/>
      <c r="I257" s="23"/>
      <c r="J257" s="23"/>
      <c r="K257" s="23"/>
    </row>
    <row r="258" spans="1:11" ht="14.1" customHeight="1" x14ac:dyDescent="0.25">
      <c r="A258" s="23"/>
      <c r="B258" s="23"/>
      <c r="C258" s="27" t="s">
        <v>35</v>
      </c>
      <c r="D258" s="31" t="s">
        <v>238</v>
      </c>
      <c r="E258" s="31" t="s">
        <v>239</v>
      </c>
      <c r="F258" s="31" t="s">
        <v>239</v>
      </c>
      <c r="G258" s="31" t="s">
        <v>239</v>
      </c>
      <c r="H258" s="23"/>
      <c r="I258" s="23"/>
      <c r="J258" s="23"/>
      <c r="K258" s="23"/>
    </row>
    <row r="259" spans="1:11" ht="14.1" customHeight="1" x14ac:dyDescent="0.25">
      <c r="A259" s="23"/>
      <c r="B259" s="23"/>
      <c r="C259" s="27" t="s">
        <v>40</v>
      </c>
      <c r="D259" s="31" t="s">
        <v>240</v>
      </c>
      <c r="E259" s="31" t="s">
        <v>241</v>
      </c>
      <c r="F259" s="31" t="s">
        <v>241</v>
      </c>
      <c r="G259" s="31" t="s">
        <v>241</v>
      </c>
      <c r="H259" s="23"/>
      <c r="I259" s="23"/>
      <c r="J259" s="23"/>
      <c r="K259" s="23"/>
    </row>
    <row r="260" spans="1:11" ht="14.1" customHeight="1" x14ac:dyDescent="0.25">
      <c r="A260" s="23"/>
      <c r="B260" s="23"/>
      <c r="C260" s="27" t="s">
        <v>41</v>
      </c>
      <c r="D260" s="31" t="s">
        <v>18</v>
      </c>
      <c r="E260" s="31" t="s">
        <v>42</v>
      </c>
      <c r="F260" s="31" t="s">
        <v>42</v>
      </c>
      <c r="G260" s="31" t="s">
        <v>42</v>
      </c>
      <c r="H260" s="23"/>
      <c r="I260" s="23"/>
      <c r="J260" s="23"/>
      <c r="K260" s="23"/>
    </row>
    <row r="261" spans="1:11" ht="14.1" customHeight="1" x14ac:dyDescent="0.25">
      <c r="A261" s="23"/>
      <c r="B261" s="23"/>
      <c r="C261" s="27" t="s">
        <v>43</v>
      </c>
      <c r="D261" s="31" t="s">
        <v>18</v>
      </c>
      <c r="E261" s="31" t="s">
        <v>242</v>
      </c>
      <c r="F261" s="31" t="s">
        <v>42</v>
      </c>
      <c r="G261" s="31" t="s">
        <v>42</v>
      </c>
      <c r="H261" s="23"/>
      <c r="I261" s="23"/>
      <c r="J261" s="23"/>
      <c r="K261" s="23"/>
    </row>
    <row r="262" spans="1:11" ht="14.1" customHeight="1" x14ac:dyDescent="0.25">
      <c r="A262" s="23"/>
      <c r="B262" s="23"/>
      <c r="C262" s="27" t="s">
        <v>47</v>
      </c>
      <c r="D262" s="31" t="s">
        <v>18</v>
      </c>
      <c r="E262" s="31" t="s">
        <v>242</v>
      </c>
      <c r="F262" s="31" t="s">
        <v>42</v>
      </c>
      <c r="G262" s="31" t="s">
        <v>42</v>
      </c>
      <c r="H262" s="23"/>
      <c r="I262" s="23"/>
      <c r="J262" s="23"/>
      <c r="K262" s="23"/>
    </row>
    <row r="263" spans="1:11" ht="14.1" customHeight="1" x14ac:dyDescent="0.25">
      <c r="A263" s="23"/>
      <c r="B263" s="23"/>
      <c r="C263" s="1617" t="s">
        <v>24</v>
      </c>
      <c r="D263" s="1618"/>
      <c r="E263" s="1618"/>
      <c r="F263" s="1618"/>
      <c r="G263" s="1618"/>
      <c r="H263" s="23"/>
      <c r="I263" s="23"/>
      <c r="J263" s="23"/>
      <c r="K263" s="23"/>
    </row>
    <row r="264" spans="1:11" ht="14.1" customHeight="1" x14ac:dyDescent="0.25">
      <c r="A264" s="23"/>
      <c r="B264" s="23"/>
      <c r="C264" s="35"/>
      <c r="D264" s="36">
        <v>2023</v>
      </c>
      <c r="E264" s="36">
        <v>2024</v>
      </c>
      <c r="F264" s="36">
        <v>2025</v>
      </c>
      <c r="G264" s="36">
        <v>2026</v>
      </c>
      <c r="H264" s="23"/>
      <c r="I264" s="23"/>
      <c r="J264" s="23"/>
      <c r="K264" s="23"/>
    </row>
    <row r="265" spans="1:11" ht="14.1" customHeight="1" x14ac:dyDescent="0.25">
      <c r="A265" s="23"/>
      <c r="B265" s="23"/>
      <c r="C265" s="37"/>
      <c r="D265" s="38" t="s">
        <v>22</v>
      </c>
      <c r="E265" s="38" t="s">
        <v>23</v>
      </c>
      <c r="F265" s="38" t="s">
        <v>23</v>
      </c>
      <c r="G265" s="38" t="s">
        <v>23</v>
      </c>
      <c r="H265" s="23"/>
      <c r="I265" s="23"/>
      <c r="J265" s="23"/>
      <c r="K265" s="23"/>
    </row>
    <row r="266" spans="1:11" ht="14.1" customHeight="1" x14ac:dyDescent="0.25">
      <c r="A266" s="23"/>
      <c r="B266" s="23"/>
      <c r="C266" s="39" t="s">
        <v>48</v>
      </c>
      <c r="D266" s="40">
        <v>0</v>
      </c>
      <c r="E266" s="40">
        <v>0</v>
      </c>
      <c r="F266" s="40">
        <v>0</v>
      </c>
      <c r="G266" s="40">
        <v>0</v>
      </c>
      <c r="H266" s="23"/>
      <c r="I266" s="23"/>
      <c r="J266" s="23"/>
      <c r="K266" s="23"/>
    </row>
    <row r="267" spans="1:11" ht="14.1" customHeight="1" x14ac:dyDescent="0.25">
      <c r="A267" s="23"/>
      <c r="B267" s="23"/>
      <c r="C267" s="39" t="s">
        <v>49</v>
      </c>
      <c r="D267" s="40">
        <v>0</v>
      </c>
      <c r="E267" s="40">
        <v>0</v>
      </c>
      <c r="F267" s="40">
        <v>0</v>
      </c>
      <c r="G267" s="40">
        <v>0</v>
      </c>
      <c r="H267" s="23"/>
      <c r="I267" s="23"/>
      <c r="J267" s="23"/>
      <c r="K267" s="23"/>
    </row>
    <row r="268" spans="1:11" ht="14.1" customHeight="1" x14ac:dyDescent="0.25">
      <c r="A268" s="23"/>
      <c r="B268" s="23"/>
      <c r="C268" s="39" t="s">
        <v>50</v>
      </c>
      <c r="D268" s="40">
        <v>0</v>
      </c>
      <c r="E268" s="40">
        <v>0</v>
      </c>
      <c r="F268" s="40">
        <v>0</v>
      </c>
      <c r="G268" s="40">
        <v>0</v>
      </c>
      <c r="H268" s="23"/>
      <c r="I268" s="23"/>
      <c r="J268" s="23"/>
      <c r="K268" s="23"/>
    </row>
    <row r="269" spans="1:11" ht="14.1" customHeight="1" x14ac:dyDescent="0.25">
      <c r="A269" s="23"/>
      <c r="B269" s="23"/>
      <c r="C269" s="39" t="s">
        <v>51</v>
      </c>
      <c r="D269" s="40">
        <v>0</v>
      </c>
      <c r="E269" s="40">
        <v>0</v>
      </c>
      <c r="F269" s="40">
        <v>0</v>
      </c>
      <c r="G269" s="40">
        <v>0</v>
      </c>
      <c r="H269" s="23"/>
      <c r="I269" s="23"/>
      <c r="J269" s="23"/>
      <c r="K269" s="23"/>
    </row>
    <row r="270" spans="1:11" ht="14.1" customHeight="1" x14ac:dyDescent="0.25">
      <c r="A270" s="23"/>
      <c r="B270" s="23"/>
      <c r="C270" s="39" t="s">
        <v>49</v>
      </c>
      <c r="D270" s="40">
        <v>0</v>
      </c>
      <c r="E270" s="40">
        <v>0</v>
      </c>
      <c r="F270" s="40">
        <v>0</v>
      </c>
      <c r="G270" s="40">
        <v>0</v>
      </c>
      <c r="H270" s="23"/>
      <c r="I270" s="23"/>
      <c r="J270" s="23"/>
      <c r="K270" s="23"/>
    </row>
    <row r="271" spans="1:11" ht="14.1" customHeight="1" x14ac:dyDescent="0.25">
      <c r="A271" s="23"/>
      <c r="B271" s="23"/>
      <c r="C271" s="39" t="s">
        <v>50</v>
      </c>
      <c r="D271" s="40">
        <v>0</v>
      </c>
      <c r="E271" s="40">
        <v>0</v>
      </c>
      <c r="F271" s="40">
        <v>0</v>
      </c>
      <c r="G271" s="40">
        <v>0</v>
      </c>
      <c r="H271" s="23"/>
      <c r="I271" s="23"/>
      <c r="J271" s="23"/>
      <c r="K271" s="23"/>
    </row>
    <row r="272" spans="1:11" ht="14.1" customHeight="1" x14ac:dyDescent="0.25">
      <c r="A272" s="23"/>
      <c r="B272" s="23"/>
      <c r="C272" s="39" t="s">
        <v>52</v>
      </c>
      <c r="D272" s="40">
        <v>0</v>
      </c>
      <c r="E272" s="40">
        <v>0</v>
      </c>
      <c r="F272" s="40">
        <v>0</v>
      </c>
      <c r="G272" s="40">
        <v>0</v>
      </c>
      <c r="H272" s="23"/>
      <c r="I272" s="23"/>
      <c r="J272" s="23"/>
      <c r="K272" s="23"/>
    </row>
    <row r="273" spans="1:11" ht="14.1" customHeight="1" x14ac:dyDescent="0.25">
      <c r="A273" s="23"/>
      <c r="B273" s="23"/>
      <c r="C273" s="39" t="s">
        <v>49</v>
      </c>
      <c r="D273" s="40">
        <v>0</v>
      </c>
      <c r="E273" s="40">
        <v>0</v>
      </c>
      <c r="F273" s="40">
        <v>0</v>
      </c>
      <c r="G273" s="40">
        <v>0</v>
      </c>
      <c r="H273" s="23"/>
      <c r="I273" s="23"/>
      <c r="J273" s="23"/>
      <c r="K273" s="23"/>
    </row>
    <row r="274" spans="1:11" ht="14.1" customHeight="1" x14ac:dyDescent="0.25">
      <c r="A274" s="23"/>
      <c r="B274" s="23"/>
      <c r="C274" s="39" t="s">
        <v>50</v>
      </c>
      <c r="D274" s="40">
        <v>0</v>
      </c>
      <c r="E274" s="40">
        <v>0</v>
      </c>
      <c r="F274" s="40">
        <v>0</v>
      </c>
      <c r="G274" s="40">
        <v>0</v>
      </c>
      <c r="H274" s="23"/>
      <c r="I274" s="23"/>
      <c r="J274" s="23"/>
      <c r="K274" s="23"/>
    </row>
    <row r="275" spans="1:11" ht="14.1" customHeight="1" x14ac:dyDescent="0.25">
      <c r="A275" s="23"/>
      <c r="B275" s="23"/>
      <c r="C275" s="39" t="s">
        <v>53</v>
      </c>
      <c r="D275" s="40">
        <v>0</v>
      </c>
      <c r="E275" s="40">
        <v>0</v>
      </c>
      <c r="F275" s="40">
        <v>0</v>
      </c>
      <c r="G275" s="40">
        <v>0</v>
      </c>
      <c r="H275" s="23"/>
      <c r="I275" s="23"/>
      <c r="J275" s="23"/>
      <c r="K275" s="23"/>
    </row>
    <row r="276" spans="1:11" ht="14.1" customHeight="1" x14ac:dyDescent="0.25">
      <c r="A276" s="23"/>
      <c r="B276" s="23"/>
      <c r="C276" s="39" t="s">
        <v>49</v>
      </c>
      <c r="D276" s="40">
        <v>0</v>
      </c>
      <c r="E276" s="40">
        <v>0</v>
      </c>
      <c r="F276" s="40">
        <v>0</v>
      </c>
      <c r="G276" s="40">
        <v>0</v>
      </c>
      <c r="H276" s="23"/>
      <c r="I276" s="23"/>
      <c r="J276" s="23"/>
      <c r="K276" s="23"/>
    </row>
    <row r="277" spans="1:11" ht="14.1" customHeight="1" x14ac:dyDescent="0.25">
      <c r="A277" s="23"/>
      <c r="B277" s="23"/>
      <c r="C277" s="39" t="s">
        <v>50</v>
      </c>
      <c r="D277" s="40">
        <v>0</v>
      </c>
      <c r="E277" s="40">
        <v>0</v>
      </c>
      <c r="F277" s="40">
        <v>0</v>
      </c>
      <c r="G277" s="40">
        <v>0</v>
      </c>
      <c r="H277" s="23"/>
      <c r="I277" s="23"/>
      <c r="J277" s="23"/>
      <c r="K277" s="23"/>
    </row>
    <row r="278" spans="1:11" ht="14.1" customHeight="1" x14ac:dyDescent="0.25">
      <c r="A278" s="23"/>
      <c r="B278" s="23"/>
      <c r="C278" s="39" t="s">
        <v>54</v>
      </c>
      <c r="D278" s="40">
        <v>0</v>
      </c>
      <c r="E278" s="40">
        <v>0</v>
      </c>
      <c r="F278" s="40">
        <v>0</v>
      </c>
      <c r="G278" s="40">
        <v>0</v>
      </c>
      <c r="H278" s="23"/>
      <c r="I278" s="23"/>
      <c r="J278" s="23"/>
      <c r="K278" s="23"/>
    </row>
    <row r="279" spans="1:11" ht="14.1" customHeight="1" x14ac:dyDescent="0.25">
      <c r="A279" s="23"/>
      <c r="B279" s="23"/>
      <c r="C279" s="39" t="s">
        <v>49</v>
      </c>
      <c r="D279" s="40">
        <v>0</v>
      </c>
      <c r="E279" s="40">
        <v>0</v>
      </c>
      <c r="F279" s="40">
        <v>0</v>
      </c>
      <c r="G279" s="40">
        <v>0</v>
      </c>
      <c r="H279" s="23"/>
      <c r="I279" s="23"/>
      <c r="J279" s="23"/>
      <c r="K279" s="23"/>
    </row>
    <row r="280" spans="1:11" ht="14.1" customHeight="1" x14ac:dyDescent="0.25">
      <c r="A280" s="23"/>
      <c r="B280" s="23"/>
      <c r="C280" s="39" t="s">
        <v>50</v>
      </c>
      <c r="D280" s="40">
        <v>0</v>
      </c>
      <c r="E280" s="40">
        <v>0</v>
      </c>
      <c r="F280" s="40">
        <v>0</v>
      </c>
      <c r="G280" s="40">
        <v>0</v>
      </c>
      <c r="H280" s="23"/>
      <c r="I280" s="23"/>
      <c r="J280" s="23"/>
      <c r="K280" s="23"/>
    </row>
    <row r="281" spans="1:11" ht="14.1" customHeight="1" x14ac:dyDescent="0.25">
      <c r="A281" s="23"/>
      <c r="B281" s="23"/>
      <c r="C281" s="39" t="s">
        <v>55</v>
      </c>
      <c r="D281" s="40">
        <v>0</v>
      </c>
      <c r="E281" s="40">
        <v>0</v>
      </c>
      <c r="F281" s="40">
        <v>0</v>
      </c>
      <c r="G281" s="40">
        <v>0</v>
      </c>
      <c r="H281" s="23"/>
      <c r="I281" s="23"/>
      <c r="J281" s="23"/>
      <c r="K281" s="23"/>
    </row>
    <row r="282" spans="1:11" ht="14.1" customHeight="1" x14ac:dyDescent="0.25">
      <c r="A282" s="23"/>
      <c r="B282" s="23"/>
      <c r="C282" s="39" t="s">
        <v>49</v>
      </c>
      <c r="D282" s="40">
        <v>0</v>
      </c>
      <c r="E282" s="40">
        <v>0</v>
      </c>
      <c r="F282" s="40">
        <v>0</v>
      </c>
      <c r="G282" s="40">
        <v>0</v>
      </c>
      <c r="H282" s="23"/>
      <c r="I282" s="23"/>
      <c r="J282" s="23"/>
      <c r="K282" s="23"/>
    </row>
    <row r="283" spans="1:11" ht="14.1" customHeight="1" x14ac:dyDescent="0.25">
      <c r="A283" s="23"/>
      <c r="B283" s="23"/>
      <c r="C283" s="39" t="s">
        <v>50</v>
      </c>
      <c r="D283" s="40">
        <v>0</v>
      </c>
      <c r="E283" s="40">
        <v>0</v>
      </c>
      <c r="F283" s="40">
        <v>0</v>
      </c>
      <c r="G283" s="40">
        <v>0</v>
      </c>
      <c r="H283" s="23"/>
      <c r="I283" s="23"/>
      <c r="J283" s="23"/>
      <c r="K283" s="23"/>
    </row>
    <row r="284" spans="1:11" ht="14.1" customHeight="1" x14ac:dyDescent="0.25">
      <c r="A284" s="23"/>
      <c r="B284" s="23"/>
      <c r="C284" s="39" t="s">
        <v>56</v>
      </c>
      <c r="D284" s="40">
        <v>0</v>
      </c>
      <c r="E284" s="40">
        <v>0</v>
      </c>
      <c r="F284" s="40">
        <v>0</v>
      </c>
      <c r="G284" s="40">
        <v>0</v>
      </c>
      <c r="H284" s="23"/>
      <c r="I284" s="23"/>
      <c r="J284" s="23"/>
      <c r="K284" s="23"/>
    </row>
    <row r="285" spans="1:11" ht="14.1" customHeight="1" x14ac:dyDescent="0.25">
      <c r="A285" s="23"/>
      <c r="B285" s="23"/>
      <c r="C285" s="39" t="s">
        <v>49</v>
      </c>
      <c r="D285" s="40">
        <v>0</v>
      </c>
      <c r="E285" s="40">
        <v>0</v>
      </c>
      <c r="F285" s="40">
        <v>0</v>
      </c>
      <c r="G285" s="40">
        <v>0</v>
      </c>
      <c r="H285" s="23"/>
      <c r="I285" s="23"/>
      <c r="J285" s="23"/>
      <c r="K285" s="23"/>
    </row>
    <row r="286" spans="1:11" ht="14.1" customHeight="1" x14ac:dyDescent="0.25">
      <c r="A286" s="23"/>
      <c r="B286" s="23"/>
      <c r="C286" s="39" t="s">
        <v>50</v>
      </c>
      <c r="D286" s="40">
        <v>0</v>
      </c>
      <c r="E286" s="40">
        <v>0</v>
      </c>
      <c r="F286" s="40">
        <v>0</v>
      </c>
      <c r="G286" s="40">
        <v>0</v>
      </c>
      <c r="H286" s="23"/>
      <c r="I286" s="23"/>
      <c r="J286" s="23"/>
      <c r="K286" s="23"/>
    </row>
    <row r="287" spans="1:11" ht="14.1" customHeight="1" x14ac:dyDescent="0.25">
      <c r="A287" s="23"/>
      <c r="B287" s="23"/>
      <c r="C287" s="39" t="s">
        <v>57</v>
      </c>
      <c r="D287" s="40">
        <v>0</v>
      </c>
      <c r="E287" s="40">
        <v>0</v>
      </c>
      <c r="F287" s="40">
        <v>0</v>
      </c>
      <c r="G287" s="40">
        <v>0</v>
      </c>
      <c r="H287" s="23"/>
      <c r="I287" s="23"/>
      <c r="J287" s="23"/>
      <c r="K287" s="23"/>
    </row>
    <row r="288" spans="1:11" ht="14.1" customHeight="1" x14ac:dyDescent="0.25">
      <c r="A288" s="23"/>
      <c r="B288" s="23"/>
      <c r="C288" s="39" t="s">
        <v>49</v>
      </c>
      <c r="D288" s="40">
        <v>0</v>
      </c>
      <c r="E288" s="40">
        <v>0</v>
      </c>
      <c r="F288" s="40">
        <v>0</v>
      </c>
      <c r="G288" s="40">
        <v>0</v>
      </c>
      <c r="H288" s="23"/>
      <c r="I288" s="23"/>
      <c r="J288" s="23"/>
      <c r="K288" s="23"/>
    </row>
    <row r="289" spans="1:11" ht="14.1" customHeight="1" x14ac:dyDescent="0.25">
      <c r="A289" s="23"/>
      <c r="B289" s="23"/>
      <c r="C289" s="39" t="s">
        <v>58</v>
      </c>
      <c r="D289" s="40">
        <v>0</v>
      </c>
      <c r="E289" s="40">
        <v>0</v>
      </c>
      <c r="F289" s="40">
        <v>0</v>
      </c>
      <c r="G289" s="40">
        <v>0</v>
      </c>
      <c r="H289" s="23"/>
      <c r="I289" s="23"/>
      <c r="J289" s="23"/>
      <c r="K289" s="23"/>
    </row>
    <row r="290" spans="1:11" ht="14.1" customHeight="1" x14ac:dyDescent="0.25">
      <c r="A290" s="23"/>
      <c r="B290" s="23"/>
      <c r="C290" s="39" t="s">
        <v>59</v>
      </c>
      <c r="D290" s="40">
        <v>0</v>
      </c>
      <c r="E290" s="40">
        <v>0</v>
      </c>
      <c r="F290" s="40">
        <v>0</v>
      </c>
      <c r="G290" s="40">
        <v>0</v>
      </c>
      <c r="H290" s="23"/>
      <c r="I290" s="23"/>
      <c r="J290" s="23"/>
      <c r="K290" s="23"/>
    </row>
    <row r="291" spans="1:11" ht="14.1" customHeight="1" x14ac:dyDescent="0.25">
      <c r="A291" s="23"/>
      <c r="B291" s="23"/>
      <c r="C291" s="39" t="s">
        <v>60</v>
      </c>
      <c r="D291" s="40">
        <v>0</v>
      </c>
      <c r="E291" s="40">
        <v>0</v>
      </c>
      <c r="F291" s="40">
        <v>0</v>
      </c>
      <c r="G291" s="40">
        <v>0</v>
      </c>
      <c r="H291" s="23"/>
      <c r="I291" s="23"/>
      <c r="J291" s="23"/>
      <c r="K291" s="23"/>
    </row>
    <row r="292" spans="1:11" ht="14.1" customHeight="1" x14ac:dyDescent="0.25">
      <c r="A292" s="23"/>
      <c r="B292" s="23"/>
      <c r="C292" s="39" t="s">
        <v>61</v>
      </c>
      <c r="D292" s="40">
        <v>0</v>
      </c>
      <c r="E292" s="40">
        <v>0</v>
      </c>
      <c r="F292" s="40">
        <v>0</v>
      </c>
      <c r="G292" s="40">
        <v>0</v>
      </c>
      <c r="H292" s="23"/>
      <c r="I292" s="23"/>
      <c r="J292" s="23"/>
      <c r="K292" s="23"/>
    </row>
    <row r="293" spans="1:11" ht="14.1" customHeight="1" x14ac:dyDescent="0.25">
      <c r="A293" s="23"/>
      <c r="B293" s="23"/>
      <c r="C293" s="39" t="s">
        <v>62</v>
      </c>
      <c r="D293" s="40">
        <v>0</v>
      </c>
      <c r="E293" s="40">
        <v>700000</v>
      </c>
      <c r="F293" s="40">
        <v>700000</v>
      </c>
      <c r="G293" s="40">
        <v>700000</v>
      </c>
      <c r="H293" s="23"/>
      <c r="I293" s="23"/>
      <c r="J293" s="23"/>
      <c r="K293" s="23"/>
    </row>
    <row r="294" spans="1:11" ht="14.1" customHeight="1" x14ac:dyDescent="0.25">
      <c r="A294" s="23"/>
      <c r="B294" s="23"/>
      <c r="C294" s="39" t="s">
        <v>49</v>
      </c>
      <c r="D294" s="40">
        <v>0</v>
      </c>
      <c r="E294" s="40">
        <v>700000</v>
      </c>
      <c r="F294" s="40">
        <v>700000</v>
      </c>
      <c r="G294" s="40">
        <v>700000</v>
      </c>
      <c r="H294" s="23"/>
      <c r="I294" s="23"/>
      <c r="J294" s="23"/>
      <c r="K294" s="23"/>
    </row>
    <row r="295" spans="1:11" ht="14.1" customHeight="1" x14ac:dyDescent="0.25">
      <c r="A295" s="23"/>
      <c r="B295" s="23"/>
      <c r="C295" s="39" t="s">
        <v>58</v>
      </c>
      <c r="D295" s="40">
        <v>0</v>
      </c>
      <c r="E295" s="40">
        <v>0</v>
      </c>
      <c r="F295" s="40">
        <v>0</v>
      </c>
      <c r="G295" s="40">
        <v>0</v>
      </c>
      <c r="H295" s="23"/>
      <c r="I295" s="23"/>
      <c r="J295" s="23"/>
      <c r="K295" s="23"/>
    </row>
    <row r="296" spans="1:11" ht="14.1" customHeight="1" x14ac:dyDescent="0.25">
      <c r="A296" s="23"/>
      <c r="B296" s="23"/>
      <c r="C296" s="39" t="s">
        <v>59</v>
      </c>
      <c r="D296" s="40">
        <v>0</v>
      </c>
      <c r="E296" s="40">
        <v>0</v>
      </c>
      <c r="F296" s="40">
        <v>0</v>
      </c>
      <c r="G296" s="40">
        <v>0</v>
      </c>
      <c r="H296" s="23"/>
      <c r="I296" s="23"/>
      <c r="J296" s="23"/>
      <c r="K296" s="23"/>
    </row>
    <row r="297" spans="1:11" ht="14.1" customHeight="1" x14ac:dyDescent="0.25">
      <c r="A297" s="23"/>
      <c r="B297" s="23"/>
      <c r="C297" s="39" t="s">
        <v>60</v>
      </c>
      <c r="D297" s="40">
        <v>0</v>
      </c>
      <c r="E297" s="40">
        <v>0</v>
      </c>
      <c r="F297" s="40">
        <v>0</v>
      </c>
      <c r="G297" s="40">
        <v>0</v>
      </c>
      <c r="H297" s="23"/>
      <c r="I297" s="23"/>
      <c r="J297" s="23"/>
      <c r="K297" s="23"/>
    </row>
    <row r="298" spans="1:11" ht="14.1" customHeight="1" x14ac:dyDescent="0.25">
      <c r="A298" s="23"/>
      <c r="B298" s="23"/>
      <c r="C298" s="39" t="s">
        <v>61</v>
      </c>
      <c r="D298" s="40">
        <v>0</v>
      </c>
      <c r="E298" s="40">
        <v>0</v>
      </c>
      <c r="F298" s="40">
        <v>0</v>
      </c>
      <c r="G298" s="40">
        <v>0</v>
      </c>
      <c r="H298" s="23"/>
      <c r="I298" s="23"/>
      <c r="J298" s="23"/>
      <c r="K298" s="23"/>
    </row>
    <row r="299" spans="1:11" ht="14.1" customHeight="1" x14ac:dyDescent="0.25">
      <c r="A299" s="23"/>
      <c r="B299" s="23"/>
      <c r="C299" s="39" t="s">
        <v>63</v>
      </c>
      <c r="D299" s="40">
        <v>0</v>
      </c>
      <c r="E299" s="40">
        <v>0</v>
      </c>
      <c r="F299" s="40">
        <v>0</v>
      </c>
      <c r="G299" s="40">
        <v>0</v>
      </c>
      <c r="H299" s="23"/>
      <c r="I299" s="23"/>
      <c r="J299" s="23"/>
      <c r="K299" s="23"/>
    </row>
    <row r="300" spans="1:11" ht="14.1" customHeight="1" x14ac:dyDescent="0.25">
      <c r="A300" s="23"/>
      <c r="B300" s="23"/>
      <c r="C300" s="39" t="s">
        <v>49</v>
      </c>
      <c r="D300" s="40">
        <v>0</v>
      </c>
      <c r="E300" s="40">
        <v>0</v>
      </c>
      <c r="F300" s="40">
        <v>0</v>
      </c>
      <c r="G300" s="40">
        <v>0</v>
      </c>
      <c r="H300" s="23"/>
      <c r="I300" s="23"/>
      <c r="J300" s="23"/>
      <c r="K300" s="23"/>
    </row>
    <row r="301" spans="1:11" ht="14.1" customHeight="1" x14ac:dyDescent="0.25">
      <c r="A301" s="23"/>
      <c r="B301" s="23"/>
      <c r="C301" s="39" t="s">
        <v>58</v>
      </c>
      <c r="D301" s="40">
        <v>0</v>
      </c>
      <c r="E301" s="40">
        <v>0</v>
      </c>
      <c r="F301" s="40">
        <v>0</v>
      </c>
      <c r="G301" s="40">
        <v>0</v>
      </c>
      <c r="H301" s="23"/>
      <c r="I301" s="23"/>
      <c r="J301" s="23"/>
      <c r="K301" s="23"/>
    </row>
    <row r="302" spans="1:11" ht="14.1" customHeight="1" x14ac:dyDescent="0.25">
      <c r="A302" s="23"/>
      <c r="B302" s="23"/>
      <c r="C302" s="39" t="s">
        <v>59</v>
      </c>
      <c r="D302" s="40">
        <v>0</v>
      </c>
      <c r="E302" s="40">
        <v>0</v>
      </c>
      <c r="F302" s="40">
        <v>0</v>
      </c>
      <c r="G302" s="40">
        <v>0</v>
      </c>
      <c r="H302" s="23"/>
      <c r="I302" s="23"/>
      <c r="J302" s="23"/>
      <c r="K302" s="23"/>
    </row>
    <row r="303" spans="1:11" ht="14.1" customHeight="1" x14ac:dyDescent="0.25">
      <c r="A303" s="23"/>
      <c r="B303" s="23"/>
      <c r="C303" s="39" t="s">
        <v>60</v>
      </c>
      <c r="D303" s="40">
        <v>0</v>
      </c>
      <c r="E303" s="40">
        <v>0</v>
      </c>
      <c r="F303" s="40">
        <v>0</v>
      </c>
      <c r="G303" s="40">
        <v>0</v>
      </c>
      <c r="H303" s="23"/>
      <c r="I303" s="23"/>
      <c r="J303" s="23"/>
      <c r="K303" s="23"/>
    </row>
    <row r="304" spans="1:11" ht="14.1" customHeight="1" x14ac:dyDescent="0.25">
      <c r="A304" s="23"/>
      <c r="B304" s="23"/>
      <c r="C304" s="39" t="s">
        <v>61</v>
      </c>
      <c r="D304" s="40">
        <v>0</v>
      </c>
      <c r="E304" s="40">
        <v>0</v>
      </c>
      <c r="F304" s="40">
        <v>0</v>
      </c>
      <c r="G304" s="40">
        <v>0</v>
      </c>
      <c r="H304" s="23"/>
      <c r="I304" s="23"/>
      <c r="J304" s="23"/>
      <c r="K304" s="23"/>
    </row>
    <row r="305" spans="1:11" ht="14.1" customHeight="1" x14ac:dyDescent="0.25">
      <c r="A305" s="23"/>
      <c r="B305" s="23"/>
      <c r="C305" s="39" t="s">
        <v>64</v>
      </c>
      <c r="D305" s="40">
        <v>0</v>
      </c>
      <c r="E305" s="40">
        <v>0</v>
      </c>
      <c r="F305" s="40">
        <v>0</v>
      </c>
      <c r="G305" s="40">
        <v>0</v>
      </c>
      <c r="H305" s="23"/>
      <c r="I305" s="23"/>
      <c r="J305" s="23"/>
      <c r="K305" s="23"/>
    </row>
    <row r="306" spans="1:11" ht="14.1" customHeight="1" x14ac:dyDescent="0.25">
      <c r="A306" s="23"/>
      <c r="B306" s="23"/>
      <c r="C306" s="39" t="s">
        <v>65</v>
      </c>
      <c r="D306" s="40">
        <v>0</v>
      </c>
      <c r="E306" s="40">
        <v>0</v>
      </c>
      <c r="F306" s="40">
        <v>0</v>
      </c>
      <c r="G306" s="40">
        <v>0</v>
      </c>
      <c r="H306" s="23"/>
      <c r="I306" s="23"/>
      <c r="J306" s="23"/>
      <c r="K306" s="23"/>
    </row>
    <row r="307" spans="1:11" ht="14.1" customHeight="1" x14ac:dyDescent="0.25">
      <c r="A307" s="23"/>
      <c r="B307" s="23"/>
      <c r="C307" s="41" t="s">
        <v>25</v>
      </c>
      <c r="D307" s="40">
        <v>0</v>
      </c>
      <c r="E307" s="40">
        <v>700000</v>
      </c>
      <c r="F307" s="40">
        <v>700000</v>
      </c>
      <c r="G307" s="40">
        <v>700000</v>
      </c>
      <c r="H307" s="23"/>
      <c r="I307" s="23"/>
      <c r="J307" s="23"/>
      <c r="K307" s="23"/>
    </row>
    <row r="308" spans="1:11" ht="150.94999999999999" customHeight="1" x14ac:dyDescent="0.25">
      <c r="A308" s="23"/>
      <c r="B308" s="23"/>
      <c r="C308" s="26" t="s">
        <v>16</v>
      </c>
      <c r="D308" s="1623" t="s">
        <v>243</v>
      </c>
      <c r="E308" s="1624"/>
      <c r="F308" s="1624"/>
      <c r="G308" s="1624"/>
      <c r="H308" s="23"/>
      <c r="I308" s="23"/>
      <c r="J308" s="23"/>
      <c r="K308" s="23"/>
    </row>
    <row r="309" spans="1:11" ht="27.95" customHeight="1" x14ac:dyDescent="0.25">
      <c r="A309" s="23"/>
      <c r="B309" s="23"/>
      <c r="C309" s="27" t="s">
        <v>184</v>
      </c>
      <c r="D309" s="28">
        <v>2023</v>
      </c>
      <c r="E309" s="28">
        <v>2024</v>
      </c>
      <c r="F309" s="28">
        <v>2025</v>
      </c>
      <c r="G309" s="28">
        <v>2026</v>
      </c>
      <c r="H309" s="23"/>
      <c r="I309" s="23"/>
      <c r="J309" s="23"/>
      <c r="K309" s="23"/>
    </row>
    <row r="310" spans="1:11" ht="14.1" customHeight="1" x14ac:dyDescent="0.25">
      <c r="A310" s="23"/>
      <c r="B310" s="23"/>
      <c r="C310" s="29"/>
      <c r="D310" s="30" t="s">
        <v>22</v>
      </c>
      <c r="E310" s="30" t="s">
        <v>23</v>
      </c>
      <c r="F310" s="30" t="s">
        <v>23</v>
      </c>
      <c r="G310" s="30" t="s">
        <v>23</v>
      </c>
      <c r="H310" s="23"/>
      <c r="I310" s="23"/>
      <c r="J310" s="23"/>
      <c r="K310" s="23"/>
    </row>
    <row r="311" spans="1:11" ht="30.95" customHeight="1" x14ac:dyDescent="0.25">
      <c r="A311" s="23"/>
      <c r="B311" s="23"/>
      <c r="C311" s="27" t="s">
        <v>244</v>
      </c>
      <c r="D311" s="31" t="s">
        <v>245</v>
      </c>
      <c r="E311" s="31" t="s">
        <v>129</v>
      </c>
      <c r="F311" s="31" t="s">
        <v>129</v>
      </c>
      <c r="G311" s="31" t="s">
        <v>129</v>
      </c>
      <c r="H311" s="23"/>
      <c r="I311" s="23"/>
      <c r="J311" s="23"/>
      <c r="K311" s="23"/>
    </row>
    <row r="312" spans="1:11" ht="30.95" customHeight="1" x14ac:dyDescent="0.25">
      <c r="A312" s="23"/>
      <c r="B312" s="23"/>
      <c r="C312" s="27" t="s">
        <v>246</v>
      </c>
      <c r="D312" s="31" t="s">
        <v>181</v>
      </c>
      <c r="E312" s="31" t="s">
        <v>186</v>
      </c>
      <c r="F312" s="31" t="s">
        <v>186</v>
      </c>
      <c r="G312" s="31" t="s">
        <v>186</v>
      </c>
      <c r="H312" s="23"/>
      <c r="I312" s="23"/>
      <c r="J312" s="23"/>
      <c r="K312" s="23"/>
    </row>
    <row r="313" spans="1:11" ht="41.1" customHeight="1" x14ac:dyDescent="0.25">
      <c r="A313" s="23"/>
      <c r="B313" s="23"/>
      <c r="C313" s="27" t="s">
        <v>247</v>
      </c>
      <c r="D313" s="31" t="s">
        <v>248</v>
      </c>
      <c r="E313" s="31" t="s">
        <v>249</v>
      </c>
      <c r="F313" s="31" t="s">
        <v>249</v>
      </c>
      <c r="G313" s="31" t="s">
        <v>249</v>
      </c>
      <c r="H313" s="23"/>
      <c r="I313" s="23"/>
      <c r="J313" s="23"/>
      <c r="K313" s="23"/>
    </row>
    <row r="314" spans="1:11" ht="14.1" customHeight="1" x14ac:dyDescent="0.25">
      <c r="A314" s="23"/>
      <c r="B314" s="23"/>
      <c r="C314" s="1621" t="s">
        <v>27</v>
      </c>
      <c r="D314" s="1622"/>
      <c r="E314" s="1622"/>
      <c r="F314" s="1622"/>
      <c r="G314" s="1622"/>
      <c r="H314" s="23"/>
      <c r="I314" s="23"/>
      <c r="J314" s="23"/>
      <c r="K314" s="23"/>
    </row>
    <row r="315" spans="1:11" ht="14.1" customHeight="1" x14ac:dyDescent="0.25">
      <c r="A315" s="23"/>
      <c r="B315" s="23"/>
      <c r="C315" s="32" t="s">
        <v>191</v>
      </c>
      <c r="D315" s="1621" t="s">
        <v>192</v>
      </c>
      <c r="E315" s="1622"/>
      <c r="F315" s="1622"/>
      <c r="G315" s="1622"/>
      <c r="H315" s="23"/>
      <c r="I315" s="23"/>
      <c r="J315" s="23"/>
      <c r="K315" s="23"/>
    </row>
    <row r="316" spans="1:11" ht="27" customHeight="1" x14ac:dyDescent="0.25">
      <c r="A316" s="23"/>
      <c r="B316" s="23"/>
      <c r="C316" s="33" t="s">
        <v>19</v>
      </c>
      <c r="D316" s="1619" t="s">
        <v>193</v>
      </c>
      <c r="E316" s="1620"/>
      <c r="F316" s="1620"/>
      <c r="G316" s="1620"/>
      <c r="H316" s="23"/>
      <c r="I316" s="23"/>
      <c r="J316" s="23"/>
      <c r="K316" s="23"/>
    </row>
    <row r="317" spans="1:11" ht="27" customHeight="1" x14ac:dyDescent="0.25">
      <c r="A317" s="23"/>
      <c r="B317" s="23"/>
      <c r="C317" s="34" t="s">
        <v>20</v>
      </c>
      <c r="D317" s="1615" t="s">
        <v>194</v>
      </c>
      <c r="E317" s="1616"/>
      <c r="F317" s="1616"/>
      <c r="G317" s="1616"/>
      <c r="H317" s="23"/>
      <c r="I317" s="23"/>
      <c r="J317" s="23"/>
      <c r="K317" s="23"/>
    </row>
    <row r="318" spans="1:11" ht="27" customHeight="1" x14ac:dyDescent="0.25">
      <c r="A318" s="23"/>
      <c r="B318" s="23"/>
      <c r="C318" s="34" t="s">
        <v>21</v>
      </c>
      <c r="D318" s="1615" t="s">
        <v>195</v>
      </c>
      <c r="E318" s="1616"/>
      <c r="F318" s="1616"/>
      <c r="G318" s="1616"/>
      <c r="H318" s="23"/>
      <c r="I318" s="23"/>
      <c r="J318" s="23"/>
      <c r="K318" s="23"/>
    </row>
    <row r="319" spans="1:11" ht="15" customHeight="1" x14ac:dyDescent="0.25">
      <c r="A319" s="23"/>
      <c r="B319" s="23"/>
      <c r="C319" s="35"/>
      <c r="D319" s="36">
        <v>2023</v>
      </c>
      <c r="E319" s="36">
        <v>2024</v>
      </c>
      <c r="F319" s="36">
        <v>2025</v>
      </c>
      <c r="G319" s="36">
        <v>2026</v>
      </c>
      <c r="H319" s="23"/>
      <c r="I319" s="23"/>
      <c r="J319" s="23"/>
      <c r="K319" s="23"/>
    </row>
    <row r="320" spans="1:11" ht="15" customHeight="1" x14ac:dyDescent="0.25">
      <c r="A320" s="23"/>
      <c r="B320" s="23"/>
      <c r="C320" s="37"/>
      <c r="D320" s="38" t="s">
        <v>22</v>
      </c>
      <c r="E320" s="38" t="s">
        <v>23</v>
      </c>
      <c r="F320" s="38" t="s">
        <v>23</v>
      </c>
      <c r="G320" s="38" t="s">
        <v>23</v>
      </c>
      <c r="H320" s="23"/>
      <c r="I320" s="23"/>
      <c r="J320" s="23"/>
      <c r="K320" s="23"/>
    </row>
    <row r="321" spans="1:11" ht="14.1" customHeight="1" x14ac:dyDescent="0.25">
      <c r="A321" s="23"/>
      <c r="B321" s="23"/>
      <c r="C321" s="27" t="s">
        <v>33</v>
      </c>
      <c r="D321" s="31" t="s">
        <v>196</v>
      </c>
      <c r="E321" s="31" t="s">
        <v>197</v>
      </c>
      <c r="F321" s="31" t="s">
        <v>197</v>
      </c>
      <c r="G321" s="31" t="s">
        <v>197</v>
      </c>
      <c r="H321" s="23"/>
      <c r="I321" s="23"/>
      <c r="J321" s="23"/>
      <c r="K321" s="23"/>
    </row>
    <row r="322" spans="1:11" ht="14.1" customHeight="1" x14ac:dyDescent="0.25">
      <c r="A322" s="23"/>
      <c r="B322" s="23"/>
      <c r="C322" s="27" t="s">
        <v>35</v>
      </c>
      <c r="D322" s="31" t="s">
        <v>198</v>
      </c>
      <c r="E322" s="31" t="s">
        <v>199</v>
      </c>
      <c r="F322" s="31" t="s">
        <v>199</v>
      </c>
      <c r="G322" s="31" t="s">
        <v>199</v>
      </c>
      <c r="H322" s="23"/>
      <c r="I322" s="23"/>
      <c r="J322" s="23"/>
      <c r="K322" s="23"/>
    </row>
    <row r="323" spans="1:11" ht="14.1" customHeight="1" x14ac:dyDescent="0.25">
      <c r="A323" s="23"/>
      <c r="B323" s="23"/>
      <c r="C323" s="27" t="s">
        <v>40</v>
      </c>
      <c r="D323" s="31" t="s">
        <v>200</v>
      </c>
      <c r="E323" s="31" t="s">
        <v>201</v>
      </c>
      <c r="F323" s="31" t="s">
        <v>201</v>
      </c>
      <c r="G323" s="31" t="s">
        <v>201</v>
      </c>
      <c r="H323" s="23"/>
      <c r="I323" s="23"/>
      <c r="J323" s="23"/>
      <c r="K323" s="23"/>
    </row>
    <row r="324" spans="1:11" ht="14.1" customHeight="1" x14ac:dyDescent="0.25">
      <c r="A324" s="23"/>
      <c r="B324" s="23"/>
      <c r="C324" s="27" t="s">
        <v>41</v>
      </c>
      <c r="D324" s="31" t="s">
        <v>18</v>
      </c>
      <c r="E324" s="31" t="s">
        <v>202</v>
      </c>
      <c r="F324" s="31" t="s">
        <v>42</v>
      </c>
      <c r="G324" s="31" t="s">
        <v>42</v>
      </c>
      <c r="H324" s="23"/>
      <c r="I324" s="23"/>
      <c r="J324" s="23"/>
      <c r="K324" s="23"/>
    </row>
    <row r="325" spans="1:11" ht="14.1" customHeight="1" x14ac:dyDescent="0.25">
      <c r="A325" s="23"/>
      <c r="B325" s="23"/>
      <c r="C325" s="27" t="s">
        <v>43</v>
      </c>
      <c r="D325" s="31" t="s">
        <v>18</v>
      </c>
      <c r="E325" s="31" t="s">
        <v>203</v>
      </c>
      <c r="F325" s="31" t="s">
        <v>42</v>
      </c>
      <c r="G325" s="31" t="s">
        <v>42</v>
      </c>
      <c r="H325" s="23"/>
      <c r="I325" s="23"/>
      <c r="J325" s="23"/>
      <c r="K325" s="23"/>
    </row>
    <row r="326" spans="1:11" ht="14.1" customHeight="1" x14ac:dyDescent="0.25">
      <c r="A326" s="23"/>
      <c r="B326" s="23"/>
      <c r="C326" s="27" t="s">
        <v>47</v>
      </c>
      <c r="D326" s="31" t="s">
        <v>18</v>
      </c>
      <c r="E326" s="31" t="s">
        <v>204</v>
      </c>
      <c r="F326" s="31" t="s">
        <v>42</v>
      </c>
      <c r="G326" s="31" t="s">
        <v>42</v>
      </c>
      <c r="H326" s="23"/>
      <c r="I326" s="23"/>
      <c r="J326" s="23"/>
      <c r="K326" s="23"/>
    </row>
    <row r="327" spans="1:11" ht="14.1" customHeight="1" x14ac:dyDescent="0.25">
      <c r="A327" s="23"/>
      <c r="B327" s="23"/>
      <c r="C327" s="1617" t="s">
        <v>24</v>
      </c>
      <c r="D327" s="1618"/>
      <c r="E327" s="1618"/>
      <c r="F327" s="1618"/>
      <c r="G327" s="1618"/>
      <c r="H327" s="23"/>
      <c r="I327" s="23"/>
      <c r="J327" s="23"/>
      <c r="K327" s="23"/>
    </row>
    <row r="328" spans="1:11" ht="14.1" customHeight="1" x14ac:dyDescent="0.25">
      <c r="A328" s="23"/>
      <c r="B328" s="23"/>
      <c r="C328" s="35"/>
      <c r="D328" s="36">
        <v>2023</v>
      </c>
      <c r="E328" s="36">
        <v>2024</v>
      </c>
      <c r="F328" s="36">
        <v>2025</v>
      </c>
      <c r="G328" s="36">
        <v>2026</v>
      </c>
      <c r="H328" s="23"/>
      <c r="I328" s="23"/>
      <c r="J328" s="23"/>
      <c r="K328" s="23"/>
    </row>
    <row r="329" spans="1:11" ht="14.1" customHeight="1" x14ac:dyDescent="0.25">
      <c r="A329" s="23"/>
      <c r="B329" s="23"/>
      <c r="C329" s="37"/>
      <c r="D329" s="38" t="s">
        <v>22</v>
      </c>
      <c r="E329" s="38" t="s">
        <v>23</v>
      </c>
      <c r="F329" s="38" t="s">
        <v>23</v>
      </c>
      <c r="G329" s="38" t="s">
        <v>23</v>
      </c>
      <c r="H329" s="23"/>
      <c r="I329" s="23"/>
      <c r="J329" s="23"/>
      <c r="K329" s="23"/>
    </row>
    <row r="330" spans="1:11" ht="14.1" customHeight="1" x14ac:dyDescent="0.25">
      <c r="A330" s="23"/>
      <c r="B330" s="23"/>
      <c r="C330" s="39" t="s">
        <v>48</v>
      </c>
      <c r="D330" s="40">
        <v>0</v>
      </c>
      <c r="E330" s="40">
        <v>30500000</v>
      </c>
      <c r="F330" s="40">
        <v>30500000</v>
      </c>
      <c r="G330" s="40">
        <v>30500000</v>
      </c>
      <c r="H330" s="23"/>
      <c r="I330" s="23"/>
      <c r="J330" s="23"/>
      <c r="K330" s="23"/>
    </row>
    <row r="331" spans="1:11" ht="14.1" customHeight="1" x14ac:dyDescent="0.25">
      <c r="A331" s="23"/>
      <c r="B331" s="23"/>
      <c r="C331" s="39" t="s">
        <v>49</v>
      </c>
      <c r="D331" s="40">
        <v>0</v>
      </c>
      <c r="E331" s="40">
        <v>30500000</v>
      </c>
      <c r="F331" s="40">
        <v>30500000</v>
      </c>
      <c r="G331" s="40">
        <v>30500000</v>
      </c>
      <c r="H331" s="23"/>
      <c r="I331" s="23"/>
      <c r="J331" s="23"/>
      <c r="K331" s="23"/>
    </row>
    <row r="332" spans="1:11" ht="14.1" customHeight="1" x14ac:dyDescent="0.25">
      <c r="A332" s="23"/>
      <c r="B332" s="23"/>
      <c r="C332" s="39" t="s">
        <v>50</v>
      </c>
      <c r="D332" s="40">
        <v>0</v>
      </c>
      <c r="E332" s="40">
        <v>0</v>
      </c>
      <c r="F332" s="40">
        <v>0</v>
      </c>
      <c r="G332" s="40">
        <v>0</v>
      </c>
      <c r="H332" s="23"/>
      <c r="I332" s="23"/>
      <c r="J332" s="23"/>
      <c r="K332" s="23"/>
    </row>
    <row r="333" spans="1:11" ht="14.1" customHeight="1" x14ac:dyDescent="0.25">
      <c r="A333" s="23"/>
      <c r="B333" s="23"/>
      <c r="C333" s="39" t="s">
        <v>51</v>
      </c>
      <c r="D333" s="40">
        <v>0</v>
      </c>
      <c r="E333" s="40">
        <v>4500000</v>
      </c>
      <c r="F333" s="40">
        <v>4500000</v>
      </c>
      <c r="G333" s="40">
        <v>4500000</v>
      </c>
      <c r="H333" s="23"/>
      <c r="I333" s="23"/>
      <c r="J333" s="23"/>
      <c r="K333" s="23"/>
    </row>
    <row r="334" spans="1:11" ht="14.1" customHeight="1" x14ac:dyDescent="0.25">
      <c r="A334" s="23"/>
      <c r="B334" s="23"/>
      <c r="C334" s="39" t="s">
        <v>49</v>
      </c>
      <c r="D334" s="40">
        <v>0</v>
      </c>
      <c r="E334" s="40">
        <v>4500000</v>
      </c>
      <c r="F334" s="40">
        <v>4500000</v>
      </c>
      <c r="G334" s="40">
        <v>4500000</v>
      </c>
      <c r="H334" s="23"/>
      <c r="I334" s="23"/>
      <c r="J334" s="23"/>
      <c r="K334" s="23"/>
    </row>
    <row r="335" spans="1:11" ht="14.1" customHeight="1" x14ac:dyDescent="0.25">
      <c r="A335" s="23"/>
      <c r="B335" s="23"/>
      <c r="C335" s="39" t="s">
        <v>50</v>
      </c>
      <c r="D335" s="40">
        <v>0</v>
      </c>
      <c r="E335" s="40">
        <v>0</v>
      </c>
      <c r="F335" s="40">
        <v>0</v>
      </c>
      <c r="G335" s="40">
        <v>0</v>
      </c>
      <c r="H335" s="23"/>
      <c r="I335" s="23"/>
      <c r="J335" s="23"/>
      <c r="K335" s="23"/>
    </row>
    <row r="336" spans="1:11" ht="14.1" customHeight="1" x14ac:dyDescent="0.25">
      <c r="A336" s="23"/>
      <c r="B336" s="23"/>
      <c r="C336" s="39" t="s">
        <v>52</v>
      </c>
      <c r="D336" s="40">
        <v>0</v>
      </c>
      <c r="E336" s="40">
        <v>10000000</v>
      </c>
      <c r="F336" s="40">
        <v>10000000</v>
      </c>
      <c r="G336" s="40">
        <v>10000000</v>
      </c>
      <c r="H336" s="23"/>
      <c r="I336" s="23"/>
      <c r="J336" s="23"/>
      <c r="K336" s="23"/>
    </row>
    <row r="337" spans="1:11" ht="14.1" customHeight="1" x14ac:dyDescent="0.25">
      <c r="A337" s="23"/>
      <c r="B337" s="23"/>
      <c r="C337" s="39" t="s">
        <v>49</v>
      </c>
      <c r="D337" s="40">
        <v>0</v>
      </c>
      <c r="E337" s="40">
        <v>10000000</v>
      </c>
      <c r="F337" s="40">
        <v>10000000</v>
      </c>
      <c r="G337" s="40">
        <v>10000000</v>
      </c>
      <c r="H337" s="23"/>
      <c r="I337" s="23"/>
      <c r="J337" s="23"/>
      <c r="K337" s="23"/>
    </row>
    <row r="338" spans="1:11" ht="14.1" customHeight="1" x14ac:dyDescent="0.25">
      <c r="A338" s="23"/>
      <c r="B338" s="23"/>
      <c r="C338" s="39" t="s">
        <v>50</v>
      </c>
      <c r="D338" s="40">
        <v>0</v>
      </c>
      <c r="E338" s="40">
        <v>0</v>
      </c>
      <c r="F338" s="40">
        <v>0</v>
      </c>
      <c r="G338" s="40">
        <v>0</v>
      </c>
      <c r="H338" s="23"/>
      <c r="I338" s="23"/>
      <c r="J338" s="23"/>
      <c r="K338" s="23"/>
    </row>
    <row r="339" spans="1:11" ht="14.1" customHeight="1" x14ac:dyDescent="0.25">
      <c r="A339" s="23"/>
      <c r="B339" s="23"/>
      <c r="C339" s="39" t="s">
        <v>53</v>
      </c>
      <c r="D339" s="40">
        <v>0</v>
      </c>
      <c r="E339" s="40">
        <v>0</v>
      </c>
      <c r="F339" s="40">
        <v>0</v>
      </c>
      <c r="G339" s="40">
        <v>0</v>
      </c>
      <c r="H339" s="23"/>
      <c r="I339" s="23"/>
      <c r="J339" s="23"/>
      <c r="K339" s="23"/>
    </row>
    <row r="340" spans="1:11" ht="14.1" customHeight="1" x14ac:dyDescent="0.25">
      <c r="A340" s="23"/>
      <c r="B340" s="23"/>
      <c r="C340" s="39" t="s">
        <v>49</v>
      </c>
      <c r="D340" s="40">
        <v>0</v>
      </c>
      <c r="E340" s="40">
        <v>0</v>
      </c>
      <c r="F340" s="40">
        <v>0</v>
      </c>
      <c r="G340" s="40">
        <v>0</v>
      </c>
      <c r="H340" s="23"/>
      <c r="I340" s="23"/>
      <c r="J340" s="23"/>
      <c r="K340" s="23"/>
    </row>
    <row r="341" spans="1:11" ht="14.1" customHeight="1" x14ac:dyDescent="0.25">
      <c r="A341" s="23"/>
      <c r="B341" s="23"/>
      <c r="C341" s="39" t="s">
        <v>50</v>
      </c>
      <c r="D341" s="40">
        <v>0</v>
      </c>
      <c r="E341" s="40">
        <v>0</v>
      </c>
      <c r="F341" s="40">
        <v>0</v>
      </c>
      <c r="G341" s="40">
        <v>0</v>
      </c>
      <c r="H341" s="23"/>
      <c r="I341" s="23"/>
      <c r="J341" s="23"/>
      <c r="K341" s="23"/>
    </row>
    <row r="342" spans="1:11" ht="14.1" customHeight="1" x14ac:dyDescent="0.25">
      <c r="A342" s="23"/>
      <c r="B342" s="23"/>
      <c r="C342" s="39" t="s">
        <v>54</v>
      </c>
      <c r="D342" s="40">
        <v>0</v>
      </c>
      <c r="E342" s="40">
        <v>0</v>
      </c>
      <c r="F342" s="40">
        <v>0</v>
      </c>
      <c r="G342" s="40">
        <v>0</v>
      </c>
      <c r="H342" s="23"/>
      <c r="I342" s="23"/>
      <c r="J342" s="23"/>
      <c r="K342" s="23"/>
    </row>
    <row r="343" spans="1:11" ht="14.1" customHeight="1" x14ac:dyDescent="0.25">
      <c r="A343" s="23"/>
      <c r="B343" s="23"/>
      <c r="C343" s="39" t="s">
        <v>49</v>
      </c>
      <c r="D343" s="40">
        <v>0</v>
      </c>
      <c r="E343" s="40">
        <v>0</v>
      </c>
      <c r="F343" s="40">
        <v>0</v>
      </c>
      <c r="G343" s="40">
        <v>0</v>
      </c>
      <c r="H343" s="23"/>
      <c r="I343" s="23"/>
      <c r="J343" s="23"/>
      <c r="K343" s="23"/>
    </row>
    <row r="344" spans="1:11" ht="14.1" customHeight="1" x14ac:dyDescent="0.25">
      <c r="A344" s="23"/>
      <c r="B344" s="23"/>
      <c r="C344" s="39" t="s">
        <v>50</v>
      </c>
      <c r="D344" s="40">
        <v>0</v>
      </c>
      <c r="E344" s="40">
        <v>0</v>
      </c>
      <c r="F344" s="40">
        <v>0</v>
      </c>
      <c r="G344" s="40">
        <v>0</v>
      </c>
      <c r="H344" s="23"/>
      <c r="I344" s="23"/>
      <c r="J344" s="23"/>
      <c r="K344" s="23"/>
    </row>
    <row r="345" spans="1:11" ht="14.1" customHeight="1" x14ac:dyDescent="0.25">
      <c r="A345" s="23"/>
      <c r="B345" s="23"/>
      <c r="C345" s="39" t="s">
        <v>55</v>
      </c>
      <c r="D345" s="40">
        <v>0</v>
      </c>
      <c r="E345" s="40">
        <v>0</v>
      </c>
      <c r="F345" s="40">
        <v>0</v>
      </c>
      <c r="G345" s="40">
        <v>0</v>
      </c>
      <c r="H345" s="23"/>
      <c r="I345" s="23"/>
      <c r="J345" s="23"/>
      <c r="K345" s="23"/>
    </row>
    <row r="346" spans="1:11" ht="14.1" customHeight="1" x14ac:dyDescent="0.25">
      <c r="A346" s="23"/>
      <c r="B346" s="23"/>
      <c r="C346" s="39" t="s">
        <v>49</v>
      </c>
      <c r="D346" s="40">
        <v>0</v>
      </c>
      <c r="E346" s="40">
        <v>0</v>
      </c>
      <c r="F346" s="40">
        <v>0</v>
      </c>
      <c r="G346" s="40">
        <v>0</v>
      </c>
      <c r="H346" s="23"/>
      <c r="I346" s="23"/>
      <c r="J346" s="23"/>
      <c r="K346" s="23"/>
    </row>
    <row r="347" spans="1:11" ht="14.1" customHeight="1" x14ac:dyDescent="0.25">
      <c r="A347" s="23"/>
      <c r="B347" s="23"/>
      <c r="C347" s="39" t="s">
        <v>50</v>
      </c>
      <c r="D347" s="40">
        <v>0</v>
      </c>
      <c r="E347" s="40">
        <v>0</v>
      </c>
      <c r="F347" s="40">
        <v>0</v>
      </c>
      <c r="G347" s="40">
        <v>0</v>
      </c>
      <c r="H347" s="23"/>
      <c r="I347" s="23"/>
      <c r="J347" s="23"/>
      <c r="K347" s="23"/>
    </row>
    <row r="348" spans="1:11" ht="14.1" customHeight="1" x14ac:dyDescent="0.25">
      <c r="A348" s="23"/>
      <c r="B348" s="23"/>
      <c r="C348" s="39" t="s">
        <v>56</v>
      </c>
      <c r="D348" s="40">
        <v>0</v>
      </c>
      <c r="E348" s="40">
        <v>30000000</v>
      </c>
      <c r="F348" s="40">
        <v>30000000</v>
      </c>
      <c r="G348" s="40">
        <v>30000000</v>
      </c>
      <c r="H348" s="23"/>
      <c r="I348" s="23"/>
      <c r="J348" s="23"/>
      <c r="K348" s="23"/>
    </row>
    <row r="349" spans="1:11" ht="14.1" customHeight="1" x14ac:dyDescent="0.25">
      <c r="A349" s="23"/>
      <c r="B349" s="23"/>
      <c r="C349" s="39" t="s">
        <v>49</v>
      </c>
      <c r="D349" s="40">
        <v>0</v>
      </c>
      <c r="E349" s="40">
        <v>30000000</v>
      </c>
      <c r="F349" s="40">
        <v>30000000</v>
      </c>
      <c r="G349" s="40">
        <v>30000000</v>
      </c>
      <c r="H349" s="23"/>
      <c r="I349" s="23"/>
      <c r="J349" s="23"/>
      <c r="K349" s="23"/>
    </row>
    <row r="350" spans="1:11" ht="14.1" customHeight="1" x14ac:dyDescent="0.25">
      <c r="A350" s="23"/>
      <c r="B350" s="23"/>
      <c r="C350" s="39" t="s">
        <v>50</v>
      </c>
      <c r="D350" s="40">
        <v>0</v>
      </c>
      <c r="E350" s="40">
        <v>0</v>
      </c>
      <c r="F350" s="40">
        <v>0</v>
      </c>
      <c r="G350" s="40">
        <v>0</v>
      </c>
      <c r="H350" s="23"/>
      <c r="I350" s="23"/>
      <c r="J350" s="23"/>
      <c r="K350" s="23"/>
    </row>
    <row r="351" spans="1:11" ht="14.1" customHeight="1" x14ac:dyDescent="0.25">
      <c r="A351" s="23"/>
      <c r="B351" s="23"/>
      <c r="C351" s="39" t="s">
        <v>57</v>
      </c>
      <c r="D351" s="40">
        <v>0</v>
      </c>
      <c r="E351" s="40">
        <v>0</v>
      </c>
      <c r="F351" s="40">
        <v>0</v>
      </c>
      <c r="G351" s="40">
        <v>0</v>
      </c>
      <c r="H351" s="23"/>
      <c r="I351" s="23"/>
      <c r="J351" s="23"/>
      <c r="K351" s="23"/>
    </row>
    <row r="352" spans="1:11" ht="14.1" customHeight="1" x14ac:dyDescent="0.25">
      <c r="A352" s="23"/>
      <c r="B352" s="23"/>
      <c r="C352" s="39" t="s">
        <v>49</v>
      </c>
      <c r="D352" s="40">
        <v>0</v>
      </c>
      <c r="E352" s="40">
        <v>0</v>
      </c>
      <c r="F352" s="40">
        <v>0</v>
      </c>
      <c r="G352" s="40">
        <v>0</v>
      </c>
      <c r="H352" s="23"/>
      <c r="I352" s="23"/>
      <c r="J352" s="23"/>
      <c r="K352" s="23"/>
    </row>
    <row r="353" spans="1:11" ht="14.1" customHeight="1" x14ac:dyDescent="0.25">
      <c r="A353" s="23"/>
      <c r="B353" s="23"/>
      <c r="C353" s="39" t="s">
        <v>58</v>
      </c>
      <c r="D353" s="40">
        <v>0</v>
      </c>
      <c r="E353" s="40">
        <v>0</v>
      </c>
      <c r="F353" s="40">
        <v>0</v>
      </c>
      <c r="G353" s="40">
        <v>0</v>
      </c>
      <c r="H353" s="23"/>
      <c r="I353" s="23"/>
      <c r="J353" s="23"/>
      <c r="K353" s="23"/>
    </row>
    <row r="354" spans="1:11" ht="14.1" customHeight="1" x14ac:dyDescent="0.25">
      <c r="A354" s="23"/>
      <c r="B354" s="23"/>
      <c r="C354" s="39" t="s">
        <v>59</v>
      </c>
      <c r="D354" s="40">
        <v>0</v>
      </c>
      <c r="E354" s="40">
        <v>0</v>
      </c>
      <c r="F354" s="40">
        <v>0</v>
      </c>
      <c r="G354" s="40">
        <v>0</v>
      </c>
      <c r="H354" s="23"/>
      <c r="I354" s="23"/>
      <c r="J354" s="23"/>
      <c r="K354" s="23"/>
    </row>
    <row r="355" spans="1:11" ht="14.1" customHeight="1" x14ac:dyDescent="0.25">
      <c r="A355" s="23"/>
      <c r="B355" s="23"/>
      <c r="C355" s="39" t="s">
        <v>60</v>
      </c>
      <c r="D355" s="40">
        <v>0</v>
      </c>
      <c r="E355" s="40">
        <v>0</v>
      </c>
      <c r="F355" s="40">
        <v>0</v>
      </c>
      <c r="G355" s="40">
        <v>0</v>
      </c>
      <c r="H355" s="23"/>
      <c r="I355" s="23"/>
      <c r="J355" s="23"/>
      <c r="K355" s="23"/>
    </row>
    <row r="356" spans="1:11" ht="14.1" customHeight="1" x14ac:dyDescent="0.25">
      <c r="A356" s="23"/>
      <c r="B356" s="23"/>
      <c r="C356" s="39" t="s">
        <v>61</v>
      </c>
      <c r="D356" s="40">
        <v>0</v>
      </c>
      <c r="E356" s="40">
        <v>0</v>
      </c>
      <c r="F356" s="40">
        <v>0</v>
      </c>
      <c r="G356" s="40">
        <v>0</v>
      </c>
      <c r="H356" s="23"/>
      <c r="I356" s="23"/>
      <c r="J356" s="23"/>
      <c r="K356" s="23"/>
    </row>
    <row r="357" spans="1:11" ht="14.1" customHeight="1" x14ac:dyDescent="0.25">
      <c r="A357" s="23"/>
      <c r="B357" s="23"/>
      <c r="C357" s="39" t="s">
        <v>62</v>
      </c>
      <c r="D357" s="40">
        <v>0</v>
      </c>
      <c r="E357" s="40">
        <v>0</v>
      </c>
      <c r="F357" s="40">
        <v>0</v>
      </c>
      <c r="G357" s="40">
        <v>0</v>
      </c>
      <c r="H357" s="23"/>
      <c r="I357" s="23"/>
      <c r="J357" s="23"/>
      <c r="K357" s="23"/>
    </row>
    <row r="358" spans="1:11" ht="14.1" customHeight="1" x14ac:dyDescent="0.25">
      <c r="A358" s="23"/>
      <c r="B358" s="23"/>
      <c r="C358" s="39" t="s">
        <v>49</v>
      </c>
      <c r="D358" s="40">
        <v>0</v>
      </c>
      <c r="E358" s="40">
        <v>0</v>
      </c>
      <c r="F358" s="40">
        <v>0</v>
      </c>
      <c r="G358" s="40">
        <v>0</v>
      </c>
      <c r="H358" s="23"/>
      <c r="I358" s="23"/>
      <c r="J358" s="23"/>
      <c r="K358" s="23"/>
    </row>
    <row r="359" spans="1:11" ht="14.1" customHeight="1" x14ac:dyDescent="0.25">
      <c r="A359" s="23"/>
      <c r="B359" s="23"/>
      <c r="C359" s="39" t="s">
        <v>58</v>
      </c>
      <c r="D359" s="40">
        <v>0</v>
      </c>
      <c r="E359" s="40">
        <v>0</v>
      </c>
      <c r="F359" s="40">
        <v>0</v>
      </c>
      <c r="G359" s="40">
        <v>0</v>
      </c>
      <c r="H359" s="23"/>
      <c r="I359" s="23"/>
      <c r="J359" s="23"/>
      <c r="K359" s="23"/>
    </row>
    <row r="360" spans="1:11" ht="14.1" customHeight="1" x14ac:dyDescent="0.25">
      <c r="A360" s="23"/>
      <c r="B360" s="23"/>
      <c r="C360" s="39" t="s">
        <v>59</v>
      </c>
      <c r="D360" s="40">
        <v>0</v>
      </c>
      <c r="E360" s="40">
        <v>0</v>
      </c>
      <c r="F360" s="40">
        <v>0</v>
      </c>
      <c r="G360" s="40">
        <v>0</v>
      </c>
      <c r="H360" s="23"/>
      <c r="I360" s="23"/>
      <c r="J360" s="23"/>
      <c r="K360" s="23"/>
    </row>
    <row r="361" spans="1:11" ht="14.1" customHeight="1" x14ac:dyDescent="0.25">
      <c r="A361" s="23"/>
      <c r="B361" s="23"/>
      <c r="C361" s="39" t="s">
        <v>60</v>
      </c>
      <c r="D361" s="40">
        <v>0</v>
      </c>
      <c r="E361" s="40">
        <v>0</v>
      </c>
      <c r="F361" s="40">
        <v>0</v>
      </c>
      <c r="G361" s="40">
        <v>0</v>
      </c>
      <c r="H361" s="23"/>
      <c r="I361" s="23"/>
      <c r="J361" s="23"/>
      <c r="K361" s="23"/>
    </row>
    <row r="362" spans="1:11" ht="14.1" customHeight="1" x14ac:dyDescent="0.25">
      <c r="A362" s="23"/>
      <c r="B362" s="23"/>
      <c r="C362" s="39" t="s">
        <v>61</v>
      </c>
      <c r="D362" s="40">
        <v>0</v>
      </c>
      <c r="E362" s="40">
        <v>0</v>
      </c>
      <c r="F362" s="40">
        <v>0</v>
      </c>
      <c r="G362" s="40">
        <v>0</v>
      </c>
      <c r="H362" s="23"/>
      <c r="I362" s="23"/>
      <c r="J362" s="23"/>
      <c r="K362" s="23"/>
    </row>
    <row r="363" spans="1:11" ht="14.1" customHeight="1" x14ac:dyDescent="0.25">
      <c r="A363" s="23"/>
      <c r="B363" s="23"/>
      <c r="C363" s="39" t="s">
        <v>63</v>
      </c>
      <c r="D363" s="40">
        <v>0</v>
      </c>
      <c r="E363" s="40">
        <v>0</v>
      </c>
      <c r="F363" s="40">
        <v>0</v>
      </c>
      <c r="G363" s="40">
        <v>0</v>
      </c>
      <c r="H363" s="23"/>
      <c r="I363" s="23"/>
      <c r="J363" s="23"/>
      <c r="K363" s="23"/>
    </row>
    <row r="364" spans="1:11" ht="14.1" customHeight="1" x14ac:dyDescent="0.25">
      <c r="A364" s="23"/>
      <c r="B364" s="23"/>
      <c r="C364" s="39" t="s">
        <v>49</v>
      </c>
      <c r="D364" s="40">
        <v>0</v>
      </c>
      <c r="E364" s="40">
        <v>0</v>
      </c>
      <c r="F364" s="40">
        <v>0</v>
      </c>
      <c r="G364" s="40">
        <v>0</v>
      </c>
      <c r="H364" s="23"/>
      <c r="I364" s="23"/>
      <c r="J364" s="23"/>
      <c r="K364" s="23"/>
    </row>
    <row r="365" spans="1:11" ht="14.1" customHeight="1" x14ac:dyDescent="0.25">
      <c r="A365" s="23"/>
      <c r="B365" s="23"/>
      <c r="C365" s="39" t="s">
        <v>58</v>
      </c>
      <c r="D365" s="40">
        <v>0</v>
      </c>
      <c r="E365" s="40">
        <v>0</v>
      </c>
      <c r="F365" s="40">
        <v>0</v>
      </c>
      <c r="G365" s="40">
        <v>0</v>
      </c>
      <c r="H365" s="23"/>
      <c r="I365" s="23"/>
      <c r="J365" s="23"/>
      <c r="K365" s="23"/>
    </row>
    <row r="366" spans="1:11" ht="14.1" customHeight="1" x14ac:dyDescent="0.25">
      <c r="A366" s="23"/>
      <c r="B366" s="23"/>
      <c r="C366" s="39" t="s">
        <v>59</v>
      </c>
      <c r="D366" s="40">
        <v>0</v>
      </c>
      <c r="E366" s="40">
        <v>0</v>
      </c>
      <c r="F366" s="40">
        <v>0</v>
      </c>
      <c r="G366" s="40">
        <v>0</v>
      </c>
      <c r="H366" s="23"/>
      <c r="I366" s="23"/>
      <c r="J366" s="23"/>
      <c r="K366" s="23"/>
    </row>
    <row r="367" spans="1:11" ht="14.1" customHeight="1" x14ac:dyDescent="0.25">
      <c r="A367" s="23"/>
      <c r="B367" s="23"/>
      <c r="C367" s="39" t="s">
        <v>60</v>
      </c>
      <c r="D367" s="40">
        <v>0</v>
      </c>
      <c r="E367" s="40">
        <v>0</v>
      </c>
      <c r="F367" s="40">
        <v>0</v>
      </c>
      <c r="G367" s="40">
        <v>0</v>
      </c>
      <c r="H367" s="23"/>
      <c r="I367" s="23"/>
      <c r="J367" s="23"/>
      <c r="K367" s="23"/>
    </row>
    <row r="368" spans="1:11" ht="14.1" customHeight="1" x14ac:dyDescent="0.25">
      <c r="A368" s="23"/>
      <c r="B368" s="23"/>
      <c r="C368" s="39" t="s">
        <v>61</v>
      </c>
      <c r="D368" s="40">
        <v>0</v>
      </c>
      <c r="E368" s="40">
        <v>0</v>
      </c>
      <c r="F368" s="40">
        <v>0</v>
      </c>
      <c r="G368" s="40">
        <v>0</v>
      </c>
      <c r="H368" s="23"/>
      <c r="I368" s="23"/>
      <c r="J368" s="23"/>
      <c r="K368" s="23"/>
    </row>
    <row r="369" spans="1:11" ht="14.1" customHeight="1" x14ac:dyDescent="0.25">
      <c r="A369" s="23"/>
      <c r="B369" s="23"/>
      <c r="C369" s="39" t="s">
        <v>64</v>
      </c>
      <c r="D369" s="40">
        <v>0</v>
      </c>
      <c r="E369" s="40">
        <v>0</v>
      </c>
      <c r="F369" s="40">
        <v>0</v>
      </c>
      <c r="G369" s="40">
        <v>0</v>
      </c>
      <c r="H369" s="23"/>
      <c r="I369" s="23"/>
      <c r="J369" s="23"/>
      <c r="K369" s="23"/>
    </row>
    <row r="370" spans="1:11" ht="14.1" customHeight="1" x14ac:dyDescent="0.25">
      <c r="A370" s="23"/>
      <c r="B370" s="23"/>
      <c r="C370" s="39" t="s">
        <v>65</v>
      </c>
      <c r="D370" s="40">
        <v>0</v>
      </c>
      <c r="E370" s="40">
        <v>0</v>
      </c>
      <c r="F370" s="40">
        <v>0</v>
      </c>
      <c r="G370" s="40">
        <v>0</v>
      </c>
      <c r="H370" s="23"/>
      <c r="I370" s="23"/>
      <c r="J370" s="23"/>
      <c r="K370" s="23"/>
    </row>
    <row r="371" spans="1:11" ht="14.1" customHeight="1" x14ac:dyDescent="0.25">
      <c r="A371" s="23"/>
      <c r="B371" s="23"/>
      <c r="C371" s="41" t="s">
        <v>25</v>
      </c>
      <c r="D371" s="40">
        <v>0</v>
      </c>
      <c r="E371" s="40">
        <v>75000000</v>
      </c>
      <c r="F371" s="40">
        <v>75000000</v>
      </c>
      <c r="G371" s="40">
        <v>75000000</v>
      </c>
      <c r="H371" s="23"/>
      <c r="I371" s="23"/>
      <c r="J371" s="23"/>
      <c r="K371" s="23"/>
    </row>
    <row r="372" spans="1:11" ht="36.950000000000003" customHeight="1" x14ac:dyDescent="0.25">
      <c r="A372" s="23"/>
      <c r="B372" s="23"/>
      <c r="C372" s="33" t="s">
        <v>19</v>
      </c>
      <c r="D372" s="1619" t="s">
        <v>250</v>
      </c>
      <c r="E372" s="1620"/>
      <c r="F372" s="1620"/>
      <c r="G372" s="1620"/>
      <c r="H372" s="23"/>
      <c r="I372" s="23"/>
      <c r="J372" s="23"/>
      <c r="K372" s="23"/>
    </row>
    <row r="373" spans="1:11" ht="36.950000000000003" customHeight="1" x14ac:dyDescent="0.25">
      <c r="A373" s="23"/>
      <c r="B373" s="23"/>
      <c r="C373" s="34" t="s">
        <v>20</v>
      </c>
      <c r="D373" s="1615" t="s">
        <v>251</v>
      </c>
      <c r="E373" s="1616"/>
      <c r="F373" s="1616"/>
      <c r="G373" s="1616"/>
      <c r="H373" s="23"/>
      <c r="I373" s="23"/>
      <c r="J373" s="23"/>
      <c r="K373" s="23"/>
    </row>
    <row r="374" spans="1:11" ht="36.950000000000003" customHeight="1" x14ac:dyDescent="0.25">
      <c r="A374" s="23"/>
      <c r="B374" s="23"/>
      <c r="C374" s="34" t="s">
        <v>21</v>
      </c>
      <c r="D374" s="1615" t="s">
        <v>252</v>
      </c>
      <c r="E374" s="1616"/>
      <c r="F374" s="1616"/>
      <c r="G374" s="1616"/>
      <c r="H374" s="23"/>
      <c r="I374" s="23"/>
      <c r="J374" s="23"/>
      <c r="K374" s="23"/>
    </row>
    <row r="375" spans="1:11" ht="15" customHeight="1" x14ac:dyDescent="0.25">
      <c r="A375" s="23"/>
      <c r="B375" s="23"/>
      <c r="C375" s="35"/>
      <c r="D375" s="36">
        <v>2023</v>
      </c>
      <c r="E375" s="36">
        <v>2024</v>
      </c>
      <c r="F375" s="36">
        <v>2025</v>
      </c>
      <c r="G375" s="36">
        <v>2026</v>
      </c>
      <c r="H375" s="23"/>
      <c r="I375" s="23"/>
      <c r="J375" s="23"/>
      <c r="K375" s="23"/>
    </row>
    <row r="376" spans="1:11" ht="15" customHeight="1" x14ac:dyDescent="0.25">
      <c r="A376" s="23"/>
      <c r="B376" s="23"/>
      <c r="C376" s="37"/>
      <c r="D376" s="38" t="s">
        <v>22</v>
      </c>
      <c r="E376" s="38" t="s">
        <v>23</v>
      </c>
      <c r="F376" s="38" t="s">
        <v>23</v>
      </c>
      <c r="G376" s="38" t="s">
        <v>23</v>
      </c>
      <c r="H376" s="23"/>
      <c r="I376" s="23"/>
      <c r="J376" s="23"/>
      <c r="K376" s="23"/>
    </row>
    <row r="377" spans="1:11" ht="14.1" customHeight="1" x14ac:dyDescent="0.25">
      <c r="A377" s="23"/>
      <c r="B377" s="23"/>
      <c r="C377" s="27" t="s">
        <v>33</v>
      </c>
      <c r="D377" s="31" t="s">
        <v>248</v>
      </c>
      <c r="E377" s="31" t="s">
        <v>248</v>
      </c>
      <c r="F377" s="31" t="s">
        <v>248</v>
      </c>
      <c r="G377" s="31" t="s">
        <v>248</v>
      </c>
      <c r="H377" s="23"/>
      <c r="I377" s="23"/>
      <c r="J377" s="23"/>
      <c r="K377" s="23"/>
    </row>
    <row r="378" spans="1:11" ht="14.1" customHeight="1" x14ac:dyDescent="0.25">
      <c r="A378" s="23"/>
      <c r="B378" s="23"/>
      <c r="C378" s="27" t="s">
        <v>35</v>
      </c>
      <c r="D378" s="31" t="s">
        <v>253</v>
      </c>
      <c r="E378" s="31" t="s">
        <v>253</v>
      </c>
      <c r="F378" s="31" t="s">
        <v>253</v>
      </c>
      <c r="G378" s="31" t="s">
        <v>253</v>
      </c>
      <c r="H378" s="23"/>
      <c r="I378" s="23"/>
      <c r="J378" s="23"/>
      <c r="K378" s="23"/>
    </row>
    <row r="379" spans="1:11" ht="14.1" customHeight="1" x14ac:dyDescent="0.25">
      <c r="A379" s="23"/>
      <c r="B379" s="23"/>
      <c r="C379" s="27" t="s">
        <v>40</v>
      </c>
      <c r="D379" s="31" t="s">
        <v>254</v>
      </c>
      <c r="E379" s="31" t="s">
        <v>254</v>
      </c>
      <c r="F379" s="31" t="s">
        <v>254</v>
      </c>
      <c r="G379" s="31" t="s">
        <v>254</v>
      </c>
      <c r="H379" s="23"/>
      <c r="I379" s="23"/>
      <c r="J379" s="23"/>
      <c r="K379" s="23"/>
    </row>
    <row r="380" spans="1:11" ht="14.1" customHeight="1" x14ac:dyDescent="0.25">
      <c r="A380" s="23"/>
      <c r="B380" s="23"/>
      <c r="C380" s="27" t="s">
        <v>41</v>
      </c>
      <c r="D380" s="31" t="s">
        <v>18</v>
      </c>
      <c r="E380" s="31" t="s">
        <v>42</v>
      </c>
      <c r="F380" s="31" t="s">
        <v>42</v>
      </c>
      <c r="G380" s="31" t="s">
        <v>42</v>
      </c>
      <c r="H380" s="23"/>
      <c r="I380" s="23"/>
      <c r="J380" s="23"/>
      <c r="K380" s="23"/>
    </row>
    <row r="381" spans="1:11" ht="14.1" customHeight="1" x14ac:dyDescent="0.25">
      <c r="A381" s="23"/>
      <c r="B381" s="23"/>
      <c r="C381" s="27" t="s">
        <v>43</v>
      </c>
      <c r="D381" s="31" t="s">
        <v>18</v>
      </c>
      <c r="E381" s="31" t="s">
        <v>42</v>
      </c>
      <c r="F381" s="31" t="s">
        <v>42</v>
      </c>
      <c r="G381" s="31" t="s">
        <v>42</v>
      </c>
      <c r="H381" s="23"/>
      <c r="I381" s="23"/>
      <c r="J381" s="23"/>
      <c r="K381" s="23"/>
    </row>
    <row r="382" spans="1:11" ht="14.1" customHeight="1" x14ac:dyDescent="0.25">
      <c r="A382" s="23"/>
      <c r="B382" s="23"/>
      <c r="C382" s="27" t="s">
        <v>47</v>
      </c>
      <c r="D382" s="31" t="s">
        <v>18</v>
      </c>
      <c r="E382" s="31" t="s">
        <v>42</v>
      </c>
      <c r="F382" s="31" t="s">
        <v>42</v>
      </c>
      <c r="G382" s="31" t="s">
        <v>42</v>
      </c>
      <c r="H382" s="23"/>
      <c r="I382" s="23"/>
      <c r="J382" s="23"/>
      <c r="K382" s="23"/>
    </row>
    <row r="383" spans="1:11" ht="14.1" customHeight="1" x14ac:dyDescent="0.25">
      <c r="A383" s="23"/>
      <c r="B383" s="23"/>
      <c r="C383" s="1617" t="s">
        <v>24</v>
      </c>
      <c r="D383" s="1618"/>
      <c r="E383" s="1618"/>
      <c r="F383" s="1618"/>
      <c r="G383" s="1618"/>
      <c r="H383" s="23"/>
      <c r="I383" s="23"/>
      <c r="J383" s="23"/>
      <c r="K383" s="23"/>
    </row>
    <row r="384" spans="1:11" ht="14.1" customHeight="1" x14ac:dyDescent="0.25">
      <c r="A384" s="23"/>
      <c r="B384" s="23"/>
      <c r="C384" s="35"/>
      <c r="D384" s="36">
        <v>2023</v>
      </c>
      <c r="E384" s="36">
        <v>2024</v>
      </c>
      <c r="F384" s="36">
        <v>2025</v>
      </c>
      <c r="G384" s="36">
        <v>2026</v>
      </c>
      <c r="H384" s="23"/>
      <c r="I384" s="23"/>
      <c r="J384" s="23"/>
      <c r="K384" s="23"/>
    </row>
    <row r="385" spans="1:11" ht="14.1" customHeight="1" x14ac:dyDescent="0.25">
      <c r="A385" s="23"/>
      <c r="B385" s="23"/>
      <c r="C385" s="37"/>
      <c r="D385" s="38" t="s">
        <v>22</v>
      </c>
      <c r="E385" s="38" t="s">
        <v>23</v>
      </c>
      <c r="F385" s="38" t="s">
        <v>23</v>
      </c>
      <c r="G385" s="38" t="s">
        <v>23</v>
      </c>
      <c r="H385" s="23"/>
      <c r="I385" s="23"/>
      <c r="J385" s="23"/>
      <c r="K385" s="23"/>
    </row>
    <row r="386" spans="1:11" ht="14.1" customHeight="1" x14ac:dyDescent="0.25">
      <c r="A386" s="23"/>
      <c r="B386" s="23"/>
      <c r="C386" s="39" t="s">
        <v>48</v>
      </c>
      <c r="D386" s="40">
        <v>0</v>
      </c>
      <c r="E386" s="40">
        <v>0</v>
      </c>
      <c r="F386" s="40">
        <v>0</v>
      </c>
      <c r="G386" s="40">
        <v>0</v>
      </c>
      <c r="H386" s="23"/>
      <c r="I386" s="23"/>
      <c r="J386" s="23"/>
      <c r="K386" s="23"/>
    </row>
    <row r="387" spans="1:11" ht="14.1" customHeight="1" x14ac:dyDescent="0.25">
      <c r="A387" s="23"/>
      <c r="B387" s="23"/>
      <c r="C387" s="39" t="s">
        <v>49</v>
      </c>
      <c r="D387" s="40">
        <v>0</v>
      </c>
      <c r="E387" s="40">
        <v>0</v>
      </c>
      <c r="F387" s="40">
        <v>0</v>
      </c>
      <c r="G387" s="40">
        <v>0</v>
      </c>
      <c r="H387" s="23"/>
      <c r="I387" s="23"/>
      <c r="J387" s="23"/>
      <c r="K387" s="23"/>
    </row>
    <row r="388" spans="1:11" ht="14.1" customHeight="1" x14ac:dyDescent="0.25">
      <c r="A388" s="23"/>
      <c r="B388" s="23"/>
      <c r="C388" s="39" t="s">
        <v>50</v>
      </c>
      <c r="D388" s="40">
        <v>0</v>
      </c>
      <c r="E388" s="40">
        <v>0</v>
      </c>
      <c r="F388" s="40">
        <v>0</v>
      </c>
      <c r="G388" s="40">
        <v>0</v>
      </c>
      <c r="H388" s="23"/>
      <c r="I388" s="23"/>
      <c r="J388" s="23"/>
      <c r="K388" s="23"/>
    </row>
    <row r="389" spans="1:11" ht="14.1" customHeight="1" x14ac:dyDescent="0.25">
      <c r="A389" s="23"/>
      <c r="B389" s="23"/>
      <c r="C389" s="39" t="s">
        <v>51</v>
      </c>
      <c r="D389" s="40">
        <v>0</v>
      </c>
      <c r="E389" s="40">
        <v>0</v>
      </c>
      <c r="F389" s="40">
        <v>0</v>
      </c>
      <c r="G389" s="40">
        <v>0</v>
      </c>
      <c r="H389" s="23"/>
      <c r="I389" s="23"/>
      <c r="J389" s="23"/>
      <c r="K389" s="23"/>
    </row>
    <row r="390" spans="1:11" ht="14.1" customHeight="1" x14ac:dyDescent="0.25">
      <c r="A390" s="23"/>
      <c r="B390" s="23"/>
      <c r="C390" s="39" t="s">
        <v>49</v>
      </c>
      <c r="D390" s="40">
        <v>0</v>
      </c>
      <c r="E390" s="40">
        <v>0</v>
      </c>
      <c r="F390" s="40">
        <v>0</v>
      </c>
      <c r="G390" s="40">
        <v>0</v>
      </c>
      <c r="H390" s="23"/>
      <c r="I390" s="23"/>
      <c r="J390" s="23"/>
      <c r="K390" s="23"/>
    </row>
    <row r="391" spans="1:11" ht="14.1" customHeight="1" x14ac:dyDescent="0.25">
      <c r="A391" s="23"/>
      <c r="B391" s="23"/>
      <c r="C391" s="39" t="s">
        <v>50</v>
      </c>
      <c r="D391" s="40">
        <v>0</v>
      </c>
      <c r="E391" s="40">
        <v>0</v>
      </c>
      <c r="F391" s="40">
        <v>0</v>
      </c>
      <c r="G391" s="40">
        <v>0</v>
      </c>
      <c r="H391" s="23"/>
      <c r="I391" s="23"/>
      <c r="J391" s="23"/>
      <c r="K391" s="23"/>
    </row>
    <row r="392" spans="1:11" ht="14.1" customHeight="1" x14ac:dyDescent="0.25">
      <c r="A392" s="23"/>
      <c r="B392" s="23"/>
      <c r="C392" s="39" t="s">
        <v>52</v>
      </c>
      <c r="D392" s="40">
        <v>0</v>
      </c>
      <c r="E392" s="40">
        <v>12000000</v>
      </c>
      <c r="F392" s="40">
        <v>12000000</v>
      </c>
      <c r="G392" s="40">
        <v>12000000</v>
      </c>
      <c r="H392" s="23"/>
      <c r="I392" s="23"/>
      <c r="J392" s="23"/>
      <c r="K392" s="23"/>
    </row>
    <row r="393" spans="1:11" ht="14.1" customHeight="1" x14ac:dyDescent="0.25">
      <c r="A393" s="23"/>
      <c r="B393" s="23"/>
      <c r="C393" s="39" t="s">
        <v>49</v>
      </c>
      <c r="D393" s="40">
        <v>0</v>
      </c>
      <c r="E393" s="40">
        <v>12000000</v>
      </c>
      <c r="F393" s="40">
        <v>12000000</v>
      </c>
      <c r="G393" s="40">
        <v>12000000</v>
      </c>
      <c r="H393" s="23"/>
      <c r="I393" s="23"/>
      <c r="J393" s="23"/>
      <c r="K393" s="23"/>
    </row>
    <row r="394" spans="1:11" ht="14.1" customHeight="1" x14ac:dyDescent="0.25">
      <c r="A394" s="23"/>
      <c r="B394" s="23"/>
      <c r="C394" s="39" t="s">
        <v>50</v>
      </c>
      <c r="D394" s="40">
        <v>0</v>
      </c>
      <c r="E394" s="40">
        <v>0</v>
      </c>
      <c r="F394" s="40">
        <v>0</v>
      </c>
      <c r="G394" s="40">
        <v>0</v>
      </c>
      <c r="H394" s="23"/>
      <c r="I394" s="23"/>
      <c r="J394" s="23"/>
      <c r="K394" s="23"/>
    </row>
    <row r="395" spans="1:11" ht="14.1" customHeight="1" x14ac:dyDescent="0.25">
      <c r="A395" s="23"/>
      <c r="B395" s="23"/>
      <c r="C395" s="39" t="s">
        <v>53</v>
      </c>
      <c r="D395" s="40">
        <v>0</v>
      </c>
      <c r="E395" s="40">
        <v>0</v>
      </c>
      <c r="F395" s="40">
        <v>0</v>
      </c>
      <c r="G395" s="40">
        <v>0</v>
      </c>
      <c r="H395" s="23"/>
      <c r="I395" s="23"/>
      <c r="J395" s="23"/>
      <c r="K395" s="23"/>
    </row>
    <row r="396" spans="1:11" ht="14.1" customHeight="1" x14ac:dyDescent="0.25">
      <c r="A396" s="23"/>
      <c r="B396" s="23"/>
      <c r="C396" s="39" t="s">
        <v>49</v>
      </c>
      <c r="D396" s="40">
        <v>0</v>
      </c>
      <c r="E396" s="40">
        <v>0</v>
      </c>
      <c r="F396" s="40">
        <v>0</v>
      </c>
      <c r="G396" s="40">
        <v>0</v>
      </c>
      <c r="H396" s="23"/>
      <c r="I396" s="23"/>
      <c r="J396" s="23"/>
      <c r="K396" s="23"/>
    </row>
    <row r="397" spans="1:11" ht="14.1" customHeight="1" x14ac:dyDescent="0.25">
      <c r="A397" s="23"/>
      <c r="B397" s="23"/>
      <c r="C397" s="39" t="s">
        <v>50</v>
      </c>
      <c r="D397" s="40">
        <v>0</v>
      </c>
      <c r="E397" s="40">
        <v>0</v>
      </c>
      <c r="F397" s="40">
        <v>0</v>
      </c>
      <c r="G397" s="40">
        <v>0</v>
      </c>
      <c r="H397" s="23"/>
      <c r="I397" s="23"/>
      <c r="J397" s="23"/>
      <c r="K397" s="23"/>
    </row>
    <row r="398" spans="1:11" ht="14.1" customHeight="1" x14ac:dyDescent="0.25">
      <c r="A398" s="23"/>
      <c r="B398" s="23"/>
      <c r="C398" s="39" t="s">
        <v>54</v>
      </c>
      <c r="D398" s="40">
        <v>0</v>
      </c>
      <c r="E398" s="40">
        <v>0</v>
      </c>
      <c r="F398" s="40">
        <v>0</v>
      </c>
      <c r="G398" s="40">
        <v>0</v>
      </c>
      <c r="H398" s="23"/>
      <c r="I398" s="23"/>
      <c r="J398" s="23"/>
      <c r="K398" s="23"/>
    </row>
    <row r="399" spans="1:11" ht="14.1" customHeight="1" x14ac:dyDescent="0.25">
      <c r="A399" s="23"/>
      <c r="B399" s="23"/>
      <c r="C399" s="39" t="s">
        <v>49</v>
      </c>
      <c r="D399" s="40">
        <v>0</v>
      </c>
      <c r="E399" s="40">
        <v>0</v>
      </c>
      <c r="F399" s="40">
        <v>0</v>
      </c>
      <c r="G399" s="40">
        <v>0</v>
      </c>
      <c r="H399" s="23"/>
      <c r="I399" s="23"/>
      <c r="J399" s="23"/>
      <c r="K399" s="23"/>
    </row>
    <row r="400" spans="1:11" ht="14.1" customHeight="1" x14ac:dyDescent="0.25">
      <c r="A400" s="23"/>
      <c r="B400" s="23"/>
      <c r="C400" s="39" t="s">
        <v>50</v>
      </c>
      <c r="D400" s="40">
        <v>0</v>
      </c>
      <c r="E400" s="40">
        <v>0</v>
      </c>
      <c r="F400" s="40">
        <v>0</v>
      </c>
      <c r="G400" s="40">
        <v>0</v>
      </c>
      <c r="H400" s="23"/>
      <c r="I400" s="23"/>
      <c r="J400" s="23"/>
      <c r="K400" s="23"/>
    </row>
    <row r="401" spans="1:11" ht="14.1" customHeight="1" x14ac:dyDescent="0.25">
      <c r="A401" s="23"/>
      <c r="B401" s="23"/>
      <c r="C401" s="39" t="s">
        <v>55</v>
      </c>
      <c r="D401" s="40">
        <v>0</v>
      </c>
      <c r="E401" s="40">
        <v>0</v>
      </c>
      <c r="F401" s="40">
        <v>0</v>
      </c>
      <c r="G401" s="40">
        <v>0</v>
      </c>
      <c r="H401" s="23"/>
      <c r="I401" s="23"/>
      <c r="J401" s="23"/>
      <c r="K401" s="23"/>
    </row>
    <row r="402" spans="1:11" ht="14.1" customHeight="1" x14ac:dyDescent="0.25">
      <c r="A402" s="23"/>
      <c r="B402" s="23"/>
      <c r="C402" s="39" t="s">
        <v>49</v>
      </c>
      <c r="D402" s="40">
        <v>0</v>
      </c>
      <c r="E402" s="40">
        <v>0</v>
      </c>
      <c r="F402" s="40">
        <v>0</v>
      </c>
      <c r="G402" s="40">
        <v>0</v>
      </c>
      <c r="H402" s="23"/>
      <c r="I402" s="23"/>
      <c r="J402" s="23"/>
      <c r="K402" s="23"/>
    </row>
    <row r="403" spans="1:11" ht="14.1" customHeight="1" x14ac:dyDescent="0.25">
      <c r="A403" s="23"/>
      <c r="B403" s="23"/>
      <c r="C403" s="39" t="s">
        <v>50</v>
      </c>
      <c r="D403" s="40">
        <v>0</v>
      </c>
      <c r="E403" s="40">
        <v>0</v>
      </c>
      <c r="F403" s="40">
        <v>0</v>
      </c>
      <c r="G403" s="40">
        <v>0</v>
      </c>
      <c r="H403" s="23"/>
      <c r="I403" s="23"/>
      <c r="J403" s="23"/>
      <c r="K403" s="23"/>
    </row>
    <row r="404" spans="1:11" ht="14.1" customHeight="1" x14ac:dyDescent="0.25">
      <c r="A404" s="23"/>
      <c r="B404" s="23"/>
      <c r="C404" s="39" t="s">
        <v>56</v>
      </c>
      <c r="D404" s="40">
        <v>0</v>
      </c>
      <c r="E404" s="40">
        <v>0</v>
      </c>
      <c r="F404" s="40">
        <v>0</v>
      </c>
      <c r="G404" s="40">
        <v>0</v>
      </c>
      <c r="H404" s="23"/>
      <c r="I404" s="23"/>
      <c r="J404" s="23"/>
      <c r="K404" s="23"/>
    </row>
    <row r="405" spans="1:11" ht="14.1" customHeight="1" x14ac:dyDescent="0.25">
      <c r="A405" s="23"/>
      <c r="B405" s="23"/>
      <c r="C405" s="39" t="s">
        <v>49</v>
      </c>
      <c r="D405" s="40">
        <v>0</v>
      </c>
      <c r="E405" s="40">
        <v>0</v>
      </c>
      <c r="F405" s="40">
        <v>0</v>
      </c>
      <c r="G405" s="40">
        <v>0</v>
      </c>
      <c r="H405" s="23"/>
      <c r="I405" s="23"/>
      <c r="J405" s="23"/>
      <c r="K405" s="23"/>
    </row>
    <row r="406" spans="1:11" ht="14.1" customHeight="1" x14ac:dyDescent="0.25">
      <c r="A406" s="23"/>
      <c r="B406" s="23"/>
      <c r="C406" s="39" t="s">
        <v>50</v>
      </c>
      <c r="D406" s="40">
        <v>0</v>
      </c>
      <c r="E406" s="40">
        <v>0</v>
      </c>
      <c r="F406" s="40">
        <v>0</v>
      </c>
      <c r="G406" s="40">
        <v>0</v>
      </c>
      <c r="H406" s="23"/>
      <c r="I406" s="23"/>
      <c r="J406" s="23"/>
      <c r="K406" s="23"/>
    </row>
    <row r="407" spans="1:11" ht="14.1" customHeight="1" x14ac:dyDescent="0.25">
      <c r="A407" s="23"/>
      <c r="B407" s="23"/>
      <c r="C407" s="39" t="s">
        <v>57</v>
      </c>
      <c r="D407" s="40">
        <v>0</v>
      </c>
      <c r="E407" s="40">
        <v>0</v>
      </c>
      <c r="F407" s="40">
        <v>0</v>
      </c>
      <c r="G407" s="40">
        <v>0</v>
      </c>
      <c r="H407" s="23"/>
      <c r="I407" s="23"/>
      <c r="J407" s="23"/>
      <c r="K407" s="23"/>
    </row>
    <row r="408" spans="1:11" ht="14.1" customHeight="1" x14ac:dyDescent="0.25">
      <c r="A408" s="23"/>
      <c r="B408" s="23"/>
      <c r="C408" s="39" t="s">
        <v>49</v>
      </c>
      <c r="D408" s="40">
        <v>0</v>
      </c>
      <c r="E408" s="40">
        <v>0</v>
      </c>
      <c r="F408" s="40">
        <v>0</v>
      </c>
      <c r="G408" s="40">
        <v>0</v>
      </c>
      <c r="H408" s="23"/>
      <c r="I408" s="23"/>
      <c r="J408" s="23"/>
      <c r="K408" s="23"/>
    </row>
    <row r="409" spans="1:11" ht="14.1" customHeight="1" x14ac:dyDescent="0.25">
      <c r="A409" s="23"/>
      <c r="B409" s="23"/>
      <c r="C409" s="39" t="s">
        <v>58</v>
      </c>
      <c r="D409" s="40">
        <v>0</v>
      </c>
      <c r="E409" s="40">
        <v>0</v>
      </c>
      <c r="F409" s="40">
        <v>0</v>
      </c>
      <c r="G409" s="40">
        <v>0</v>
      </c>
      <c r="H409" s="23"/>
      <c r="I409" s="23"/>
      <c r="J409" s="23"/>
      <c r="K409" s="23"/>
    </row>
    <row r="410" spans="1:11" ht="14.1" customHeight="1" x14ac:dyDescent="0.25">
      <c r="A410" s="23"/>
      <c r="B410" s="23"/>
      <c r="C410" s="39" t="s">
        <v>59</v>
      </c>
      <c r="D410" s="40">
        <v>0</v>
      </c>
      <c r="E410" s="40">
        <v>0</v>
      </c>
      <c r="F410" s="40">
        <v>0</v>
      </c>
      <c r="G410" s="40">
        <v>0</v>
      </c>
      <c r="H410" s="23"/>
      <c r="I410" s="23"/>
      <c r="J410" s="23"/>
      <c r="K410" s="23"/>
    </row>
    <row r="411" spans="1:11" ht="14.1" customHeight="1" x14ac:dyDescent="0.25">
      <c r="A411" s="23"/>
      <c r="B411" s="23"/>
      <c r="C411" s="39" t="s">
        <v>60</v>
      </c>
      <c r="D411" s="40">
        <v>0</v>
      </c>
      <c r="E411" s="40">
        <v>0</v>
      </c>
      <c r="F411" s="40">
        <v>0</v>
      </c>
      <c r="G411" s="40">
        <v>0</v>
      </c>
      <c r="H411" s="23"/>
      <c r="I411" s="23"/>
      <c r="J411" s="23"/>
      <c r="K411" s="23"/>
    </row>
    <row r="412" spans="1:11" ht="14.1" customHeight="1" x14ac:dyDescent="0.25">
      <c r="A412" s="23"/>
      <c r="B412" s="23"/>
      <c r="C412" s="39" t="s">
        <v>61</v>
      </c>
      <c r="D412" s="40">
        <v>0</v>
      </c>
      <c r="E412" s="40">
        <v>0</v>
      </c>
      <c r="F412" s="40">
        <v>0</v>
      </c>
      <c r="G412" s="40">
        <v>0</v>
      </c>
      <c r="H412" s="23"/>
      <c r="I412" s="23"/>
      <c r="J412" s="23"/>
      <c r="K412" s="23"/>
    </row>
    <row r="413" spans="1:11" ht="14.1" customHeight="1" x14ac:dyDescent="0.25">
      <c r="A413" s="23"/>
      <c r="B413" s="23"/>
      <c r="C413" s="39" t="s">
        <v>62</v>
      </c>
      <c r="D413" s="40">
        <v>0</v>
      </c>
      <c r="E413" s="40">
        <v>0</v>
      </c>
      <c r="F413" s="40">
        <v>0</v>
      </c>
      <c r="G413" s="40">
        <v>0</v>
      </c>
      <c r="H413" s="23"/>
      <c r="I413" s="23"/>
      <c r="J413" s="23"/>
      <c r="K413" s="23"/>
    </row>
    <row r="414" spans="1:11" ht="14.1" customHeight="1" x14ac:dyDescent="0.25">
      <c r="A414" s="23"/>
      <c r="B414" s="23"/>
      <c r="C414" s="39" t="s">
        <v>49</v>
      </c>
      <c r="D414" s="40">
        <v>0</v>
      </c>
      <c r="E414" s="40">
        <v>0</v>
      </c>
      <c r="F414" s="40">
        <v>0</v>
      </c>
      <c r="G414" s="40">
        <v>0</v>
      </c>
      <c r="H414" s="23"/>
      <c r="I414" s="23"/>
      <c r="J414" s="23"/>
      <c r="K414" s="23"/>
    </row>
    <row r="415" spans="1:11" ht="14.1" customHeight="1" x14ac:dyDescent="0.25">
      <c r="A415" s="23"/>
      <c r="B415" s="23"/>
      <c r="C415" s="39" t="s">
        <v>58</v>
      </c>
      <c r="D415" s="40">
        <v>0</v>
      </c>
      <c r="E415" s="40">
        <v>0</v>
      </c>
      <c r="F415" s="40">
        <v>0</v>
      </c>
      <c r="G415" s="40">
        <v>0</v>
      </c>
      <c r="H415" s="23"/>
      <c r="I415" s="23"/>
      <c r="J415" s="23"/>
      <c r="K415" s="23"/>
    </row>
    <row r="416" spans="1:11" ht="14.1" customHeight="1" x14ac:dyDescent="0.25">
      <c r="A416" s="23"/>
      <c r="B416" s="23"/>
      <c r="C416" s="39" t="s">
        <v>59</v>
      </c>
      <c r="D416" s="40">
        <v>0</v>
      </c>
      <c r="E416" s="40">
        <v>0</v>
      </c>
      <c r="F416" s="40">
        <v>0</v>
      </c>
      <c r="G416" s="40">
        <v>0</v>
      </c>
      <c r="H416" s="23"/>
      <c r="I416" s="23"/>
      <c r="J416" s="23"/>
      <c r="K416" s="23"/>
    </row>
    <row r="417" spans="1:11" ht="14.1" customHeight="1" x14ac:dyDescent="0.25">
      <c r="A417" s="23"/>
      <c r="B417" s="23"/>
      <c r="C417" s="39" t="s">
        <v>60</v>
      </c>
      <c r="D417" s="40">
        <v>0</v>
      </c>
      <c r="E417" s="40">
        <v>0</v>
      </c>
      <c r="F417" s="40">
        <v>0</v>
      </c>
      <c r="G417" s="40">
        <v>0</v>
      </c>
      <c r="H417" s="23"/>
      <c r="I417" s="23"/>
      <c r="J417" s="23"/>
      <c r="K417" s="23"/>
    </row>
    <row r="418" spans="1:11" ht="14.1" customHeight="1" x14ac:dyDescent="0.25">
      <c r="A418" s="23"/>
      <c r="B418" s="23"/>
      <c r="C418" s="39" t="s">
        <v>61</v>
      </c>
      <c r="D418" s="40">
        <v>0</v>
      </c>
      <c r="E418" s="40">
        <v>0</v>
      </c>
      <c r="F418" s="40">
        <v>0</v>
      </c>
      <c r="G418" s="40">
        <v>0</v>
      </c>
      <c r="H418" s="23"/>
      <c r="I418" s="23"/>
      <c r="J418" s="23"/>
      <c r="K418" s="23"/>
    </row>
    <row r="419" spans="1:11" ht="14.1" customHeight="1" x14ac:dyDescent="0.25">
      <c r="A419" s="23"/>
      <c r="B419" s="23"/>
      <c r="C419" s="39" t="s">
        <v>63</v>
      </c>
      <c r="D419" s="40">
        <v>0</v>
      </c>
      <c r="E419" s="40">
        <v>0</v>
      </c>
      <c r="F419" s="40">
        <v>0</v>
      </c>
      <c r="G419" s="40">
        <v>0</v>
      </c>
      <c r="H419" s="23"/>
      <c r="I419" s="23"/>
      <c r="J419" s="23"/>
      <c r="K419" s="23"/>
    </row>
    <row r="420" spans="1:11" ht="14.1" customHeight="1" x14ac:dyDescent="0.25">
      <c r="A420" s="23"/>
      <c r="B420" s="23"/>
      <c r="C420" s="39" t="s">
        <v>49</v>
      </c>
      <c r="D420" s="40">
        <v>0</v>
      </c>
      <c r="E420" s="40">
        <v>0</v>
      </c>
      <c r="F420" s="40">
        <v>0</v>
      </c>
      <c r="G420" s="40">
        <v>0</v>
      </c>
      <c r="H420" s="23"/>
      <c r="I420" s="23"/>
      <c r="J420" s="23"/>
      <c r="K420" s="23"/>
    </row>
    <row r="421" spans="1:11" ht="14.1" customHeight="1" x14ac:dyDescent="0.25">
      <c r="A421" s="23"/>
      <c r="B421" s="23"/>
      <c r="C421" s="39" t="s">
        <v>58</v>
      </c>
      <c r="D421" s="40">
        <v>0</v>
      </c>
      <c r="E421" s="40">
        <v>0</v>
      </c>
      <c r="F421" s="40">
        <v>0</v>
      </c>
      <c r="G421" s="40">
        <v>0</v>
      </c>
      <c r="H421" s="23"/>
      <c r="I421" s="23"/>
      <c r="J421" s="23"/>
      <c r="K421" s="23"/>
    </row>
    <row r="422" spans="1:11" ht="14.1" customHeight="1" x14ac:dyDescent="0.25">
      <c r="A422" s="23"/>
      <c r="B422" s="23"/>
      <c r="C422" s="39" t="s">
        <v>59</v>
      </c>
      <c r="D422" s="40">
        <v>0</v>
      </c>
      <c r="E422" s="40">
        <v>0</v>
      </c>
      <c r="F422" s="40">
        <v>0</v>
      </c>
      <c r="G422" s="40">
        <v>0</v>
      </c>
      <c r="H422" s="23"/>
      <c r="I422" s="23"/>
      <c r="J422" s="23"/>
      <c r="K422" s="23"/>
    </row>
    <row r="423" spans="1:11" ht="14.1" customHeight="1" x14ac:dyDescent="0.25">
      <c r="A423" s="23"/>
      <c r="B423" s="23"/>
      <c r="C423" s="39" t="s">
        <v>60</v>
      </c>
      <c r="D423" s="40">
        <v>0</v>
      </c>
      <c r="E423" s="40">
        <v>0</v>
      </c>
      <c r="F423" s="40">
        <v>0</v>
      </c>
      <c r="G423" s="40">
        <v>0</v>
      </c>
      <c r="H423" s="23"/>
      <c r="I423" s="23"/>
      <c r="J423" s="23"/>
      <c r="K423" s="23"/>
    </row>
    <row r="424" spans="1:11" ht="14.1" customHeight="1" x14ac:dyDescent="0.25">
      <c r="A424" s="23"/>
      <c r="B424" s="23"/>
      <c r="C424" s="39" t="s">
        <v>61</v>
      </c>
      <c r="D424" s="40">
        <v>0</v>
      </c>
      <c r="E424" s="40">
        <v>0</v>
      </c>
      <c r="F424" s="40">
        <v>0</v>
      </c>
      <c r="G424" s="40">
        <v>0</v>
      </c>
      <c r="H424" s="23"/>
      <c r="I424" s="23"/>
      <c r="J424" s="23"/>
      <c r="K424" s="23"/>
    </row>
    <row r="425" spans="1:11" ht="14.1" customHeight="1" x14ac:dyDescent="0.25">
      <c r="A425" s="23"/>
      <c r="B425" s="23"/>
      <c r="C425" s="39" t="s">
        <v>64</v>
      </c>
      <c r="D425" s="40">
        <v>0</v>
      </c>
      <c r="E425" s="40">
        <v>0</v>
      </c>
      <c r="F425" s="40">
        <v>0</v>
      </c>
      <c r="G425" s="40">
        <v>0</v>
      </c>
      <c r="H425" s="23"/>
      <c r="I425" s="23"/>
      <c r="J425" s="23"/>
      <c r="K425" s="23"/>
    </row>
    <row r="426" spans="1:11" ht="14.1" customHeight="1" x14ac:dyDescent="0.25">
      <c r="A426" s="23"/>
      <c r="B426" s="23"/>
      <c r="C426" s="39" t="s">
        <v>65</v>
      </c>
      <c r="D426" s="40">
        <v>0</v>
      </c>
      <c r="E426" s="40">
        <v>0</v>
      </c>
      <c r="F426" s="40">
        <v>0</v>
      </c>
      <c r="G426" s="40">
        <v>0</v>
      </c>
      <c r="H426" s="23"/>
      <c r="I426" s="23"/>
      <c r="J426" s="23"/>
      <c r="K426" s="23"/>
    </row>
    <row r="427" spans="1:11" ht="14.1" customHeight="1" x14ac:dyDescent="0.25">
      <c r="A427" s="23"/>
      <c r="B427" s="23"/>
      <c r="C427" s="41" t="s">
        <v>25</v>
      </c>
      <c r="D427" s="40">
        <v>0</v>
      </c>
      <c r="E427" s="40">
        <v>12000000</v>
      </c>
      <c r="F427" s="40">
        <v>12000000</v>
      </c>
      <c r="G427" s="40">
        <v>12000000</v>
      </c>
      <c r="H427" s="23"/>
      <c r="I427" s="23"/>
      <c r="J427" s="23"/>
      <c r="K427" s="23"/>
    </row>
    <row r="428" spans="1:11" ht="15" customHeight="1" x14ac:dyDescent="0.25">
      <c r="A428" s="23"/>
      <c r="B428" s="23"/>
      <c r="C428" s="42" t="s">
        <v>18</v>
      </c>
      <c r="D428" s="43" t="s">
        <v>18</v>
      </c>
      <c r="E428" s="43" t="s">
        <v>18</v>
      </c>
      <c r="F428" s="43" t="s">
        <v>18</v>
      </c>
      <c r="G428" s="43" t="s">
        <v>18</v>
      </c>
      <c r="H428" s="23"/>
      <c r="I428" s="23"/>
      <c r="J428" s="23"/>
      <c r="K428" s="23"/>
    </row>
    <row r="429" spans="1:11" ht="15" customHeight="1" x14ac:dyDescent="0.25">
      <c r="A429" s="23"/>
      <c r="B429" s="23"/>
      <c r="C429" s="26" t="s">
        <v>171</v>
      </c>
      <c r="D429" s="44">
        <v>0</v>
      </c>
      <c r="E429" s="44">
        <v>170500000</v>
      </c>
      <c r="F429" s="44">
        <v>170500000</v>
      </c>
      <c r="G429" s="44">
        <v>111500000</v>
      </c>
      <c r="H429" s="23"/>
      <c r="I429" s="23"/>
      <c r="J429" s="23"/>
      <c r="K429" s="23"/>
    </row>
    <row r="430" spans="1:11" ht="15" customHeight="1" x14ac:dyDescent="0.25">
      <c r="A430" s="23"/>
      <c r="B430" s="23"/>
      <c r="C430" s="27" t="s">
        <v>48</v>
      </c>
      <c r="D430" s="45">
        <v>0</v>
      </c>
      <c r="E430" s="45">
        <v>30500000</v>
      </c>
      <c r="F430" s="45">
        <v>30500000</v>
      </c>
      <c r="G430" s="45">
        <v>30500000</v>
      </c>
      <c r="H430" s="23"/>
      <c r="I430" s="23"/>
      <c r="J430" s="23"/>
      <c r="K430" s="23"/>
    </row>
    <row r="431" spans="1:11" ht="15" customHeight="1" x14ac:dyDescent="0.25">
      <c r="A431" s="23"/>
      <c r="B431" s="23"/>
      <c r="C431" s="27" t="s">
        <v>49</v>
      </c>
      <c r="D431" s="45">
        <v>0</v>
      </c>
      <c r="E431" s="45">
        <v>30500000</v>
      </c>
      <c r="F431" s="45">
        <v>30500000</v>
      </c>
      <c r="G431" s="45">
        <v>30500000</v>
      </c>
      <c r="H431" s="23"/>
      <c r="I431" s="23"/>
      <c r="J431" s="23"/>
      <c r="K431" s="23"/>
    </row>
    <row r="432" spans="1:11" ht="15" customHeight="1" x14ac:dyDescent="0.25">
      <c r="A432" s="23"/>
      <c r="B432" s="23"/>
      <c r="C432" s="27" t="s">
        <v>50</v>
      </c>
      <c r="D432" s="45">
        <v>0</v>
      </c>
      <c r="E432" s="45">
        <v>0</v>
      </c>
      <c r="F432" s="45">
        <v>0</v>
      </c>
      <c r="G432" s="45">
        <v>0</v>
      </c>
      <c r="H432" s="23"/>
      <c r="I432" s="23"/>
      <c r="J432" s="23"/>
      <c r="K432" s="23"/>
    </row>
    <row r="433" spans="1:11" ht="15" customHeight="1" x14ac:dyDescent="0.25">
      <c r="A433" s="23"/>
      <c r="B433" s="23"/>
      <c r="C433" s="27" t="s">
        <v>51</v>
      </c>
      <c r="D433" s="45">
        <v>0</v>
      </c>
      <c r="E433" s="45">
        <v>4500000</v>
      </c>
      <c r="F433" s="45">
        <v>4500000</v>
      </c>
      <c r="G433" s="45">
        <v>4500000</v>
      </c>
      <c r="H433" s="23"/>
      <c r="I433" s="23"/>
      <c r="J433" s="23"/>
      <c r="K433" s="23"/>
    </row>
    <row r="434" spans="1:11" ht="15" customHeight="1" x14ac:dyDescent="0.25">
      <c r="A434" s="23"/>
      <c r="B434" s="23"/>
      <c r="C434" s="27" t="s">
        <v>49</v>
      </c>
      <c r="D434" s="45">
        <v>0</v>
      </c>
      <c r="E434" s="45">
        <v>4500000</v>
      </c>
      <c r="F434" s="45">
        <v>4500000</v>
      </c>
      <c r="G434" s="45">
        <v>4500000</v>
      </c>
      <c r="H434" s="23"/>
      <c r="I434" s="23"/>
      <c r="J434" s="23"/>
      <c r="K434" s="23"/>
    </row>
    <row r="435" spans="1:11" ht="15" customHeight="1" x14ac:dyDescent="0.25">
      <c r="A435" s="23"/>
      <c r="B435" s="23"/>
      <c r="C435" s="27" t="s">
        <v>50</v>
      </c>
      <c r="D435" s="45">
        <v>0</v>
      </c>
      <c r="E435" s="45">
        <v>0</v>
      </c>
      <c r="F435" s="45">
        <v>0</v>
      </c>
      <c r="G435" s="45">
        <v>0</v>
      </c>
      <c r="H435" s="23"/>
      <c r="I435" s="23"/>
      <c r="J435" s="23"/>
      <c r="K435" s="23"/>
    </row>
    <row r="436" spans="1:11" ht="15" customHeight="1" x14ac:dyDescent="0.25">
      <c r="A436" s="23"/>
      <c r="B436" s="23"/>
      <c r="C436" s="27" t="s">
        <v>52</v>
      </c>
      <c r="D436" s="45">
        <v>0</v>
      </c>
      <c r="E436" s="45">
        <v>103900000</v>
      </c>
      <c r="F436" s="45">
        <v>103900000</v>
      </c>
      <c r="G436" s="45">
        <v>44900000</v>
      </c>
      <c r="H436" s="23"/>
      <c r="I436" s="23"/>
      <c r="J436" s="23"/>
      <c r="K436" s="23"/>
    </row>
    <row r="437" spans="1:11" ht="15" customHeight="1" x14ac:dyDescent="0.25">
      <c r="A437" s="23"/>
      <c r="B437" s="23"/>
      <c r="C437" s="27" t="s">
        <v>49</v>
      </c>
      <c r="D437" s="45">
        <v>0</v>
      </c>
      <c r="E437" s="45">
        <v>103900000</v>
      </c>
      <c r="F437" s="45">
        <v>103900000</v>
      </c>
      <c r="G437" s="45">
        <v>44900000</v>
      </c>
      <c r="H437" s="23"/>
      <c r="I437" s="23"/>
      <c r="J437" s="23"/>
      <c r="K437" s="23"/>
    </row>
    <row r="438" spans="1:11" ht="15" customHeight="1" x14ac:dyDescent="0.25">
      <c r="A438" s="23"/>
      <c r="B438" s="23"/>
      <c r="C438" s="27" t="s">
        <v>50</v>
      </c>
      <c r="D438" s="45">
        <v>0</v>
      </c>
      <c r="E438" s="45">
        <v>0</v>
      </c>
      <c r="F438" s="45">
        <v>0</v>
      </c>
      <c r="G438" s="45">
        <v>0</v>
      </c>
      <c r="H438" s="23"/>
      <c r="I438" s="23"/>
      <c r="J438" s="23"/>
      <c r="K438" s="23"/>
    </row>
    <row r="439" spans="1:11" ht="15" customHeight="1" x14ac:dyDescent="0.25">
      <c r="A439" s="23"/>
      <c r="B439" s="23"/>
      <c r="C439" s="27" t="s">
        <v>53</v>
      </c>
      <c r="D439" s="45">
        <v>0</v>
      </c>
      <c r="E439" s="45">
        <v>0</v>
      </c>
      <c r="F439" s="45">
        <v>0</v>
      </c>
      <c r="G439" s="45">
        <v>0</v>
      </c>
      <c r="H439" s="23"/>
      <c r="I439" s="23"/>
      <c r="J439" s="23"/>
      <c r="K439" s="23"/>
    </row>
    <row r="440" spans="1:11" ht="15" customHeight="1" x14ac:dyDescent="0.25">
      <c r="A440" s="23"/>
      <c r="B440" s="23"/>
      <c r="C440" s="27" t="s">
        <v>49</v>
      </c>
      <c r="D440" s="45">
        <v>0</v>
      </c>
      <c r="E440" s="45">
        <v>0</v>
      </c>
      <c r="F440" s="45">
        <v>0</v>
      </c>
      <c r="G440" s="45">
        <v>0</v>
      </c>
      <c r="H440" s="23"/>
      <c r="I440" s="23"/>
      <c r="J440" s="23"/>
      <c r="K440" s="23"/>
    </row>
    <row r="441" spans="1:11" ht="15" customHeight="1" x14ac:dyDescent="0.25">
      <c r="A441" s="23"/>
      <c r="B441" s="23"/>
      <c r="C441" s="27" t="s">
        <v>50</v>
      </c>
      <c r="D441" s="45">
        <v>0</v>
      </c>
      <c r="E441" s="45">
        <v>0</v>
      </c>
      <c r="F441" s="45">
        <v>0</v>
      </c>
      <c r="G441" s="45">
        <v>0</v>
      </c>
      <c r="H441" s="23"/>
      <c r="I441" s="23"/>
      <c r="J441" s="23"/>
      <c r="K441" s="23"/>
    </row>
    <row r="442" spans="1:11" ht="20.100000000000001" customHeight="1" x14ac:dyDescent="0.25">
      <c r="A442" s="23"/>
      <c r="B442" s="23"/>
      <c r="C442" s="27" t="s">
        <v>172</v>
      </c>
      <c r="D442" s="46">
        <v>0</v>
      </c>
      <c r="E442" s="46">
        <v>0</v>
      </c>
      <c r="F442" s="46">
        <v>0</v>
      </c>
      <c r="G442" s="46">
        <v>0</v>
      </c>
      <c r="H442" s="23"/>
      <c r="I442" s="23"/>
      <c r="J442" s="23"/>
      <c r="K442" s="23"/>
    </row>
    <row r="443" spans="1:11" ht="15" customHeight="1" x14ac:dyDescent="0.25">
      <c r="A443" s="23"/>
      <c r="B443" s="23"/>
      <c r="C443" s="27" t="s">
        <v>49</v>
      </c>
      <c r="D443" s="45">
        <v>0</v>
      </c>
      <c r="E443" s="45">
        <v>0</v>
      </c>
      <c r="F443" s="45">
        <v>0</v>
      </c>
      <c r="G443" s="45">
        <v>0</v>
      </c>
      <c r="H443" s="23"/>
      <c r="I443" s="23"/>
      <c r="J443" s="23"/>
      <c r="K443" s="23"/>
    </row>
    <row r="444" spans="1:11" ht="15" customHeight="1" x14ac:dyDescent="0.25">
      <c r="A444" s="23"/>
      <c r="B444" s="23"/>
      <c r="C444" s="27" t="s">
        <v>50</v>
      </c>
      <c r="D444" s="45">
        <v>0</v>
      </c>
      <c r="E444" s="45">
        <v>0</v>
      </c>
      <c r="F444" s="45">
        <v>0</v>
      </c>
      <c r="G444" s="45">
        <v>0</v>
      </c>
      <c r="H444" s="23"/>
      <c r="I444" s="23"/>
      <c r="J444" s="23"/>
      <c r="K444" s="23"/>
    </row>
    <row r="445" spans="1:11" ht="15" customHeight="1" x14ac:dyDescent="0.25">
      <c r="A445" s="23"/>
      <c r="B445" s="23"/>
      <c r="C445" s="27" t="s">
        <v>55</v>
      </c>
      <c r="D445" s="45">
        <v>0</v>
      </c>
      <c r="E445" s="45">
        <v>600000</v>
      </c>
      <c r="F445" s="45">
        <v>600000</v>
      </c>
      <c r="G445" s="45">
        <v>600000</v>
      </c>
      <c r="H445" s="23"/>
      <c r="I445" s="23"/>
      <c r="J445" s="23"/>
      <c r="K445" s="23"/>
    </row>
    <row r="446" spans="1:11" ht="15" customHeight="1" x14ac:dyDescent="0.25">
      <c r="A446" s="23"/>
      <c r="B446" s="23"/>
      <c r="C446" s="27" t="s">
        <v>49</v>
      </c>
      <c r="D446" s="45">
        <v>0</v>
      </c>
      <c r="E446" s="45">
        <v>600000</v>
      </c>
      <c r="F446" s="45">
        <v>600000</v>
      </c>
      <c r="G446" s="45">
        <v>600000</v>
      </c>
      <c r="H446" s="23"/>
      <c r="I446" s="23"/>
      <c r="J446" s="23"/>
      <c r="K446" s="23"/>
    </row>
    <row r="447" spans="1:11" ht="15" customHeight="1" x14ac:dyDescent="0.25">
      <c r="A447" s="23"/>
      <c r="B447" s="23"/>
      <c r="C447" s="27" t="s">
        <v>50</v>
      </c>
      <c r="D447" s="45">
        <v>0</v>
      </c>
      <c r="E447" s="45">
        <v>0</v>
      </c>
      <c r="F447" s="45">
        <v>0</v>
      </c>
      <c r="G447" s="45">
        <v>0</v>
      </c>
      <c r="H447" s="23"/>
      <c r="I447" s="23"/>
      <c r="J447" s="23"/>
      <c r="K447" s="23"/>
    </row>
    <row r="448" spans="1:11" ht="15" customHeight="1" x14ac:dyDescent="0.25">
      <c r="A448" s="23"/>
      <c r="B448" s="23"/>
      <c r="C448" s="27" t="s">
        <v>56</v>
      </c>
      <c r="D448" s="45">
        <v>0</v>
      </c>
      <c r="E448" s="45">
        <v>30000000</v>
      </c>
      <c r="F448" s="45">
        <v>30000000</v>
      </c>
      <c r="G448" s="45">
        <v>30000000</v>
      </c>
      <c r="H448" s="23"/>
      <c r="I448" s="23"/>
      <c r="J448" s="23"/>
      <c r="K448" s="23"/>
    </row>
    <row r="449" spans="1:11" ht="15" customHeight="1" x14ac:dyDescent="0.25">
      <c r="A449" s="23"/>
      <c r="B449" s="23"/>
      <c r="C449" s="27" t="s">
        <v>49</v>
      </c>
      <c r="D449" s="45">
        <v>0</v>
      </c>
      <c r="E449" s="45">
        <v>30000000</v>
      </c>
      <c r="F449" s="45">
        <v>30000000</v>
      </c>
      <c r="G449" s="45">
        <v>30000000</v>
      </c>
      <c r="H449" s="23"/>
      <c r="I449" s="23"/>
      <c r="J449" s="23"/>
      <c r="K449" s="23"/>
    </row>
    <row r="450" spans="1:11" ht="15" customHeight="1" x14ac:dyDescent="0.25">
      <c r="A450" s="23"/>
      <c r="B450" s="23"/>
      <c r="C450" s="27" t="s">
        <v>50</v>
      </c>
      <c r="D450" s="45">
        <v>0</v>
      </c>
      <c r="E450" s="45">
        <v>0</v>
      </c>
      <c r="F450" s="45">
        <v>0</v>
      </c>
      <c r="G450" s="45">
        <v>0</v>
      </c>
      <c r="H450" s="23"/>
      <c r="I450" s="23"/>
      <c r="J450" s="23"/>
      <c r="K450" s="23"/>
    </row>
    <row r="451" spans="1:11" ht="15" customHeight="1" x14ac:dyDescent="0.25">
      <c r="A451" s="23"/>
      <c r="B451" s="23"/>
      <c r="C451" s="27" t="s">
        <v>57</v>
      </c>
      <c r="D451" s="45">
        <v>0</v>
      </c>
      <c r="E451" s="45">
        <v>0</v>
      </c>
      <c r="F451" s="45">
        <v>0</v>
      </c>
      <c r="G451" s="45">
        <v>0</v>
      </c>
      <c r="H451" s="23"/>
      <c r="I451" s="23"/>
      <c r="J451" s="23"/>
      <c r="K451" s="23"/>
    </row>
    <row r="452" spans="1:11" ht="15" customHeight="1" x14ac:dyDescent="0.25">
      <c r="A452" s="23"/>
      <c r="B452" s="23"/>
      <c r="C452" s="27" t="s">
        <v>49</v>
      </c>
      <c r="D452" s="45">
        <v>0</v>
      </c>
      <c r="E452" s="45">
        <v>0</v>
      </c>
      <c r="F452" s="45">
        <v>0</v>
      </c>
      <c r="G452" s="45">
        <v>0</v>
      </c>
      <c r="H452" s="23"/>
      <c r="I452" s="23"/>
      <c r="J452" s="23"/>
      <c r="K452" s="23"/>
    </row>
    <row r="453" spans="1:11" ht="15" customHeight="1" x14ac:dyDescent="0.25">
      <c r="A453" s="23"/>
      <c r="B453" s="23"/>
      <c r="C453" s="27" t="s">
        <v>58</v>
      </c>
      <c r="D453" s="45">
        <v>0</v>
      </c>
      <c r="E453" s="45">
        <v>0</v>
      </c>
      <c r="F453" s="45">
        <v>0</v>
      </c>
      <c r="G453" s="45">
        <v>0</v>
      </c>
      <c r="H453" s="23"/>
      <c r="I453" s="23"/>
      <c r="J453" s="23"/>
      <c r="K453" s="23"/>
    </row>
    <row r="454" spans="1:11" ht="15" customHeight="1" x14ac:dyDescent="0.25">
      <c r="A454" s="23"/>
      <c r="B454" s="23"/>
      <c r="C454" s="27" t="s">
        <v>59</v>
      </c>
      <c r="D454" s="45">
        <v>0</v>
      </c>
      <c r="E454" s="45">
        <v>0</v>
      </c>
      <c r="F454" s="45">
        <v>0</v>
      </c>
      <c r="G454" s="45">
        <v>0</v>
      </c>
      <c r="H454" s="23"/>
      <c r="I454" s="23"/>
      <c r="J454" s="23"/>
      <c r="K454" s="23"/>
    </row>
    <row r="455" spans="1:11" ht="15" customHeight="1" x14ac:dyDescent="0.25">
      <c r="A455" s="23"/>
      <c r="B455" s="23"/>
      <c r="C455" s="27" t="s">
        <v>60</v>
      </c>
      <c r="D455" s="45">
        <v>0</v>
      </c>
      <c r="E455" s="45">
        <v>0</v>
      </c>
      <c r="F455" s="45">
        <v>0</v>
      </c>
      <c r="G455" s="45">
        <v>0</v>
      </c>
      <c r="H455" s="23"/>
      <c r="I455" s="23"/>
      <c r="J455" s="23"/>
      <c r="K455" s="23"/>
    </row>
    <row r="456" spans="1:11" ht="15" customHeight="1" x14ac:dyDescent="0.25">
      <c r="A456" s="23"/>
      <c r="B456" s="23"/>
      <c r="C456" s="27" t="s">
        <v>61</v>
      </c>
      <c r="D456" s="45">
        <v>0</v>
      </c>
      <c r="E456" s="45">
        <v>0</v>
      </c>
      <c r="F456" s="45">
        <v>0</v>
      </c>
      <c r="G456" s="45">
        <v>0</v>
      </c>
      <c r="H456" s="23"/>
      <c r="I456" s="23"/>
      <c r="J456" s="23"/>
      <c r="K456" s="23"/>
    </row>
    <row r="457" spans="1:11" ht="15" customHeight="1" x14ac:dyDescent="0.25">
      <c r="A457" s="23"/>
      <c r="B457" s="23"/>
      <c r="C457" s="27" t="s">
        <v>62</v>
      </c>
      <c r="D457" s="45">
        <v>0</v>
      </c>
      <c r="E457" s="45">
        <v>1000000</v>
      </c>
      <c r="F457" s="45">
        <v>1000000</v>
      </c>
      <c r="G457" s="45">
        <v>1000000</v>
      </c>
      <c r="H457" s="23"/>
      <c r="I457" s="23"/>
      <c r="J457" s="23"/>
      <c r="K457" s="23"/>
    </row>
    <row r="458" spans="1:11" ht="15" customHeight="1" x14ac:dyDescent="0.25">
      <c r="A458" s="23"/>
      <c r="B458" s="23"/>
      <c r="C458" s="27" t="s">
        <v>49</v>
      </c>
      <c r="D458" s="45">
        <v>0</v>
      </c>
      <c r="E458" s="45">
        <v>1000000</v>
      </c>
      <c r="F458" s="45">
        <v>1000000</v>
      </c>
      <c r="G458" s="45">
        <v>1000000</v>
      </c>
      <c r="H458" s="23"/>
      <c r="I458" s="23"/>
      <c r="J458" s="23"/>
      <c r="K458" s="23"/>
    </row>
    <row r="459" spans="1:11" ht="15" customHeight="1" x14ac:dyDescent="0.25">
      <c r="A459" s="23"/>
      <c r="B459" s="23"/>
      <c r="C459" s="27" t="s">
        <v>58</v>
      </c>
      <c r="D459" s="45">
        <v>0</v>
      </c>
      <c r="E459" s="45">
        <v>0</v>
      </c>
      <c r="F459" s="45">
        <v>0</v>
      </c>
      <c r="G459" s="45">
        <v>0</v>
      </c>
      <c r="H459" s="23"/>
      <c r="I459" s="23"/>
      <c r="J459" s="23"/>
      <c r="K459" s="23"/>
    </row>
    <row r="460" spans="1:11" ht="15" customHeight="1" x14ac:dyDescent="0.25">
      <c r="A460" s="23"/>
      <c r="B460" s="23"/>
      <c r="C460" s="27" t="s">
        <v>59</v>
      </c>
      <c r="D460" s="45">
        <v>0</v>
      </c>
      <c r="E460" s="45">
        <v>0</v>
      </c>
      <c r="F460" s="45">
        <v>0</v>
      </c>
      <c r="G460" s="45">
        <v>0</v>
      </c>
      <c r="H460" s="23"/>
      <c r="I460" s="23"/>
      <c r="J460" s="23"/>
      <c r="K460" s="23"/>
    </row>
    <row r="461" spans="1:11" ht="15" customHeight="1" x14ac:dyDescent="0.25">
      <c r="A461" s="23"/>
      <c r="B461" s="23"/>
      <c r="C461" s="27" t="s">
        <v>60</v>
      </c>
      <c r="D461" s="45">
        <v>0</v>
      </c>
      <c r="E461" s="45">
        <v>0</v>
      </c>
      <c r="F461" s="45">
        <v>0</v>
      </c>
      <c r="G461" s="45">
        <v>0</v>
      </c>
      <c r="H461" s="23"/>
      <c r="I461" s="23"/>
      <c r="J461" s="23"/>
      <c r="K461" s="23"/>
    </row>
    <row r="462" spans="1:11" ht="15" customHeight="1" x14ac:dyDescent="0.25">
      <c r="A462" s="23"/>
      <c r="B462" s="23"/>
      <c r="C462" s="27" t="s">
        <v>61</v>
      </c>
      <c r="D462" s="45">
        <v>0</v>
      </c>
      <c r="E462" s="45">
        <v>0</v>
      </c>
      <c r="F462" s="45">
        <v>0</v>
      </c>
      <c r="G462" s="45">
        <v>0</v>
      </c>
      <c r="H462" s="23"/>
      <c r="I462" s="23"/>
      <c r="J462" s="23"/>
      <c r="K462" s="23"/>
    </row>
    <row r="463" spans="1:11" ht="15" customHeight="1" x14ac:dyDescent="0.25">
      <c r="A463" s="23"/>
      <c r="B463" s="23"/>
      <c r="C463" s="27" t="s">
        <v>63</v>
      </c>
      <c r="D463" s="45">
        <v>0</v>
      </c>
      <c r="E463" s="45">
        <v>0</v>
      </c>
      <c r="F463" s="45">
        <v>0</v>
      </c>
      <c r="G463" s="45">
        <v>0</v>
      </c>
      <c r="H463" s="23"/>
      <c r="I463" s="23"/>
      <c r="J463" s="23"/>
      <c r="K463" s="23"/>
    </row>
    <row r="464" spans="1:11" ht="15" customHeight="1" x14ac:dyDescent="0.25">
      <c r="A464" s="23"/>
      <c r="B464" s="23"/>
      <c r="C464" s="27" t="s">
        <v>49</v>
      </c>
      <c r="D464" s="45">
        <v>0</v>
      </c>
      <c r="E464" s="45">
        <v>0</v>
      </c>
      <c r="F464" s="45">
        <v>0</v>
      </c>
      <c r="G464" s="45">
        <v>0</v>
      </c>
      <c r="H464" s="23"/>
      <c r="I464" s="23"/>
      <c r="J464" s="23"/>
      <c r="K464" s="23"/>
    </row>
    <row r="465" spans="1:11" ht="15" customHeight="1" x14ac:dyDescent="0.25">
      <c r="A465" s="23"/>
      <c r="B465" s="23"/>
      <c r="C465" s="27" t="s">
        <v>58</v>
      </c>
      <c r="D465" s="45">
        <v>0</v>
      </c>
      <c r="E465" s="45">
        <v>0</v>
      </c>
      <c r="F465" s="45">
        <v>0</v>
      </c>
      <c r="G465" s="45">
        <v>0</v>
      </c>
      <c r="H465" s="23"/>
      <c r="I465" s="23"/>
      <c r="J465" s="23"/>
      <c r="K465" s="23"/>
    </row>
    <row r="466" spans="1:11" ht="15" customHeight="1" x14ac:dyDescent="0.25">
      <c r="A466" s="23"/>
      <c r="B466" s="23"/>
      <c r="C466" s="27" t="s">
        <v>59</v>
      </c>
      <c r="D466" s="45">
        <v>0</v>
      </c>
      <c r="E466" s="45">
        <v>0</v>
      </c>
      <c r="F466" s="45">
        <v>0</v>
      </c>
      <c r="G466" s="45">
        <v>0</v>
      </c>
      <c r="H466" s="23"/>
      <c r="I466" s="23"/>
      <c r="J466" s="23"/>
      <c r="K466" s="23"/>
    </row>
    <row r="467" spans="1:11" ht="15" customHeight="1" x14ac:dyDescent="0.25">
      <c r="A467" s="23"/>
      <c r="B467" s="23"/>
      <c r="C467" s="27" t="s">
        <v>60</v>
      </c>
      <c r="D467" s="45">
        <v>0</v>
      </c>
      <c r="E467" s="45">
        <v>0</v>
      </c>
      <c r="F467" s="45">
        <v>0</v>
      </c>
      <c r="G467" s="45">
        <v>0</v>
      </c>
      <c r="H467" s="23"/>
      <c r="I467" s="23"/>
      <c r="J467" s="23"/>
      <c r="K467" s="23"/>
    </row>
    <row r="468" spans="1:11" ht="15" customHeight="1" x14ac:dyDescent="0.25">
      <c r="A468" s="23"/>
      <c r="B468" s="23"/>
      <c r="C468" s="27" t="s">
        <v>61</v>
      </c>
      <c r="D468" s="45">
        <v>0</v>
      </c>
      <c r="E468" s="45">
        <v>0</v>
      </c>
      <c r="F468" s="45">
        <v>0</v>
      </c>
      <c r="G468" s="45">
        <v>0</v>
      </c>
      <c r="H468" s="23"/>
      <c r="I468" s="23"/>
      <c r="J468" s="23"/>
      <c r="K468" s="23"/>
    </row>
    <row r="469" spans="1:11" ht="15" customHeight="1" x14ac:dyDescent="0.25">
      <c r="A469" s="23"/>
      <c r="B469" s="23"/>
      <c r="C469" s="27" t="s">
        <v>64</v>
      </c>
      <c r="D469" s="45">
        <v>0</v>
      </c>
      <c r="E469" s="45">
        <v>0</v>
      </c>
      <c r="F469" s="45">
        <v>0</v>
      </c>
      <c r="G469" s="45">
        <v>0</v>
      </c>
      <c r="H469" s="23"/>
      <c r="I469" s="23"/>
      <c r="J469" s="23"/>
      <c r="K469" s="23"/>
    </row>
    <row r="470" spans="1:11" ht="15" customHeight="1" x14ac:dyDescent="0.25">
      <c r="A470" s="23"/>
      <c r="B470" s="23"/>
      <c r="C470" s="27" t="s">
        <v>65</v>
      </c>
      <c r="D470" s="45">
        <v>0</v>
      </c>
      <c r="E470" s="45">
        <v>0</v>
      </c>
      <c r="F470" s="45">
        <v>0</v>
      </c>
      <c r="G470" s="45">
        <v>0</v>
      </c>
      <c r="H470" s="23"/>
      <c r="I470" s="23"/>
      <c r="J470" s="23"/>
      <c r="K470" s="23"/>
    </row>
    <row r="471" spans="1:11" ht="20.100000000000001" customHeight="1" x14ac:dyDescent="0.25">
      <c r="A471" s="23"/>
      <c r="B471" s="23"/>
      <c r="C471" s="47" t="s">
        <v>18</v>
      </c>
      <c r="D471" s="23"/>
      <c r="E471" s="23"/>
      <c r="F471" s="23"/>
      <c r="G471" s="23"/>
      <c r="H471" s="23"/>
      <c r="I471" s="23"/>
      <c r="J471" s="23"/>
      <c r="K471" s="23"/>
    </row>
  </sheetData>
  <mergeCells count="47">
    <mergeCell ref="D6:G6"/>
    <mergeCell ref="C1:G1"/>
    <mergeCell ref="C2:G2"/>
    <mergeCell ref="D3:G3"/>
    <mergeCell ref="D4:G4"/>
    <mergeCell ref="D5:G5"/>
    <mergeCell ref="D81:G81"/>
    <mergeCell ref="D7:G7"/>
    <mergeCell ref="C8:G8"/>
    <mergeCell ref="C9:G9"/>
    <mergeCell ref="D10:G10"/>
    <mergeCell ref="D15:G15"/>
    <mergeCell ref="C23:G23"/>
    <mergeCell ref="D24:G24"/>
    <mergeCell ref="D25:G25"/>
    <mergeCell ref="D26:G26"/>
    <mergeCell ref="D27:G27"/>
    <mergeCell ref="C36:G36"/>
    <mergeCell ref="D197:G197"/>
    <mergeCell ref="D82:G82"/>
    <mergeCell ref="D83:G83"/>
    <mergeCell ref="C92:G92"/>
    <mergeCell ref="D137:G137"/>
    <mergeCell ref="D138:G138"/>
    <mergeCell ref="D139:G139"/>
    <mergeCell ref="C148:G148"/>
    <mergeCell ref="C193:G193"/>
    <mergeCell ref="D194:G194"/>
    <mergeCell ref="D195:G195"/>
    <mergeCell ref="D196:G196"/>
    <mergeCell ref="D318:G318"/>
    <mergeCell ref="C206:G206"/>
    <mergeCell ref="D251:G251"/>
    <mergeCell ref="D252:G252"/>
    <mergeCell ref="D253:G253"/>
    <mergeCell ref="D254:G254"/>
    <mergeCell ref="C263:G263"/>
    <mergeCell ref="D308:G308"/>
    <mergeCell ref="C314:G314"/>
    <mergeCell ref="D315:G315"/>
    <mergeCell ref="D316:G316"/>
    <mergeCell ref="D317:G317"/>
    <mergeCell ref="C327:G327"/>
    <mergeCell ref="D372:G372"/>
    <mergeCell ref="D373:G373"/>
    <mergeCell ref="D374:G374"/>
    <mergeCell ref="C383:G383"/>
  </mergeCells>
  <pageMargins left="0" right="0" top="0" bottom="0" header="0" footer="0"/>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
  <sheetViews>
    <sheetView workbookViewId="0">
      <selection activeCell="I7" sqref="I7"/>
    </sheetView>
  </sheetViews>
  <sheetFormatPr defaultRowHeight="15" x14ac:dyDescent="0.25"/>
  <sheetData>
    <row r="6" spans="3:3" x14ac:dyDescent="0.25">
      <c r="C6" t="s">
        <v>255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573"/>
  <sheetViews>
    <sheetView view="pageBreakPreview" topLeftCell="A537" zoomScale="60" zoomScaleNormal="100" workbookViewId="0">
      <selection activeCell="L586" sqref="L586"/>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1416</v>
      </c>
      <c r="D3" s="1632"/>
      <c r="E3" s="1632"/>
      <c r="F3" s="1632"/>
      <c r="G3" s="23"/>
      <c r="H3" s="23"/>
      <c r="I3" s="23"/>
      <c r="J3" s="23"/>
    </row>
    <row r="4" spans="1:10" ht="14.1" customHeight="1" x14ac:dyDescent="0.25">
      <c r="A4" s="23"/>
      <c r="B4" s="25" t="s">
        <v>4</v>
      </c>
      <c r="C4" s="1631" t="s">
        <v>1415</v>
      </c>
      <c r="D4" s="1632"/>
      <c r="E4" s="1632"/>
      <c r="F4" s="1632"/>
      <c r="G4" s="23"/>
      <c r="H4" s="23"/>
      <c r="I4" s="23"/>
      <c r="J4" s="23"/>
    </row>
    <row r="5" spans="1:10" ht="14.1" customHeight="1" x14ac:dyDescent="0.25">
      <c r="A5" s="23"/>
      <c r="B5" s="25" t="s">
        <v>6</v>
      </c>
      <c r="C5" s="1631" t="s">
        <v>364</v>
      </c>
      <c r="D5" s="1632"/>
      <c r="E5" s="1632"/>
      <c r="F5" s="1632"/>
      <c r="G5" s="23"/>
      <c r="H5" s="23"/>
      <c r="I5" s="23"/>
      <c r="J5" s="23"/>
    </row>
    <row r="6" spans="1:10" ht="14.1" customHeight="1" x14ac:dyDescent="0.25">
      <c r="A6" s="23"/>
      <c r="B6" s="25" t="s">
        <v>8</v>
      </c>
      <c r="C6" s="1631" t="s">
        <v>365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51.95" customHeight="1" x14ac:dyDescent="0.25">
      <c r="A9" s="23"/>
      <c r="B9" s="1629" t="s">
        <v>1414</v>
      </c>
      <c r="C9" s="1630"/>
      <c r="D9" s="1630"/>
      <c r="E9" s="1630"/>
      <c r="F9" s="1630"/>
      <c r="G9" s="23"/>
      <c r="H9" s="23"/>
      <c r="I9" s="23"/>
      <c r="J9" s="23"/>
    </row>
    <row r="10" spans="1:10" ht="27" customHeight="1" x14ac:dyDescent="0.25">
      <c r="A10" s="23"/>
      <c r="B10" s="26" t="s">
        <v>14</v>
      </c>
      <c r="C10" s="1623" t="s">
        <v>1413</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14.1" customHeight="1" x14ac:dyDescent="0.25">
      <c r="A13" s="23"/>
      <c r="B13" s="27" t="s">
        <v>1412</v>
      </c>
      <c r="C13" s="31" t="s">
        <v>1411</v>
      </c>
      <c r="D13" s="31" t="s">
        <v>268</v>
      </c>
      <c r="E13" s="31" t="s">
        <v>270</v>
      </c>
      <c r="F13" s="31" t="s">
        <v>271</v>
      </c>
      <c r="G13" s="23"/>
      <c r="H13" s="23"/>
      <c r="I13" s="23"/>
      <c r="J13" s="23"/>
    </row>
    <row r="14" spans="1:10" ht="26.1" customHeight="1" x14ac:dyDescent="0.25">
      <c r="A14" s="23"/>
      <c r="B14" s="26" t="s">
        <v>16</v>
      </c>
      <c r="C14" s="1623" t="s">
        <v>1410</v>
      </c>
      <c r="D14" s="1624"/>
      <c r="E14" s="1624"/>
      <c r="F14" s="1624"/>
      <c r="G14" s="23"/>
      <c r="H14" s="23"/>
      <c r="I14" s="23"/>
      <c r="J14" s="23"/>
    </row>
    <row r="15" spans="1:10" ht="27.95" customHeight="1" x14ac:dyDescent="0.25">
      <c r="A15" s="23"/>
      <c r="B15" s="27" t="s">
        <v>184</v>
      </c>
      <c r="C15" s="28">
        <v>2023</v>
      </c>
      <c r="D15" s="28">
        <v>2024</v>
      </c>
      <c r="E15" s="28">
        <v>2025</v>
      </c>
      <c r="F15" s="28">
        <v>2026</v>
      </c>
      <c r="G15" s="23"/>
      <c r="H15" s="23"/>
      <c r="I15" s="23"/>
      <c r="J15" s="23"/>
    </row>
    <row r="16" spans="1:10" ht="14.1" customHeight="1" x14ac:dyDescent="0.25">
      <c r="A16" s="23"/>
      <c r="B16" s="29"/>
      <c r="C16" s="30" t="s">
        <v>22</v>
      </c>
      <c r="D16" s="30" t="s">
        <v>23</v>
      </c>
      <c r="E16" s="30" t="s">
        <v>23</v>
      </c>
      <c r="F16" s="30" t="s">
        <v>23</v>
      </c>
      <c r="G16" s="23"/>
      <c r="H16" s="23"/>
      <c r="I16" s="23"/>
      <c r="J16" s="23"/>
    </row>
    <row r="17" spans="1:10" ht="14.1" customHeight="1" x14ac:dyDescent="0.25">
      <c r="A17" s="23"/>
      <c r="B17" s="27" t="s">
        <v>1409</v>
      </c>
      <c r="C17" s="31" t="s">
        <v>1402</v>
      </c>
      <c r="D17" s="31" t="s">
        <v>1408</v>
      </c>
      <c r="E17" s="31" t="s">
        <v>1400</v>
      </c>
      <c r="F17" s="31" t="s">
        <v>1399</v>
      </c>
      <c r="G17" s="23"/>
      <c r="H17" s="23"/>
      <c r="I17" s="23"/>
      <c r="J17" s="23"/>
    </row>
    <row r="18" spans="1:10" ht="14.1" customHeight="1" x14ac:dyDescent="0.25">
      <c r="A18" s="23"/>
      <c r="B18" s="1621" t="s">
        <v>27</v>
      </c>
      <c r="C18" s="1622"/>
      <c r="D18" s="1622"/>
      <c r="E18" s="1622"/>
      <c r="F18" s="1622"/>
      <c r="G18" s="23"/>
      <c r="H18" s="23"/>
      <c r="I18" s="23"/>
      <c r="J18" s="23"/>
    </row>
    <row r="19" spans="1:10" ht="14.1" customHeight="1" x14ac:dyDescent="0.25">
      <c r="A19" s="23"/>
      <c r="B19" s="32" t="s">
        <v>1407</v>
      </c>
      <c r="C19" s="1621" t="s">
        <v>1406</v>
      </c>
      <c r="D19" s="1622"/>
      <c r="E19" s="1622"/>
      <c r="F19" s="1622"/>
      <c r="G19" s="23"/>
      <c r="H19" s="23"/>
      <c r="I19" s="23"/>
      <c r="J19" s="23"/>
    </row>
    <row r="20" spans="1:10" ht="14.1" customHeight="1" x14ac:dyDescent="0.25">
      <c r="A20" s="23"/>
      <c r="B20" s="33" t="s">
        <v>19</v>
      </c>
      <c r="C20" s="1619" t="s">
        <v>1405</v>
      </c>
      <c r="D20" s="1620"/>
      <c r="E20" s="1620"/>
      <c r="F20" s="1620"/>
      <c r="G20" s="23"/>
      <c r="H20" s="23"/>
      <c r="I20" s="23"/>
      <c r="J20" s="23"/>
    </row>
    <row r="21" spans="1:10" ht="14.1" customHeight="1" x14ac:dyDescent="0.25">
      <c r="A21" s="23"/>
      <c r="B21" s="34" t="s">
        <v>20</v>
      </c>
      <c r="C21" s="1615" t="s">
        <v>1404</v>
      </c>
      <c r="D21" s="1616"/>
      <c r="E21" s="1616"/>
      <c r="F21" s="1616"/>
      <c r="G21" s="23"/>
      <c r="H21" s="23"/>
      <c r="I21" s="23"/>
      <c r="J21" s="23"/>
    </row>
    <row r="22" spans="1:10" ht="14.1" customHeight="1" x14ac:dyDescent="0.25">
      <c r="A22" s="23"/>
      <c r="B22" s="34" t="s">
        <v>21</v>
      </c>
      <c r="C22" s="1615" t="s">
        <v>1403</v>
      </c>
      <c r="D22" s="1616"/>
      <c r="E22" s="1616"/>
      <c r="F22" s="1616"/>
      <c r="G22" s="23"/>
      <c r="H22" s="23"/>
      <c r="I22" s="23"/>
      <c r="J22" s="23"/>
    </row>
    <row r="23" spans="1:10" ht="15" customHeight="1" x14ac:dyDescent="0.25">
      <c r="A23" s="23"/>
      <c r="B23" s="35"/>
      <c r="C23" s="36">
        <v>2023</v>
      </c>
      <c r="D23" s="36">
        <v>2024</v>
      </c>
      <c r="E23" s="36">
        <v>2025</v>
      </c>
      <c r="F23" s="36">
        <v>2026</v>
      </c>
      <c r="G23" s="23"/>
      <c r="H23" s="23"/>
      <c r="I23" s="23"/>
      <c r="J23" s="23"/>
    </row>
    <row r="24" spans="1:10" ht="15" customHeight="1" x14ac:dyDescent="0.25">
      <c r="A24" s="23"/>
      <c r="B24" s="37"/>
      <c r="C24" s="38" t="s">
        <v>22</v>
      </c>
      <c r="D24" s="38" t="s">
        <v>23</v>
      </c>
      <c r="E24" s="38" t="s">
        <v>23</v>
      </c>
      <c r="F24" s="38" t="s">
        <v>23</v>
      </c>
      <c r="G24" s="23"/>
      <c r="H24" s="23"/>
      <c r="I24" s="23"/>
      <c r="J24" s="23"/>
    </row>
    <row r="25" spans="1:10" ht="14.1" customHeight="1" x14ac:dyDescent="0.25">
      <c r="A25" s="23"/>
      <c r="B25" s="27" t="s">
        <v>33</v>
      </c>
      <c r="C25" s="31" t="s">
        <v>1402</v>
      </c>
      <c r="D25" s="31" t="s">
        <v>1401</v>
      </c>
      <c r="E25" s="31" t="s">
        <v>1400</v>
      </c>
      <c r="F25" s="31" t="s">
        <v>1399</v>
      </c>
      <c r="G25" s="23"/>
      <c r="H25" s="23"/>
      <c r="I25" s="23"/>
      <c r="J25" s="23"/>
    </row>
    <row r="26" spans="1:10" ht="14.1" customHeight="1" x14ac:dyDescent="0.25">
      <c r="A26" s="23"/>
      <c r="B26" s="27" t="s">
        <v>35</v>
      </c>
      <c r="C26" s="31" t="s">
        <v>1398</v>
      </c>
      <c r="D26" s="31" t="s">
        <v>1397</v>
      </c>
      <c r="E26" s="31" t="s">
        <v>1397</v>
      </c>
      <c r="F26" s="31" t="s">
        <v>1396</v>
      </c>
      <c r="G26" s="23"/>
      <c r="H26" s="23"/>
      <c r="I26" s="23"/>
      <c r="J26" s="23"/>
    </row>
    <row r="27" spans="1:10" ht="14.1" customHeight="1" x14ac:dyDescent="0.25">
      <c r="A27" s="23"/>
      <c r="B27" s="27" t="s">
        <v>40</v>
      </c>
      <c r="C27" s="31" t="s">
        <v>1395</v>
      </c>
      <c r="D27" s="31" t="s">
        <v>1394</v>
      </c>
      <c r="E27" s="31" t="s">
        <v>1393</v>
      </c>
      <c r="F27" s="31" t="s">
        <v>1392</v>
      </c>
      <c r="G27" s="23"/>
      <c r="H27" s="23"/>
      <c r="I27" s="23"/>
      <c r="J27" s="23"/>
    </row>
    <row r="28" spans="1:10" ht="14.1" customHeight="1" x14ac:dyDescent="0.25">
      <c r="A28" s="23"/>
      <c r="B28" s="27" t="s">
        <v>41</v>
      </c>
      <c r="C28" s="31" t="s">
        <v>18</v>
      </c>
      <c r="D28" s="31" t="s">
        <v>1391</v>
      </c>
      <c r="E28" s="31" t="s">
        <v>1390</v>
      </c>
      <c r="F28" s="31" t="s">
        <v>1389</v>
      </c>
      <c r="G28" s="23"/>
      <c r="H28" s="23"/>
      <c r="I28" s="23"/>
      <c r="J28" s="23"/>
    </row>
    <row r="29" spans="1:10" ht="14.1" customHeight="1" x14ac:dyDescent="0.25">
      <c r="A29" s="23"/>
      <c r="B29" s="27" t="s">
        <v>43</v>
      </c>
      <c r="C29" s="31" t="s">
        <v>18</v>
      </c>
      <c r="D29" s="31" t="s">
        <v>1388</v>
      </c>
      <c r="E29" s="31" t="s">
        <v>42</v>
      </c>
      <c r="F29" s="31" t="s">
        <v>1387</v>
      </c>
      <c r="G29" s="23"/>
      <c r="H29" s="23"/>
      <c r="I29" s="23"/>
      <c r="J29" s="23"/>
    </row>
    <row r="30" spans="1:10" ht="14.1" customHeight="1" x14ac:dyDescent="0.25">
      <c r="A30" s="23"/>
      <c r="B30" s="27" t="s">
        <v>47</v>
      </c>
      <c r="C30" s="31" t="s">
        <v>18</v>
      </c>
      <c r="D30" s="31" t="s">
        <v>1386</v>
      </c>
      <c r="E30" s="31" t="s">
        <v>1385</v>
      </c>
      <c r="F30" s="31" t="s">
        <v>1385</v>
      </c>
      <c r="G30" s="23"/>
      <c r="H30" s="23"/>
      <c r="I30" s="23"/>
      <c r="J30" s="23"/>
    </row>
    <row r="31" spans="1:10" ht="14.1" customHeight="1" x14ac:dyDescent="0.25">
      <c r="A31" s="23"/>
      <c r="B31" s="1617" t="s">
        <v>24</v>
      </c>
      <c r="C31" s="1618"/>
      <c r="D31" s="1618"/>
      <c r="E31" s="1618"/>
      <c r="F31" s="1618"/>
      <c r="G31" s="23"/>
      <c r="H31" s="23"/>
      <c r="I31" s="23"/>
      <c r="J31" s="23"/>
    </row>
    <row r="32" spans="1:10" ht="14.1" customHeight="1" x14ac:dyDescent="0.25">
      <c r="A32" s="23"/>
      <c r="B32" s="35"/>
      <c r="C32" s="36">
        <v>2023</v>
      </c>
      <c r="D32" s="36">
        <v>2024</v>
      </c>
      <c r="E32" s="36">
        <v>2025</v>
      </c>
      <c r="F32" s="36">
        <v>2026</v>
      </c>
      <c r="G32" s="23"/>
      <c r="H32" s="23"/>
      <c r="I32" s="23"/>
      <c r="J32" s="23"/>
    </row>
    <row r="33" spans="1:10" ht="14.1" customHeight="1" x14ac:dyDescent="0.25">
      <c r="A33" s="23"/>
      <c r="B33" s="37"/>
      <c r="C33" s="38" t="s">
        <v>22</v>
      </c>
      <c r="D33" s="38" t="s">
        <v>23</v>
      </c>
      <c r="E33" s="38" t="s">
        <v>23</v>
      </c>
      <c r="F33" s="38" t="s">
        <v>23</v>
      </c>
      <c r="G33" s="23"/>
      <c r="H33" s="23"/>
      <c r="I33" s="23"/>
      <c r="J33" s="23"/>
    </row>
    <row r="34" spans="1:10" ht="14.1" customHeight="1" x14ac:dyDescent="0.25">
      <c r="A34" s="23"/>
      <c r="B34" s="39" t="s">
        <v>48</v>
      </c>
      <c r="C34" s="40">
        <v>0</v>
      </c>
      <c r="D34" s="40">
        <v>1831670000</v>
      </c>
      <c r="E34" s="40">
        <v>1831670000</v>
      </c>
      <c r="F34" s="40">
        <v>1831670000</v>
      </c>
      <c r="G34" s="23"/>
      <c r="H34" s="23"/>
      <c r="I34" s="23"/>
      <c r="J34" s="23"/>
    </row>
    <row r="35" spans="1:10" ht="14.1" customHeight="1" x14ac:dyDescent="0.25">
      <c r="A35" s="23"/>
      <c r="B35" s="39" t="s">
        <v>49</v>
      </c>
      <c r="C35" s="40">
        <v>0</v>
      </c>
      <c r="D35" s="40">
        <v>1831670000</v>
      </c>
      <c r="E35" s="40">
        <v>1831670000</v>
      </c>
      <c r="F35" s="40">
        <v>1831670000</v>
      </c>
      <c r="G35" s="23"/>
      <c r="H35" s="23"/>
      <c r="I35" s="23"/>
      <c r="J35" s="23"/>
    </row>
    <row r="36" spans="1:10" ht="14.1" customHeight="1" x14ac:dyDescent="0.25">
      <c r="A36" s="23"/>
      <c r="B36" s="39" t="s">
        <v>50</v>
      </c>
      <c r="C36" s="40">
        <v>0</v>
      </c>
      <c r="D36" s="40">
        <v>0</v>
      </c>
      <c r="E36" s="40">
        <v>0</v>
      </c>
      <c r="F36" s="40">
        <v>0</v>
      </c>
      <c r="G36" s="23"/>
      <c r="H36" s="23"/>
      <c r="I36" s="23"/>
      <c r="J36" s="23"/>
    </row>
    <row r="37" spans="1:10" ht="14.1" customHeight="1" x14ac:dyDescent="0.25">
      <c r="A37" s="23"/>
      <c r="B37" s="39" t="s">
        <v>51</v>
      </c>
      <c r="C37" s="40">
        <v>0</v>
      </c>
      <c r="D37" s="40">
        <v>223500000</v>
      </c>
      <c r="E37" s="40">
        <v>223500000</v>
      </c>
      <c r="F37" s="40">
        <v>223500000</v>
      </c>
      <c r="G37" s="23"/>
      <c r="H37" s="23"/>
      <c r="I37" s="23"/>
      <c r="J37" s="23"/>
    </row>
    <row r="38" spans="1:10" ht="14.1" customHeight="1" x14ac:dyDescent="0.25">
      <c r="A38" s="23"/>
      <c r="B38" s="39" t="s">
        <v>49</v>
      </c>
      <c r="C38" s="40">
        <v>0</v>
      </c>
      <c r="D38" s="40">
        <v>223500000</v>
      </c>
      <c r="E38" s="40">
        <v>223500000</v>
      </c>
      <c r="F38" s="40">
        <v>223500000</v>
      </c>
      <c r="G38" s="23"/>
      <c r="H38" s="23"/>
      <c r="I38" s="23"/>
      <c r="J38" s="23"/>
    </row>
    <row r="39" spans="1:10" ht="14.1" customHeight="1" x14ac:dyDescent="0.25">
      <c r="A39" s="23"/>
      <c r="B39" s="39" t="s">
        <v>50</v>
      </c>
      <c r="C39" s="40">
        <v>0</v>
      </c>
      <c r="D39" s="40">
        <v>0</v>
      </c>
      <c r="E39" s="40">
        <v>0</v>
      </c>
      <c r="F39" s="40">
        <v>0</v>
      </c>
      <c r="G39" s="23"/>
      <c r="H39" s="23"/>
      <c r="I39" s="23"/>
      <c r="J39" s="23"/>
    </row>
    <row r="40" spans="1:10" ht="14.1" customHeight="1" x14ac:dyDescent="0.25">
      <c r="A40" s="23"/>
      <c r="B40" s="39" t="s">
        <v>52</v>
      </c>
      <c r="C40" s="40">
        <v>0</v>
      </c>
      <c r="D40" s="40">
        <v>358480000</v>
      </c>
      <c r="E40" s="40">
        <v>358480000</v>
      </c>
      <c r="F40" s="40">
        <v>348480000</v>
      </c>
      <c r="G40" s="23"/>
      <c r="H40" s="23"/>
      <c r="I40" s="23"/>
      <c r="J40" s="23"/>
    </row>
    <row r="41" spans="1:10" ht="14.1" customHeight="1" x14ac:dyDescent="0.25">
      <c r="A41" s="23"/>
      <c r="B41" s="39" t="s">
        <v>49</v>
      </c>
      <c r="C41" s="40">
        <v>0</v>
      </c>
      <c r="D41" s="40">
        <v>358480000</v>
      </c>
      <c r="E41" s="40">
        <v>358480000</v>
      </c>
      <c r="F41" s="40">
        <v>348480000</v>
      </c>
      <c r="G41" s="23"/>
      <c r="H41" s="23"/>
      <c r="I41" s="23"/>
      <c r="J41" s="23"/>
    </row>
    <row r="42" spans="1:10" ht="14.1" customHeight="1" x14ac:dyDescent="0.25">
      <c r="A42" s="23"/>
      <c r="B42" s="39" t="s">
        <v>50</v>
      </c>
      <c r="C42" s="40">
        <v>0</v>
      </c>
      <c r="D42" s="40">
        <v>0</v>
      </c>
      <c r="E42" s="40">
        <v>0</v>
      </c>
      <c r="F42" s="40">
        <v>0</v>
      </c>
      <c r="G42" s="23"/>
      <c r="H42" s="23"/>
      <c r="I42" s="23"/>
      <c r="J42" s="23"/>
    </row>
    <row r="43" spans="1:10" ht="14.1" customHeight="1" x14ac:dyDescent="0.25">
      <c r="A43" s="23"/>
      <c r="B43" s="39" t="s">
        <v>53</v>
      </c>
      <c r="C43" s="40">
        <v>0</v>
      </c>
      <c r="D43" s="40">
        <v>0</v>
      </c>
      <c r="E43" s="40">
        <v>0</v>
      </c>
      <c r="F43" s="40">
        <v>0</v>
      </c>
      <c r="G43" s="23"/>
      <c r="H43" s="23"/>
      <c r="I43" s="23"/>
      <c r="J43" s="23"/>
    </row>
    <row r="44" spans="1:10" ht="14.1" customHeight="1" x14ac:dyDescent="0.25">
      <c r="A44" s="23"/>
      <c r="B44" s="39" t="s">
        <v>49</v>
      </c>
      <c r="C44" s="40">
        <v>0</v>
      </c>
      <c r="D44" s="40">
        <v>0</v>
      </c>
      <c r="E44" s="40">
        <v>0</v>
      </c>
      <c r="F44" s="40">
        <v>0</v>
      </c>
      <c r="G44" s="23"/>
      <c r="H44" s="23"/>
      <c r="I44" s="23"/>
      <c r="J44" s="23"/>
    </row>
    <row r="45" spans="1:10" ht="14.1" customHeight="1" x14ac:dyDescent="0.25">
      <c r="A45" s="23"/>
      <c r="B45" s="39" t="s">
        <v>50</v>
      </c>
      <c r="C45" s="40">
        <v>0</v>
      </c>
      <c r="D45" s="40">
        <v>0</v>
      </c>
      <c r="E45" s="40">
        <v>0</v>
      </c>
      <c r="F45" s="40">
        <v>0</v>
      </c>
      <c r="G45" s="23"/>
      <c r="H45" s="23"/>
      <c r="I45" s="23"/>
      <c r="J45" s="23"/>
    </row>
    <row r="46" spans="1:10" ht="14.1" customHeight="1" x14ac:dyDescent="0.25">
      <c r="A46" s="23"/>
      <c r="B46" s="39" t="s">
        <v>54</v>
      </c>
      <c r="C46" s="40">
        <v>0</v>
      </c>
      <c r="D46" s="40">
        <v>0</v>
      </c>
      <c r="E46" s="40">
        <v>0</v>
      </c>
      <c r="F46" s="40">
        <v>0</v>
      </c>
      <c r="G46" s="23"/>
      <c r="H46" s="23"/>
      <c r="I46" s="23"/>
      <c r="J46" s="23"/>
    </row>
    <row r="47" spans="1:10" ht="14.1" customHeight="1" x14ac:dyDescent="0.25">
      <c r="A47" s="23"/>
      <c r="B47" s="39" t="s">
        <v>49</v>
      </c>
      <c r="C47" s="40">
        <v>0</v>
      </c>
      <c r="D47" s="40">
        <v>0</v>
      </c>
      <c r="E47" s="40">
        <v>0</v>
      </c>
      <c r="F47" s="40">
        <v>0</v>
      </c>
      <c r="G47" s="23"/>
      <c r="H47" s="23"/>
      <c r="I47" s="23"/>
      <c r="J47" s="23"/>
    </row>
    <row r="48" spans="1:10" ht="14.1" customHeight="1" x14ac:dyDescent="0.25">
      <c r="A48" s="23"/>
      <c r="B48" s="39" t="s">
        <v>50</v>
      </c>
      <c r="C48" s="40">
        <v>0</v>
      </c>
      <c r="D48" s="40">
        <v>0</v>
      </c>
      <c r="E48" s="40">
        <v>0</v>
      </c>
      <c r="F48" s="40">
        <v>0</v>
      </c>
      <c r="G48" s="23"/>
      <c r="H48" s="23"/>
      <c r="I48" s="23"/>
      <c r="J48" s="23"/>
    </row>
    <row r="49" spans="1:10" ht="14.1" customHeight="1" x14ac:dyDescent="0.25">
      <c r="A49" s="23"/>
      <c r="B49" s="39" t="s">
        <v>55</v>
      </c>
      <c r="C49" s="40">
        <v>0</v>
      </c>
      <c r="D49" s="40">
        <v>150000</v>
      </c>
      <c r="E49" s="40">
        <v>150000</v>
      </c>
      <c r="F49" s="40">
        <v>150000</v>
      </c>
      <c r="G49" s="23"/>
      <c r="H49" s="23"/>
      <c r="I49" s="23"/>
      <c r="J49" s="23"/>
    </row>
    <row r="50" spans="1:10" ht="14.1" customHeight="1" x14ac:dyDescent="0.25">
      <c r="A50" s="23"/>
      <c r="B50" s="39" t="s">
        <v>49</v>
      </c>
      <c r="C50" s="40">
        <v>0</v>
      </c>
      <c r="D50" s="40">
        <v>150000</v>
      </c>
      <c r="E50" s="40">
        <v>150000</v>
      </c>
      <c r="F50" s="40">
        <v>150000</v>
      </c>
      <c r="G50" s="23"/>
      <c r="H50" s="23"/>
      <c r="I50" s="23"/>
      <c r="J50" s="23"/>
    </row>
    <row r="51" spans="1:10" ht="14.1" customHeight="1" x14ac:dyDescent="0.25">
      <c r="A51" s="23"/>
      <c r="B51" s="39" t="s">
        <v>50</v>
      </c>
      <c r="C51" s="40">
        <v>0</v>
      </c>
      <c r="D51" s="40">
        <v>0</v>
      </c>
      <c r="E51" s="40">
        <v>0</v>
      </c>
      <c r="F51" s="40">
        <v>0</v>
      </c>
      <c r="G51" s="23"/>
      <c r="H51" s="23"/>
      <c r="I51" s="23"/>
      <c r="J51" s="23"/>
    </row>
    <row r="52" spans="1:10" ht="14.1" customHeight="1" x14ac:dyDescent="0.25">
      <c r="A52" s="23"/>
      <c r="B52" s="39" t="s">
        <v>56</v>
      </c>
      <c r="C52" s="40">
        <v>0</v>
      </c>
      <c r="D52" s="40">
        <v>0</v>
      </c>
      <c r="E52" s="40">
        <v>0</v>
      </c>
      <c r="F52" s="40">
        <v>0</v>
      </c>
      <c r="G52" s="23"/>
      <c r="H52" s="23"/>
      <c r="I52" s="23"/>
      <c r="J52" s="23"/>
    </row>
    <row r="53" spans="1:10" ht="14.1" customHeight="1" x14ac:dyDescent="0.25">
      <c r="A53" s="23"/>
      <c r="B53" s="39" t="s">
        <v>49</v>
      </c>
      <c r="C53" s="40">
        <v>0</v>
      </c>
      <c r="D53" s="40">
        <v>0</v>
      </c>
      <c r="E53" s="40">
        <v>0</v>
      </c>
      <c r="F53" s="40">
        <v>0</v>
      </c>
      <c r="G53" s="23"/>
      <c r="H53" s="23"/>
      <c r="I53" s="23"/>
      <c r="J53" s="23"/>
    </row>
    <row r="54" spans="1:10" ht="14.1" customHeight="1" x14ac:dyDescent="0.25">
      <c r="A54" s="23"/>
      <c r="B54" s="39" t="s">
        <v>50</v>
      </c>
      <c r="C54" s="40">
        <v>0</v>
      </c>
      <c r="D54" s="40">
        <v>0</v>
      </c>
      <c r="E54" s="40">
        <v>0</v>
      </c>
      <c r="F54" s="40">
        <v>0</v>
      </c>
      <c r="G54" s="23"/>
      <c r="H54" s="23"/>
      <c r="I54" s="23"/>
      <c r="J54" s="23"/>
    </row>
    <row r="55" spans="1:10" ht="14.1" customHeight="1" x14ac:dyDescent="0.25">
      <c r="A55" s="23"/>
      <c r="B55" s="39" t="s">
        <v>57</v>
      </c>
      <c r="C55" s="40">
        <v>0</v>
      </c>
      <c r="D55" s="40">
        <v>0</v>
      </c>
      <c r="E55" s="40">
        <v>0</v>
      </c>
      <c r="F55" s="40">
        <v>0</v>
      </c>
      <c r="G55" s="23"/>
      <c r="H55" s="23"/>
      <c r="I55" s="23"/>
      <c r="J55" s="23"/>
    </row>
    <row r="56" spans="1:10" ht="14.1" customHeight="1" x14ac:dyDescent="0.25">
      <c r="A56" s="23"/>
      <c r="B56" s="39" t="s">
        <v>49</v>
      </c>
      <c r="C56" s="40">
        <v>0</v>
      </c>
      <c r="D56" s="40">
        <v>0</v>
      </c>
      <c r="E56" s="40">
        <v>0</v>
      </c>
      <c r="F56" s="40">
        <v>0</v>
      </c>
      <c r="G56" s="23"/>
      <c r="H56" s="23"/>
      <c r="I56" s="23"/>
      <c r="J56" s="23"/>
    </row>
    <row r="57" spans="1:10" ht="14.1" customHeight="1" x14ac:dyDescent="0.25">
      <c r="A57" s="23"/>
      <c r="B57" s="39" t="s">
        <v>58</v>
      </c>
      <c r="C57" s="40">
        <v>0</v>
      </c>
      <c r="D57" s="40">
        <v>0</v>
      </c>
      <c r="E57" s="40">
        <v>0</v>
      </c>
      <c r="F57" s="40">
        <v>0</v>
      </c>
      <c r="G57" s="23"/>
      <c r="H57" s="23"/>
      <c r="I57" s="23"/>
      <c r="J57" s="23"/>
    </row>
    <row r="58" spans="1:10" ht="14.1" customHeight="1" x14ac:dyDescent="0.25">
      <c r="A58" s="23"/>
      <c r="B58" s="39" t="s">
        <v>59</v>
      </c>
      <c r="C58" s="40">
        <v>0</v>
      </c>
      <c r="D58" s="40">
        <v>0</v>
      </c>
      <c r="E58" s="40">
        <v>0</v>
      </c>
      <c r="F58" s="40">
        <v>0</v>
      </c>
      <c r="G58" s="23"/>
      <c r="H58" s="23"/>
      <c r="I58" s="23"/>
      <c r="J58" s="23"/>
    </row>
    <row r="59" spans="1:10" ht="14.1" customHeight="1" x14ac:dyDescent="0.25">
      <c r="A59" s="23"/>
      <c r="B59" s="39" t="s">
        <v>60</v>
      </c>
      <c r="C59" s="40">
        <v>0</v>
      </c>
      <c r="D59" s="40">
        <v>0</v>
      </c>
      <c r="E59" s="40">
        <v>0</v>
      </c>
      <c r="F59" s="40">
        <v>0</v>
      </c>
      <c r="G59" s="23"/>
      <c r="H59" s="23"/>
      <c r="I59" s="23"/>
      <c r="J59" s="23"/>
    </row>
    <row r="60" spans="1:10" ht="14.1" customHeight="1" x14ac:dyDescent="0.25">
      <c r="A60" s="23"/>
      <c r="B60" s="39" t="s">
        <v>61</v>
      </c>
      <c r="C60" s="40">
        <v>0</v>
      </c>
      <c r="D60" s="40">
        <v>0</v>
      </c>
      <c r="E60" s="40">
        <v>0</v>
      </c>
      <c r="F60" s="40">
        <v>0</v>
      </c>
      <c r="G60" s="23"/>
      <c r="H60" s="23"/>
      <c r="I60" s="23"/>
      <c r="J60" s="23"/>
    </row>
    <row r="61" spans="1:10" ht="14.1" customHeight="1" x14ac:dyDescent="0.25">
      <c r="A61" s="23"/>
      <c r="B61" s="39" t="s">
        <v>62</v>
      </c>
      <c r="C61" s="40">
        <v>0</v>
      </c>
      <c r="D61" s="40">
        <v>0</v>
      </c>
      <c r="E61" s="40">
        <v>0</v>
      </c>
      <c r="F61" s="40">
        <v>0</v>
      </c>
      <c r="G61" s="23"/>
      <c r="H61" s="23"/>
      <c r="I61" s="23"/>
      <c r="J61" s="23"/>
    </row>
    <row r="62" spans="1:10" ht="14.1" customHeight="1" x14ac:dyDescent="0.25">
      <c r="A62" s="23"/>
      <c r="B62" s="39" t="s">
        <v>49</v>
      </c>
      <c r="C62" s="40">
        <v>0</v>
      </c>
      <c r="D62" s="40">
        <v>0</v>
      </c>
      <c r="E62" s="40">
        <v>0</v>
      </c>
      <c r="F62" s="40">
        <v>0</v>
      </c>
      <c r="G62" s="23"/>
      <c r="H62" s="23"/>
      <c r="I62" s="23"/>
      <c r="J62" s="23"/>
    </row>
    <row r="63" spans="1:10" ht="14.1" customHeight="1" x14ac:dyDescent="0.25">
      <c r="A63" s="23"/>
      <c r="B63" s="39" t="s">
        <v>58</v>
      </c>
      <c r="C63" s="40">
        <v>0</v>
      </c>
      <c r="D63" s="40">
        <v>0</v>
      </c>
      <c r="E63" s="40">
        <v>0</v>
      </c>
      <c r="F63" s="40">
        <v>0</v>
      </c>
      <c r="G63" s="23"/>
      <c r="H63" s="23"/>
      <c r="I63" s="23"/>
      <c r="J63" s="23"/>
    </row>
    <row r="64" spans="1:10" ht="14.1" customHeight="1" x14ac:dyDescent="0.25">
      <c r="A64" s="23"/>
      <c r="B64" s="39" t="s">
        <v>59</v>
      </c>
      <c r="C64" s="40">
        <v>0</v>
      </c>
      <c r="D64" s="40">
        <v>0</v>
      </c>
      <c r="E64" s="40">
        <v>0</v>
      </c>
      <c r="F64" s="40">
        <v>0</v>
      </c>
      <c r="G64" s="23"/>
      <c r="H64" s="23"/>
      <c r="I64" s="23"/>
      <c r="J64" s="23"/>
    </row>
    <row r="65" spans="1:10" ht="14.1" customHeight="1" x14ac:dyDescent="0.25">
      <c r="A65" s="23"/>
      <c r="B65" s="39" t="s">
        <v>60</v>
      </c>
      <c r="C65" s="40">
        <v>0</v>
      </c>
      <c r="D65" s="40">
        <v>0</v>
      </c>
      <c r="E65" s="40">
        <v>0</v>
      </c>
      <c r="F65" s="40">
        <v>0</v>
      </c>
      <c r="G65" s="23"/>
      <c r="H65" s="23"/>
      <c r="I65" s="23"/>
      <c r="J65" s="23"/>
    </row>
    <row r="66" spans="1:10" ht="14.1" customHeight="1" x14ac:dyDescent="0.25">
      <c r="A66" s="23"/>
      <c r="B66" s="39" t="s">
        <v>61</v>
      </c>
      <c r="C66" s="40">
        <v>0</v>
      </c>
      <c r="D66" s="40">
        <v>0</v>
      </c>
      <c r="E66" s="40">
        <v>0</v>
      </c>
      <c r="F66" s="40">
        <v>0</v>
      </c>
      <c r="G66" s="23"/>
      <c r="H66" s="23"/>
      <c r="I66" s="23"/>
      <c r="J66" s="23"/>
    </row>
    <row r="67" spans="1:10" ht="14.1" customHeight="1" x14ac:dyDescent="0.25">
      <c r="A67" s="23"/>
      <c r="B67" s="39" t="s">
        <v>63</v>
      </c>
      <c r="C67" s="40">
        <v>0</v>
      </c>
      <c r="D67" s="40">
        <v>0</v>
      </c>
      <c r="E67" s="40">
        <v>0</v>
      </c>
      <c r="F67" s="40">
        <v>0</v>
      </c>
      <c r="G67" s="23"/>
      <c r="H67" s="23"/>
      <c r="I67" s="23"/>
      <c r="J67" s="23"/>
    </row>
    <row r="68" spans="1:10" ht="14.1" customHeight="1" x14ac:dyDescent="0.25">
      <c r="A68" s="23"/>
      <c r="B68" s="39" t="s">
        <v>49</v>
      </c>
      <c r="C68" s="40">
        <v>0</v>
      </c>
      <c r="D68" s="40">
        <v>0</v>
      </c>
      <c r="E68" s="40">
        <v>0</v>
      </c>
      <c r="F68" s="40">
        <v>0</v>
      </c>
      <c r="G68" s="23"/>
      <c r="H68" s="23"/>
      <c r="I68" s="23"/>
      <c r="J68" s="23"/>
    </row>
    <row r="69" spans="1:10" ht="14.1" customHeight="1" x14ac:dyDescent="0.25">
      <c r="A69" s="23"/>
      <c r="B69" s="39" t="s">
        <v>58</v>
      </c>
      <c r="C69" s="40">
        <v>0</v>
      </c>
      <c r="D69" s="40">
        <v>0</v>
      </c>
      <c r="E69" s="40">
        <v>0</v>
      </c>
      <c r="F69" s="40">
        <v>0</v>
      </c>
      <c r="G69" s="23"/>
      <c r="H69" s="23"/>
      <c r="I69" s="23"/>
      <c r="J69" s="23"/>
    </row>
    <row r="70" spans="1:10" ht="14.1" customHeight="1" x14ac:dyDescent="0.25">
      <c r="A70" s="23"/>
      <c r="B70" s="39" t="s">
        <v>59</v>
      </c>
      <c r="C70" s="40">
        <v>0</v>
      </c>
      <c r="D70" s="40">
        <v>0</v>
      </c>
      <c r="E70" s="40">
        <v>0</v>
      </c>
      <c r="F70" s="40">
        <v>0</v>
      </c>
      <c r="G70" s="23"/>
      <c r="H70" s="23"/>
      <c r="I70" s="23"/>
      <c r="J70" s="23"/>
    </row>
    <row r="71" spans="1:10" ht="14.1" customHeight="1" x14ac:dyDescent="0.25">
      <c r="A71" s="23"/>
      <c r="B71" s="39" t="s">
        <v>60</v>
      </c>
      <c r="C71" s="40">
        <v>0</v>
      </c>
      <c r="D71" s="40">
        <v>0</v>
      </c>
      <c r="E71" s="40">
        <v>0</v>
      </c>
      <c r="F71" s="40">
        <v>0</v>
      </c>
      <c r="G71" s="23"/>
      <c r="H71" s="23"/>
      <c r="I71" s="23"/>
      <c r="J71" s="23"/>
    </row>
    <row r="72" spans="1:10" ht="14.1" customHeight="1" x14ac:dyDescent="0.25">
      <c r="A72" s="23"/>
      <c r="B72" s="39" t="s">
        <v>61</v>
      </c>
      <c r="C72" s="40">
        <v>0</v>
      </c>
      <c r="D72" s="40">
        <v>0</v>
      </c>
      <c r="E72" s="40">
        <v>0</v>
      </c>
      <c r="F72" s="40">
        <v>0</v>
      </c>
      <c r="G72" s="23"/>
      <c r="H72" s="23"/>
      <c r="I72" s="23"/>
      <c r="J72" s="23"/>
    </row>
    <row r="73" spans="1:10" ht="14.1" customHeight="1" x14ac:dyDescent="0.25">
      <c r="A73" s="23"/>
      <c r="B73" s="39" t="s">
        <v>64</v>
      </c>
      <c r="C73" s="40">
        <v>0</v>
      </c>
      <c r="D73" s="40">
        <v>0</v>
      </c>
      <c r="E73" s="40">
        <v>0</v>
      </c>
      <c r="F73" s="40">
        <v>0</v>
      </c>
      <c r="G73" s="23"/>
      <c r="H73" s="23"/>
      <c r="I73" s="23"/>
      <c r="J73" s="23"/>
    </row>
    <row r="74" spans="1:10" ht="14.1" customHeight="1" x14ac:dyDescent="0.25">
      <c r="A74" s="23"/>
      <c r="B74" s="39" t="s">
        <v>65</v>
      </c>
      <c r="C74" s="40">
        <v>0</v>
      </c>
      <c r="D74" s="40">
        <v>0</v>
      </c>
      <c r="E74" s="40">
        <v>0</v>
      </c>
      <c r="F74" s="40">
        <v>0</v>
      </c>
      <c r="G74" s="23"/>
      <c r="H74" s="23"/>
      <c r="I74" s="23"/>
      <c r="J74" s="23"/>
    </row>
    <row r="75" spans="1:10" ht="14.1" customHeight="1" x14ac:dyDescent="0.25">
      <c r="A75" s="23"/>
      <c r="B75" s="41" t="s">
        <v>25</v>
      </c>
      <c r="C75" s="40">
        <v>0</v>
      </c>
      <c r="D75" s="40">
        <v>2413800000</v>
      </c>
      <c r="E75" s="40">
        <v>2413800000</v>
      </c>
      <c r="F75" s="40">
        <v>2403800000</v>
      </c>
      <c r="G75" s="23"/>
      <c r="H75" s="23"/>
      <c r="I75" s="23"/>
      <c r="J75" s="23"/>
    </row>
    <row r="76" spans="1:10" ht="14.1" customHeight="1" x14ac:dyDescent="0.25">
      <c r="A76" s="23"/>
      <c r="B76" s="1621" t="s">
        <v>66</v>
      </c>
      <c r="C76" s="1622"/>
      <c r="D76" s="1622"/>
      <c r="E76" s="1622"/>
      <c r="F76" s="1622"/>
      <c r="G76" s="23"/>
      <c r="H76" s="23"/>
      <c r="I76" s="23"/>
      <c r="J76" s="23"/>
    </row>
    <row r="77" spans="1:10" ht="14.1" customHeight="1" x14ac:dyDescent="0.25">
      <c r="A77" s="23"/>
      <c r="B77" s="32" t="s">
        <v>1384</v>
      </c>
      <c r="C77" s="1621" t="s">
        <v>1383</v>
      </c>
      <c r="D77" s="1622"/>
      <c r="E77" s="1622"/>
      <c r="F77" s="1622"/>
      <c r="G77" s="23"/>
      <c r="H77" s="23"/>
      <c r="I77" s="23"/>
      <c r="J77" s="23"/>
    </row>
    <row r="78" spans="1:10" ht="14.1" customHeight="1" x14ac:dyDescent="0.25">
      <c r="A78" s="23"/>
      <c r="B78" s="33" t="s">
        <v>19</v>
      </c>
      <c r="C78" s="1619" t="s">
        <v>1382</v>
      </c>
      <c r="D78" s="1620"/>
      <c r="E78" s="1620"/>
      <c r="F78" s="1620"/>
      <c r="G78" s="23"/>
      <c r="H78" s="23"/>
      <c r="I78" s="23"/>
      <c r="J78" s="23"/>
    </row>
    <row r="79" spans="1:10" ht="14.1" customHeight="1" x14ac:dyDescent="0.25">
      <c r="A79" s="23"/>
      <c r="B79" s="34" t="s">
        <v>20</v>
      </c>
      <c r="C79" s="1615" t="s">
        <v>1381</v>
      </c>
      <c r="D79" s="1616"/>
      <c r="E79" s="1616"/>
      <c r="F79" s="1616"/>
      <c r="G79" s="23"/>
      <c r="H79" s="23"/>
      <c r="I79" s="23"/>
      <c r="J79" s="23"/>
    </row>
    <row r="80" spans="1:10" ht="14.1" customHeight="1" x14ac:dyDescent="0.25">
      <c r="A80" s="23"/>
      <c r="B80" s="34" t="s">
        <v>21</v>
      </c>
      <c r="C80" s="1615" t="s">
        <v>154</v>
      </c>
      <c r="D80" s="1616"/>
      <c r="E80" s="1616"/>
      <c r="F80" s="1616"/>
      <c r="G80" s="23"/>
      <c r="H80" s="23"/>
      <c r="I80" s="23"/>
      <c r="J80" s="23"/>
    </row>
    <row r="81" spans="1:10" ht="15" customHeight="1" x14ac:dyDescent="0.25">
      <c r="A81" s="23"/>
      <c r="B81" s="35"/>
      <c r="C81" s="36">
        <v>2023</v>
      </c>
      <c r="D81" s="36">
        <v>2024</v>
      </c>
      <c r="E81" s="36">
        <v>2025</v>
      </c>
      <c r="F81" s="36">
        <v>2026</v>
      </c>
      <c r="G81" s="23"/>
      <c r="H81" s="23"/>
      <c r="I81" s="23"/>
      <c r="J81" s="23"/>
    </row>
    <row r="82" spans="1:10" ht="15" customHeight="1" x14ac:dyDescent="0.25">
      <c r="A82" s="23"/>
      <c r="B82" s="37"/>
      <c r="C82" s="38" t="s">
        <v>22</v>
      </c>
      <c r="D82" s="38" t="s">
        <v>23</v>
      </c>
      <c r="E82" s="38" t="s">
        <v>23</v>
      </c>
      <c r="F82" s="38" t="s">
        <v>23</v>
      </c>
      <c r="G82" s="23"/>
      <c r="H82" s="23"/>
      <c r="I82" s="23"/>
      <c r="J82" s="23"/>
    </row>
    <row r="83" spans="1:10" ht="14.1" customHeight="1" x14ac:dyDescent="0.25">
      <c r="A83" s="23"/>
      <c r="B83" s="27" t="s">
        <v>33</v>
      </c>
      <c r="C83" s="31" t="s">
        <v>186</v>
      </c>
      <c r="D83" s="31" t="s">
        <v>1380</v>
      </c>
      <c r="E83" s="31" t="s">
        <v>1379</v>
      </c>
      <c r="F83" s="31" t="s">
        <v>1378</v>
      </c>
      <c r="G83" s="23"/>
      <c r="H83" s="23"/>
      <c r="I83" s="23"/>
      <c r="J83" s="23"/>
    </row>
    <row r="84" spans="1:10" ht="14.1" customHeight="1" x14ac:dyDescent="0.25">
      <c r="A84" s="23"/>
      <c r="B84" s="27" t="s">
        <v>35</v>
      </c>
      <c r="C84" s="31" t="s">
        <v>1377</v>
      </c>
      <c r="D84" s="31" t="s">
        <v>1376</v>
      </c>
      <c r="E84" s="31" t="s">
        <v>1375</v>
      </c>
      <c r="F84" s="31" t="s">
        <v>1374</v>
      </c>
      <c r="G84" s="23"/>
      <c r="H84" s="23"/>
      <c r="I84" s="23"/>
      <c r="J84" s="23"/>
    </row>
    <row r="85" spans="1:10" ht="14.1" customHeight="1" x14ac:dyDescent="0.25">
      <c r="A85" s="23"/>
      <c r="B85" s="27" t="s">
        <v>40</v>
      </c>
      <c r="C85" s="31" t="s">
        <v>1373</v>
      </c>
      <c r="D85" s="31" t="s">
        <v>1372</v>
      </c>
      <c r="E85" s="31" t="s">
        <v>1371</v>
      </c>
      <c r="F85" s="31" t="s">
        <v>1370</v>
      </c>
      <c r="G85" s="23"/>
      <c r="H85" s="23"/>
      <c r="I85" s="23"/>
      <c r="J85" s="23"/>
    </row>
    <row r="86" spans="1:10" ht="14.1" customHeight="1" x14ac:dyDescent="0.25">
      <c r="A86" s="23"/>
      <c r="B86" s="27" t="s">
        <v>41</v>
      </c>
      <c r="C86" s="31" t="s">
        <v>18</v>
      </c>
      <c r="D86" s="31" t="s">
        <v>1369</v>
      </c>
      <c r="E86" s="31" t="s">
        <v>1368</v>
      </c>
      <c r="F86" s="31" t="s">
        <v>1367</v>
      </c>
      <c r="G86" s="23"/>
      <c r="H86" s="23"/>
      <c r="I86" s="23"/>
      <c r="J86" s="23"/>
    </row>
    <row r="87" spans="1:10" ht="14.1" customHeight="1" x14ac:dyDescent="0.25">
      <c r="A87" s="23"/>
      <c r="B87" s="27" t="s">
        <v>43</v>
      </c>
      <c r="C87" s="31" t="s">
        <v>18</v>
      </c>
      <c r="D87" s="31" t="s">
        <v>1366</v>
      </c>
      <c r="E87" s="31" t="s">
        <v>1365</v>
      </c>
      <c r="F87" s="31" t="s">
        <v>1364</v>
      </c>
      <c r="G87" s="23"/>
      <c r="H87" s="23"/>
      <c r="I87" s="23"/>
      <c r="J87" s="23"/>
    </row>
    <row r="88" spans="1:10" ht="14.1" customHeight="1" x14ac:dyDescent="0.25">
      <c r="A88" s="23"/>
      <c r="B88" s="27" t="s">
        <v>47</v>
      </c>
      <c r="C88" s="31" t="s">
        <v>18</v>
      </c>
      <c r="D88" s="31" t="s">
        <v>1363</v>
      </c>
      <c r="E88" s="31" t="s">
        <v>1362</v>
      </c>
      <c r="F88" s="31" t="s">
        <v>1361</v>
      </c>
      <c r="G88" s="23"/>
      <c r="H88" s="23"/>
      <c r="I88" s="23"/>
      <c r="J88" s="23"/>
    </row>
    <row r="89" spans="1:10" ht="14.1" customHeight="1" x14ac:dyDescent="0.25">
      <c r="A89" s="23"/>
      <c r="B89" s="1617" t="s">
        <v>24</v>
      </c>
      <c r="C89" s="1618"/>
      <c r="D89" s="1618"/>
      <c r="E89" s="1618"/>
      <c r="F89" s="1618"/>
      <c r="G89" s="23"/>
      <c r="H89" s="23"/>
      <c r="I89" s="23"/>
      <c r="J89" s="23"/>
    </row>
    <row r="90" spans="1:10" ht="14.1" customHeight="1" x14ac:dyDescent="0.25">
      <c r="A90" s="23"/>
      <c r="B90" s="35"/>
      <c r="C90" s="36">
        <v>2023</v>
      </c>
      <c r="D90" s="36">
        <v>2024</v>
      </c>
      <c r="E90" s="36">
        <v>2025</v>
      </c>
      <c r="F90" s="36">
        <v>2026</v>
      </c>
      <c r="G90" s="23"/>
      <c r="H90" s="23"/>
      <c r="I90" s="23"/>
      <c r="J90" s="23"/>
    </row>
    <row r="91" spans="1:10" ht="14.1" customHeight="1" x14ac:dyDescent="0.25">
      <c r="A91" s="23"/>
      <c r="B91" s="37"/>
      <c r="C91" s="38" t="s">
        <v>22</v>
      </c>
      <c r="D91" s="38" t="s">
        <v>23</v>
      </c>
      <c r="E91" s="38" t="s">
        <v>23</v>
      </c>
      <c r="F91" s="38" t="s">
        <v>23</v>
      </c>
      <c r="G91" s="23"/>
      <c r="H91" s="23"/>
      <c r="I91" s="23"/>
      <c r="J91" s="23"/>
    </row>
    <row r="92" spans="1:10" ht="14.1" customHeight="1" x14ac:dyDescent="0.25">
      <c r="A92" s="23"/>
      <c r="B92" s="39" t="s">
        <v>48</v>
      </c>
      <c r="C92" s="40">
        <v>0</v>
      </c>
      <c r="D92" s="40">
        <v>0</v>
      </c>
      <c r="E92" s="40">
        <v>0</v>
      </c>
      <c r="F92" s="40">
        <v>0</v>
      </c>
      <c r="G92" s="23"/>
      <c r="H92" s="23"/>
      <c r="I92" s="23"/>
      <c r="J92" s="23"/>
    </row>
    <row r="93" spans="1:10" ht="14.1" customHeight="1" x14ac:dyDescent="0.25">
      <c r="A93" s="23"/>
      <c r="B93" s="39" t="s">
        <v>49</v>
      </c>
      <c r="C93" s="40">
        <v>0</v>
      </c>
      <c r="D93" s="40">
        <v>0</v>
      </c>
      <c r="E93" s="40">
        <v>0</v>
      </c>
      <c r="F93" s="40">
        <v>0</v>
      </c>
      <c r="G93" s="23"/>
      <c r="H93" s="23"/>
      <c r="I93" s="23"/>
      <c r="J93" s="23"/>
    </row>
    <row r="94" spans="1:10" ht="14.1" customHeight="1" x14ac:dyDescent="0.25">
      <c r="A94" s="23"/>
      <c r="B94" s="39" t="s">
        <v>50</v>
      </c>
      <c r="C94" s="40">
        <v>0</v>
      </c>
      <c r="D94" s="40">
        <v>0</v>
      </c>
      <c r="E94" s="40">
        <v>0</v>
      </c>
      <c r="F94" s="40">
        <v>0</v>
      </c>
      <c r="G94" s="23"/>
      <c r="H94" s="23"/>
      <c r="I94" s="23"/>
      <c r="J94" s="23"/>
    </row>
    <row r="95" spans="1:10" ht="14.1" customHeight="1" x14ac:dyDescent="0.25">
      <c r="A95" s="23"/>
      <c r="B95" s="39" t="s">
        <v>51</v>
      </c>
      <c r="C95" s="40">
        <v>0</v>
      </c>
      <c r="D95" s="40">
        <v>0</v>
      </c>
      <c r="E95" s="40">
        <v>0</v>
      </c>
      <c r="F95" s="40">
        <v>0</v>
      </c>
      <c r="G95" s="23"/>
      <c r="H95" s="23"/>
      <c r="I95" s="23"/>
      <c r="J95" s="23"/>
    </row>
    <row r="96" spans="1:10" ht="14.1" customHeight="1" x14ac:dyDescent="0.25">
      <c r="A96" s="23"/>
      <c r="B96" s="39" t="s">
        <v>49</v>
      </c>
      <c r="C96" s="40">
        <v>0</v>
      </c>
      <c r="D96" s="40">
        <v>0</v>
      </c>
      <c r="E96" s="40">
        <v>0</v>
      </c>
      <c r="F96" s="40">
        <v>0</v>
      </c>
      <c r="G96" s="23"/>
      <c r="H96" s="23"/>
      <c r="I96" s="23"/>
      <c r="J96" s="23"/>
    </row>
    <row r="97" spans="1:10" ht="14.1" customHeight="1" x14ac:dyDescent="0.25">
      <c r="A97" s="23"/>
      <c r="B97" s="39" t="s">
        <v>50</v>
      </c>
      <c r="C97" s="40">
        <v>0</v>
      </c>
      <c r="D97" s="40">
        <v>0</v>
      </c>
      <c r="E97" s="40">
        <v>0</v>
      </c>
      <c r="F97" s="40">
        <v>0</v>
      </c>
      <c r="G97" s="23"/>
      <c r="H97" s="23"/>
      <c r="I97" s="23"/>
      <c r="J97" s="23"/>
    </row>
    <row r="98" spans="1:10" ht="14.1" customHeight="1" x14ac:dyDescent="0.25">
      <c r="A98" s="23"/>
      <c r="B98" s="39" t="s">
        <v>52</v>
      </c>
      <c r="C98" s="40">
        <v>0</v>
      </c>
      <c r="D98" s="40">
        <v>0</v>
      </c>
      <c r="E98" s="40">
        <v>0</v>
      </c>
      <c r="F98" s="40">
        <v>0</v>
      </c>
      <c r="G98" s="23"/>
      <c r="H98" s="23"/>
      <c r="I98" s="23"/>
      <c r="J98" s="23"/>
    </row>
    <row r="99" spans="1:10" ht="14.1" customHeight="1" x14ac:dyDescent="0.25">
      <c r="A99" s="23"/>
      <c r="B99" s="39" t="s">
        <v>49</v>
      </c>
      <c r="C99" s="40">
        <v>0</v>
      </c>
      <c r="D99" s="40">
        <v>0</v>
      </c>
      <c r="E99" s="40">
        <v>0</v>
      </c>
      <c r="F99" s="40">
        <v>0</v>
      </c>
      <c r="G99" s="23"/>
      <c r="H99" s="23"/>
      <c r="I99" s="23"/>
      <c r="J99" s="23"/>
    </row>
    <row r="100" spans="1:10" ht="14.1" customHeight="1" x14ac:dyDescent="0.25">
      <c r="A100" s="23"/>
      <c r="B100" s="39" t="s">
        <v>50</v>
      </c>
      <c r="C100" s="40">
        <v>0</v>
      </c>
      <c r="D100" s="40">
        <v>0</v>
      </c>
      <c r="E100" s="40">
        <v>0</v>
      </c>
      <c r="F100" s="40">
        <v>0</v>
      </c>
      <c r="G100" s="23"/>
      <c r="H100" s="23"/>
      <c r="I100" s="23"/>
      <c r="J100" s="23"/>
    </row>
    <row r="101" spans="1:10" ht="14.1" customHeight="1" x14ac:dyDescent="0.25">
      <c r="A101" s="23"/>
      <c r="B101" s="39" t="s">
        <v>53</v>
      </c>
      <c r="C101" s="40">
        <v>0</v>
      </c>
      <c r="D101" s="40">
        <v>0</v>
      </c>
      <c r="E101" s="40">
        <v>0</v>
      </c>
      <c r="F101" s="40">
        <v>0</v>
      </c>
      <c r="G101" s="23"/>
      <c r="H101" s="23"/>
      <c r="I101" s="23"/>
      <c r="J101" s="23"/>
    </row>
    <row r="102" spans="1:10" ht="14.1" customHeight="1" x14ac:dyDescent="0.25">
      <c r="A102" s="23"/>
      <c r="B102" s="39" t="s">
        <v>49</v>
      </c>
      <c r="C102" s="40">
        <v>0</v>
      </c>
      <c r="D102" s="40">
        <v>0</v>
      </c>
      <c r="E102" s="40">
        <v>0</v>
      </c>
      <c r="F102" s="40">
        <v>0</v>
      </c>
      <c r="G102" s="23"/>
      <c r="H102" s="23"/>
      <c r="I102" s="23"/>
      <c r="J102" s="23"/>
    </row>
    <row r="103" spans="1:10" ht="14.1" customHeight="1" x14ac:dyDescent="0.25">
      <c r="A103" s="23"/>
      <c r="B103" s="39" t="s">
        <v>50</v>
      </c>
      <c r="C103" s="40">
        <v>0</v>
      </c>
      <c r="D103" s="40">
        <v>0</v>
      </c>
      <c r="E103" s="40">
        <v>0</v>
      </c>
      <c r="F103" s="40">
        <v>0</v>
      </c>
      <c r="G103" s="23"/>
      <c r="H103" s="23"/>
      <c r="I103" s="23"/>
      <c r="J103" s="23"/>
    </row>
    <row r="104" spans="1:10" ht="14.1" customHeight="1" x14ac:dyDescent="0.25">
      <c r="A104" s="23"/>
      <c r="B104" s="39" t="s">
        <v>54</v>
      </c>
      <c r="C104" s="40">
        <v>0</v>
      </c>
      <c r="D104" s="40">
        <v>0</v>
      </c>
      <c r="E104" s="40">
        <v>0</v>
      </c>
      <c r="F104" s="40">
        <v>0</v>
      </c>
      <c r="G104" s="23"/>
      <c r="H104" s="23"/>
      <c r="I104" s="23"/>
      <c r="J104" s="23"/>
    </row>
    <row r="105" spans="1:10" ht="14.1" customHeight="1" x14ac:dyDescent="0.25">
      <c r="A105" s="23"/>
      <c r="B105" s="39" t="s">
        <v>49</v>
      </c>
      <c r="C105" s="40">
        <v>0</v>
      </c>
      <c r="D105" s="40">
        <v>0</v>
      </c>
      <c r="E105" s="40">
        <v>0</v>
      </c>
      <c r="F105" s="40">
        <v>0</v>
      </c>
      <c r="G105" s="23"/>
      <c r="H105" s="23"/>
      <c r="I105" s="23"/>
      <c r="J105" s="23"/>
    </row>
    <row r="106" spans="1:10" ht="14.1" customHeight="1" x14ac:dyDescent="0.25">
      <c r="A106" s="23"/>
      <c r="B106" s="39" t="s">
        <v>50</v>
      </c>
      <c r="C106" s="40">
        <v>0</v>
      </c>
      <c r="D106" s="40">
        <v>0</v>
      </c>
      <c r="E106" s="40">
        <v>0</v>
      </c>
      <c r="F106" s="40">
        <v>0</v>
      </c>
      <c r="G106" s="23"/>
      <c r="H106" s="23"/>
      <c r="I106" s="23"/>
      <c r="J106" s="23"/>
    </row>
    <row r="107" spans="1:10" ht="14.1" customHeight="1" x14ac:dyDescent="0.25">
      <c r="A107" s="23"/>
      <c r="B107" s="39" t="s">
        <v>55</v>
      </c>
      <c r="C107" s="40">
        <v>0</v>
      </c>
      <c r="D107" s="40">
        <v>0</v>
      </c>
      <c r="E107" s="40">
        <v>0</v>
      </c>
      <c r="F107" s="40">
        <v>0</v>
      </c>
      <c r="G107" s="23"/>
      <c r="H107" s="23"/>
      <c r="I107" s="23"/>
      <c r="J107" s="23"/>
    </row>
    <row r="108" spans="1:10" ht="14.1" customHeight="1" x14ac:dyDescent="0.25">
      <c r="A108" s="23"/>
      <c r="B108" s="39" t="s">
        <v>49</v>
      </c>
      <c r="C108" s="40">
        <v>0</v>
      </c>
      <c r="D108" s="40">
        <v>0</v>
      </c>
      <c r="E108" s="40">
        <v>0</v>
      </c>
      <c r="F108" s="40">
        <v>0</v>
      </c>
      <c r="G108" s="23"/>
      <c r="H108" s="23"/>
      <c r="I108" s="23"/>
      <c r="J108" s="23"/>
    </row>
    <row r="109" spans="1:10" ht="14.1" customHeight="1" x14ac:dyDescent="0.25">
      <c r="A109" s="23"/>
      <c r="B109" s="39" t="s">
        <v>50</v>
      </c>
      <c r="C109" s="40">
        <v>0</v>
      </c>
      <c r="D109" s="40">
        <v>0</v>
      </c>
      <c r="E109" s="40">
        <v>0</v>
      </c>
      <c r="F109" s="40">
        <v>0</v>
      </c>
      <c r="G109" s="23"/>
      <c r="H109" s="23"/>
      <c r="I109" s="23"/>
      <c r="J109" s="23"/>
    </row>
    <row r="110" spans="1:10" ht="14.1" customHeight="1" x14ac:dyDescent="0.25">
      <c r="A110" s="23"/>
      <c r="B110" s="39" t="s">
        <v>56</v>
      </c>
      <c r="C110" s="40">
        <v>0</v>
      </c>
      <c r="D110" s="40">
        <v>0</v>
      </c>
      <c r="E110" s="40">
        <v>0</v>
      </c>
      <c r="F110" s="40">
        <v>0</v>
      </c>
      <c r="G110" s="23"/>
      <c r="H110" s="23"/>
      <c r="I110" s="23"/>
      <c r="J110" s="23"/>
    </row>
    <row r="111" spans="1:10" ht="14.1" customHeight="1" x14ac:dyDescent="0.25">
      <c r="A111" s="23"/>
      <c r="B111" s="39" t="s">
        <v>49</v>
      </c>
      <c r="C111" s="40">
        <v>0</v>
      </c>
      <c r="D111" s="40">
        <v>0</v>
      </c>
      <c r="E111" s="40">
        <v>0</v>
      </c>
      <c r="F111" s="40">
        <v>0</v>
      </c>
      <c r="G111" s="23"/>
      <c r="H111" s="23"/>
      <c r="I111" s="23"/>
      <c r="J111" s="23"/>
    </row>
    <row r="112" spans="1:10" ht="14.1" customHeight="1" x14ac:dyDescent="0.25">
      <c r="A112" s="23"/>
      <c r="B112" s="39" t="s">
        <v>50</v>
      </c>
      <c r="C112" s="40">
        <v>0</v>
      </c>
      <c r="D112" s="40">
        <v>0</v>
      </c>
      <c r="E112" s="40">
        <v>0</v>
      </c>
      <c r="F112" s="40">
        <v>0</v>
      </c>
      <c r="G112" s="23"/>
      <c r="H112" s="23"/>
      <c r="I112" s="23"/>
      <c r="J112" s="23"/>
    </row>
    <row r="113" spans="1:10" ht="14.1" customHeight="1" x14ac:dyDescent="0.25">
      <c r="A113" s="23"/>
      <c r="B113" s="39" t="s">
        <v>57</v>
      </c>
      <c r="C113" s="40">
        <v>0</v>
      </c>
      <c r="D113" s="40">
        <v>0</v>
      </c>
      <c r="E113" s="40">
        <v>0</v>
      </c>
      <c r="F113" s="40">
        <v>0</v>
      </c>
      <c r="G113" s="23"/>
      <c r="H113" s="23"/>
      <c r="I113" s="23"/>
      <c r="J113" s="23"/>
    </row>
    <row r="114" spans="1:10" ht="14.1" customHeight="1" x14ac:dyDescent="0.25">
      <c r="A114" s="23"/>
      <c r="B114" s="39" t="s">
        <v>49</v>
      </c>
      <c r="C114" s="40">
        <v>0</v>
      </c>
      <c r="D114" s="40">
        <v>0</v>
      </c>
      <c r="E114" s="40">
        <v>0</v>
      </c>
      <c r="F114" s="40">
        <v>0</v>
      </c>
      <c r="G114" s="23"/>
      <c r="H114" s="23"/>
      <c r="I114" s="23"/>
      <c r="J114" s="23"/>
    </row>
    <row r="115" spans="1:10" ht="14.1" customHeight="1" x14ac:dyDescent="0.25">
      <c r="A115" s="23"/>
      <c r="B115" s="39" t="s">
        <v>58</v>
      </c>
      <c r="C115" s="40">
        <v>0</v>
      </c>
      <c r="D115" s="40">
        <v>0</v>
      </c>
      <c r="E115" s="40">
        <v>0</v>
      </c>
      <c r="F115" s="40">
        <v>0</v>
      </c>
      <c r="G115" s="23"/>
      <c r="H115" s="23"/>
      <c r="I115" s="23"/>
      <c r="J115" s="23"/>
    </row>
    <row r="116" spans="1:10" ht="14.1" customHeight="1" x14ac:dyDescent="0.25">
      <c r="A116" s="23"/>
      <c r="B116" s="39" t="s">
        <v>59</v>
      </c>
      <c r="C116" s="40">
        <v>0</v>
      </c>
      <c r="D116" s="40">
        <v>0</v>
      </c>
      <c r="E116" s="40">
        <v>0</v>
      </c>
      <c r="F116" s="40">
        <v>0</v>
      </c>
      <c r="G116" s="23"/>
      <c r="H116" s="23"/>
      <c r="I116" s="23"/>
      <c r="J116" s="23"/>
    </row>
    <row r="117" spans="1:10" ht="14.1" customHeight="1" x14ac:dyDescent="0.25">
      <c r="A117" s="23"/>
      <c r="B117" s="39" t="s">
        <v>60</v>
      </c>
      <c r="C117" s="40">
        <v>0</v>
      </c>
      <c r="D117" s="40">
        <v>0</v>
      </c>
      <c r="E117" s="40">
        <v>0</v>
      </c>
      <c r="F117" s="40">
        <v>0</v>
      </c>
      <c r="G117" s="23"/>
      <c r="H117" s="23"/>
      <c r="I117" s="23"/>
      <c r="J117" s="23"/>
    </row>
    <row r="118" spans="1:10" ht="14.1" customHeight="1" x14ac:dyDescent="0.25">
      <c r="A118" s="23"/>
      <c r="B118" s="39" t="s">
        <v>61</v>
      </c>
      <c r="C118" s="40">
        <v>0</v>
      </c>
      <c r="D118" s="40">
        <v>0</v>
      </c>
      <c r="E118" s="40">
        <v>0</v>
      </c>
      <c r="F118" s="40">
        <v>0</v>
      </c>
      <c r="G118" s="23"/>
      <c r="H118" s="23"/>
      <c r="I118" s="23"/>
      <c r="J118" s="23"/>
    </row>
    <row r="119" spans="1:10" ht="14.1" customHeight="1" x14ac:dyDescent="0.25">
      <c r="A119" s="23"/>
      <c r="B119" s="39" t="s">
        <v>62</v>
      </c>
      <c r="C119" s="40">
        <v>0</v>
      </c>
      <c r="D119" s="40">
        <v>38000000</v>
      </c>
      <c r="E119" s="40">
        <v>45200000</v>
      </c>
      <c r="F119" s="40">
        <v>31073000</v>
      </c>
      <c r="G119" s="23"/>
      <c r="H119" s="23"/>
      <c r="I119" s="23"/>
      <c r="J119" s="23"/>
    </row>
    <row r="120" spans="1:10" ht="14.1" customHeight="1" x14ac:dyDescent="0.25">
      <c r="A120" s="23"/>
      <c r="B120" s="39" t="s">
        <v>49</v>
      </c>
      <c r="C120" s="40">
        <v>0</v>
      </c>
      <c r="D120" s="40">
        <v>38000000</v>
      </c>
      <c r="E120" s="40">
        <v>45200000</v>
      </c>
      <c r="F120" s="40">
        <v>31073000</v>
      </c>
      <c r="G120" s="23"/>
      <c r="H120" s="23"/>
      <c r="I120" s="23"/>
      <c r="J120" s="23"/>
    </row>
    <row r="121" spans="1:10" ht="14.1" customHeight="1" x14ac:dyDescent="0.25">
      <c r="A121" s="23"/>
      <c r="B121" s="39" t="s">
        <v>58</v>
      </c>
      <c r="C121" s="40">
        <v>0</v>
      </c>
      <c r="D121" s="40">
        <v>0</v>
      </c>
      <c r="E121" s="40">
        <v>0</v>
      </c>
      <c r="F121" s="40">
        <v>0</v>
      </c>
      <c r="G121" s="23"/>
      <c r="H121" s="23"/>
      <c r="I121" s="23"/>
      <c r="J121" s="23"/>
    </row>
    <row r="122" spans="1:10" ht="14.1" customHeight="1" x14ac:dyDescent="0.25">
      <c r="A122" s="23"/>
      <c r="B122" s="39" t="s">
        <v>59</v>
      </c>
      <c r="C122" s="40">
        <v>0</v>
      </c>
      <c r="D122" s="40">
        <v>0</v>
      </c>
      <c r="E122" s="40">
        <v>0</v>
      </c>
      <c r="F122" s="40">
        <v>0</v>
      </c>
      <c r="G122" s="23"/>
      <c r="H122" s="23"/>
      <c r="I122" s="23"/>
      <c r="J122" s="23"/>
    </row>
    <row r="123" spans="1:10" ht="14.1" customHeight="1" x14ac:dyDescent="0.25">
      <c r="A123" s="23"/>
      <c r="B123" s="39" t="s">
        <v>60</v>
      </c>
      <c r="C123" s="40">
        <v>0</v>
      </c>
      <c r="D123" s="40">
        <v>0</v>
      </c>
      <c r="E123" s="40">
        <v>0</v>
      </c>
      <c r="F123" s="40">
        <v>0</v>
      </c>
      <c r="G123" s="23"/>
      <c r="H123" s="23"/>
      <c r="I123" s="23"/>
      <c r="J123" s="23"/>
    </row>
    <row r="124" spans="1:10" ht="14.1" customHeight="1" x14ac:dyDescent="0.25">
      <c r="A124" s="23"/>
      <c r="B124" s="39" t="s">
        <v>61</v>
      </c>
      <c r="C124" s="40">
        <v>0</v>
      </c>
      <c r="D124" s="40">
        <v>0</v>
      </c>
      <c r="E124" s="40">
        <v>0</v>
      </c>
      <c r="F124" s="40">
        <v>0</v>
      </c>
      <c r="G124" s="23"/>
      <c r="H124" s="23"/>
      <c r="I124" s="23"/>
      <c r="J124" s="23"/>
    </row>
    <row r="125" spans="1:10" ht="14.1" customHeight="1" x14ac:dyDescent="0.25">
      <c r="A125" s="23"/>
      <c r="B125" s="39" t="s">
        <v>63</v>
      </c>
      <c r="C125" s="40">
        <v>0</v>
      </c>
      <c r="D125" s="40">
        <v>0</v>
      </c>
      <c r="E125" s="40">
        <v>0</v>
      </c>
      <c r="F125" s="40">
        <v>0</v>
      </c>
      <c r="G125" s="23"/>
      <c r="H125" s="23"/>
      <c r="I125" s="23"/>
      <c r="J125" s="23"/>
    </row>
    <row r="126" spans="1:10" ht="14.1" customHeight="1" x14ac:dyDescent="0.25">
      <c r="A126" s="23"/>
      <c r="B126" s="39" t="s">
        <v>49</v>
      </c>
      <c r="C126" s="40">
        <v>0</v>
      </c>
      <c r="D126" s="40">
        <v>0</v>
      </c>
      <c r="E126" s="40">
        <v>0</v>
      </c>
      <c r="F126" s="40">
        <v>0</v>
      </c>
      <c r="G126" s="23"/>
      <c r="H126" s="23"/>
      <c r="I126" s="23"/>
      <c r="J126" s="23"/>
    </row>
    <row r="127" spans="1:10" ht="14.1" customHeight="1" x14ac:dyDescent="0.25">
      <c r="A127" s="23"/>
      <c r="B127" s="39" t="s">
        <v>58</v>
      </c>
      <c r="C127" s="40">
        <v>0</v>
      </c>
      <c r="D127" s="40">
        <v>0</v>
      </c>
      <c r="E127" s="40">
        <v>0</v>
      </c>
      <c r="F127" s="40">
        <v>0</v>
      </c>
      <c r="G127" s="23"/>
      <c r="H127" s="23"/>
      <c r="I127" s="23"/>
      <c r="J127" s="23"/>
    </row>
    <row r="128" spans="1:10" ht="14.1" customHeight="1" x14ac:dyDescent="0.25">
      <c r="A128" s="23"/>
      <c r="B128" s="39" t="s">
        <v>59</v>
      </c>
      <c r="C128" s="40">
        <v>0</v>
      </c>
      <c r="D128" s="40">
        <v>0</v>
      </c>
      <c r="E128" s="40">
        <v>0</v>
      </c>
      <c r="F128" s="40">
        <v>0</v>
      </c>
      <c r="G128" s="23"/>
      <c r="H128" s="23"/>
      <c r="I128" s="23"/>
      <c r="J128" s="23"/>
    </row>
    <row r="129" spans="1:10" ht="14.1" customHeight="1" x14ac:dyDescent="0.25">
      <c r="A129" s="23"/>
      <c r="B129" s="39" t="s">
        <v>60</v>
      </c>
      <c r="C129" s="40">
        <v>0</v>
      </c>
      <c r="D129" s="40">
        <v>0</v>
      </c>
      <c r="E129" s="40">
        <v>0</v>
      </c>
      <c r="F129" s="40">
        <v>0</v>
      </c>
      <c r="G129" s="23"/>
      <c r="H129" s="23"/>
      <c r="I129" s="23"/>
      <c r="J129" s="23"/>
    </row>
    <row r="130" spans="1:10" ht="14.1" customHeight="1" x14ac:dyDescent="0.25">
      <c r="A130" s="23"/>
      <c r="B130" s="39" t="s">
        <v>61</v>
      </c>
      <c r="C130" s="40">
        <v>0</v>
      </c>
      <c r="D130" s="40">
        <v>0</v>
      </c>
      <c r="E130" s="40">
        <v>0</v>
      </c>
      <c r="F130" s="40">
        <v>0</v>
      </c>
      <c r="G130" s="23"/>
      <c r="H130" s="23"/>
      <c r="I130" s="23"/>
      <c r="J130" s="23"/>
    </row>
    <row r="131" spans="1:10" ht="14.1" customHeight="1" x14ac:dyDescent="0.25">
      <c r="A131" s="23"/>
      <c r="B131" s="39" t="s">
        <v>64</v>
      </c>
      <c r="C131" s="40">
        <v>0</v>
      </c>
      <c r="D131" s="40">
        <v>0</v>
      </c>
      <c r="E131" s="40">
        <v>0</v>
      </c>
      <c r="F131" s="40">
        <v>0</v>
      </c>
      <c r="G131" s="23"/>
      <c r="H131" s="23"/>
      <c r="I131" s="23"/>
      <c r="J131" s="23"/>
    </row>
    <row r="132" spans="1:10" ht="14.1" customHeight="1" x14ac:dyDescent="0.25">
      <c r="A132" s="23"/>
      <c r="B132" s="39" t="s">
        <v>65</v>
      </c>
      <c r="C132" s="40">
        <v>0</v>
      </c>
      <c r="D132" s="40">
        <v>0</v>
      </c>
      <c r="E132" s="40">
        <v>0</v>
      </c>
      <c r="F132" s="40">
        <v>0</v>
      </c>
      <c r="G132" s="23"/>
      <c r="H132" s="23"/>
      <c r="I132" s="23"/>
      <c r="J132" s="23"/>
    </row>
    <row r="133" spans="1:10" ht="14.1" customHeight="1" x14ac:dyDescent="0.25">
      <c r="A133" s="23"/>
      <c r="B133" s="41" t="s">
        <v>25</v>
      </c>
      <c r="C133" s="40">
        <v>0</v>
      </c>
      <c r="D133" s="40">
        <v>38000000</v>
      </c>
      <c r="E133" s="40">
        <v>45200000</v>
      </c>
      <c r="F133" s="40">
        <v>31073000</v>
      </c>
      <c r="G133" s="23"/>
      <c r="H133" s="23"/>
      <c r="I133" s="23"/>
      <c r="J133" s="23"/>
    </row>
    <row r="134" spans="1:10" ht="14.1" customHeight="1" x14ac:dyDescent="0.25">
      <c r="A134" s="23"/>
      <c r="B134" s="33" t="s">
        <v>19</v>
      </c>
      <c r="C134" s="1619" t="s">
        <v>1360</v>
      </c>
      <c r="D134" s="1620"/>
      <c r="E134" s="1620"/>
      <c r="F134" s="1620"/>
      <c r="G134" s="23"/>
      <c r="H134" s="23"/>
      <c r="I134" s="23"/>
      <c r="J134" s="23"/>
    </row>
    <row r="135" spans="1:10" ht="14.1" customHeight="1" x14ac:dyDescent="0.25">
      <c r="A135" s="23"/>
      <c r="B135" s="34" t="s">
        <v>20</v>
      </c>
      <c r="C135" s="1615" t="s">
        <v>1359</v>
      </c>
      <c r="D135" s="1616"/>
      <c r="E135" s="1616"/>
      <c r="F135" s="1616"/>
      <c r="G135" s="23"/>
      <c r="H135" s="23"/>
      <c r="I135" s="23"/>
      <c r="J135" s="23"/>
    </row>
    <row r="136" spans="1:10" ht="14.1" customHeight="1" x14ac:dyDescent="0.25">
      <c r="A136" s="23"/>
      <c r="B136" s="34" t="s">
        <v>21</v>
      </c>
      <c r="C136" s="1615" t="s">
        <v>154</v>
      </c>
      <c r="D136" s="1616"/>
      <c r="E136" s="1616"/>
      <c r="F136" s="1616"/>
      <c r="G136" s="23"/>
      <c r="H136" s="23"/>
      <c r="I136" s="23"/>
      <c r="J136" s="23"/>
    </row>
    <row r="137" spans="1:10" ht="15" customHeight="1" x14ac:dyDescent="0.25">
      <c r="A137" s="23"/>
      <c r="B137" s="35"/>
      <c r="C137" s="36">
        <v>2023</v>
      </c>
      <c r="D137" s="36">
        <v>2024</v>
      </c>
      <c r="E137" s="36">
        <v>2025</v>
      </c>
      <c r="F137" s="36">
        <v>2026</v>
      </c>
      <c r="G137" s="23"/>
      <c r="H137" s="23"/>
      <c r="I137" s="23"/>
      <c r="J137" s="23"/>
    </row>
    <row r="138" spans="1:10" ht="15" customHeight="1" x14ac:dyDescent="0.25">
      <c r="A138" s="23"/>
      <c r="B138" s="37"/>
      <c r="C138" s="38" t="s">
        <v>22</v>
      </c>
      <c r="D138" s="38" t="s">
        <v>23</v>
      </c>
      <c r="E138" s="38" t="s">
        <v>23</v>
      </c>
      <c r="F138" s="38" t="s">
        <v>23</v>
      </c>
      <c r="G138" s="23"/>
      <c r="H138" s="23"/>
      <c r="I138" s="23"/>
      <c r="J138" s="23"/>
    </row>
    <row r="139" spans="1:10" ht="14.1" customHeight="1" x14ac:dyDescent="0.25">
      <c r="A139" s="23"/>
      <c r="B139" s="27" t="s">
        <v>33</v>
      </c>
      <c r="C139" s="31" t="s">
        <v>248</v>
      </c>
      <c r="D139" s="31" t="s">
        <v>248</v>
      </c>
      <c r="E139" s="31" t="s">
        <v>248</v>
      </c>
      <c r="F139" s="31" t="s">
        <v>248</v>
      </c>
      <c r="G139" s="23"/>
      <c r="H139" s="23"/>
      <c r="I139" s="23"/>
      <c r="J139" s="23"/>
    </row>
    <row r="140" spans="1:10" ht="14.1" customHeight="1" x14ac:dyDescent="0.25">
      <c r="A140" s="23"/>
      <c r="B140" s="27" t="s">
        <v>35</v>
      </c>
      <c r="C140" s="31" t="s">
        <v>1358</v>
      </c>
      <c r="D140" s="31" t="s">
        <v>1319</v>
      </c>
      <c r="E140" s="31" t="s">
        <v>1319</v>
      </c>
      <c r="F140" s="31" t="s">
        <v>1319</v>
      </c>
      <c r="G140" s="23"/>
      <c r="H140" s="23"/>
      <c r="I140" s="23"/>
      <c r="J140" s="23"/>
    </row>
    <row r="141" spans="1:10" ht="14.1" customHeight="1" x14ac:dyDescent="0.25">
      <c r="A141" s="23"/>
      <c r="B141" s="27" t="s">
        <v>40</v>
      </c>
      <c r="C141" s="31" t="s">
        <v>1357</v>
      </c>
      <c r="D141" s="31" t="s">
        <v>359</v>
      </c>
      <c r="E141" s="31" t="s">
        <v>359</v>
      </c>
      <c r="F141" s="31" t="s">
        <v>359</v>
      </c>
      <c r="G141" s="23"/>
      <c r="H141" s="23"/>
      <c r="I141" s="23"/>
      <c r="J141" s="23"/>
    </row>
    <row r="142" spans="1:10" ht="14.1" customHeight="1" x14ac:dyDescent="0.25">
      <c r="A142" s="23"/>
      <c r="B142" s="27" t="s">
        <v>41</v>
      </c>
      <c r="C142" s="31" t="s">
        <v>18</v>
      </c>
      <c r="D142" s="31" t="s">
        <v>42</v>
      </c>
      <c r="E142" s="31" t="s">
        <v>42</v>
      </c>
      <c r="F142" s="31" t="s">
        <v>42</v>
      </c>
      <c r="G142" s="23"/>
      <c r="H142" s="23"/>
      <c r="I142" s="23"/>
      <c r="J142" s="23"/>
    </row>
    <row r="143" spans="1:10" ht="14.1" customHeight="1" x14ac:dyDescent="0.25">
      <c r="A143" s="23"/>
      <c r="B143" s="27" t="s">
        <v>43</v>
      </c>
      <c r="C143" s="31" t="s">
        <v>18</v>
      </c>
      <c r="D143" s="31" t="s">
        <v>1356</v>
      </c>
      <c r="E143" s="31" t="s">
        <v>42</v>
      </c>
      <c r="F143" s="31" t="s">
        <v>42</v>
      </c>
      <c r="G143" s="23"/>
      <c r="H143" s="23"/>
      <c r="I143" s="23"/>
      <c r="J143" s="23"/>
    </row>
    <row r="144" spans="1:10" ht="14.1" customHeight="1" x14ac:dyDescent="0.25">
      <c r="A144" s="23"/>
      <c r="B144" s="27" t="s">
        <v>47</v>
      </c>
      <c r="C144" s="31" t="s">
        <v>18</v>
      </c>
      <c r="D144" s="31" t="s">
        <v>1356</v>
      </c>
      <c r="E144" s="31" t="s">
        <v>42</v>
      </c>
      <c r="F144" s="31" t="s">
        <v>42</v>
      </c>
      <c r="G144" s="23"/>
      <c r="H144" s="23"/>
      <c r="I144" s="23"/>
      <c r="J144" s="23"/>
    </row>
    <row r="145" spans="1:10" ht="14.1" customHeight="1" x14ac:dyDescent="0.25">
      <c r="A145" s="23"/>
      <c r="B145" s="1617" t="s">
        <v>24</v>
      </c>
      <c r="C145" s="1618"/>
      <c r="D145" s="1618"/>
      <c r="E145" s="1618"/>
      <c r="F145" s="1618"/>
      <c r="G145" s="23"/>
      <c r="H145" s="23"/>
      <c r="I145" s="23"/>
      <c r="J145" s="23"/>
    </row>
    <row r="146" spans="1:10" ht="14.1" customHeight="1" x14ac:dyDescent="0.25">
      <c r="A146" s="23"/>
      <c r="B146" s="35"/>
      <c r="C146" s="36">
        <v>2023</v>
      </c>
      <c r="D146" s="36">
        <v>2024</v>
      </c>
      <c r="E146" s="36">
        <v>2025</v>
      </c>
      <c r="F146" s="36">
        <v>2026</v>
      </c>
      <c r="G146" s="23"/>
      <c r="H146" s="23"/>
      <c r="I146" s="23"/>
      <c r="J146" s="23"/>
    </row>
    <row r="147" spans="1:10" ht="14.1" customHeight="1" x14ac:dyDescent="0.25">
      <c r="A147" s="23"/>
      <c r="B147" s="37"/>
      <c r="C147" s="38" t="s">
        <v>22</v>
      </c>
      <c r="D147" s="38" t="s">
        <v>23</v>
      </c>
      <c r="E147" s="38" t="s">
        <v>23</v>
      </c>
      <c r="F147" s="38" t="s">
        <v>23</v>
      </c>
      <c r="G147" s="23"/>
      <c r="H147" s="23"/>
      <c r="I147" s="23"/>
      <c r="J147" s="23"/>
    </row>
    <row r="148" spans="1:10" ht="14.1" customHeight="1" x14ac:dyDescent="0.25">
      <c r="A148" s="23"/>
      <c r="B148" s="39" t="s">
        <v>48</v>
      </c>
      <c r="C148" s="40">
        <v>0</v>
      </c>
      <c r="D148" s="40">
        <v>0</v>
      </c>
      <c r="E148" s="40">
        <v>0</v>
      </c>
      <c r="F148" s="40">
        <v>0</v>
      </c>
      <c r="G148" s="23"/>
      <c r="H148" s="23"/>
      <c r="I148" s="23"/>
      <c r="J148" s="23"/>
    </row>
    <row r="149" spans="1:10" ht="14.1" customHeight="1" x14ac:dyDescent="0.25">
      <c r="A149" s="23"/>
      <c r="B149" s="39" t="s">
        <v>49</v>
      </c>
      <c r="C149" s="40">
        <v>0</v>
      </c>
      <c r="D149" s="40">
        <v>0</v>
      </c>
      <c r="E149" s="40">
        <v>0</v>
      </c>
      <c r="F149" s="40">
        <v>0</v>
      </c>
      <c r="G149" s="23"/>
      <c r="H149" s="23"/>
      <c r="I149" s="23"/>
      <c r="J149" s="23"/>
    </row>
    <row r="150" spans="1:10" ht="14.1" customHeight="1" x14ac:dyDescent="0.25">
      <c r="A150" s="23"/>
      <c r="B150" s="39" t="s">
        <v>50</v>
      </c>
      <c r="C150" s="40">
        <v>0</v>
      </c>
      <c r="D150" s="40">
        <v>0</v>
      </c>
      <c r="E150" s="40">
        <v>0</v>
      </c>
      <c r="F150" s="40">
        <v>0</v>
      </c>
      <c r="G150" s="23"/>
      <c r="H150" s="23"/>
      <c r="I150" s="23"/>
      <c r="J150" s="23"/>
    </row>
    <row r="151" spans="1:10" ht="14.1" customHeight="1" x14ac:dyDescent="0.25">
      <c r="A151" s="23"/>
      <c r="B151" s="39" t="s">
        <v>51</v>
      </c>
      <c r="C151" s="40">
        <v>0</v>
      </c>
      <c r="D151" s="40">
        <v>0</v>
      </c>
      <c r="E151" s="40">
        <v>0</v>
      </c>
      <c r="F151" s="40">
        <v>0</v>
      </c>
      <c r="G151" s="23"/>
      <c r="H151" s="23"/>
      <c r="I151" s="23"/>
      <c r="J151" s="23"/>
    </row>
    <row r="152" spans="1:10" ht="14.1" customHeight="1" x14ac:dyDescent="0.25">
      <c r="A152" s="23"/>
      <c r="B152" s="39" t="s">
        <v>49</v>
      </c>
      <c r="C152" s="40">
        <v>0</v>
      </c>
      <c r="D152" s="40">
        <v>0</v>
      </c>
      <c r="E152" s="40">
        <v>0</v>
      </c>
      <c r="F152" s="40">
        <v>0</v>
      </c>
      <c r="G152" s="23"/>
      <c r="H152" s="23"/>
      <c r="I152" s="23"/>
      <c r="J152" s="23"/>
    </row>
    <row r="153" spans="1:10" ht="14.1" customHeight="1" x14ac:dyDescent="0.25">
      <c r="A153" s="23"/>
      <c r="B153" s="39" t="s">
        <v>50</v>
      </c>
      <c r="C153" s="40">
        <v>0</v>
      </c>
      <c r="D153" s="40">
        <v>0</v>
      </c>
      <c r="E153" s="40">
        <v>0</v>
      </c>
      <c r="F153" s="40">
        <v>0</v>
      </c>
      <c r="G153" s="23"/>
      <c r="H153" s="23"/>
      <c r="I153" s="23"/>
      <c r="J153" s="23"/>
    </row>
    <row r="154" spans="1:10" ht="14.1" customHeight="1" x14ac:dyDescent="0.25">
      <c r="A154" s="23"/>
      <c r="B154" s="39" t="s">
        <v>52</v>
      </c>
      <c r="C154" s="40">
        <v>0</v>
      </c>
      <c r="D154" s="40">
        <v>0</v>
      </c>
      <c r="E154" s="40">
        <v>0</v>
      </c>
      <c r="F154" s="40">
        <v>0</v>
      </c>
      <c r="G154" s="23"/>
      <c r="H154" s="23"/>
      <c r="I154" s="23"/>
      <c r="J154" s="23"/>
    </row>
    <row r="155" spans="1:10" ht="14.1" customHeight="1" x14ac:dyDescent="0.25">
      <c r="A155" s="23"/>
      <c r="B155" s="39" t="s">
        <v>49</v>
      </c>
      <c r="C155" s="40">
        <v>0</v>
      </c>
      <c r="D155" s="40">
        <v>0</v>
      </c>
      <c r="E155" s="40">
        <v>0</v>
      </c>
      <c r="F155" s="40">
        <v>0</v>
      </c>
      <c r="G155" s="23"/>
      <c r="H155" s="23"/>
      <c r="I155" s="23"/>
      <c r="J155" s="23"/>
    </row>
    <row r="156" spans="1:10" ht="14.1" customHeight="1" x14ac:dyDescent="0.25">
      <c r="A156" s="23"/>
      <c r="B156" s="39" t="s">
        <v>50</v>
      </c>
      <c r="C156" s="40">
        <v>0</v>
      </c>
      <c r="D156" s="40">
        <v>0</v>
      </c>
      <c r="E156" s="40">
        <v>0</v>
      </c>
      <c r="F156" s="40">
        <v>0</v>
      </c>
      <c r="G156" s="23"/>
      <c r="H156" s="23"/>
      <c r="I156" s="23"/>
      <c r="J156" s="23"/>
    </row>
    <row r="157" spans="1:10" ht="14.1" customHeight="1" x14ac:dyDescent="0.25">
      <c r="A157" s="23"/>
      <c r="B157" s="39" t="s">
        <v>53</v>
      </c>
      <c r="C157" s="40">
        <v>0</v>
      </c>
      <c r="D157" s="40">
        <v>0</v>
      </c>
      <c r="E157" s="40">
        <v>0</v>
      </c>
      <c r="F157" s="40">
        <v>0</v>
      </c>
      <c r="G157" s="23"/>
      <c r="H157" s="23"/>
      <c r="I157" s="23"/>
      <c r="J157" s="23"/>
    </row>
    <row r="158" spans="1:10" ht="14.1" customHeight="1" x14ac:dyDescent="0.25">
      <c r="A158" s="23"/>
      <c r="B158" s="39" t="s">
        <v>49</v>
      </c>
      <c r="C158" s="40">
        <v>0</v>
      </c>
      <c r="D158" s="40">
        <v>0</v>
      </c>
      <c r="E158" s="40">
        <v>0</v>
      </c>
      <c r="F158" s="40">
        <v>0</v>
      </c>
      <c r="G158" s="23"/>
      <c r="H158" s="23"/>
      <c r="I158" s="23"/>
      <c r="J158" s="23"/>
    </row>
    <row r="159" spans="1:10" ht="14.1" customHeight="1" x14ac:dyDescent="0.25">
      <c r="A159" s="23"/>
      <c r="B159" s="39" t="s">
        <v>50</v>
      </c>
      <c r="C159" s="40">
        <v>0</v>
      </c>
      <c r="D159" s="40">
        <v>0</v>
      </c>
      <c r="E159" s="40">
        <v>0</v>
      </c>
      <c r="F159" s="40">
        <v>0</v>
      </c>
      <c r="G159" s="23"/>
      <c r="H159" s="23"/>
      <c r="I159" s="23"/>
      <c r="J159" s="23"/>
    </row>
    <row r="160" spans="1:10" ht="14.1" customHeight="1" x14ac:dyDescent="0.25">
      <c r="A160" s="23"/>
      <c r="B160" s="39" t="s">
        <v>54</v>
      </c>
      <c r="C160" s="40">
        <v>0</v>
      </c>
      <c r="D160" s="40">
        <v>0</v>
      </c>
      <c r="E160" s="40">
        <v>0</v>
      </c>
      <c r="F160" s="40">
        <v>0</v>
      </c>
      <c r="G160" s="23"/>
      <c r="H160" s="23"/>
      <c r="I160" s="23"/>
      <c r="J160" s="23"/>
    </row>
    <row r="161" spans="1:10" ht="14.1" customHeight="1" x14ac:dyDescent="0.25">
      <c r="A161" s="23"/>
      <c r="B161" s="39" t="s">
        <v>49</v>
      </c>
      <c r="C161" s="40">
        <v>0</v>
      </c>
      <c r="D161" s="40">
        <v>0</v>
      </c>
      <c r="E161" s="40">
        <v>0</v>
      </c>
      <c r="F161" s="40">
        <v>0</v>
      </c>
      <c r="G161" s="23"/>
      <c r="H161" s="23"/>
      <c r="I161" s="23"/>
      <c r="J161" s="23"/>
    </row>
    <row r="162" spans="1:10" ht="14.1" customHeight="1" x14ac:dyDescent="0.25">
      <c r="A162" s="23"/>
      <c r="B162" s="39" t="s">
        <v>50</v>
      </c>
      <c r="C162" s="40">
        <v>0</v>
      </c>
      <c r="D162" s="40">
        <v>0</v>
      </c>
      <c r="E162" s="40">
        <v>0</v>
      </c>
      <c r="F162" s="40">
        <v>0</v>
      </c>
      <c r="G162" s="23"/>
      <c r="H162" s="23"/>
      <c r="I162" s="23"/>
      <c r="J162" s="23"/>
    </row>
    <row r="163" spans="1:10" ht="14.1" customHeight="1" x14ac:dyDescent="0.25">
      <c r="A163" s="23"/>
      <c r="B163" s="39" t="s">
        <v>55</v>
      </c>
      <c r="C163" s="40">
        <v>0</v>
      </c>
      <c r="D163" s="40">
        <v>0</v>
      </c>
      <c r="E163" s="40">
        <v>0</v>
      </c>
      <c r="F163" s="40">
        <v>0</v>
      </c>
      <c r="G163" s="23"/>
      <c r="H163" s="23"/>
      <c r="I163" s="23"/>
      <c r="J163" s="23"/>
    </row>
    <row r="164" spans="1:10" ht="14.1" customHeight="1" x14ac:dyDescent="0.25">
      <c r="A164" s="23"/>
      <c r="B164" s="39" t="s">
        <v>49</v>
      </c>
      <c r="C164" s="40">
        <v>0</v>
      </c>
      <c r="D164" s="40">
        <v>0</v>
      </c>
      <c r="E164" s="40">
        <v>0</v>
      </c>
      <c r="F164" s="40">
        <v>0</v>
      </c>
      <c r="G164" s="23"/>
      <c r="H164" s="23"/>
      <c r="I164" s="23"/>
      <c r="J164" s="23"/>
    </row>
    <row r="165" spans="1:10" ht="14.1" customHeight="1" x14ac:dyDescent="0.25">
      <c r="A165" s="23"/>
      <c r="B165" s="39" t="s">
        <v>50</v>
      </c>
      <c r="C165" s="40">
        <v>0</v>
      </c>
      <c r="D165" s="40">
        <v>0</v>
      </c>
      <c r="E165" s="40">
        <v>0</v>
      </c>
      <c r="F165" s="40">
        <v>0</v>
      </c>
      <c r="G165" s="23"/>
      <c r="H165" s="23"/>
      <c r="I165" s="23"/>
      <c r="J165" s="23"/>
    </row>
    <row r="166" spans="1:10" ht="14.1" customHeight="1" x14ac:dyDescent="0.25">
      <c r="A166" s="23"/>
      <c r="B166" s="39" t="s">
        <v>56</v>
      </c>
      <c r="C166" s="40">
        <v>0</v>
      </c>
      <c r="D166" s="40">
        <v>0</v>
      </c>
      <c r="E166" s="40">
        <v>0</v>
      </c>
      <c r="F166" s="40">
        <v>0</v>
      </c>
      <c r="G166" s="23"/>
      <c r="H166" s="23"/>
      <c r="I166" s="23"/>
      <c r="J166" s="23"/>
    </row>
    <row r="167" spans="1:10" ht="14.1" customHeight="1" x14ac:dyDescent="0.25">
      <c r="A167" s="23"/>
      <c r="B167" s="39" t="s">
        <v>49</v>
      </c>
      <c r="C167" s="40">
        <v>0</v>
      </c>
      <c r="D167" s="40">
        <v>0</v>
      </c>
      <c r="E167" s="40">
        <v>0</v>
      </c>
      <c r="F167" s="40">
        <v>0</v>
      </c>
      <c r="G167" s="23"/>
      <c r="H167" s="23"/>
      <c r="I167" s="23"/>
      <c r="J167" s="23"/>
    </row>
    <row r="168" spans="1:10" ht="14.1" customHeight="1" x14ac:dyDescent="0.25">
      <c r="A168" s="23"/>
      <c r="B168" s="39" t="s">
        <v>50</v>
      </c>
      <c r="C168" s="40">
        <v>0</v>
      </c>
      <c r="D168" s="40">
        <v>0</v>
      </c>
      <c r="E168" s="40">
        <v>0</v>
      </c>
      <c r="F168" s="40">
        <v>0</v>
      </c>
      <c r="G168" s="23"/>
      <c r="H168" s="23"/>
      <c r="I168" s="23"/>
      <c r="J168" s="23"/>
    </row>
    <row r="169" spans="1:10" ht="14.1" customHeight="1" x14ac:dyDescent="0.25">
      <c r="A169" s="23"/>
      <c r="B169" s="39" t="s">
        <v>57</v>
      </c>
      <c r="C169" s="40">
        <v>0</v>
      </c>
      <c r="D169" s="40">
        <v>0</v>
      </c>
      <c r="E169" s="40">
        <v>0</v>
      </c>
      <c r="F169" s="40">
        <v>0</v>
      </c>
      <c r="G169" s="23"/>
      <c r="H169" s="23"/>
      <c r="I169" s="23"/>
      <c r="J169" s="23"/>
    </row>
    <row r="170" spans="1:10" ht="14.1" customHeight="1" x14ac:dyDescent="0.25">
      <c r="A170" s="23"/>
      <c r="B170" s="39" t="s">
        <v>49</v>
      </c>
      <c r="C170" s="40">
        <v>0</v>
      </c>
      <c r="D170" s="40">
        <v>0</v>
      </c>
      <c r="E170" s="40">
        <v>0</v>
      </c>
      <c r="F170" s="40">
        <v>0</v>
      </c>
      <c r="G170" s="23"/>
      <c r="H170" s="23"/>
      <c r="I170" s="23"/>
      <c r="J170" s="23"/>
    </row>
    <row r="171" spans="1:10" ht="14.1" customHeight="1" x14ac:dyDescent="0.25">
      <c r="A171" s="23"/>
      <c r="B171" s="39" t="s">
        <v>58</v>
      </c>
      <c r="C171" s="40">
        <v>0</v>
      </c>
      <c r="D171" s="40">
        <v>0</v>
      </c>
      <c r="E171" s="40">
        <v>0</v>
      </c>
      <c r="F171" s="40">
        <v>0</v>
      </c>
      <c r="G171" s="23"/>
      <c r="H171" s="23"/>
      <c r="I171" s="23"/>
      <c r="J171" s="23"/>
    </row>
    <row r="172" spans="1:10" ht="14.1" customHeight="1" x14ac:dyDescent="0.25">
      <c r="A172" s="23"/>
      <c r="B172" s="39" t="s">
        <v>59</v>
      </c>
      <c r="C172" s="40">
        <v>0</v>
      </c>
      <c r="D172" s="40">
        <v>0</v>
      </c>
      <c r="E172" s="40">
        <v>0</v>
      </c>
      <c r="F172" s="40">
        <v>0</v>
      </c>
      <c r="G172" s="23"/>
      <c r="H172" s="23"/>
      <c r="I172" s="23"/>
      <c r="J172" s="23"/>
    </row>
    <row r="173" spans="1:10" ht="14.1" customHeight="1" x14ac:dyDescent="0.25">
      <c r="A173" s="23"/>
      <c r="B173" s="39" t="s">
        <v>60</v>
      </c>
      <c r="C173" s="40">
        <v>0</v>
      </c>
      <c r="D173" s="40">
        <v>0</v>
      </c>
      <c r="E173" s="40">
        <v>0</v>
      </c>
      <c r="F173" s="40">
        <v>0</v>
      </c>
      <c r="G173" s="23"/>
      <c r="H173" s="23"/>
      <c r="I173" s="23"/>
      <c r="J173" s="23"/>
    </row>
    <row r="174" spans="1:10" ht="14.1" customHeight="1" x14ac:dyDescent="0.25">
      <c r="A174" s="23"/>
      <c r="B174" s="39" t="s">
        <v>61</v>
      </c>
      <c r="C174" s="40">
        <v>0</v>
      </c>
      <c r="D174" s="40">
        <v>0</v>
      </c>
      <c r="E174" s="40">
        <v>0</v>
      </c>
      <c r="F174" s="40">
        <v>0</v>
      </c>
      <c r="G174" s="23"/>
      <c r="H174" s="23"/>
      <c r="I174" s="23"/>
      <c r="J174" s="23"/>
    </row>
    <row r="175" spans="1:10" ht="14.1" customHeight="1" x14ac:dyDescent="0.25">
      <c r="A175" s="23"/>
      <c r="B175" s="39" t="s">
        <v>62</v>
      </c>
      <c r="C175" s="40">
        <v>0</v>
      </c>
      <c r="D175" s="40">
        <v>1200000</v>
      </c>
      <c r="E175" s="40">
        <v>1200000</v>
      </c>
      <c r="F175" s="40">
        <v>1200000</v>
      </c>
      <c r="G175" s="23"/>
      <c r="H175" s="23"/>
      <c r="I175" s="23"/>
      <c r="J175" s="23"/>
    </row>
    <row r="176" spans="1:10" ht="14.1" customHeight="1" x14ac:dyDescent="0.25">
      <c r="A176" s="23"/>
      <c r="B176" s="39" t="s">
        <v>49</v>
      </c>
      <c r="C176" s="40">
        <v>0</v>
      </c>
      <c r="D176" s="40">
        <v>1200000</v>
      </c>
      <c r="E176" s="40">
        <v>1200000</v>
      </c>
      <c r="F176" s="40">
        <v>1200000</v>
      </c>
      <c r="G176" s="23"/>
      <c r="H176" s="23"/>
      <c r="I176" s="23"/>
      <c r="J176" s="23"/>
    </row>
    <row r="177" spans="1:10" ht="14.1" customHeight="1" x14ac:dyDescent="0.25">
      <c r="A177" s="23"/>
      <c r="B177" s="39" t="s">
        <v>58</v>
      </c>
      <c r="C177" s="40">
        <v>0</v>
      </c>
      <c r="D177" s="40">
        <v>0</v>
      </c>
      <c r="E177" s="40">
        <v>0</v>
      </c>
      <c r="F177" s="40">
        <v>0</v>
      </c>
      <c r="G177" s="23"/>
      <c r="H177" s="23"/>
      <c r="I177" s="23"/>
      <c r="J177" s="23"/>
    </row>
    <row r="178" spans="1:10" ht="14.1" customHeight="1" x14ac:dyDescent="0.25">
      <c r="A178" s="23"/>
      <c r="B178" s="39" t="s">
        <v>59</v>
      </c>
      <c r="C178" s="40">
        <v>0</v>
      </c>
      <c r="D178" s="40">
        <v>0</v>
      </c>
      <c r="E178" s="40">
        <v>0</v>
      </c>
      <c r="F178" s="40">
        <v>0</v>
      </c>
      <c r="G178" s="23"/>
      <c r="H178" s="23"/>
      <c r="I178" s="23"/>
      <c r="J178" s="23"/>
    </row>
    <row r="179" spans="1:10" ht="14.1" customHeight="1" x14ac:dyDescent="0.25">
      <c r="A179" s="23"/>
      <c r="B179" s="39" t="s">
        <v>60</v>
      </c>
      <c r="C179" s="40">
        <v>0</v>
      </c>
      <c r="D179" s="40">
        <v>0</v>
      </c>
      <c r="E179" s="40">
        <v>0</v>
      </c>
      <c r="F179" s="40">
        <v>0</v>
      </c>
      <c r="G179" s="23"/>
      <c r="H179" s="23"/>
      <c r="I179" s="23"/>
      <c r="J179" s="23"/>
    </row>
    <row r="180" spans="1:10" ht="14.1" customHeight="1" x14ac:dyDescent="0.25">
      <c r="A180" s="23"/>
      <c r="B180" s="39" t="s">
        <v>61</v>
      </c>
      <c r="C180" s="40">
        <v>0</v>
      </c>
      <c r="D180" s="40">
        <v>0</v>
      </c>
      <c r="E180" s="40">
        <v>0</v>
      </c>
      <c r="F180" s="40">
        <v>0</v>
      </c>
      <c r="G180" s="23"/>
      <c r="H180" s="23"/>
      <c r="I180" s="23"/>
      <c r="J180" s="23"/>
    </row>
    <row r="181" spans="1:10" ht="14.1" customHeight="1" x14ac:dyDescent="0.25">
      <c r="A181" s="23"/>
      <c r="B181" s="39" t="s">
        <v>63</v>
      </c>
      <c r="C181" s="40">
        <v>0</v>
      </c>
      <c r="D181" s="40">
        <v>0</v>
      </c>
      <c r="E181" s="40">
        <v>0</v>
      </c>
      <c r="F181" s="40">
        <v>0</v>
      </c>
      <c r="G181" s="23"/>
      <c r="H181" s="23"/>
      <c r="I181" s="23"/>
      <c r="J181" s="23"/>
    </row>
    <row r="182" spans="1:10" ht="14.1" customHeight="1" x14ac:dyDescent="0.25">
      <c r="A182" s="23"/>
      <c r="B182" s="39" t="s">
        <v>49</v>
      </c>
      <c r="C182" s="40">
        <v>0</v>
      </c>
      <c r="D182" s="40">
        <v>0</v>
      </c>
      <c r="E182" s="40">
        <v>0</v>
      </c>
      <c r="F182" s="40">
        <v>0</v>
      </c>
      <c r="G182" s="23"/>
      <c r="H182" s="23"/>
      <c r="I182" s="23"/>
      <c r="J182" s="23"/>
    </row>
    <row r="183" spans="1:10" ht="14.1" customHeight="1" x14ac:dyDescent="0.25">
      <c r="A183" s="23"/>
      <c r="B183" s="39" t="s">
        <v>58</v>
      </c>
      <c r="C183" s="40">
        <v>0</v>
      </c>
      <c r="D183" s="40">
        <v>0</v>
      </c>
      <c r="E183" s="40">
        <v>0</v>
      </c>
      <c r="F183" s="40">
        <v>0</v>
      </c>
      <c r="G183" s="23"/>
      <c r="H183" s="23"/>
      <c r="I183" s="23"/>
      <c r="J183" s="23"/>
    </row>
    <row r="184" spans="1:10" ht="14.1" customHeight="1" x14ac:dyDescent="0.25">
      <c r="A184" s="23"/>
      <c r="B184" s="39" t="s">
        <v>59</v>
      </c>
      <c r="C184" s="40">
        <v>0</v>
      </c>
      <c r="D184" s="40">
        <v>0</v>
      </c>
      <c r="E184" s="40">
        <v>0</v>
      </c>
      <c r="F184" s="40">
        <v>0</v>
      </c>
      <c r="G184" s="23"/>
      <c r="H184" s="23"/>
      <c r="I184" s="23"/>
      <c r="J184" s="23"/>
    </row>
    <row r="185" spans="1:10" ht="14.1" customHeight="1" x14ac:dyDescent="0.25">
      <c r="A185" s="23"/>
      <c r="B185" s="39" t="s">
        <v>60</v>
      </c>
      <c r="C185" s="40">
        <v>0</v>
      </c>
      <c r="D185" s="40">
        <v>0</v>
      </c>
      <c r="E185" s="40">
        <v>0</v>
      </c>
      <c r="F185" s="40">
        <v>0</v>
      </c>
      <c r="G185" s="23"/>
      <c r="H185" s="23"/>
      <c r="I185" s="23"/>
      <c r="J185" s="23"/>
    </row>
    <row r="186" spans="1:10" ht="14.1" customHeight="1" x14ac:dyDescent="0.25">
      <c r="A186" s="23"/>
      <c r="B186" s="39" t="s">
        <v>61</v>
      </c>
      <c r="C186" s="40">
        <v>0</v>
      </c>
      <c r="D186" s="40">
        <v>0</v>
      </c>
      <c r="E186" s="40">
        <v>0</v>
      </c>
      <c r="F186" s="40">
        <v>0</v>
      </c>
      <c r="G186" s="23"/>
      <c r="H186" s="23"/>
      <c r="I186" s="23"/>
      <c r="J186" s="23"/>
    </row>
    <row r="187" spans="1:10" ht="14.1" customHeight="1" x14ac:dyDescent="0.25">
      <c r="A187" s="23"/>
      <c r="B187" s="39" t="s">
        <v>64</v>
      </c>
      <c r="C187" s="40">
        <v>0</v>
      </c>
      <c r="D187" s="40">
        <v>0</v>
      </c>
      <c r="E187" s="40">
        <v>0</v>
      </c>
      <c r="F187" s="40">
        <v>0</v>
      </c>
      <c r="G187" s="23"/>
      <c r="H187" s="23"/>
      <c r="I187" s="23"/>
      <c r="J187" s="23"/>
    </row>
    <row r="188" spans="1:10" ht="14.1" customHeight="1" x14ac:dyDescent="0.25">
      <c r="A188" s="23"/>
      <c r="B188" s="39" t="s">
        <v>65</v>
      </c>
      <c r="C188" s="40">
        <v>0</v>
      </c>
      <c r="D188" s="40">
        <v>0</v>
      </c>
      <c r="E188" s="40">
        <v>0</v>
      </c>
      <c r="F188" s="40">
        <v>0</v>
      </c>
      <c r="G188" s="23"/>
      <c r="H188" s="23"/>
      <c r="I188" s="23"/>
      <c r="J188" s="23"/>
    </row>
    <row r="189" spans="1:10" ht="14.1" customHeight="1" x14ac:dyDescent="0.25">
      <c r="A189" s="23"/>
      <c r="B189" s="41" t="s">
        <v>25</v>
      </c>
      <c r="C189" s="40">
        <v>0</v>
      </c>
      <c r="D189" s="40">
        <v>1200000</v>
      </c>
      <c r="E189" s="40">
        <v>1200000</v>
      </c>
      <c r="F189" s="40">
        <v>1200000</v>
      </c>
      <c r="G189" s="23"/>
      <c r="H189" s="23"/>
      <c r="I189" s="23"/>
      <c r="J189" s="23"/>
    </row>
    <row r="190" spans="1:10" ht="14.1" customHeight="1" x14ac:dyDescent="0.25">
      <c r="A190" s="23"/>
      <c r="B190" s="33" t="s">
        <v>19</v>
      </c>
      <c r="C190" s="1619" t="s">
        <v>1355</v>
      </c>
      <c r="D190" s="1620"/>
      <c r="E190" s="1620"/>
      <c r="F190" s="1620"/>
      <c r="G190" s="23"/>
      <c r="H190" s="23"/>
      <c r="I190" s="23"/>
      <c r="J190" s="23"/>
    </row>
    <row r="191" spans="1:10" ht="14.1" customHeight="1" x14ac:dyDescent="0.25">
      <c r="A191" s="23"/>
      <c r="B191" s="34" t="s">
        <v>20</v>
      </c>
      <c r="C191" s="1615" t="s">
        <v>1354</v>
      </c>
      <c r="D191" s="1616"/>
      <c r="E191" s="1616"/>
      <c r="F191" s="1616"/>
      <c r="G191" s="23"/>
      <c r="H191" s="23"/>
      <c r="I191" s="23"/>
      <c r="J191" s="23"/>
    </row>
    <row r="192" spans="1:10" ht="14.1" customHeight="1" x14ac:dyDescent="0.25">
      <c r="A192" s="23"/>
      <c r="B192" s="34" t="s">
        <v>21</v>
      </c>
      <c r="C192" s="1615" t="s">
        <v>1353</v>
      </c>
      <c r="D192" s="1616"/>
      <c r="E192" s="1616"/>
      <c r="F192" s="1616"/>
      <c r="G192" s="23"/>
      <c r="H192" s="23"/>
      <c r="I192" s="23"/>
      <c r="J192" s="23"/>
    </row>
    <row r="193" spans="1:10" ht="15" customHeight="1" x14ac:dyDescent="0.25">
      <c r="A193" s="23"/>
      <c r="B193" s="35"/>
      <c r="C193" s="36">
        <v>2023</v>
      </c>
      <c r="D193" s="36">
        <v>2024</v>
      </c>
      <c r="E193" s="36">
        <v>2025</v>
      </c>
      <c r="F193" s="36">
        <v>2026</v>
      </c>
      <c r="G193" s="23"/>
      <c r="H193" s="23"/>
      <c r="I193" s="23"/>
      <c r="J193" s="23"/>
    </row>
    <row r="194" spans="1:10" ht="15" customHeight="1" x14ac:dyDescent="0.25">
      <c r="A194" s="23"/>
      <c r="B194" s="37"/>
      <c r="C194" s="38" t="s">
        <v>22</v>
      </c>
      <c r="D194" s="38" t="s">
        <v>23</v>
      </c>
      <c r="E194" s="38" t="s">
        <v>23</v>
      </c>
      <c r="F194" s="38" t="s">
        <v>23</v>
      </c>
      <c r="G194" s="23"/>
      <c r="H194" s="23"/>
      <c r="I194" s="23"/>
      <c r="J194" s="23"/>
    </row>
    <row r="195" spans="1:10" ht="14.1" customHeight="1" x14ac:dyDescent="0.25">
      <c r="A195" s="23"/>
      <c r="B195" s="27" t="s">
        <v>33</v>
      </c>
      <c r="C195" s="31" t="s">
        <v>197</v>
      </c>
      <c r="D195" s="31" t="s">
        <v>208</v>
      </c>
      <c r="E195" s="31" t="s">
        <v>1352</v>
      </c>
      <c r="F195" s="31" t="s">
        <v>208</v>
      </c>
      <c r="G195" s="23"/>
      <c r="H195" s="23"/>
      <c r="I195" s="23"/>
      <c r="J195" s="23"/>
    </row>
    <row r="196" spans="1:10" ht="14.1" customHeight="1" x14ac:dyDescent="0.25">
      <c r="A196" s="23"/>
      <c r="B196" s="27" t="s">
        <v>35</v>
      </c>
      <c r="C196" s="31" t="s">
        <v>1351</v>
      </c>
      <c r="D196" s="31" t="s">
        <v>1350</v>
      </c>
      <c r="E196" s="31" t="s">
        <v>1319</v>
      </c>
      <c r="F196" s="31" t="s">
        <v>1350</v>
      </c>
      <c r="G196" s="23"/>
      <c r="H196" s="23"/>
      <c r="I196" s="23"/>
      <c r="J196" s="23"/>
    </row>
    <row r="197" spans="1:10" ht="14.1" customHeight="1" x14ac:dyDescent="0.25">
      <c r="A197" s="23"/>
      <c r="B197" s="27" t="s">
        <v>40</v>
      </c>
      <c r="C197" s="31" t="s">
        <v>1349</v>
      </c>
      <c r="D197" s="31" t="s">
        <v>1347</v>
      </c>
      <c r="E197" s="31" t="s">
        <v>1348</v>
      </c>
      <c r="F197" s="31" t="s">
        <v>1347</v>
      </c>
      <c r="G197" s="23"/>
      <c r="H197" s="23"/>
      <c r="I197" s="23"/>
      <c r="J197" s="23"/>
    </row>
    <row r="198" spans="1:10" ht="14.1" customHeight="1" x14ac:dyDescent="0.25">
      <c r="A198" s="23"/>
      <c r="B198" s="27" t="s">
        <v>41</v>
      </c>
      <c r="C198" s="31" t="s">
        <v>18</v>
      </c>
      <c r="D198" s="31" t="s">
        <v>1346</v>
      </c>
      <c r="E198" s="31" t="s">
        <v>1345</v>
      </c>
      <c r="F198" s="31" t="s">
        <v>1344</v>
      </c>
      <c r="G198" s="23"/>
      <c r="H198" s="23"/>
      <c r="I198" s="23"/>
      <c r="J198" s="23"/>
    </row>
    <row r="199" spans="1:10" ht="14.1" customHeight="1" x14ac:dyDescent="0.25">
      <c r="A199" s="23"/>
      <c r="B199" s="27" t="s">
        <v>43</v>
      </c>
      <c r="C199" s="31" t="s">
        <v>18</v>
      </c>
      <c r="D199" s="31" t="s">
        <v>1343</v>
      </c>
      <c r="E199" s="31" t="s">
        <v>1342</v>
      </c>
      <c r="F199" s="31" t="s">
        <v>1341</v>
      </c>
      <c r="G199" s="23"/>
      <c r="H199" s="23"/>
      <c r="I199" s="23"/>
      <c r="J199" s="23"/>
    </row>
    <row r="200" spans="1:10" ht="14.1" customHeight="1" x14ac:dyDescent="0.25">
      <c r="A200" s="23"/>
      <c r="B200" s="27" t="s">
        <v>47</v>
      </c>
      <c r="C200" s="31" t="s">
        <v>18</v>
      </c>
      <c r="D200" s="31" t="s">
        <v>1340</v>
      </c>
      <c r="E200" s="31" t="s">
        <v>1339</v>
      </c>
      <c r="F200" s="31" t="s">
        <v>1338</v>
      </c>
      <c r="G200" s="23"/>
      <c r="H200" s="23"/>
      <c r="I200" s="23"/>
      <c r="J200" s="23"/>
    </row>
    <row r="201" spans="1:10" ht="14.1" customHeight="1" x14ac:dyDescent="0.25">
      <c r="A201" s="23"/>
      <c r="B201" s="1617" t="s">
        <v>24</v>
      </c>
      <c r="C201" s="1618"/>
      <c r="D201" s="1618"/>
      <c r="E201" s="1618"/>
      <c r="F201" s="1618"/>
      <c r="G201" s="23"/>
      <c r="H201" s="23"/>
      <c r="I201" s="23"/>
      <c r="J201" s="23"/>
    </row>
    <row r="202" spans="1:10" ht="14.1" customHeight="1" x14ac:dyDescent="0.25">
      <c r="A202" s="23"/>
      <c r="B202" s="35"/>
      <c r="C202" s="36">
        <v>2023</v>
      </c>
      <c r="D202" s="36">
        <v>2024</v>
      </c>
      <c r="E202" s="36">
        <v>2025</v>
      </c>
      <c r="F202" s="36">
        <v>2026</v>
      </c>
      <c r="G202" s="23"/>
      <c r="H202" s="23"/>
      <c r="I202" s="23"/>
      <c r="J202" s="23"/>
    </row>
    <row r="203" spans="1:10" ht="14.1" customHeight="1" x14ac:dyDescent="0.25">
      <c r="A203" s="23"/>
      <c r="B203" s="37"/>
      <c r="C203" s="38" t="s">
        <v>22</v>
      </c>
      <c r="D203" s="38" t="s">
        <v>23</v>
      </c>
      <c r="E203" s="38" t="s">
        <v>23</v>
      </c>
      <c r="F203" s="38" t="s">
        <v>23</v>
      </c>
      <c r="G203" s="23"/>
      <c r="H203" s="23"/>
      <c r="I203" s="23"/>
      <c r="J203" s="23"/>
    </row>
    <row r="204" spans="1:10" ht="14.1" customHeight="1" x14ac:dyDescent="0.25">
      <c r="A204" s="23"/>
      <c r="B204" s="39" t="s">
        <v>48</v>
      </c>
      <c r="C204" s="40">
        <v>0</v>
      </c>
      <c r="D204" s="40">
        <v>0</v>
      </c>
      <c r="E204" s="40">
        <v>0</v>
      </c>
      <c r="F204" s="40">
        <v>0</v>
      </c>
      <c r="G204" s="23"/>
      <c r="H204" s="23"/>
      <c r="I204" s="23"/>
      <c r="J204" s="23"/>
    </row>
    <row r="205" spans="1:10" ht="14.1" customHeight="1" x14ac:dyDescent="0.25">
      <c r="A205" s="23"/>
      <c r="B205" s="39" t="s">
        <v>49</v>
      </c>
      <c r="C205" s="40">
        <v>0</v>
      </c>
      <c r="D205" s="40">
        <v>0</v>
      </c>
      <c r="E205" s="40">
        <v>0</v>
      </c>
      <c r="F205" s="40">
        <v>0</v>
      </c>
      <c r="G205" s="23"/>
      <c r="H205" s="23"/>
      <c r="I205" s="23"/>
      <c r="J205" s="23"/>
    </row>
    <row r="206" spans="1:10" ht="14.1" customHeight="1" x14ac:dyDescent="0.25">
      <c r="A206" s="23"/>
      <c r="B206" s="39" t="s">
        <v>50</v>
      </c>
      <c r="C206" s="40">
        <v>0</v>
      </c>
      <c r="D206" s="40">
        <v>0</v>
      </c>
      <c r="E206" s="40">
        <v>0</v>
      </c>
      <c r="F206" s="40">
        <v>0</v>
      </c>
      <c r="G206" s="23"/>
      <c r="H206" s="23"/>
      <c r="I206" s="23"/>
      <c r="J206" s="23"/>
    </row>
    <row r="207" spans="1:10" ht="14.1" customHeight="1" x14ac:dyDescent="0.25">
      <c r="A207" s="23"/>
      <c r="B207" s="39" t="s">
        <v>51</v>
      </c>
      <c r="C207" s="40">
        <v>0</v>
      </c>
      <c r="D207" s="40">
        <v>0</v>
      </c>
      <c r="E207" s="40">
        <v>0</v>
      </c>
      <c r="F207" s="40">
        <v>0</v>
      </c>
      <c r="G207" s="23"/>
      <c r="H207" s="23"/>
      <c r="I207" s="23"/>
      <c r="J207" s="23"/>
    </row>
    <row r="208" spans="1:10" ht="14.1" customHeight="1" x14ac:dyDescent="0.25">
      <c r="A208" s="23"/>
      <c r="B208" s="39" t="s">
        <v>49</v>
      </c>
      <c r="C208" s="40">
        <v>0</v>
      </c>
      <c r="D208" s="40">
        <v>0</v>
      </c>
      <c r="E208" s="40">
        <v>0</v>
      </c>
      <c r="F208" s="40">
        <v>0</v>
      </c>
      <c r="G208" s="23"/>
      <c r="H208" s="23"/>
      <c r="I208" s="23"/>
      <c r="J208" s="23"/>
    </row>
    <row r="209" spans="1:10" ht="14.1" customHeight="1" x14ac:dyDescent="0.25">
      <c r="A209" s="23"/>
      <c r="B209" s="39" t="s">
        <v>50</v>
      </c>
      <c r="C209" s="40">
        <v>0</v>
      </c>
      <c r="D209" s="40">
        <v>0</v>
      </c>
      <c r="E209" s="40">
        <v>0</v>
      </c>
      <c r="F209" s="40">
        <v>0</v>
      </c>
      <c r="G209" s="23"/>
      <c r="H209" s="23"/>
      <c r="I209" s="23"/>
      <c r="J209" s="23"/>
    </row>
    <row r="210" spans="1:10" ht="14.1" customHeight="1" x14ac:dyDescent="0.25">
      <c r="A210" s="23"/>
      <c r="B210" s="39" t="s">
        <v>52</v>
      </c>
      <c r="C210" s="40">
        <v>0</v>
      </c>
      <c r="D210" s="40">
        <v>0</v>
      </c>
      <c r="E210" s="40">
        <v>0</v>
      </c>
      <c r="F210" s="40">
        <v>0</v>
      </c>
      <c r="G210" s="23"/>
      <c r="H210" s="23"/>
      <c r="I210" s="23"/>
      <c r="J210" s="23"/>
    </row>
    <row r="211" spans="1:10" ht="14.1" customHeight="1" x14ac:dyDescent="0.25">
      <c r="A211" s="23"/>
      <c r="B211" s="39" t="s">
        <v>49</v>
      </c>
      <c r="C211" s="40">
        <v>0</v>
      </c>
      <c r="D211" s="40">
        <v>0</v>
      </c>
      <c r="E211" s="40">
        <v>0</v>
      </c>
      <c r="F211" s="40">
        <v>0</v>
      </c>
      <c r="G211" s="23"/>
      <c r="H211" s="23"/>
      <c r="I211" s="23"/>
      <c r="J211" s="23"/>
    </row>
    <row r="212" spans="1:10" ht="14.1" customHeight="1" x14ac:dyDescent="0.25">
      <c r="A212" s="23"/>
      <c r="B212" s="39" t="s">
        <v>50</v>
      </c>
      <c r="C212" s="40">
        <v>0</v>
      </c>
      <c r="D212" s="40">
        <v>0</v>
      </c>
      <c r="E212" s="40">
        <v>0</v>
      </c>
      <c r="F212" s="40">
        <v>0</v>
      </c>
      <c r="G212" s="23"/>
      <c r="H212" s="23"/>
      <c r="I212" s="23"/>
      <c r="J212" s="23"/>
    </row>
    <row r="213" spans="1:10" ht="14.1" customHeight="1" x14ac:dyDescent="0.25">
      <c r="A213" s="23"/>
      <c r="B213" s="39" t="s">
        <v>53</v>
      </c>
      <c r="C213" s="40">
        <v>0</v>
      </c>
      <c r="D213" s="40">
        <v>0</v>
      </c>
      <c r="E213" s="40">
        <v>0</v>
      </c>
      <c r="F213" s="40">
        <v>0</v>
      </c>
      <c r="G213" s="23"/>
      <c r="H213" s="23"/>
      <c r="I213" s="23"/>
      <c r="J213" s="23"/>
    </row>
    <row r="214" spans="1:10" ht="14.1" customHeight="1" x14ac:dyDescent="0.25">
      <c r="A214" s="23"/>
      <c r="B214" s="39" t="s">
        <v>49</v>
      </c>
      <c r="C214" s="40">
        <v>0</v>
      </c>
      <c r="D214" s="40">
        <v>0</v>
      </c>
      <c r="E214" s="40">
        <v>0</v>
      </c>
      <c r="F214" s="40">
        <v>0</v>
      </c>
      <c r="G214" s="23"/>
      <c r="H214" s="23"/>
      <c r="I214" s="23"/>
      <c r="J214" s="23"/>
    </row>
    <row r="215" spans="1:10" ht="14.1" customHeight="1" x14ac:dyDescent="0.25">
      <c r="A215" s="23"/>
      <c r="B215" s="39" t="s">
        <v>50</v>
      </c>
      <c r="C215" s="40">
        <v>0</v>
      </c>
      <c r="D215" s="40">
        <v>0</v>
      </c>
      <c r="E215" s="40">
        <v>0</v>
      </c>
      <c r="F215" s="40">
        <v>0</v>
      </c>
      <c r="G215" s="23"/>
      <c r="H215" s="23"/>
      <c r="I215" s="23"/>
      <c r="J215" s="23"/>
    </row>
    <row r="216" spans="1:10" ht="14.1" customHeight="1" x14ac:dyDescent="0.25">
      <c r="A216" s="23"/>
      <c r="B216" s="39" t="s">
        <v>54</v>
      </c>
      <c r="C216" s="40">
        <v>0</v>
      </c>
      <c r="D216" s="40">
        <v>0</v>
      </c>
      <c r="E216" s="40">
        <v>0</v>
      </c>
      <c r="F216" s="40">
        <v>0</v>
      </c>
      <c r="G216" s="23"/>
      <c r="H216" s="23"/>
      <c r="I216" s="23"/>
      <c r="J216" s="23"/>
    </row>
    <row r="217" spans="1:10" ht="14.1" customHeight="1" x14ac:dyDescent="0.25">
      <c r="A217" s="23"/>
      <c r="B217" s="39" t="s">
        <v>49</v>
      </c>
      <c r="C217" s="40">
        <v>0</v>
      </c>
      <c r="D217" s="40">
        <v>0</v>
      </c>
      <c r="E217" s="40">
        <v>0</v>
      </c>
      <c r="F217" s="40">
        <v>0</v>
      </c>
      <c r="G217" s="23"/>
      <c r="H217" s="23"/>
      <c r="I217" s="23"/>
      <c r="J217" s="23"/>
    </row>
    <row r="218" spans="1:10" ht="14.1" customHeight="1" x14ac:dyDescent="0.25">
      <c r="A218" s="23"/>
      <c r="B218" s="39" t="s">
        <v>50</v>
      </c>
      <c r="C218" s="40">
        <v>0</v>
      </c>
      <c r="D218" s="40">
        <v>0</v>
      </c>
      <c r="E218" s="40">
        <v>0</v>
      </c>
      <c r="F218" s="40">
        <v>0</v>
      </c>
      <c r="G218" s="23"/>
      <c r="H218" s="23"/>
      <c r="I218" s="23"/>
      <c r="J218" s="23"/>
    </row>
    <row r="219" spans="1:10" ht="14.1" customHeight="1" x14ac:dyDescent="0.25">
      <c r="A219" s="23"/>
      <c r="B219" s="39" t="s">
        <v>55</v>
      </c>
      <c r="C219" s="40">
        <v>0</v>
      </c>
      <c r="D219" s="40">
        <v>0</v>
      </c>
      <c r="E219" s="40">
        <v>0</v>
      </c>
      <c r="F219" s="40">
        <v>0</v>
      </c>
      <c r="G219" s="23"/>
      <c r="H219" s="23"/>
      <c r="I219" s="23"/>
      <c r="J219" s="23"/>
    </row>
    <row r="220" spans="1:10" ht="14.1" customHeight="1" x14ac:dyDescent="0.25">
      <c r="A220" s="23"/>
      <c r="B220" s="39" t="s">
        <v>49</v>
      </c>
      <c r="C220" s="40">
        <v>0</v>
      </c>
      <c r="D220" s="40">
        <v>0</v>
      </c>
      <c r="E220" s="40">
        <v>0</v>
      </c>
      <c r="F220" s="40">
        <v>0</v>
      </c>
      <c r="G220" s="23"/>
      <c r="H220" s="23"/>
      <c r="I220" s="23"/>
      <c r="J220" s="23"/>
    </row>
    <row r="221" spans="1:10" ht="14.1" customHeight="1" x14ac:dyDescent="0.25">
      <c r="A221" s="23"/>
      <c r="B221" s="39" t="s">
        <v>50</v>
      </c>
      <c r="C221" s="40">
        <v>0</v>
      </c>
      <c r="D221" s="40">
        <v>0</v>
      </c>
      <c r="E221" s="40">
        <v>0</v>
      </c>
      <c r="F221" s="40">
        <v>0</v>
      </c>
      <c r="G221" s="23"/>
      <c r="H221" s="23"/>
      <c r="I221" s="23"/>
      <c r="J221" s="23"/>
    </row>
    <row r="222" spans="1:10" ht="14.1" customHeight="1" x14ac:dyDescent="0.25">
      <c r="A222" s="23"/>
      <c r="B222" s="39" t="s">
        <v>56</v>
      </c>
      <c r="C222" s="40">
        <v>0</v>
      </c>
      <c r="D222" s="40">
        <v>0</v>
      </c>
      <c r="E222" s="40">
        <v>0</v>
      </c>
      <c r="F222" s="40">
        <v>0</v>
      </c>
      <c r="G222" s="23"/>
      <c r="H222" s="23"/>
      <c r="I222" s="23"/>
      <c r="J222" s="23"/>
    </row>
    <row r="223" spans="1:10" ht="14.1" customHeight="1" x14ac:dyDescent="0.25">
      <c r="A223" s="23"/>
      <c r="B223" s="39" t="s">
        <v>49</v>
      </c>
      <c r="C223" s="40">
        <v>0</v>
      </c>
      <c r="D223" s="40">
        <v>0</v>
      </c>
      <c r="E223" s="40">
        <v>0</v>
      </c>
      <c r="F223" s="40">
        <v>0</v>
      </c>
      <c r="G223" s="23"/>
      <c r="H223" s="23"/>
      <c r="I223" s="23"/>
      <c r="J223" s="23"/>
    </row>
    <row r="224" spans="1:10" ht="14.1" customHeight="1" x14ac:dyDescent="0.25">
      <c r="A224" s="23"/>
      <c r="B224" s="39" t="s">
        <v>50</v>
      </c>
      <c r="C224" s="40">
        <v>0</v>
      </c>
      <c r="D224" s="40">
        <v>0</v>
      </c>
      <c r="E224" s="40">
        <v>0</v>
      </c>
      <c r="F224" s="40">
        <v>0</v>
      </c>
      <c r="G224" s="23"/>
      <c r="H224" s="23"/>
      <c r="I224" s="23"/>
      <c r="J224" s="23"/>
    </row>
    <row r="225" spans="1:10" ht="14.1" customHeight="1" x14ac:dyDescent="0.25">
      <c r="A225" s="23"/>
      <c r="B225" s="39" t="s">
        <v>57</v>
      </c>
      <c r="C225" s="40">
        <v>0</v>
      </c>
      <c r="D225" s="40">
        <v>0</v>
      </c>
      <c r="E225" s="40">
        <v>0</v>
      </c>
      <c r="F225" s="40">
        <v>0</v>
      </c>
      <c r="G225" s="23"/>
      <c r="H225" s="23"/>
      <c r="I225" s="23"/>
      <c r="J225" s="23"/>
    </row>
    <row r="226" spans="1:10" ht="14.1" customHeight="1" x14ac:dyDescent="0.25">
      <c r="A226" s="23"/>
      <c r="B226" s="39" t="s">
        <v>49</v>
      </c>
      <c r="C226" s="40">
        <v>0</v>
      </c>
      <c r="D226" s="40">
        <v>0</v>
      </c>
      <c r="E226" s="40">
        <v>0</v>
      </c>
      <c r="F226" s="40">
        <v>0</v>
      </c>
      <c r="G226" s="23"/>
      <c r="H226" s="23"/>
      <c r="I226" s="23"/>
      <c r="J226" s="23"/>
    </row>
    <row r="227" spans="1:10" ht="14.1" customHeight="1" x14ac:dyDescent="0.25">
      <c r="A227" s="23"/>
      <c r="B227" s="39" t="s">
        <v>58</v>
      </c>
      <c r="C227" s="40">
        <v>0</v>
      </c>
      <c r="D227" s="40">
        <v>0</v>
      </c>
      <c r="E227" s="40">
        <v>0</v>
      </c>
      <c r="F227" s="40">
        <v>0</v>
      </c>
      <c r="G227" s="23"/>
      <c r="H227" s="23"/>
      <c r="I227" s="23"/>
      <c r="J227" s="23"/>
    </row>
    <row r="228" spans="1:10" ht="14.1" customHeight="1" x14ac:dyDescent="0.25">
      <c r="A228" s="23"/>
      <c r="B228" s="39" t="s">
        <v>59</v>
      </c>
      <c r="C228" s="40">
        <v>0</v>
      </c>
      <c r="D228" s="40">
        <v>0</v>
      </c>
      <c r="E228" s="40">
        <v>0</v>
      </c>
      <c r="F228" s="40">
        <v>0</v>
      </c>
      <c r="G228" s="23"/>
      <c r="H228" s="23"/>
      <c r="I228" s="23"/>
      <c r="J228" s="23"/>
    </row>
    <row r="229" spans="1:10" ht="14.1" customHeight="1" x14ac:dyDescent="0.25">
      <c r="A229" s="23"/>
      <c r="B229" s="39" t="s">
        <v>60</v>
      </c>
      <c r="C229" s="40">
        <v>0</v>
      </c>
      <c r="D229" s="40">
        <v>0</v>
      </c>
      <c r="E229" s="40">
        <v>0</v>
      </c>
      <c r="F229" s="40">
        <v>0</v>
      </c>
      <c r="G229" s="23"/>
      <c r="H229" s="23"/>
      <c r="I229" s="23"/>
      <c r="J229" s="23"/>
    </row>
    <row r="230" spans="1:10" ht="14.1" customHeight="1" x14ac:dyDescent="0.25">
      <c r="A230" s="23"/>
      <c r="B230" s="39" t="s">
        <v>61</v>
      </c>
      <c r="C230" s="40">
        <v>0</v>
      </c>
      <c r="D230" s="40">
        <v>0</v>
      </c>
      <c r="E230" s="40">
        <v>0</v>
      </c>
      <c r="F230" s="40">
        <v>0</v>
      </c>
      <c r="G230" s="23"/>
      <c r="H230" s="23"/>
      <c r="I230" s="23"/>
      <c r="J230" s="23"/>
    </row>
    <row r="231" spans="1:10" ht="14.1" customHeight="1" x14ac:dyDescent="0.25">
      <c r="A231" s="23"/>
      <c r="B231" s="39" t="s">
        <v>62</v>
      </c>
      <c r="C231" s="40">
        <v>0</v>
      </c>
      <c r="D231" s="40">
        <v>6200000</v>
      </c>
      <c r="E231" s="40">
        <v>1200000</v>
      </c>
      <c r="F231" s="40">
        <v>6200000</v>
      </c>
      <c r="G231" s="23"/>
      <c r="H231" s="23"/>
      <c r="I231" s="23"/>
      <c r="J231" s="23"/>
    </row>
    <row r="232" spans="1:10" ht="14.1" customHeight="1" x14ac:dyDescent="0.25">
      <c r="A232" s="23"/>
      <c r="B232" s="39" t="s">
        <v>49</v>
      </c>
      <c r="C232" s="40">
        <v>0</v>
      </c>
      <c r="D232" s="40">
        <v>6200000</v>
      </c>
      <c r="E232" s="40">
        <v>1200000</v>
      </c>
      <c r="F232" s="40">
        <v>6200000</v>
      </c>
      <c r="G232" s="23"/>
      <c r="H232" s="23"/>
      <c r="I232" s="23"/>
      <c r="J232" s="23"/>
    </row>
    <row r="233" spans="1:10" ht="14.1" customHeight="1" x14ac:dyDescent="0.25">
      <c r="A233" s="23"/>
      <c r="B233" s="39" t="s">
        <v>58</v>
      </c>
      <c r="C233" s="40">
        <v>0</v>
      </c>
      <c r="D233" s="40">
        <v>0</v>
      </c>
      <c r="E233" s="40">
        <v>0</v>
      </c>
      <c r="F233" s="40">
        <v>0</v>
      </c>
      <c r="G233" s="23"/>
      <c r="H233" s="23"/>
      <c r="I233" s="23"/>
      <c r="J233" s="23"/>
    </row>
    <row r="234" spans="1:10" ht="14.1" customHeight="1" x14ac:dyDescent="0.25">
      <c r="A234" s="23"/>
      <c r="B234" s="39" t="s">
        <v>59</v>
      </c>
      <c r="C234" s="40">
        <v>0</v>
      </c>
      <c r="D234" s="40">
        <v>0</v>
      </c>
      <c r="E234" s="40">
        <v>0</v>
      </c>
      <c r="F234" s="40">
        <v>0</v>
      </c>
      <c r="G234" s="23"/>
      <c r="H234" s="23"/>
      <c r="I234" s="23"/>
      <c r="J234" s="23"/>
    </row>
    <row r="235" spans="1:10" ht="14.1" customHeight="1" x14ac:dyDescent="0.25">
      <c r="A235" s="23"/>
      <c r="B235" s="39" t="s">
        <v>60</v>
      </c>
      <c r="C235" s="40">
        <v>0</v>
      </c>
      <c r="D235" s="40">
        <v>0</v>
      </c>
      <c r="E235" s="40">
        <v>0</v>
      </c>
      <c r="F235" s="40">
        <v>0</v>
      </c>
      <c r="G235" s="23"/>
      <c r="H235" s="23"/>
      <c r="I235" s="23"/>
      <c r="J235" s="23"/>
    </row>
    <row r="236" spans="1:10" ht="14.1" customHeight="1" x14ac:dyDescent="0.25">
      <c r="A236" s="23"/>
      <c r="B236" s="39" t="s">
        <v>61</v>
      </c>
      <c r="C236" s="40">
        <v>0</v>
      </c>
      <c r="D236" s="40">
        <v>0</v>
      </c>
      <c r="E236" s="40">
        <v>0</v>
      </c>
      <c r="F236" s="40">
        <v>0</v>
      </c>
      <c r="G236" s="23"/>
      <c r="H236" s="23"/>
      <c r="I236" s="23"/>
      <c r="J236" s="23"/>
    </row>
    <row r="237" spans="1:10" ht="14.1" customHeight="1" x14ac:dyDescent="0.25">
      <c r="A237" s="23"/>
      <c r="B237" s="39" t="s">
        <v>63</v>
      </c>
      <c r="C237" s="40">
        <v>0</v>
      </c>
      <c r="D237" s="40">
        <v>0</v>
      </c>
      <c r="E237" s="40">
        <v>0</v>
      </c>
      <c r="F237" s="40">
        <v>0</v>
      </c>
      <c r="G237" s="23"/>
      <c r="H237" s="23"/>
      <c r="I237" s="23"/>
      <c r="J237" s="23"/>
    </row>
    <row r="238" spans="1:10" ht="14.1" customHeight="1" x14ac:dyDescent="0.25">
      <c r="A238" s="23"/>
      <c r="B238" s="39" t="s">
        <v>49</v>
      </c>
      <c r="C238" s="40">
        <v>0</v>
      </c>
      <c r="D238" s="40">
        <v>0</v>
      </c>
      <c r="E238" s="40">
        <v>0</v>
      </c>
      <c r="F238" s="40">
        <v>0</v>
      </c>
      <c r="G238" s="23"/>
      <c r="H238" s="23"/>
      <c r="I238" s="23"/>
      <c r="J238" s="23"/>
    </row>
    <row r="239" spans="1:10" ht="14.1" customHeight="1" x14ac:dyDescent="0.25">
      <c r="A239" s="23"/>
      <c r="B239" s="39" t="s">
        <v>58</v>
      </c>
      <c r="C239" s="40">
        <v>0</v>
      </c>
      <c r="D239" s="40">
        <v>0</v>
      </c>
      <c r="E239" s="40">
        <v>0</v>
      </c>
      <c r="F239" s="40">
        <v>0</v>
      </c>
      <c r="G239" s="23"/>
      <c r="H239" s="23"/>
      <c r="I239" s="23"/>
      <c r="J239" s="23"/>
    </row>
    <row r="240" spans="1:10" ht="14.1" customHeight="1" x14ac:dyDescent="0.25">
      <c r="A240" s="23"/>
      <c r="B240" s="39" t="s">
        <v>59</v>
      </c>
      <c r="C240" s="40">
        <v>0</v>
      </c>
      <c r="D240" s="40">
        <v>0</v>
      </c>
      <c r="E240" s="40">
        <v>0</v>
      </c>
      <c r="F240" s="40">
        <v>0</v>
      </c>
      <c r="G240" s="23"/>
      <c r="H240" s="23"/>
      <c r="I240" s="23"/>
      <c r="J240" s="23"/>
    </row>
    <row r="241" spans="1:10" ht="14.1" customHeight="1" x14ac:dyDescent="0.25">
      <c r="A241" s="23"/>
      <c r="B241" s="39" t="s">
        <v>60</v>
      </c>
      <c r="C241" s="40">
        <v>0</v>
      </c>
      <c r="D241" s="40">
        <v>0</v>
      </c>
      <c r="E241" s="40">
        <v>0</v>
      </c>
      <c r="F241" s="40">
        <v>0</v>
      </c>
      <c r="G241" s="23"/>
      <c r="H241" s="23"/>
      <c r="I241" s="23"/>
      <c r="J241" s="23"/>
    </row>
    <row r="242" spans="1:10" ht="14.1" customHeight="1" x14ac:dyDescent="0.25">
      <c r="A242" s="23"/>
      <c r="B242" s="39" t="s">
        <v>61</v>
      </c>
      <c r="C242" s="40">
        <v>0</v>
      </c>
      <c r="D242" s="40">
        <v>0</v>
      </c>
      <c r="E242" s="40">
        <v>0</v>
      </c>
      <c r="F242" s="40">
        <v>0</v>
      </c>
      <c r="G242" s="23"/>
      <c r="H242" s="23"/>
      <c r="I242" s="23"/>
      <c r="J242" s="23"/>
    </row>
    <row r="243" spans="1:10" ht="14.1" customHeight="1" x14ac:dyDescent="0.25">
      <c r="A243" s="23"/>
      <c r="B243" s="39" t="s">
        <v>64</v>
      </c>
      <c r="C243" s="40">
        <v>0</v>
      </c>
      <c r="D243" s="40">
        <v>0</v>
      </c>
      <c r="E243" s="40">
        <v>0</v>
      </c>
      <c r="F243" s="40">
        <v>0</v>
      </c>
      <c r="G243" s="23"/>
      <c r="H243" s="23"/>
      <c r="I243" s="23"/>
      <c r="J243" s="23"/>
    </row>
    <row r="244" spans="1:10" ht="14.1" customHeight="1" x14ac:dyDescent="0.25">
      <c r="A244" s="23"/>
      <c r="B244" s="39" t="s">
        <v>65</v>
      </c>
      <c r="C244" s="40">
        <v>0</v>
      </c>
      <c r="D244" s="40">
        <v>0</v>
      </c>
      <c r="E244" s="40">
        <v>0</v>
      </c>
      <c r="F244" s="40">
        <v>0</v>
      </c>
      <c r="G244" s="23"/>
      <c r="H244" s="23"/>
      <c r="I244" s="23"/>
      <c r="J244" s="23"/>
    </row>
    <row r="245" spans="1:10" ht="14.1" customHeight="1" x14ac:dyDescent="0.25">
      <c r="A245" s="23"/>
      <c r="B245" s="41" t="s">
        <v>25</v>
      </c>
      <c r="C245" s="40">
        <v>0</v>
      </c>
      <c r="D245" s="40">
        <v>6200000</v>
      </c>
      <c r="E245" s="40">
        <v>1200000</v>
      </c>
      <c r="F245" s="40">
        <v>6200000</v>
      </c>
      <c r="G245" s="23"/>
      <c r="H245" s="23"/>
      <c r="I245" s="23"/>
      <c r="J245" s="23"/>
    </row>
    <row r="246" spans="1:10" ht="14.1" customHeight="1" x14ac:dyDescent="0.25">
      <c r="A246" s="23"/>
      <c r="B246" s="32" t="s">
        <v>1337</v>
      </c>
      <c r="C246" s="1621" t="s">
        <v>1336</v>
      </c>
      <c r="D246" s="1622"/>
      <c r="E246" s="1622"/>
      <c r="F246" s="1622"/>
      <c r="G246" s="23"/>
      <c r="H246" s="23"/>
      <c r="I246" s="23"/>
      <c r="J246" s="23"/>
    </row>
    <row r="247" spans="1:10" ht="14.1" customHeight="1" x14ac:dyDescent="0.25">
      <c r="A247" s="23"/>
      <c r="B247" s="33" t="s">
        <v>19</v>
      </c>
      <c r="C247" s="1619" t="s">
        <v>1335</v>
      </c>
      <c r="D247" s="1620"/>
      <c r="E247" s="1620"/>
      <c r="F247" s="1620"/>
      <c r="G247" s="23"/>
      <c r="H247" s="23"/>
      <c r="I247" s="23"/>
      <c r="J247" s="23"/>
    </row>
    <row r="248" spans="1:10" ht="14.1" customHeight="1" x14ac:dyDescent="0.25">
      <c r="A248" s="23"/>
      <c r="B248" s="34" t="s">
        <v>20</v>
      </c>
      <c r="C248" s="1615" t="s">
        <v>1334</v>
      </c>
      <c r="D248" s="1616"/>
      <c r="E248" s="1616"/>
      <c r="F248" s="1616"/>
      <c r="G248" s="23"/>
      <c r="H248" s="23"/>
      <c r="I248" s="23"/>
      <c r="J248" s="23"/>
    </row>
    <row r="249" spans="1:10" ht="14.1" customHeight="1" x14ac:dyDescent="0.25">
      <c r="A249" s="23"/>
      <c r="B249" s="34" t="s">
        <v>21</v>
      </c>
      <c r="C249" s="1615" t="s">
        <v>154</v>
      </c>
      <c r="D249" s="1616"/>
      <c r="E249" s="1616"/>
      <c r="F249" s="1616"/>
      <c r="G249" s="23"/>
      <c r="H249" s="23"/>
      <c r="I249" s="23"/>
      <c r="J249" s="23"/>
    </row>
    <row r="250" spans="1:10" ht="15" customHeight="1" x14ac:dyDescent="0.25">
      <c r="A250" s="23"/>
      <c r="B250" s="35"/>
      <c r="C250" s="36">
        <v>2023</v>
      </c>
      <c r="D250" s="36">
        <v>2024</v>
      </c>
      <c r="E250" s="36">
        <v>2025</v>
      </c>
      <c r="F250" s="36">
        <v>2026</v>
      </c>
      <c r="G250" s="23"/>
      <c r="H250" s="23"/>
      <c r="I250" s="23"/>
      <c r="J250" s="23"/>
    </row>
    <row r="251" spans="1:10" ht="15" customHeight="1" x14ac:dyDescent="0.25">
      <c r="A251" s="23"/>
      <c r="B251" s="37"/>
      <c r="C251" s="38" t="s">
        <v>22</v>
      </c>
      <c r="D251" s="38" t="s">
        <v>23</v>
      </c>
      <c r="E251" s="38" t="s">
        <v>23</v>
      </c>
      <c r="F251" s="38" t="s">
        <v>23</v>
      </c>
      <c r="G251" s="23"/>
      <c r="H251" s="23"/>
      <c r="I251" s="23"/>
      <c r="J251" s="23"/>
    </row>
    <row r="252" spans="1:10" ht="14.1" customHeight="1" x14ac:dyDescent="0.25">
      <c r="A252" s="23"/>
      <c r="B252" s="27" t="s">
        <v>33</v>
      </c>
      <c r="C252" s="31" t="s">
        <v>155</v>
      </c>
      <c r="D252" s="31" t="s">
        <v>220</v>
      </c>
      <c r="E252" s="31" t="s">
        <v>245</v>
      </c>
      <c r="F252" s="31" t="s">
        <v>245</v>
      </c>
      <c r="G252" s="23"/>
      <c r="H252" s="23"/>
      <c r="I252" s="23"/>
      <c r="J252" s="23"/>
    </row>
    <row r="253" spans="1:10" ht="14.1" customHeight="1" x14ac:dyDescent="0.25">
      <c r="A253" s="23"/>
      <c r="B253" s="27" t="s">
        <v>35</v>
      </c>
      <c r="C253" s="31" t="s">
        <v>1333</v>
      </c>
      <c r="D253" s="31" t="s">
        <v>1332</v>
      </c>
      <c r="E253" s="31" t="s">
        <v>1332</v>
      </c>
      <c r="F253" s="31" t="s">
        <v>1332</v>
      </c>
      <c r="G253" s="23"/>
      <c r="H253" s="23"/>
      <c r="I253" s="23"/>
      <c r="J253" s="23"/>
    </row>
    <row r="254" spans="1:10" ht="14.1" customHeight="1" x14ac:dyDescent="0.25">
      <c r="A254" s="23"/>
      <c r="B254" s="27" t="s">
        <v>40</v>
      </c>
      <c r="C254" s="31" t="s">
        <v>1331</v>
      </c>
      <c r="D254" s="31" t="s">
        <v>1330</v>
      </c>
      <c r="E254" s="31" t="s">
        <v>1329</v>
      </c>
      <c r="F254" s="31" t="s">
        <v>1329</v>
      </c>
      <c r="G254" s="23"/>
      <c r="H254" s="23"/>
      <c r="I254" s="23"/>
      <c r="J254" s="23"/>
    </row>
    <row r="255" spans="1:10" ht="14.1" customHeight="1" x14ac:dyDescent="0.25">
      <c r="A255" s="23"/>
      <c r="B255" s="27" t="s">
        <v>41</v>
      </c>
      <c r="C255" s="31" t="s">
        <v>18</v>
      </c>
      <c r="D255" s="31" t="s">
        <v>1328</v>
      </c>
      <c r="E255" s="31" t="s">
        <v>1327</v>
      </c>
      <c r="F255" s="31" t="s">
        <v>42</v>
      </c>
      <c r="G255" s="23"/>
      <c r="H255" s="23"/>
      <c r="I255" s="23"/>
      <c r="J255" s="23"/>
    </row>
    <row r="256" spans="1:10" ht="14.1" customHeight="1" x14ac:dyDescent="0.25">
      <c r="A256" s="23"/>
      <c r="B256" s="27" t="s">
        <v>43</v>
      </c>
      <c r="C256" s="31" t="s">
        <v>18</v>
      </c>
      <c r="D256" s="31" t="s">
        <v>108</v>
      </c>
      <c r="E256" s="31" t="s">
        <v>42</v>
      </c>
      <c r="F256" s="31" t="s">
        <v>42</v>
      </c>
      <c r="G256" s="23"/>
      <c r="H256" s="23"/>
      <c r="I256" s="23"/>
      <c r="J256" s="23"/>
    </row>
    <row r="257" spans="1:10" ht="14.1" customHeight="1" x14ac:dyDescent="0.25">
      <c r="A257" s="23"/>
      <c r="B257" s="27" t="s">
        <v>47</v>
      </c>
      <c r="C257" s="31" t="s">
        <v>18</v>
      </c>
      <c r="D257" s="31" t="s">
        <v>1326</v>
      </c>
      <c r="E257" s="31" t="s">
        <v>80</v>
      </c>
      <c r="F257" s="31" t="s">
        <v>42</v>
      </c>
      <c r="G257" s="23"/>
      <c r="H257" s="23"/>
      <c r="I257" s="23"/>
      <c r="J257" s="23"/>
    </row>
    <row r="258" spans="1:10" ht="14.1" customHeight="1" x14ac:dyDescent="0.25">
      <c r="A258" s="23"/>
      <c r="B258" s="1617" t="s">
        <v>24</v>
      </c>
      <c r="C258" s="1618"/>
      <c r="D258" s="1618"/>
      <c r="E258" s="1618"/>
      <c r="F258" s="1618"/>
      <c r="G258" s="23"/>
      <c r="H258" s="23"/>
      <c r="I258" s="23"/>
      <c r="J258" s="23"/>
    </row>
    <row r="259" spans="1:10" ht="14.1" customHeight="1" x14ac:dyDescent="0.25">
      <c r="A259" s="23"/>
      <c r="B259" s="35"/>
      <c r="C259" s="36">
        <v>2023</v>
      </c>
      <c r="D259" s="36">
        <v>2024</v>
      </c>
      <c r="E259" s="36">
        <v>2025</v>
      </c>
      <c r="F259" s="36">
        <v>2026</v>
      </c>
      <c r="G259" s="23"/>
      <c r="H259" s="23"/>
      <c r="I259" s="23"/>
      <c r="J259" s="23"/>
    </row>
    <row r="260" spans="1:10" ht="14.1" customHeight="1" x14ac:dyDescent="0.25">
      <c r="A260" s="23"/>
      <c r="B260" s="37"/>
      <c r="C260" s="38" t="s">
        <v>22</v>
      </c>
      <c r="D260" s="38" t="s">
        <v>23</v>
      </c>
      <c r="E260" s="38" t="s">
        <v>23</v>
      </c>
      <c r="F260" s="38" t="s">
        <v>23</v>
      </c>
      <c r="G260" s="23"/>
      <c r="H260" s="23"/>
      <c r="I260" s="23"/>
      <c r="J260" s="23"/>
    </row>
    <row r="261" spans="1:10" ht="14.1" customHeight="1" x14ac:dyDescent="0.25">
      <c r="A261" s="23"/>
      <c r="B261" s="39" t="s">
        <v>48</v>
      </c>
      <c r="C261" s="40">
        <v>0</v>
      </c>
      <c r="D261" s="40">
        <v>0</v>
      </c>
      <c r="E261" s="40">
        <v>0</v>
      </c>
      <c r="F261" s="40">
        <v>0</v>
      </c>
      <c r="G261" s="23"/>
      <c r="H261" s="23"/>
      <c r="I261" s="23"/>
      <c r="J261" s="23"/>
    </row>
    <row r="262" spans="1:10" ht="14.1" customHeight="1" x14ac:dyDescent="0.25">
      <c r="A262" s="23"/>
      <c r="B262" s="39" t="s">
        <v>49</v>
      </c>
      <c r="C262" s="40">
        <v>0</v>
      </c>
      <c r="D262" s="40">
        <v>0</v>
      </c>
      <c r="E262" s="40">
        <v>0</v>
      </c>
      <c r="F262" s="40">
        <v>0</v>
      </c>
      <c r="G262" s="23"/>
      <c r="H262" s="23"/>
      <c r="I262" s="23"/>
      <c r="J262" s="23"/>
    </row>
    <row r="263" spans="1:10" ht="14.1" customHeight="1" x14ac:dyDescent="0.25">
      <c r="A263" s="23"/>
      <c r="B263" s="39" t="s">
        <v>50</v>
      </c>
      <c r="C263" s="40">
        <v>0</v>
      </c>
      <c r="D263" s="40">
        <v>0</v>
      </c>
      <c r="E263" s="40">
        <v>0</v>
      </c>
      <c r="F263" s="40">
        <v>0</v>
      </c>
      <c r="G263" s="23"/>
      <c r="H263" s="23"/>
      <c r="I263" s="23"/>
      <c r="J263" s="23"/>
    </row>
    <row r="264" spans="1:10" ht="14.1" customHeight="1" x14ac:dyDescent="0.25">
      <c r="A264" s="23"/>
      <c r="B264" s="39" t="s">
        <v>51</v>
      </c>
      <c r="C264" s="40">
        <v>0</v>
      </c>
      <c r="D264" s="40">
        <v>0</v>
      </c>
      <c r="E264" s="40">
        <v>0</v>
      </c>
      <c r="F264" s="40">
        <v>0</v>
      </c>
      <c r="G264" s="23"/>
      <c r="H264" s="23"/>
      <c r="I264" s="23"/>
      <c r="J264" s="23"/>
    </row>
    <row r="265" spans="1:10" ht="14.1" customHeight="1" x14ac:dyDescent="0.25">
      <c r="A265" s="23"/>
      <c r="B265" s="39" t="s">
        <v>49</v>
      </c>
      <c r="C265" s="40">
        <v>0</v>
      </c>
      <c r="D265" s="40">
        <v>0</v>
      </c>
      <c r="E265" s="40">
        <v>0</v>
      </c>
      <c r="F265" s="40">
        <v>0</v>
      </c>
      <c r="G265" s="23"/>
      <c r="H265" s="23"/>
      <c r="I265" s="23"/>
      <c r="J265" s="23"/>
    </row>
    <row r="266" spans="1:10" ht="14.1" customHeight="1" x14ac:dyDescent="0.25">
      <c r="A266" s="23"/>
      <c r="B266" s="39" t="s">
        <v>50</v>
      </c>
      <c r="C266" s="40">
        <v>0</v>
      </c>
      <c r="D266" s="40">
        <v>0</v>
      </c>
      <c r="E266" s="40">
        <v>0</v>
      </c>
      <c r="F266" s="40">
        <v>0</v>
      </c>
      <c r="G266" s="23"/>
      <c r="H266" s="23"/>
      <c r="I266" s="23"/>
      <c r="J266" s="23"/>
    </row>
    <row r="267" spans="1:10" ht="14.1" customHeight="1" x14ac:dyDescent="0.25">
      <c r="A267" s="23"/>
      <c r="B267" s="39" t="s">
        <v>52</v>
      </c>
      <c r="C267" s="40">
        <v>0</v>
      </c>
      <c r="D267" s="40">
        <v>0</v>
      </c>
      <c r="E267" s="40">
        <v>0</v>
      </c>
      <c r="F267" s="40">
        <v>0</v>
      </c>
      <c r="G267" s="23"/>
      <c r="H267" s="23"/>
      <c r="I267" s="23"/>
      <c r="J267" s="23"/>
    </row>
    <row r="268" spans="1:10" ht="14.1" customHeight="1" x14ac:dyDescent="0.25">
      <c r="A268" s="23"/>
      <c r="B268" s="39" t="s">
        <v>49</v>
      </c>
      <c r="C268" s="40">
        <v>0</v>
      </c>
      <c r="D268" s="40">
        <v>0</v>
      </c>
      <c r="E268" s="40">
        <v>0</v>
      </c>
      <c r="F268" s="40">
        <v>0</v>
      </c>
      <c r="G268" s="23"/>
      <c r="H268" s="23"/>
      <c r="I268" s="23"/>
      <c r="J268" s="23"/>
    </row>
    <row r="269" spans="1:10" ht="14.1" customHeight="1" x14ac:dyDescent="0.25">
      <c r="A269" s="23"/>
      <c r="B269" s="39" t="s">
        <v>50</v>
      </c>
      <c r="C269" s="40">
        <v>0</v>
      </c>
      <c r="D269" s="40">
        <v>0</v>
      </c>
      <c r="E269" s="40">
        <v>0</v>
      </c>
      <c r="F269" s="40">
        <v>0</v>
      </c>
      <c r="G269" s="23"/>
      <c r="H269" s="23"/>
      <c r="I269" s="23"/>
      <c r="J269" s="23"/>
    </row>
    <row r="270" spans="1:10" ht="14.1" customHeight="1" x14ac:dyDescent="0.25">
      <c r="A270" s="23"/>
      <c r="B270" s="39" t="s">
        <v>53</v>
      </c>
      <c r="C270" s="40">
        <v>0</v>
      </c>
      <c r="D270" s="40">
        <v>0</v>
      </c>
      <c r="E270" s="40">
        <v>0</v>
      </c>
      <c r="F270" s="40">
        <v>0</v>
      </c>
      <c r="G270" s="23"/>
      <c r="H270" s="23"/>
      <c r="I270" s="23"/>
      <c r="J270" s="23"/>
    </row>
    <row r="271" spans="1:10" ht="14.1" customHeight="1" x14ac:dyDescent="0.25">
      <c r="A271" s="23"/>
      <c r="B271" s="39" t="s">
        <v>49</v>
      </c>
      <c r="C271" s="40">
        <v>0</v>
      </c>
      <c r="D271" s="40">
        <v>0</v>
      </c>
      <c r="E271" s="40">
        <v>0</v>
      </c>
      <c r="F271" s="40">
        <v>0</v>
      </c>
      <c r="G271" s="23"/>
      <c r="H271" s="23"/>
      <c r="I271" s="23"/>
      <c r="J271" s="23"/>
    </row>
    <row r="272" spans="1:10" ht="14.1" customHeight="1" x14ac:dyDescent="0.25">
      <c r="A272" s="23"/>
      <c r="B272" s="39" t="s">
        <v>50</v>
      </c>
      <c r="C272" s="40">
        <v>0</v>
      </c>
      <c r="D272" s="40">
        <v>0</v>
      </c>
      <c r="E272" s="40">
        <v>0</v>
      </c>
      <c r="F272" s="40">
        <v>0</v>
      </c>
      <c r="G272" s="23"/>
      <c r="H272" s="23"/>
      <c r="I272" s="23"/>
      <c r="J272" s="23"/>
    </row>
    <row r="273" spans="1:10" ht="14.1" customHeight="1" x14ac:dyDescent="0.25">
      <c r="A273" s="23"/>
      <c r="B273" s="39" t="s">
        <v>54</v>
      </c>
      <c r="C273" s="40">
        <v>0</v>
      </c>
      <c r="D273" s="40">
        <v>0</v>
      </c>
      <c r="E273" s="40">
        <v>0</v>
      </c>
      <c r="F273" s="40">
        <v>0</v>
      </c>
      <c r="G273" s="23"/>
      <c r="H273" s="23"/>
      <c r="I273" s="23"/>
      <c r="J273" s="23"/>
    </row>
    <row r="274" spans="1:10" ht="14.1" customHeight="1" x14ac:dyDescent="0.25">
      <c r="A274" s="23"/>
      <c r="B274" s="39" t="s">
        <v>49</v>
      </c>
      <c r="C274" s="40">
        <v>0</v>
      </c>
      <c r="D274" s="40">
        <v>0</v>
      </c>
      <c r="E274" s="40">
        <v>0</v>
      </c>
      <c r="F274" s="40">
        <v>0</v>
      </c>
      <c r="G274" s="23"/>
      <c r="H274" s="23"/>
      <c r="I274" s="23"/>
      <c r="J274" s="23"/>
    </row>
    <row r="275" spans="1:10" ht="14.1" customHeight="1" x14ac:dyDescent="0.25">
      <c r="A275" s="23"/>
      <c r="B275" s="39" t="s">
        <v>50</v>
      </c>
      <c r="C275" s="40">
        <v>0</v>
      </c>
      <c r="D275" s="40">
        <v>0</v>
      </c>
      <c r="E275" s="40">
        <v>0</v>
      </c>
      <c r="F275" s="40">
        <v>0</v>
      </c>
      <c r="G275" s="23"/>
      <c r="H275" s="23"/>
      <c r="I275" s="23"/>
      <c r="J275" s="23"/>
    </row>
    <row r="276" spans="1:10" ht="14.1" customHeight="1" x14ac:dyDescent="0.25">
      <c r="A276" s="23"/>
      <c r="B276" s="39" t="s">
        <v>55</v>
      </c>
      <c r="C276" s="40">
        <v>0</v>
      </c>
      <c r="D276" s="40">
        <v>0</v>
      </c>
      <c r="E276" s="40">
        <v>0</v>
      </c>
      <c r="F276" s="40">
        <v>0</v>
      </c>
      <c r="G276" s="23"/>
      <c r="H276" s="23"/>
      <c r="I276" s="23"/>
      <c r="J276" s="23"/>
    </row>
    <row r="277" spans="1:10" ht="14.1" customHeight="1" x14ac:dyDescent="0.25">
      <c r="A277" s="23"/>
      <c r="B277" s="39" t="s">
        <v>49</v>
      </c>
      <c r="C277" s="40">
        <v>0</v>
      </c>
      <c r="D277" s="40">
        <v>0</v>
      </c>
      <c r="E277" s="40">
        <v>0</v>
      </c>
      <c r="F277" s="40">
        <v>0</v>
      </c>
      <c r="G277" s="23"/>
      <c r="H277" s="23"/>
      <c r="I277" s="23"/>
      <c r="J277" s="23"/>
    </row>
    <row r="278" spans="1:10" ht="14.1" customHeight="1" x14ac:dyDescent="0.25">
      <c r="A278" s="23"/>
      <c r="B278" s="39" t="s">
        <v>50</v>
      </c>
      <c r="C278" s="40">
        <v>0</v>
      </c>
      <c r="D278" s="40">
        <v>0</v>
      </c>
      <c r="E278" s="40">
        <v>0</v>
      </c>
      <c r="F278" s="40">
        <v>0</v>
      </c>
      <c r="G278" s="23"/>
      <c r="H278" s="23"/>
      <c r="I278" s="23"/>
      <c r="J278" s="23"/>
    </row>
    <row r="279" spans="1:10" ht="14.1" customHeight="1" x14ac:dyDescent="0.25">
      <c r="A279" s="23"/>
      <c r="B279" s="39" t="s">
        <v>56</v>
      </c>
      <c r="C279" s="40">
        <v>0</v>
      </c>
      <c r="D279" s="40">
        <v>0</v>
      </c>
      <c r="E279" s="40">
        <v>0</v>
      </c>
      <c r="F279" s="40">
        <v>0</v>
      </c>
      <c r="G279" s="23"/>
      <c r="H279" s="23"/>
      <c r="I279" s="23"/>
      <c r="J279" s="23"/>
    </row>
    <row r="280" spans="1:10" ht="14.1" customHeight="1" x14ac:dyDescent="0.25">
      <c r="A280" s="23"/>
      <c r="B280" s="39" t="s">
        <v>49</v>
      </c>
      <c r="C280" s="40">
        <v>0</v>
      </c>
      <c r="D280" s="40">
        <v>0</v>
      </c>
      <c r="E280" s="40">
        <v>0</v>
      </c>
      <c r="F280" s="40">
        <v>0</v>
      </c>
      <c r="G280" s="23"/>
      <c r="H280" s="23"/>
      <c r="I280" s="23"/>
      <c r="J280" s="23"/>
    </row>
    <row r="281" spans="1:10" ht="14.1" customHeight="1" x14ac:dyDescent="0.25">
      <c r="A281" s="23"/>
      <c r="B281" s="39" t="s">
        <v>50</v>
      </c>
      <c r="C281" s="40">
        <v>0</v>
      </c>
      <c r="D281" s="40">
        <v>0</v>
      </c>
      <c r="E281" s="40">
        <v>0</v>
      </c>
      <c r="F281" s="40">
        <v>0</v>
      </c>
      <c r="G281" s="23"/>
      <c r="H281" s="23"/>
      <c r="I281" s="23"/>
      <c r="J281" s="23"/>
    </row>
    <row r="282" spans="1:10" ht="14.1" customHeight="1" x14ac:dyDescent="0.25">
      <c r="A282" s="23"/>
      <c r="B282" s="39" t="s">
        <v>57</v>
      </c>
      <c r="C282" s="40">
        <v>0</v>
      </c>
      <c r="D282" s="40">
        <v>0</v>
      </c>
      <c r="E282" s="40">
        <v>0</v>
      </c>
      <c r="F282" s="40">
        <v>0</v>
      </c>
      <c r="G282" s="23"/>
      <c r="H282" s="23"/>
      <c r="I282" s="23"/>
      <c r="J282" s="23"/>
    </row>
    <row r="283" spans="1:10" ht="14.1" customHeight="1" x14ac:dyDescent="0.25">
      <c r="A283" s="23"/>
      <c r="B283" s="39" t="s">
        <v>49</v>
      </c>
      <c r="C283" s="40">
        <v>0</v>
      </c>
      <c r="D283" s="40">
        <v>0</v>
      </c>
      <c r="E283" s="40">
        <v>0</v>
      </c>
      <c r="F283" s="40">
        <v>0</v>
      </c>
      <c r="G283" s="23"/>
      <c r="H283" s="23"/>
      <c r="I283" s="23"/>
      <c r="J283" s="23"/>
    </row>
    <row r="284" spans="1:10" ht="14.1" customHeight="1" x14ac:dyDescent="0.25">
      <c r="A284" s="23"/>
      <c r="B284" s="39" t="s">
        <v>58</v>
      </c>
      <c r="C284" s="40">
        <v>0</v>
      </c>
      <c r="D284" s="40">
        <v>0</v>
      </c>
      <c r="E284" s="40">
        <v>0</v>
      </c>
      <c r="F284" s="40">
        <v>0</v>
      </c>
      <c r="G284" s="23"/>
      <c r="H284" s="23"/>
      <c r="I284" s="23"/>
      <c r="J284" s="23"/>
    </row>
    <row r="285" spans="1:10" ht="14.1" customHeight="1" x14ac:dyDescent="0.25">
      <c r="A285" s="23"/>
      <c r="B285" s="39" t="s">
        <v>59</v>
      </c>
      <c r="C285" s="40">
        <v>0</v>
      </c>
      <c r="D285" s="40">
        <v>0</v>
      </c>
      <c r="E285" s="40">
        <v>0</v>
      </c>
      <c r="F285" s="40">
        <v>0</v>
      </c>
      <c r="G285" s="23"/>
      <c r="H285" s="23"/>
      <c r="I285" s="23"/>
      <c r="J285" s="23"/>
    </row>
    <row r="286" spans="1:10" ht="14.1" customHeight="1" x14ac:dyDescent="0.25">
      <c r="A286" s="23"/>
      <c r="B286" s="39" t="s">
        <v>60</v>
      </c>
      <c r="C286" s="40">
        <v>0</v>
      </c>
      <c r="D286" s="40">
        <v>0</v>
      </c>
      <c r="E286" s="40">
        <v>0</v>
      </c>
      <c r="F286" s="40">
        <v>0</v>
      </c>
      <c r="G286" s="23"/>
      <c r="H286" s="23"/>
      <c r="I286" s="23"/>
      <c r="J286" s="23"/>
    </row>
    <row r="287" spans="1:10" ht="14.1" customHeight="1" x14ac:dyDescent="0.25">
      <c r="A287" s="23"/>
      <c r="B287" s="39" t="s">
        <v>61</v>
      </c>
      <c r="C287" s="40">
        <v>0</v>
      </c>
      <c r="D287" s="40">
        <v>0</v>
      </c>
      <c r="E287" s="40">
        <v>0</v>
      </c>
      <c r="F287" s="40">
        <v>0</v>
      </c>
      <c r="G287" s="23"/>
      <c r="H287" s="23"/>
      <c r="I287" s="23"/>
      <c r="J287" s="23"/>
    </row>
    <row r="288" spans="1:10" ht="14.1" customHeight="1" x14ac:dyDescent="0.25">
      <c r="A288" s="23"/>
      <c r="B288" s="39" t="s">
        <v>62</v>
      </c>
      <c r="C288" s="40">
        <v>0</v>
      </c>
      <c r="D288" s="40">
        <v>10000000</v>
      </c>
      <c r="E288" s="40">
        <v>10000000</v>
      </c>
      <c r="F288" s="40">
        <v>10000000</v>
      </c>
      <c r="G288" s="23"/>
      <c r="H288" s="23"/>
      <c r="I288" s="23"/>
      <c r="J288" s="23"/>
    </row>
    <row r="289" spans="1:10" ht="14.1" customHeight="1" x14ac:dyDescent="0.25">
      <c r="A289" s="23"/>
      <c r="B289" s="39" t="s">
        <v>49</v>
      </c>
      <c r="C289" s="40">
        <v>0</v>
      </c>
      <c r="D289" s="40">
        <v>10000000</v>
      </c>
      <c r="E289" s="40">
        <v>10000000</v>
      </c>
      <c r="F289" s="40">
        <v>10000000</v>
      </c>
      <c r="G289" s="23"/>
      <c r="H289" s="23"/>
      <c r="I289" s="23"/>
      <c r="J289" s="23"/>
    </row>
    <row r="290" spans="1:10" ht="14.1" customHeight="1" x14ac:dyDescent="0.25">
      <c r="A290" s="23"/>
      <c r="B290" s="39" t="s">
        <v>58</v>
      </c>
      <c r="C290" s="40">
        <v>0</v>
      </c>
      <c r="D290" s="40">
        <v>0</v>
      </c>
      <c r="E290" s="40">
        <v>0</v>
      </c>
      <c r="F290" s="40">
        <v>0</v>
      </c>
      <c r="G290" s="23"/>
      <c r="H290" s="23"/>
      <c r="I290" s="23"/>
      <c r="J290" s="23"/>
    </row>
    <row r="291" spans="1:10" ht="14.1" customHeight="1" x14ac:dyDescent="0.25">
      <c r="A291" s="23"/>
      <c r="B291" s="39" t="s">
        <v>59</v>
      </c>
      <c r="C291" s="40">
        <v>0</v>
      </c>
      <c r="D291" s="40">
        <v>0</v>
      </c>
      <c r="E291" s="40">
        <v>0</v>
      </c>
      <c r="F291" s="40">
        <v>0</v>
      </c>
      <c r="G291" s="23"/>
      <c r="H291" s="23"/>
      <c r="I291" s="23"/>
      <c r="J291" s="23"/>
    </row>
    <row r="292" spans="1:10" ht="14.1" customHeight="1" x14ac:dyDescent="0.25">
      <c r="A292" s="23"/>
      <c r="B292" s="39" t="s">
        <v>60</v>
      </c>
      <c r="C292" s="40">
        <v>0</v>
      </c>
      <c r="D292" s="40">
        <v>0</v>
      </c>
      <c r="E292" s="40">
        <v>0</v>
      </c>
      <c r="F292" s="40">
        <v>0</v>
      </c>
      <c r="G292" s="23"/>
      <c r="H292" s="23"/>
      <c r="I292" s="23"/>
      <c r="J292" s="23"/>
    </row>
    <row r="293" spans="1:10" ht="14.1" customHeight="1" x14ac:dyDescent="0.25">
      <c r="A293" s="23"/>
      <c r="B293" s="39" t="s">
        <v>61</v>
      </c>
      <c r="C293" s="40">
        <v>0</v>
      </c>
      <c r="D293" s="40">
        <v>0</v>
      </c>
      <c r="E293" s="40">
        <v>0</v>
      </c>
      <c r="F293" s="40">
        <v>0</v>
      </c>
      <c r="G293" s="23"/>
      <c r="H293" s="23"/>
      <c r="I293" s="23"/>
      <c r="J293" s="23"/>
    </row>
    <row r="294" spans="1:10" ht="14.1" customHeight="1" x14ac:dyDescent="0.25">
      <c r="A294" s="23"/>
      <c r="B294" s="39" t="s">
        <v>63</v>
      </c>
      <c r="C294" s="40">
        <v>0</v>
      </c>
      <c r="D294" s="40">
        <v>0</v>
      </c>
      <c r="E294" s="40">
        <v>0</v>
      </c>
      <c r="F294" s="40">
        <v>0</v>
      </c>
      <c r="G294" s="23"/>
      <c r="H294" s="23"/>
      <c r="I294" s="23"/>
      <c r="J294" s="23"/>
    </row>
    <row r="295" spans="1:10" ht="14.1" customHeight="1" x14ac:dyDescent="0.25">
      <c r="A295" s="23"/>
      <c r="B295" s="39" t="s">
        <v>49</v>
      </c>
      <c r="C295" s="40">
        <v>0</v>
      </c>
      <c r="D295" s="40">
        <v>0</v>
      </c>
      <c r="E295" s="40">
        <v>0</v>
      </c>
      <c r="F295" s="40">
        <v>0</v>
      </c>
      <c r="G295" s="23"/>
      <c r="H295" s="23"/>
      <c r="I295" s="23"/>
      <c r="J295" s="23"/>
    </row>
    <row r="296" spans="1:10" ht="14.1" customHeight="1" x14ac:dyDescent="0.25">
      <c r="A296" s="23"/>
      <c r="B296" s="39" t="s">
        <v>58</v>
      </c>
      <c r="C296" s="40">
        <v>0</v>
      </c>
      <c r="D296" s="40">
        <v>0</v>
      </c>
      <c r="E296" s="40">
        <v>0</v>
      </c>
      <c r="F296" s="40">
        <v>0</v>
      </c>
      <c r="G296" s="23"/>
      <c r="H296" s="23"/>
      <c r="I296" s="23"/>
      <c r="J296" s="23"/>
    </row>
    <row r="297" spans="1:10" ht="14.1" customHeight="1" x14ac:dyDescent="0.25">
      <c r="A297" s="23"/>
      <c r="B297" s="39" t="s">
        <v>59</v>
      </c>
      <c r="C297" s="40">
        <v>0</v>
      </c>
      <c r="D297" s="40">
        <v>0</v>
      </c>
      <c r="E297" s="40">
        <v>0</v>
      </c>
      <c r="F297" s="40">
        <v>0</v>
      </c>
      <c r="G297" s="23"/>
      <c r="H297" s="23"/>
      <c r="I297" s="23"/>
      <c r="J297" s="23"/>
    </row>
    <row r="298" spans="1:10" ht="14.1" customHeight="1" x14ac:dyDescent="0.25">
      <c r="A298" s="23"/>
      <c r="B298" s="39" t="s">
        <v>60</v>
      </c>
      <c r="C298" s="40">
        <v>0</v>
      </c>
      <c r="D298" s="40">
        <v>0</v>
      </c>
      <c r="E298" s="40">
        <v>0</v>
      </c>
      <c r="F298" s="40">
        <v>0</v>
      </c>
      <c r="G298" s="23"/>
      <c r="H298" s="23"/>
      <c r="I298" s="23"/>
      <c r="J298" s="23"/>
    </row>
    <row r="299" spans="1:10" ht="14.1" customHeight="1" x14ac:dyDescent="0.25">
      <c r="A299" s="23"/>
      <c r="B299" s="39" t="s">
        <v>61</v>
      </c>
      <c r="C299" s="40">
        <v>0</v>
      </c>
      <c r="D299" s="40">
        <v>0</v>
      </c>
      <c r="E299" s="40">
        <v>0</v>
      </c>
      <c r="F299" s="40">
        <v>0</v>
      </c>
      <c r="G299" s="23"/>
      <c r="H299" s="23"/>
      <c r="I299" s="23"/>
      <c r="J299" s="23"/>
    </row>
    <row r="300" spans="1:10" ht="14.1" customHeight="1" x14ac:dyDescent="0.25">
      <c r="A300" s="23"/>
      <c r="B300" s="39" t="s">
        <v>64</v>
      </c>
      <c r="C300" s="40">
        <v>0</v>
      </c>
      <c r="D300" s="40">
        <v>0</v>
      </c>
      <c r="E300" s="40">
        <v>0</v>
      </c>
      <c r="F300" s="40">
        <v>0</v>
      </c>
      <c r="G300" s="23"/>
      <c r="H300" s="23"/>
      <c r="I300" s="23"/>
      <c r="J300" s="23"/>
    </row>
    <row r="301" spans="1:10" ht="14.1" customHeight="1" x14ac:dyDescent="0.25">
      <c r="A301" s="23"/>
      <c r="B301" s="39" t="s">
        <v>65</v>
      </c>
      <c r="C301" s="40">
        <v>0</v>
      </c>
      <c r="D301" s="40">
        <v>0</v>
      </c>
      <c r="E301" s="40">
        <v>0</v>
      </c>
      <c r="F301" s="40">
        <v>0</v>
      </c>
      <c r="G301" s="23"/>
      <c r="H301" s="23"/>
      <c r="I301" s="23"/>
      <c r="J301" s="23"/>
    </row>
    <row r="302" spans="1:10" ht="14.1" customHeight="1" x14ac:dyDescent="0.25">
      <c r="A302" s="23"/>
      <c r="B302" s="41" t="s">
        <v>25</v>
      </c>
      <c r="C302" s="40">
        <v>0</v>
      </c>
      <c r="D302" s="40">
        <v>10000000</v>
      </c>
      <c r="E302" s="40">
        <v>10000000</v>
      </c>
      <c r="F302" s="40">
        <v>10000000</v>
      </c>
      <c r="G302" s="23"/>
      <c r="H302" s="23"/>
      <c r="I302" s="23"/>
      <c r="J302" s="23"/>
    </row>
    <row r="303" spans="1:10" ht="14.1" customHeight="1" x14ac:dyDescent="0.25">
      <c r="A303" s="23"/>
      <c r="B303" s="32" t="s">
        <v>1325</v>
      </c>
      <c r="C303" s="1621" t="s">
        <v>1324</v>
      </c>
      <c r="D303" s="1622"/>
      <c r="E303" s="1622"/>
      <c r="F303" s="1622"/>
      <c r="G303" s="23"/>
      <c r="H303" s="23"/>
      <c r="I303" s="23"/>
      <c r="J303" s="23"/>
    </row>
    <row r="304" spans="1:10" ht="14.1" customHeight="1" x14ac:dyDescent="0.25">
      <c r="A304" s="23"/>
      <c r="B304" s="33" t="s">
        <v>19</v>
      </c>
      <c r="C304" s="1619" t="s">
        <v>1323</v>
      </c>
      <c r="D304" s="1620"/>
      <c r="E304" s="1620"/>
      <c r="F304" s="1620"/>
      <c r="G304" s="23"/>
      <c r="H304" s="23"/>
      <c r="I304" s="23"/>
      <c r="J304" s="23"/>
    </row>
    <row r="305" spans="1:10" ht="14.1" customHeight="1" x14ac:dyDescent="0.25">
      <c r="A305" s="23"/>
      <c r="B305" s="34" t="s">
        <v>20</v>
      </c>
      <c r="C305" s="1615" t="s">
        <v>1322</v>
      </c>
      <c r="D305" s="1616"/>
      <c r="E305" s="1616"/>
      <c r="F305" s="1616"/>
      <c r="G305" s="23"/>
      <c r="H305" s="23"/>
      <c r="I305" s="23"/>
      <c r="J305" s="23"/>
    </row>
    <row r="306" spans="1:10" ht="14.1" customHeight="1" x14ac:dyDescent="0.25">
      <c r="A306" s="23"/>
      <c r="B306" s="34" t="s">
        <v>21</v>
      </c>
      <c r="C306" s="1615" t="s">
        <v>1321</v>
      </c>
      <c r="D306" s="1616"/>
      <c r="E306" s="1616"/>
      <c r="F306" s="1616"/>
      <c r="G306" s="23"/>
      <c r="H306" s="23"/>
      <c r="I306" s="23"/>
      <c r="J306" s="23"/>
    </row>
    <row r="307" spans="1:10" ht="15" customHeight="1" x14ac:dyDescent="0.25">
      <c r="A307" s="23"/>
      <c r="B307" s="35"/>
      <c r="C307" s="36">
        <v>2023</v>
      </c>
      <c r="D307" s="36">
        <v>2024</v>
      </c>
      <c r="E307" s="36">
        <v>2025</v>
      </c>
      <c r="F307" s="36">
        <v>2026</v>
      </c>
      <c r="G307" s="23"/>
      <c r="H307" s="23"/>
      <c r="I307" s="23"/>
      <c r="J307" s="23"/>
    </row>
    <row r="308" spans="1:10" ht="15" customHeight="1" x14ac:dyDescent="0.25">
      <c r="A308" s="23"/>
      <c r="B308" s="37"/>
      <c r="C308" s="38" t="s">
        <v>22</v>
      </c>
      <c r="D308" s="38" t="s">
        <v>23</v>
      </c>
      <c r="E308" s="38" t="s">
        <v>23</v>
      </c>
      <c r="F308" s="38" t="s">
        <v>23</v>
      </c>
      <c r="G308" s="23"/>
      <c r="H308" s="23"/>
      <c r="I308" s="23"/>
      <c r="J308" s="23"/>
    </row>
    <row r="309" spans="1:10" ht="14.1" customHeight="1" x14ac:dyDescent="0.25">
      <c r="A309" s="23"/>
      <c r="B309" s="27" t="s">
        <v>33</v>
      </c>
      <c r="C309" s="31" t="s">
        <v>220</v>
      </c>
      <c r="D309" s="31" t="s">
        <v>34</v>
      </c>
      <c r="E309" s="31" t="s">
        <v>34</v>
      </c>
      <c r="F309" s="31" t="s">
        <v>34</v>
      </c>
      <c r="G309" s="23"/>
      <c r="H309" s="23"/>
      <c r="I309" s="23"/>
      <c r="J309" s="23"/>
    </row>
    <row r="310" spans="1:10" ht="14.1" customHeight="1" x14ac:dyDescent="0.25">
      <c r="A310" s="23"/>
      <c r="B310" s="27" t="s">
        <v>35</v>
      </c>
      <c r="C310" s="31" t="s">
        <v>42</v>
      </c>
      <c r="D310" s="31" t="s">
        <v>1319</v>
      </c>
      <c r="E310" s="31" t="s">
        <v>1320</v>
      </c>
      <c r="F310" s="31" t="s">
        <v>1319</v>
      </c>
      <c r="G310" s="23"/>
      <c r="H310" s="23"/>
      <c r="I310" s="23"/>
      <c r="J310" s="23"/>
    </row>
    <row r="311" spans="1:10" ht="14.1" customHeight="1" x14ac:dyDescent="0.25">
      <c r="A311" s="23"/>
      <c r="B311" s="27" t="s">
        <v>40</v>
      </c>
      <c r="C311" s="31" t="s">
        <v>42</v>
      </c>
      <c r="D311" s="31" t="s">
        <v>1319</v>
      </c>
      <c r="E311" s="31" t="s">
        <v>1320</v>
      </c>
      <c r="F311" s="31" t="s">
        <v>1319</v>
      </c>
      <c r="G311" s="23"/>
      <c r="H311" s="23"/>
      <c r="I311" s="23"/>
      <c r="J311" s="23"/>
    </row>
    <row r="312" spans="1:10" ht="14.1" customHeight="1" x14ac:dyDescent="0.25">
      <c r="A312" s="23"/>
      <c r="B312" s="27" t="s">
        <v>41</v>
      </c>
      <c r="C312" s="31" t="s">
        <v>18</v>
      </c>
      <c r="D312" s="31" t="s">
        <v>1318</v>
      </c>
      <c r="E312" s="31" t="s">
        <v>42</v>
      </c>
      <c r="F312" s="31" t="s">
        <v>42</v>
      </c>
      <c r="G312" s="23"/>
      <c r="H312" s="23"/>
      <c r="I312" s="23"/>
      <c r="J312" s="23"/>
    </row>
    <row r="313" spans="1:10" ht="14.1" customHeight="1" x14ac:dyDescent="0.25">
      <c r="A313" s="23"/>
      <c r="B313" s="27" t="s">
        <v>43</v>
      </c>
      <c r="C313" s="31" t="s">
        <v>18</v>
      </c>
      <c r="D313" s="31" t="s">
        <v>18</v>
      </c>
      <c r="E313" s="31" t="s">
        <v>1317</v>
      </c>
      <c r="F313" s="31" t="s">
        <v>1316</v>
      </c>
      <c r="G313" s="23"/>
      <c r="H313" s="23"/>
      <c r="I313" s="23"/>
      <c r="J313" s="23"/>
    </row>
    <row r="314" spans="1:10" ht="14.1" customHeight="1" x14ac:dyDescent="0.25">
      <c r="A314" s="23"/>
      <c r="B314" s="27" t="s">
        <v>47</v>
      </c>
      <c r="C314" s="31" t="s">
        <v>18</v>
      </c>
      <c r="D314" s="31" t="s">
        <v>18</v>
      </c>
      <c r="E314" s="31" t="s">
        <v>1317</v>
      </c>
      <c r="F314" s="31" t="s">
        <v>1316</v>
      </c>
      <c r="G314" s="23"/>
      <c r="H314" s="23"/>
      <c r="I314" s="23"/>
      <c r="J314" s="23"/>
    </row>
    <row r="315" spans="1:10" ht="14.1" customHeight="1" x14ac:dyDescent="0.25">
      <c r="A315" s="23"/>
      <c r="B315" s="1617" t="s">
        <v>24</v>
      </c>
      <c r="C315" s="1618"/>
      <c r="D315" s="1618"/>
      <c r="E315" s="1618"/>
      <c r="F315" s="1618"/>
      <c r="G315" s="23"/>
      <c r="H315" s="23"/>
      <c r="I315" s="23"/>
      <c r="J315" s="23"/>
    </row>
    <row r="316" spans="1:10" ht="14.1" customHeight="1" x14ac:dyDescent="0.25">
      <c r="A316" s="23"/>
      <c r="B316" s="35"/>
      <c r="C316" s="36">
        <v>2023</v>
      </c>
      <c r="D316" s="36">
        <v>2024</v>
      </c>
      <c r="E316" s="36">
        <v>2025</v>
      </c>
      <c r="F316" s="36">
        <v>2026</v>
      </c>
      <c r="G316" s="23"/>
      <c r="H316" s="23"/>
      <c r="I316" s="23"/>
      <c r="J316" s="23"/>
    </row>
    <row r="317" spans="1:10" ht="14.1" customHeight="1" x14ac:dyDescent="0.25">
      <c r="A317" s="23"/>
      <c r="B317" s="37"/>
      <c r="C317" s="38" t="s">
        <v>22</v>
      </c>
      <c r="D317" s="38" t="s">
        <v>23</v>
      </c>
      <c r="E317" s="38" t="s">
        <v>23</v>
      </c>
      <c r="F317" s="38" t="s">
        <v>23</v>
      </c>
      <c r="G317" s="23"/>
      <c r="H317" s="23"/>
      <c r="I317" s="23"/>
      <c r="J317" s="23"/>
    </row>
    <row r="318" spans="1:10" ht="14.1" customHeight="1" x14ac:dyDescent="0.25">
      <c r="A318" s="23"/>
      <c r="B318" s="39" t="s">
        <v>48</v>
      </c>
      <c r="C318" s="40">
        <v>0</v>
      </c>
      <c r="D318" s="40">
        <v>0</v>
      </c>
      <c r="E318" s="40">
        <v>0</v>
      </c>
      <c r="F318" s="40">
        <v>0</v>
      </c>
      <c r="G318" s="23"/>
      <c r="H318" s="23"/>
      <c r="I318" s="23"/>
      <c r="J318" s="23"/>
    </row>
    <row r="319" spans="1:10" ht="14.1" customHeight="1" x14ac:dyDescent="0.25">
      <c r="A319" s="23"/>
      <c r="B319" s="39" t="s">
        <v>49</v>
      </c>
      <c r="C319" s="40">
        <v>0</v>
      </c>
      <c r="D319" s="40">
        <v>0</v>
      </c>
      <c r="E319" s="40">
        <v>0</v>
      </c>
      <c r="F319" s="40">
        <v>0</v>
      </c>
      <c r="G319" s="23"/>
      <c r="H319" s="23"/>
      <c r="I319" s="23"/>
      <c r="J319" s="23"/>
    </row>
    <row r="320" spans="1:10" ht="14.1" customHeight="1" x14ac:dyDescent="0.25">
      <c r="A320" s="23"/>
      <c r="B320" s="39" t="s">
        <v>50</v>
      </c>
      <c r="C320" s="40">
        <v>0</v>
      </c>
      <c r="D320" s="40">
        <v>0</v>
      </c>
      <c r="E320" s="40">
        <v>0</v>
      </c>
      <c r="F320" s="40">
        <v>0</v>
      </c>
      <c r="G320" s="23"/>
      <c r="H320" s="23"/>
      <c r="I320" s="23"/>
      <c r="J320" s="23"/>
    </row>
    <row r="321" spans="1:10" ht="14.1" customHeight="1" x14ac:dyDescent="0.25">
      <c r="A321" s="23"/>
      <c r="B321" s="39" t="s">
        <v>51</v>
      </c>
      <c r="C321" s="40">
        <v>0</v>
      </c>
      <c r="D321" s="40">
        <v>0</v>
      </c>
      <c r="E321" s="40">
        <v>0</v>
      </c>
      <c r="F321" s="40">
        <v>0</v>
      </c>
      <c r="G321" s="23"/>
      <c r="H321" s="23"/>
      <c r="I321" s="23"/>
      <c r="J321" s="23"/>
    </row>
    <row r="322" spans="1:10" ht="14.1" customHeight="1" x14ac:dyDescent="0.25">
      <c r="A322" s="23"/>
      <c r="B322" s="39" t="s">
        <v>49</v>
      </c>
      <c r="C322" s="40">
        <v>0</v>
      </c>
      <c r="D322" s="40">
        <v>0</v>
      </c>
      <c r="E322" s="40">
        <v>0</v>
      </c>
      <c r="F322" s="40">
        <v>0</v>
      </c>
      <c r="G322" s="23"/>
      <c r="H322" s="23"/>
      <c r="I322" s="23"/>
      <c r="J322" s="23"/>
    </row>
    <row r="323" spans="1:10" ht="14.1" customHeight="1" x14ac:dyDescent="0.25">
      <c r="A323" s="23"/>
      <c r="B323" s="39" t="s">
        <v>50</v>
      </c>
      <c r="C323" s="40">
        <v>0</v>
      </c>
      <c r="D323" s="40">
        <v>0</v>
      </c>
      <c r="E323" s="40">
        <v>0</v>
      </c>
      <c r="F323" s="40">
        <v>0</v>
      </c>
      <c r="G323" s="23"/>
      <c r="H323" s="23"/>
      <c r="I323" s="23"/>
      <c r="J323" s="23"/>
    </row>
    <row r="324" spans="1:10" ht="14.1" customHeight="1" x14ac:dyDescent="0.25">
      <c r="A324" s="23"/>
      <c r="B324" s="39" t="s">
        <v>52</v>
      </c>
      <c r="C324" s="40">
        <v>0</v>
      </c>
      <c r="D324" s="40">
        <v>0</v>
      </c>
      <c r="E324" s="40">
        <v>0</v>
      </c>
      <c r="F324" s="40">
        <v>0</v>
      </c>
      <c r="G324" s="23"/>
      <c r="H324" s="23"/>
      <c r="I324" s="23"/>
      <c r="J324" s="23"/>
    </row>
    <row r="325" spans="1:10" ht="14.1" customHeight="1" x14ac:dyDescent="0.25">
      <c r="A325" s="23"/>
      <c r="B325" s="39" t="s">
        <v>49</v>
      </c>
      <c r="C325" s="40">
        <v>0</v>
      </c>
      <c r="D325" s="40">
        <v>0</v>
      </c>
      <c r="E325" s="40">
        <v>0</v>
      </c>
      <c r="F325" s="40">
        <v>0</v>
      </c>
      <c r="G325" s="23"/>
      <c r="H325" s="23"/>
      <c r="I325" s="23"/>
      <c r="J325" s="23"/>
    </row>
    <row r="326" spans="1:10" ht="14.1" customHeight="1" x14ac:dyDescent="0.25">
      <c r="A326" s="23"/>
      <c r="B326" s="39" t="s">
        <v>50</v>
      </c>
      <c r="C326" s="40">
        <v>0</v>
      </c>
      <c r="D326" s="40">
        <v>0</v>
      </c>
      <c r="E326" s="40">
        <v>0</v>
      </c>
      <c r="F326" s="40">
        <v>0</v>
      </c>
      <c r="G326" s="23"/>
      <c r="H326" s="23"/>
      <c r="I326" s="23"/>
      <c r="J326" s="23"/>
    </row>
    <row r="327" spans="1:10" ht="14.1" customHeight="1" x14ac:dyDescent="0.25">
      <c r="A327" s="23"/>
      <c r="B327" s="39" t="s">
        <v>53</v>
      </c>
      <c r="C327" s="40">
        <v>0</v>
      </c>
      <c r="D327" s="40">
        <v>0</v>
      </c>
      <c r="E327" s="40">
        <v>0</v>
      </c>
      <c r="F327" s="40">
        <v>0</v>
      </c>
      <c r="G327" s="23"/>
      <c r="H327" s="23"/>
      <c r="I327" s="23"/>
      <c r="J327" s="23"/>
    </row>
    <row r="328" spans="1:10" ht="14.1" customHeight="1" x14ac:dyDescent="0.25">
      <c r="A328" s="23"/>
      <c r="B328" s="39" t="s">
        <v>49</v>
      </c>
      <c r="C328" s="40">
        <v>0</v>
      </c>
      <c r="D328" s="40">
        <v>0</v>
      </c>
      <c r="E328" s="40">
        <v>0</v>
      </c>
      <c r="F328" s="40">
        <v>0</v>
      </c>
      <c r="G328" s="23"/>
      <c r="H328" s="23"/>
      <c r="I328" s="23"/>
      <c r="J328" s="23"/>
    </row>
    <row r="329" spans="1:10" ht="14.1" customHeight="1" x14ac:dyDescent="0.25">
      <c r="A329" s="23"/>
      <c r="B329" s="39" t="s">
        <v>50</v>
      </c>
      <c r="C329" s="40">
        <v>0</v>
      </c>
      <c r="D329" s="40">
        <v>0</v>
      </c>
      <c r="E329" s="40">
        <v>0</v>
      </c>
      <c r="F329" s="40">
        <v>0</v>
      </c>
      <c r="G329" s="23"/>
      <c r="H329" s="23"/>
      <c r="I329" s="23"/>
      <c r="J329" s="23"/>
    </row>
    <row r="330" spans="1:10" ht="14.1" customHeight="1" x14ac:dyDescent="0.25">
      <c r="A330" s="23"/>
      <c r="B330" s="39" t="s">
        <v>54</v>
      </c>
      <c r="C330" s="40">
        <v>0</v>
      </c>
      <c r="D330" s="40">
        <v>0</v>
      </c>
      <c r="E330" s="40">
        <v>0</v>
      </c>
      <c r="F330" s="40">
        <v>0</v>
      </c>
      <c r="G330" s="23"/>
      <c r="H330" s="23"/>
      <c r="I330" s="23"/>
      <c r="J330" s="23"/>
    </row>
    <row r="331" spans="1:10" ht="14.1" customHeight="1" x14ac:dyDescent="0.25">
      <c r="A331" s="23"/>
      <c r="B331" s="39" t="s">
        <v>49</v>
      </c>
      <c r="C331" s="40">
        <v>0</v>
      </c>
      <c r="D331" s="40">
        <v>0</v>
      </c>
      <c r="E331" s="40">
        <v>0</v>
      </c>
      <c r="F331" s="40">
        <v>0</v>
      </c>
      <c r="G331" s="23"/>
      <c r="H331" s="23"/>
      <c r="I331" s="23"/>
      <c r="J331" s="23"/>
    </row>
    <row r="332" spans="1:10" ht="14.1" customHeight="1" x14ac:dyDescent="0.25">
      <c r="A332" s="23"/>
      <c r="B332" s="39" t="s">
        <v>50</v>
      </c>
      <c r="C332" s="40">
        <v>0</v>
      </c>
      <c r="D332" s="40">
        <v>0</v>
      </c>
      <c r="E332" s="40">
        <v>0</v>
      </c>
      <c r="F332" s="40">
        <v>0</v>
      </c>
      <c r="G332" s="23"/>
      <c r="H332" s="23"/>
      <c r="I332" s="23"/>
      <c r="J332" s="23"/>
    </row>
    <row r="333" spans="1:10" ht="14.1" customHeight="1" x14ac:dyDescent="0.25">
      <c r="A333" s="23"/>
      <c r="B333" s="39" t="s">
        <v>55</v>
      </c>
      <c r="C333" s="40">
        <v>0</v>
      </c>
      <c r="D333" s="40">
        <v>0</v>
      </c>
      <c r="E333" s="40">
        <v>0</v>
      </c>
      <c r="F333" s="40">
        <v>0</v>
      </c>
      <c r="G333" s="23"/>
      <c r="H333" s="23"/>
      <c r="I333" s="23"/>
      <c r="J333" s="23"/>
    </row>
    <row r="334" spans="1:10" ht="14.1" customHeight="1" x14ac:dyDescent="0.25">
      <c r="A334" s="23"/>
      <c r="B334" s="39" t="s">
        <v>49</v>
      </c>
      <c r="C334" s="40">
        <v>0</v>
      </c>
      <c r="D334" s="40">
        <v>0</v>
      </c>
      <c r="E334" s="40">
        <v>0</v>
      </c>
      <c r="F334" s="40">
        <v>0</v>
      </c>
      <c r="G334" s="23"/>
      <c r="H334" s="23"/>
      <c r="I334" s="23"/>
      <c r="J334" s="23"/>
    </row>
    <row r="335" spans="1:10" ht="14.1" customHeight="1" x14ac:dyDescent="0.25">
      <c r="A335" s="23"/>
      <c r="B335" s="39" t="s">
        <v>50</v>
      </c>
      <c r="C335" s="40">
        <v>0</v>
      </c>
      <c r="D335" s="40">
        <v>0</v>
      </c>
      <c r="E335" s="40">
        <v>0</v>
      </c>
      <c r="F335" s="40">
        <v>0</v>
      </c>
      <c r="G335" s="23"/>
      <c r="H335" s="23"/>
      <c r="I335" s="23"/>
      <c r="J335" s="23"/>
    </row>
    <row r="336" spans="1:10" ht="14.1" customHeight="1" x14ac:dyDescent="0.25">
      <c r="A336" s="23"/>
      <c r="B336" s="39" t="s">
        <v>56</v>
      </c>
      <c r="C336" s="40">
        <v>0</v>
      </c>
      <c r="D336" s="40">
        <v>0</v>
      </c>
      <c r="E336" s="40">
        <v>0</v>
      </c>
      <c r="F336" s="40">
        <v>0</v>
      </c>
      <c r="G336" s="23"/>
      <c r="H336" s="23"/>
      <c r="I336" s="23"/>
      <c r="J336" s="23"/>
    </row>
    <row r="337" spans="1:10" ht="14.1" customHeight="1" x14ac:dyDescent="0.25">
      <c r="A337" s="23"/>
      <c r="B337" s="39" t="s">
        <v>49</v>
      </c>
      <c r="C337" s="40">
        <v>0</v>
      </c>
      <c r="D337" s="40">
        <v>0</v>
      </c>
      <c r="E337" s="40">
        <v>0</v>
      </c>
      <c r="F337" s="40">
        <v>0</v>
      </c>
      <c r="G337" s="23"/>
      <c r="H337" s="23"/>
      <c r="I337" s="23"/>
      <c r="J337" s="23"/>
    </row>
    <row r="338" spans="1:10" ht="14.1" customHeight="1" x14ac:dyDescent="0.25">
      <c r="A338" s="23"/>
      <c r="B338" s="39" t="s">
        <v>50</v>
      </c>
      <c r="C338" s="40">
        <v>0</v>
      </c>
      <c r="D338" s="40">
        <v>0</v>
      </c>
      <c r="E338" s="40">
        <v>0</v>
      </c>
      <c r="F338" s="40">
        <v>0</v>
      </c>
      <c r="G338" s="23"/>
      <c r="H338" s="23"/>
      <c r="I338" s="23"/>
      <c r="J338" s="23"/>
    </row>
    <row r="339" spans="1:10" ht="14.1" customHeight="1" x14ac:dyDescent="0.25">
      <c r="A339" s="23"/>
      <c r="B339" s="39" t="s">
        <v>57</v>
      </c>
      <c r="C339" s="40">
        <v>0</v>
      </c>
      <c r="D339" s="40">
        <v>0</v>
      </c>
      <c r="E339" s="40">
        <v>0</v>
      </c>
      <c r="F339" s="40">
        <v>0</v>
      </c>
      <c r="G339" s="23"/>
      <c r="H339" s="23"/>
      <c r="I339" s="23"/>
      <c r="J339" s="23"/>
    </row>
    <row r="340" spans="1:10" ht="14.1" customHeight="1" x14ac:dyDescent="0.25">
      <c r="A340" s="23"/>
      <c r="B340" s="39" t="s">
        <v>49</v>
      </c>
      <c r="C340" s="40">
        <v>0</v>
      </c>
      <c r="D340" s="40">
        <v>0</v>
      </c>
      <c r="E340" s="40">
        <v>0</v>
      </c>
      <c r="F340" s="40">
        <v>0</v>
      </c>
      <c r="G340" s="23"/>
      <c r="H340" s="23"/>
      <c r="I340" s="23"/>
      <c r="J340" s="23"/>
    </row>
    <row r="341" spans="1:10" ht="14.1" customHeight="1" x14ac:dyDescent="0.25">
      <c r="A341" s="23"/>
      <c r="B341" s="39" t="s">
        <v>58</v>
      </c>
      <c r="C341" s="40">
        <v>0</v>
      </c>
      <c r="D341" s="40">
        <v>0</v>
      </c>
      <c r="E341" s="40">
        <v>0</v>
      </c>
      <c r="F341" s="40">
        <v>0</v>
      </c>
      <c r="G341" s="23"/>
      <c r="H341" s="23"/>
      <c r="I341" s="23"/>
      <c r="J341" s="23"/>
    </row>
    <row r="342" spans="1:10" ht="14.1" customHeight="1" x14ac:dyDescent="0.25">
      <c r="A342" s="23"/>
      <c r="B342" s="39" t="s">
        <v>59</v>
      </c>
      <c r="C342" s="40">
        <v>0</v>
      </c>
      <c r="D342" s="40">
        <v>0</v>
      </c>
      <c r="E342" s="40">
        <v>0</v>
      </c>
      <c r="F342" s="40">
        <v>0</v>
      </c>
      <c r="G342" s="23"/>
      <c r="H342" s="23"/>
      <c r="I342" s="23"/>
      <c r="J342" s="23"/>
    </row>
    <row r="343" spans="1:10" ht="14.1" customHeight="1" x14ac:dyDescent="0.25">
      <c r="A343" s="23"/>
      <c r="B343" s="39" t="s">
        <v>60</v>
      </c>
      <c r="C343" s="40">
        <v>0</v>
      </c>
      <c r="D343" s="40">
        <v>0</v>
      </c>
      <c r="E343" s="40">
        <v>0</v>
      </c>
      <c r="F343" s="40">
        <v>0</v>
      </c>
      <c r="G343" s="23"/>
      <c r="H343" s="23"/>
      <c r="I343" s="23"/>
      <c r="J343" s="23"/>
    </row>
    <row r="344" spans="1:10" ht="14.1" customHeight="1" x14ac:dyDescent="0.25">
      <c r="A344" s="23"/>
      <c r="B344" s="39" t="s">
        <v>61</v>
      </c>
      <c r="C344" s="40">
        <v>0</v>
      </c>
      <c r="D344" s="40">
        <v>0</v>
      </c>
      <c r="E344" s="40">
        <v>0</v>
      </c>
      <c r="F344" s="40">
        <v>0</v>
      </c>
      <c r="G344" s="23"/>
      <c r="H344" s="23"/>
      <c r="I344" s="23"/>
      <c r="J344" s="23"/>
    </row>
    <row r="345" spans="1:10" ht="14.1" customHeight="1" x14ac:dyDescent="0.25">
      <c r="A345" s="23"/>
      <c r="B345" s="39" t="s">
        <v>62</v>
      </c>
      <c r="C345" s="40">
        <v>0</v>
      </c>
      <c r="D345" s="40">
        <v>1200000</v>
      </c>
      <c r="E345" s="40">
        <v>23600000</v>
      </c>
      <c r="F345" s="40">
        <v>1200000</v>
      </c>
      <c r="G345" s="23"/>
      <c r="H345" s="23"/>
      <c r="I345" s="23"/>
      <c r="J345" s="23"/>
    </row>
    <row r="346" spans="1:10" ht="14.1" customHeight="1" x14ac:dyDescent="0.25">
      <c r="A346" s="23"/>
      <c r="B346" s="39" t="s">
        <v>49</v>
      </c>
      <c r="C346" s="40">
        <v>0</v>
      </c>
      <c r="D346" s="40">
        <v>1200000</v>
      </c>
      <c r="E346" s="40">
        <v>23600000</v>
      </c>
      <c r="F346" s="40">
        <v>1200000</v>
      </c>
      <c r="G346" s="23"/>
      <c r="H346" s="23"/>
      <c r="I346" s="23"/>
      <c r="J346" s="23"/>
    </row>
    <row r="347" spans="1:10" ht="14.1" customHeight="1" x14ac:dyDescent="0.25">
      <c r="A347" s="23"/>
      <c r="B347" s="39" t="s">
        <v>58</v>
      </c>
      <c r="C347" s="40">
        <v>0</v>
      </c>
      <c r="D347" s="40">
        <v>0</v>
      </c>
      <c r="E347" s="40">
        <v>0</v>
      </c>
      <c r="F347" s="40">
        <v>0</v>
      </c>
      <c r="G347" s="23"/>
      <c r="H347" s="23"/>
      <c r="I347" s="23"/>
      <c r="J347" s="23"/>
    </row>
    <row r="348" spans="1:10" ht="14.1" customHeight="1" x14ac:dyDescent="0.25">
      <c r="A348" s="23"/>
      <c r="B348" s="39" t="s">
        <v>59</v>
      </c>
      <c r="C348" s="40">
        <v>0</v>
      </c>
      <c r="D348" s="40">
        <v>0</v>
      </c>
      <c r="E348" s="40">
        <v>0</v>
      </c>
      <c r="F348" s="40">
        <v>0</v>
      </c>
      <c r="G348" s="23"/>
      <c r="H348" s="23"/>
      <c r="I348" s="23"/>
      <c r="J348" s="23"/>
    </row>
    <row r="349" spans="1:10" ht="14.1" customHeight="1" x14ac:dyDescent="0.25">
      <c r="A349" s="23"/>
      <c r="B349" s="39" t="s">
        <v>60</v>
      </c>
      <c r="C349" s="40">
        <v>0</v>
      </c>
      <c r="D349" s="40">
        <v>0</v>
      </c>
      <c r="E349" s="40">
        <v>0</v>
      </c>
      <c r="F349" s="40">
        <v>0</v>
      </c>
      <c r="G349" s="23"/>
      <c r="H349" s="23"/>
      <c r="I349" s="23"/>
      <c r="J349" s="23"/>
    </row>
    <row r="350" spans="1:10" ht="14.1" customHeight="1" x14ac:dyDescent="0.25">
      <c r="A350" s="23"/>
      <c r="B350" s="39" t="s">
        <v>61</v>
      </c>
      <c r="C350" s="40">
        <v>0</v>
      </c>
      <c r="D350" s="40">
        <v>0</v>
      </c>
      <c r="E350" s="40">
        <v>0</v>
      </c>
      <c r="F350" s="40">
        <v>0</v>
      </c>
      <c r="G350" s="23"/>
      <c r="H350" s="23"/>
      <c r="I350" s="23"/>
      <c r="J350" s="23"/>
    </row>
    <row r="351" spans="1:10" ht="14.1" customHeight="1" x14ac:dyDescent="0.25">
      <c r="A351" s="23"/>
      <c r="B351" s="39" t="s">
        <v>63</v>
      </c>
      <c r="C351" s="40">
        <v>0</v>
      </c>
      <c r="D351" s="40">
        <v>0</v>
      </c>
      <c r="E351" s="40">
        <v>0</v>
      </c>
      <c r="F351" s="40">
        <v>0</v>
      </c>
      <c r="G351" s="23"/>
      <c r="H351" s="23"/>
      <c r="I351" s="23"/>
      <c r="J351" s="23"/>
    </row>
    <row r="352" spans="1:10" ht="14.1" customHeight="1" x14ac:dyDescent="0.25">
      <c r="A352" s="23"/>
      <c r="B352" s="39" t="s">
        <v>49</v>
      </c>
      <c r="C352" s="40">
        <v>0</v>
      </c>
      <c r="D352" s="40">
        <v>0</v>
      </c>
      <c r="E352" s="40">
        <v>0</v>
      </c>
      <c r="F352" s="40">
        <v>0</v>
      </c>
      <c r="G352" s="23"/>
      <c r="H352" s="23"/>
      <c r="I352" s="23"/>
      <c r="J352" s="23"/>
    </row>
    <row r="353" spans="1:10" ht="14.1" customHeight="1" x14ac:dyDescent="0.25">
      <c r="A353" s="23"/>
      <c r="B353" s="39" t="s">
        <v>58</v>
      </c>
      <c r="C353" s="40">
        <v>0</v>
      </c>
      <c r="D353" s="40">
        <v>0</v>
      </c>
      <c r="E353" s="40">
        <v>0</v>
      </c>
      <c r="F353" s="40">
        <v>0</v>
      </c>
      <c r="G353" s="23"/>
      <c r="H353" s="23"/>
      <c r="I353" s="23"/>
      <c r="J353" s="23"/>
    </row>
    <row r="354" spans="1:10" ht="14.1" customHeight="1" x14ac:dyDescent="0.25">
      <c r="A354" s="23"/>
      <c r="B354" s="39" t="s">
        <v>59</v>
      </c>
      <c r="C354" s="40">
        <v>0</v>
      </c>
      <c r="D354" s="40">
        <v>0</v>
      </c>
      <c r="E354" s="40">
        <v>0</v>
      </c>
      <c r="F354" s="40">
        <v>0</v>
      </c>
      <c r="G354" s="23"/>
      <c r="H354" s="23"/>
      <c r="I354" s="23"/>
      <c r="J354" s="23"/>
    </row>
    <row r="355" spans="1:10" ht="14.1" customHeight="1" x14ac:dyDescent="0.25">
      <c r="A355" s="23"/>
      <c r="B355" s="39" t="s">
        <v>60</v>
      </c>
      <c r="C355" s="40">
        <v>0</v>
      </c>
      <c r="D355" s="40">
        <v>0</v>
      </c>
      <c r="E355" s="40">
        <v>0</v>
      </c>
      <c r="F355" s="40">
        <v>0</v>
      </c>
      <c r="G355" s="23"/>
      <c r="H355" s="23"/>
      <c r="I355" s="23"/>
      <c r="J355" s="23"/>
    </row>
    <row r="356" spans="1:10" ht="14.1" customHeight="1" x14ac:dyDescent="0.25">
      <c r="A356" s="23"/>
      <c r="B356" s="39" t="s">
        <v>61</v>
      </c>
      <c r="C356" s="40">
        <v>0</v>
      </c>
      <c r="D356" s="40">
        <v>0</v>
      </c>
      <c r="E356" s="40">
        <v>0</v>
      </c>
      <c r="F356" s="40">
        <v>0</v>
      </c>
      <c r="G356" s="23"/>
      <c r="H356" s="23"/>
      <c r="I356" s="23"/>
      <c r="J356" s="23"/>
    </row>
    <row r="357" spans="1:10" ht="14.1" customHeight="1" x14ac:dyDescent="0.25">
      <c r="A357" s="23"/>
      <c r="B357" s="39" t="s">
        <v>64</v>
      </c>
      <c r="C357" s="40">
        <v>0</v>
      </c>
      <c r="D357" s="40">
        <v>0</v>
      </c>
      <c r="E357" s="40">
        <v>0</v>
      </c>
      <c r="F357" s="40">
        <v>0</v>
      </c>
      <c r="G357" s="23"/>
      <c r="H357" s="23"/>
      <c r="I357" s="23"/>
      <c r="J357" s="23"/>
    </row>
    <row r="358" spans="1:10" ht="14.1" customHeight="1" x14ac:dyDescent="0.25">
      <c r="A358" s="23"/>
      <c r="B358" s="39" t="s">
        <v>65</v>
      </c>
      <c r="C358" s="40">
        <v>0</v>
      </c>
      <c r="D358" s="40">
        <v>0</v>
      </c>
      <c r="E358" s="40">
        <v>0</v>
      </c>
      <c r="F358" s="40">
        <v>0</v>
      </c>
      <c r="G358" s="23"/>
      <c r="H358" s="23"/>
      <c r="I358" s="23"/>
      <c r="J358" s="23"/>
    </row>
    <row r="359" spans="1:10" ht="14.1" customHeight="1" x14ac:dyDescent="0.25">
      <c r="A359" s="23"/>
      <c r="B359" s="41" t="s">
        <v>25</v>
      </c>
      <c r="C359" s="40">
        <v>0</v>
      </c>
      <c r="D359" s="40">
        <v>1200000</v>
      </c>
      <c r="E359" s="40">
        <v>23600000</v>
      </c>
      <c r="F359" s="40">
        <v>1200000</v>
      </c>
      <c r="G359" s="23"/>
      <c r="H359" s="23"/>
      <c r="I359" s="23"/>
      <c r="J359" s="23"/>
    </row>
    <row r="360" spans="1:10" ht="14.1" customHeight="1" x14ac:dyDescent="0.25">
      <c r="A360" s="23"/>
      <c r="B360" s="32" t="s">
        <v>1315</v>
      </c>
      <c r="C360" s="1621" t="s">
        <v>1314</v>
      </c>
      <c r="D360" s="1622"/>
      <c r="E360" s="1622"/>
      <c r="F360" s="1622"/>
      <c r="G360" s="23"/>
      <c r="H360" s="23"/>
      <c r="I360" s="23"/>
      <c r="J360" s="23"/>
    </row>
    <row r="361" spans="1:10" ht="14.1" customHeight="1" x14ac:dyDescent="0.25">
      <c r="A361" s="23"/>
      <c r="B361" s="33" t="s">
        <v>19</v>
      </c>
      <c r="C361" s="1619" t="s">
        <v>1313</v>
      </c>
      <c r="D361" s="1620"/>
      <c r="E361" s="1620"/>
      <c r="F361" s="1620"/>
      <c r="G361" s="23"/>
      <c r="H361" s="23"/>
      <c r="I361" s="23"/>
      <c r="J361" s="23"/>
    </row>
    <row r="362" spans="1:10" ht="14.1" customHeight="1" x14ac:dyDescent="0.25">
      <c r="A362" s="23"/>
      <c r="B362" s="34" t="s">
        <v>20</v>
      </c>
      <c r="C362" s="1615" t="s">
        <v>1312</v>
      </c>
      <c r="D362" s="1616"/>
      <c r="E362" s="1616"/>
      <c r="F362" s="1616"/>
      <c r="G362" s="23"/>
      <c r="H362" s="23"/>
      <c r="I362" s="23"/>
      <c r="J362" s="23"/>
    </row>
    <row r="363" spans="1:10" ht="14.1" customHeight="1" x14ac:dyDescent="0.25">
      <c r="A363" s="23"/>
      <c r="B363" s="34" t="s">
        <v>21</v>
      </c>
      <c r="C363" s="1615" t="s">
        <v>154</v>
      </c>
      <c r="D363" s="1616"/>
      <c r="E363" s="1616"/>
      <c r="F363" s="1616"/>
      <c r="G363" s="23"/>
      <c r="H363" s="23"/>
      <c r="I363" s="23"/>
      <c r="J363" s="23"/>
    </row>
    <row r="364" spans="1:10" ht="15" customHeight="1" x14ac:dyDescent="0.25">
      <c r="A364" s="23"/>
      <c r="B364" s="35"/>
      <c r="C364" s="36">
        <v>2023</v>
      </c>
      <c r="D364" s="36">
        <v>2024</v>
      </c>
      <c r="E364" s="36">
        <v>2025</v>
      </c>
      <c r="F364" s="36">
        <v>2026</v>
      </c>
      <c r="G364" s="23"/>
      <c r="H364" s="23"/>
      <c r="I364" s="23"/>
      <c r="J364" s="23"/>
    </row>
    <row r="365" spans="1:10" ht="15" customHeight="1" x14ac:dyDescent="0.25">
      <c r="A365" s="23"/>
      <c r="B365" s="37"/>
      <c r="C365" s="38" t="s">
        <v>22</v>
      </c>
      <c r="D365" s="38" t="s">
        <v>23</v>
      </c>
      <c r="E365" s="38" t="s">
        <v>23</v>
      </c>
      <c r="F365" s="38" t="s">
        <v>23</v>
      </c>
      <c r="G365" s="23"/>
      <c r="H365" s="23"/>
      <c r="I365" s="23"/>
      <c r="J365" s="23"/>
    </row>
    <row r="366" spans="1:10" ht="14.1" customHeight="1" x14ac:dyDescent="0.25">
      <c r="A366" s="23"/>
      <c r="B366" s="27" t="s">
        <v>33</v>
      </c>
      <c r="C366" s="31" t="s">
        <v>42</v>
      </c>
      <c r="D366" s="31" t="s">
        <v>34</v>
      </c>
      <c r="E366" s="31" t="s">
        <v>34</v>
      </c>
      <c r="F366" s="31" t="s">
        <v>1240</v>
      </c>
      <c r="G366" s="23"/>
      <c r="H366" s="23"/>
      <c r="I366" s="23"/>
      <c r="J366" s="23"/>
    </row>
    <row r="367" spans="1:10" ht="14.1" customHeight="1" x14ac:dyDescent="0.25">
      <c r="A367" s="23"/>
      <c r="B367" s="27" t="s">
        <v>35</v>
      </c>
      <c r="C367" s="31" t="s">
        <v>42</v>
      </c>
      <c r="D367" s="31" t="s">
        <v>1310</v>
      </c>
      <c r="E367" s="31" t="s">
        <v>1309</v>
      </c>
      <c r="F367" s="31" t="s">
        <v>1311</v>
      </c>
      <c r="G367" s="23"/>
      <c r="H367" s="23"/>
      <c r="I367" s="23"/>
      <c r="J367" s="23"/>
    </row>
    <row r="368" spans="1:10" ht="14.1" customHeight="1" x14ac:dyDescent="0.25">
      <c r="A368" s="23"/>
      <c r="B368" s="27" t="s">
        <v>40</v>
      </c>
      <c r="C368" s="31" t="s">
        <v>42</v>
      </c>
      <c r="D368" s="31" t="s">
        <v>1310</v>
      </c>
      <c r="E368" s="31" t="s">
        <v>1309</v>
      </c>
      <c r="F368" s="31" t="s">
        <v>1308</v>
      </c>
      <c r="G368" s="23"/>
      <c r="H368" s="23"/>
      <c r="I368" s="23"/>
      <c r="J368" s="23"/>
    </row>
    <row r="369" spans="1:10" ht="14.1" customHeight="1" x14ac:dyDescent="0.25">
      <c r="A369" s="23"/>
      <c r="B369" s="27" t="s">
        <v>41</v>
      </c>
      <c r="C369" s="31" t="s">
        <v>18</v>
      </c>
      <c r="D369" s="31" t="s">
        <v>18</v>
      </c>
      <c r="E369" s="31" t="s">
        <v>42</v>
      </c>
      <c r="F369" s="31" t="s">
        <v>34</v>
      </c>
      <c r="G369" s="23"/>
      <c r="H369" s="23"/>
      <c r="I369" s="23"/>
      <c r="J369" s="23"/>
    </row>
    <row r="370" spans="1:10" ht="14.1" customHeight="1" x14ac:dyDescent="0.25">
      <c r="A370" s="23"/>
      <c r="B370" s="27" t="s">
        <v>43</v>
      </c>
      <c r="C370" s="31" t="s">
        <v>18</v>
      </c>
      <c r="D370" s="31" t="s">
        <v>18</v>
      </c>
      <c r="E370" s="31" t="s">
        <v>1306</v>
      </c>
      <c r="F370" s="31" t="s">
        <v>1307</v>
      </c>
      <c r="G370" s="23"/>
      <c r="H370" s="23"/>
      <c r="I370" s="23"/>
      <c r="J370" s="23"/>
    </row>
    <row r="371" spans="1:10" ht="14.1" customHeight="1" x14ac:dyDescent="0.25">
      <c r="A371" s="23"/>
      <c r="B371" s="27" t="s">
        <v>47</v>
      </c>
      <c r="C371" s="31" t="s">
        <v>18</v>
      </c>
      <c r="D371" s="31" t="s">
        <v>18</v>
      </c>
      <c r="E371" s="31" t="s">
        <v>1306</v>
      </c>
      <c r="F371" s="31" t="s">
        <v>1305</v>
      </c>
      <c r="G371" s="23"/>
      <c r="H371" s="23"/>
      <c r="I371" s="23"/>
      <c r="J371" s="23"/>
    </row>
    <row r="372" spans="1:10" ht="14.1" customHeight="1" x14ac:dyDescent="0.25">
      <c r="A372" s="23"/>
      <c r="B372" s="1617" t="s">
        <v>24</v>
      </c>
      <c r="C372" s="1618"/>
      <c r="D372" s="1618"/>
      <c r="E372" s="1618"/>
      <c r="F372" s="1618"/>
      <c r="G372" s="23"/>
      <c r="H372" s="23"/>
      <c r="I372" s="23"/>
      <c r="J372" s="23"/>
    </row>
    <row r="373" spans="1:10" ht="14.1" customHeight="1" x14ac:dyDescent="0.25">
      <c r="A373" s="23"/>
      <c r="B373" s="35"/>
      <c r="C373" s="36">
        <v>2023</v>
      </c>
      <c r="D373" s="36">
        <v>2024</v>
      </c>
      <c r="E373" s="36">
        <v>2025</v>
      </c>
      <c r="F373" s="36">
        <v>2026</v>
      </c>
      <c r="G373" s="23"/>
      <c r="H373" s="23"/>
      <c r="I373" s="23"/>
      <c r="J373" s="23"/>
    </row>
    <row r="374" spans="1:10" ht="14.1" customHeight="1" x14ac:dyDescent="0.25">
      <c r="A374" s="23"/>
      <c r="B374" s="37"/>
      <c r="C374" s="38" t="s">
        <v>22</v>
      </c>
      <c r="D374" s="38" t="s">
        <v>23</v>
      </c>
      <c r="E374" s="38" t="s">
        <v>23</v>
      </c>
      <c r="F374" s="38" t="s">
        <v>23</v>
      </c>
      <c r="G374" s="23"/>
      <c r="H374" s="23"/>
      <c r="I374" s="23"/>
      <c r="J374" s="23"/>
    </row>
    <row r="375" spans="1:10" ht="14.1" customHeight="1" x14ac:dyDescent="0.25">
      <c r="A375" s="23"/>
      <c r="B375" s="39" t="s">
        <v>48</v>
      </c>
      <c r="C375" s="40">
        <v>0</v>
      </c>
      <c r="D375" s="40">
        <v>0</v>
      </c>
      <c r="E375" s="40">
        <v>0</v>
      </c>
      <c r="F375" s="40">
        <v>0</v>
      </c>
      <c r="G375" s="23"/>
      <c r="H375" s="23"/>
      <c r="I375" s="23"/>
      <c r="J375" s="23"/>
    </row>
    <row r="376" spans="1:10" ht="14.1" customHeight="1" x14ac:dyDescent="0.25">
      <c r="A376" s="23"/>
      <c r="B376" s="39" t="s">
        <v>49</v>
      </c>
      <c r="C376" s="40">
        <v>0</v>
      </c>
      <c r="D376" s="40">
        <v>0</v>
      </c>
      <c r="E376" s="40">
        <v>0</v>
      </c>
      <c r="F376" s="40">
        <v>0</v>
      </c>
      <c r="G376" s="23"/>
      <c r="H376" s="23"/>
      <c r="I376" s="23"/>
      <c r="J376" s="23"/>
    </row>
    <row r="377" spans="1:10" ht="14.1" customHeight="1" x14ac:dyDescent="0.25">
      <c r="A377" s="23"/>
      <c r="B377" s="39" t="s">
        <v>50</v>
      </c>
      <c r="C377" s="40">
        <v>0</v>
      </c>
      <c r="D377" s="40">
        <v>0</v>
      </c>
      <c r="E377" s="40">
        <v>0</v>
      </c>
      <c r="F377" s="40">
        <v>0</v>
      </c>
      <c r="G377" s="23"/>
      <c r="H377" s="23"/>
      <c r="I377" s="23"/>
      <c r="J377" s="23"/>
    </row>
    <row r="378" spans="1:10" ht="14.1" customHeight="1" x14ac:dyDescent="0.25">
      <c r="A378" s="23"/>
      <c r="B378" s="39" t="s">
        <v>51</v>
      </c>
      <c r="C378" s="40">
        <v>0</v>
      </c>
      <c r="D378" s="40">
        <v>0</v>
      </c>
      <c r="E378" s="40">
        <v>0</v>
      </c>
      <c r="F378" s="40">
        <v>0</v>
      </c>
      <c r="G378" s="23"/>
      <c r="H378" s="23"/>
      <c r="I378" s="23"/>
      <c r="J378" s="23"/>
    </row>
    <row r="379" spans="1:10" ht="14.1" customHeight="1" x14ac:dyDescent="0.25">
      <c r="A379" s="23"/>
      <c r="B379" s="39" t="s">
        <v>49</v>
      </c>
      <c r="C379" s="40">
        <v>0</v>
      </c>
      <c r="D379" s="40">
        <v>0</v>
      </c>
      <c r="E379" s="40">
        <v>0</v>
      </c>
      <c r="F379" s="40">
        <v>0</v>
      </c>
      <c r="G379" s="23"/>
      <c r="H379" s="23"/>
      <c r="I379" s="23"/>
      <c r="J379" s="23"/>
    </row>
    <row r="380" spans="1:10" ht="14.1" customHeight="1" x14ac:dyDescent="0.25">
      <c r="A380" s="23"/>
      <c r="B380" s="39" t="s">
        <v>50</v>
      </c>
      <c r="C380" s="40">
        <v>0</v>
      </c>
      <c r="D380" s="40">
        <v>0</v>
      </c>
      <c r="E380" s="40">
        <v>0</v>
      </c>
      <c r="F380" s="40">
        <v>0</v>
      </c>
      <c r="G380" s="23"/>
      <c r="H380" s="23"/>
      <c r="I380" s="23"/>
      <c r="J380" s="23"/>
    </row>
    <row r="381" spans="1:10" ht="14.1" customHeight="1" x14ac:dyDescent="0.25">
      <c r="A381" s="23"/>
      <c r="B381" s="39" t="s">
        <v>52</v>
      </c>
      <c r="C381" s="40">
        <v>0</v>
      </c>
      <c r="D381" s="40">
        <v>0</v>
      </c>
      <c r="E381" s="40">
        <v>0</v>
      </c>
      <c r="F381" s="40">
        <v>0</v>
      </c>
      <c r="G381" s="23"/>
      <c r="H381" s="23"/>
      <c r="I381" s="23"/>
      <c r="J381" s="23"/>
    </row>
    <row r="382" spans="1:10" ht="14.1" customHeight="1" x14ac:dyDescent="0.25">
      <c r="A382" s="23"/>
      <c r="B382" s="39" t="s">
        <v>49</v>
      </c>
      <c r="C382" s="40">
        <v>0</v>
      </c>
      <c r="D382" s="40">
        <v>0</v>
      </c>
      <c r="E382" s="40">
        <v>0</v>
      </c>
      <c r="F382" s="40">
        <v>0</v>
      </c>
      <c r="G382" s="23"/>
      <c r="H382" s="23"/>
      <c r="I382" s="23"/>
      <c r="J382" s="23"/>
    </row>
    <row r="383" spans="1:10" ht="14.1" customHeight="1" x14ac:dyDescent="0.25">
      <c r="A383" s="23"/>
      <c r="B383" s="39" t="s">
        <v>50</v>
      </c>
      <c r="C383" s="40">
        <v>0</v>
      </c>
      <c r="D383" s="40">
        <v>0</v>
      </c>
      <c r="E383" s="40">
        <v>0</v>
      </c>
      <c r="F383" s="40">
        <v>0</v>
      </c>
      <c r="G383" s="23"/>
      <c r="H383" s="23"/>
      <c r="I383" s="23"/>
      <c r="J383" s="23"/>
    </row>
    <row r="384" spans="1:10" ht="14.1" customHeight="1" x14ac:dyDescent="0.25">
      <c r="A384" s="23"/>
      <c r="B384" s="39" t="s">
        <v>53</v>
      </c>
      <c r="C384" s="40">
        <v>0</v>
      </c>
      <c r="D384" s="40">
        <v>0</v>
      </c>
      <c r="E384" s="40">
        <v>0</v>
      </c>
      <c r="F384" s="40">
        <v>0</v>
      </c>
      <c r="G384" s="23"/>
      <c r="H384" s="23"/>
      <c r="I384" s="23"/>
      <c r="J384" s="23"/>
    </row>
    <row r="385" spans="1:10" ht="14.1" customHeight="1" x14ac:dyDescent="0.25">
      <c r="A385" s="23"/>
      <c r="B385" s="39" t="s">
        <v>49</v>
      </c>
      <c r="C385" s="40">
        <v>0</v>
      </c>
      <c r="D385" s="40">
        <v>0</v>
      </c>
      <c r="E385" s="40">
        <v>0</v>
      </c>
      <c r="F385" s="40">
        <v>0</v>
      </c>
      <c r="G385" s="23"/>
      <c r="H385" s="23"/>
      <c r="I385" s="23"/>
      <c r="J385" s="23"/>
    </row>
    <row r="386" spans="1:10" ht="14.1" customHeight="1" x14ac:dyDescent="0.25">
      <c r="A386" s="23"/>
      <c r="B386" s="39" t="s">
        <v>50</v>
      </c>
      <c r="C386" s="40">
        <v>0</v>
      </c>
      <c r="D386" s="40">
        <v>0</v>
      </c>
      <c r="E386" s="40">
        <v>0</v>
      </c>
      <c r="F386" s="40">
        <v>0</v>
      </c>
      <c r="G386" s="23"/>
      <c r="H386" s="23"/>
      <c r="I386" s="23"/>
      <c r="J386" s="23"/>
    </row>
    <row r="387" spans="1:10" ht="14.1" customHeight="1" x14ac:dyDescent="0.25">
      <c r="A387" s="23"/>
      <c r="B387" s="39" t="s">
        <v>54</v>
      </c>
      <c r="C387" s="40">
        <v>0</v>
      </c>
      <c r="D387" s="40">
        <v>0</v>
      </c>
      <c r="E387" s="40">
        <v>0</v>
      </c>
      <c r="F387" s="40">
        <v>0</v>
      </c>
      <c r="G387" s="23"/>
      <c r="H387" s="23"/>
      <c r="I387" s="23"/>
      <c r="J387" s="23"/>
    </row>
    <row r="388" spans="1:10" ht="14.1" customHeight="1" x14ac:dyDescent="0.25">
      <c r="A388" s="23"/>
      <c r="B388" s="39" t="s">
        <v>49</v>
      </c>
      <c r="C388" s="40">
        <v>0</v>
      </c>
      <c r="D388" s="40">
        <v>0</v>
      </c>
      <c r="E388" s="40">
        <v>0</v>
      </c>
      <c r="F388" s="40">
        <v>0</v>
      </c>
      <c r="G388" s="23"/>
      <c r="H388" s="23"/>
      <c r="I388" s="23"/>
      <c r="J388" s="23"/>
    </row>
    <row r="389" spans="1:10" ht="14.1" customHeight="1" x14ac:dyDescent="0.25">
      <c r="A389" s="23"/>
      <c r="B389" s="39" t="s">
        <v>50</v>
      </c>
      <c r="C389" s="40">
        <v>0</v>
      </c>
      <c r="D389" s="40">
        <v>0</v>
      </c>
      <c r="E389" s="40">
        <v>0</v>
      </c>
      <c r="F389" s="40">
        <v>0</v>
      </c>
      <c r="G389" s="23"/>
      <c r="H389" s="23"/>
      <c r="I389" s="23"/>
      <c r="J389" s="23"/>
    </row>
    <row r="390" spans="1:10" ht="14.1" customHeight="1" x14ac:dyDescent="0.25">
      <c r="A390" s="23"/>
      <c r="B390" s="39" t="s">
        <v>55</v>
      </c>
      <c r="C390" s="40">
        <v>0</v>
      </c>
      <c r="D390" s="40">
        <v>0</v>
      </c>
      <c r="E390" s="40">
        <v>0</v>
      </c>
      <c r="F390" s="40">
        <v>0</v>
      </c>
      <c r="G390" s="23"/>
      <c r="H390" s="23"/>
      <c r="I390" s="23"/>
      <c r="J390" s="23"/>
    </row>
    <row r="391" spans="1:10" ht="14.1" customHeight="1" x14ac:dyDescent="0.25">
      <c r="A391" s="23"/>
      <c r="B391" s="39" t="s">
        <v>49</v>
      </c>
      <c r="C391" s="40">
        <v>0</v>
      </c>
      <c r="D391" s="40">
        <v>0</v>
      </c>
      <c r="E391" s="40">
        <v>0</v>
      </c>
      <c r="F391" s="40">
        <v>0</v>
      </c>
      <c r="G391" s="23"/>
      <c r="H391" s="23"/>
      <c r="I391" s="23"/>
      <c r="J391" s="23"/>
    </row>
    <row r="392" spans="1:10" ht="14.1" customHeight="1" x14ac:dyDescent="0.25">
      <c r="A392" s="23"/>
      <c r="B392" s="39" t="s">
        <v>50</v>
      </c>
      <c r="C392" s="40">
        <v>0</v>
      </c>
      <c r="D392" s="40">
        <v>0</v>
      </c>
      <c r="E392" s="40">
        <v>0</v>
      </c>
      <c r="F392" s="40">
        <v>0</v>
      </c>
      <c r="G392" s="23"/>
      <c r="H392" s="23"/>
      <c r="I392" s="23"/>
      <c r="J392" s="23"/>
    </row>
    <row r="393" spans="1:10" ht="14.1" customHeight="1" x14ac:dyDescent="0.25">
      <c r="A393" s="23"/>
      <c r="B393" s="39" t="s">
        <v>56</v>
      </c>
      <c r="C393" s="40">
        <v>0</v>
      </c>
      <c r="D393" s="40">
        <v>0</v>
      </c>
      <c r="E393" s="40">
        <v>0</v>
      </c>
      <c r="F393" s="40">
        <v>0</v>
      </c>
      <c r="G393" s="23"/>
      <c r="H393" s="23"/>
      <c r="I393" s="23"/>
      <c r="J393" s="23"/>
    </row>
    <row r="394" spans="1:10" ht="14.1" customHeight="1" x14ac:dyDescent="0.25">
      <c r="A394" s="23"/>
      <c r="B394" s="39" t="s">
        <v>49</v>
      </c>
      <c r="C394" s="40">
        <v>0</v>
      </c>
      <c r="D394" s="40">
        <v>0</v>
      </c>
      <c r="E394" s="40">
        <v>0</v>
      </c>
      <c r="F394" s="40">
        <v>0</v>
      </c>
      <c r="G394" s="23"/>
      <c r="H394" s="23"/>
      <c r="I394" s="23"/>
      <c r="J394" s="23"/>
    </row>
    <row r="395" spans="1:10" ht="14.1" customHeight="1" x14ac:dyDescent="0.25">
      <c r="A395" s="23"/>
      <c r="B395" s="39" t="s">
        <v>50</v>
      </c>
      <c r="C395" s="40">
        <v>0</v>
      </c>
      <c r="D395" s="40">
        <v>0</v>
      </c>
      <c r="E395" s="40">
        <v>0</v>
      </c>
      <c r="F395" s="40">
        <v>0</v>
      </c>
      <c r="G395" s="23"/>
      <c r="H395" s="23"/>
      <c r="I395" s="23"/>
      <c r="J395" s="23"/>
    </row>
    <row r="396" spans="1:10" ht="14.1" customHeight="1" x14ac:dyDescent="0.25">
      <c r="A396" s="23"/>
      <c r="B396" s="39" t="s">
        <v>57</v>
      </c>
      <c r="C396" s="40">
        <v>0</v>
      </c>
      <c r="D396" s="40">
        <v>0</v>
      </c>
      <c r="E396" s="40">
        <v>0</v>
      </c>
      <c r="F396" s="40">
        <v>0</v>
      </c>
      <c r="G396" s="23"/>
      <c r="H396" s="23"/>
      <c r="I396" s="23"/>
      <c r="J396" s="23"/>
    </row>
    <row r="397" spans="1:10" ht="14.1" customHeight="1" x14ac:dyDescent="0.25">
      <c r="A397" s="23"/>
      <c r="B397" s="39" t="s">
        <v>49</v>
      </c>
      <c r="C397" s="40">
        <v>0</v>
      </c>
      <c r="D397" s="40">
        <v>0</v>
      </c>
      <c r="E397" s="40">
        <v>0</v>
      </c>
      <c r="F397" s="40">
        <v>0</v>
      </c>
      <c r="G397" s="23"/>
      <c r="H397" s="23"/>
      <c r="I397" s="23"/>
      <c r="J397" s="23"/>
    </row>
    <row r="398" spans="1:10" ht="14.1" customHeight="1" x14ac:dyDescent="0.25">
      <c r="A398" s="23"/>
      <c r="B398" s="39" t="s">
        <v>58</v>
      </c>
      <c r="C398" s="40">
        <v>0</v>
      </c>
      <c r="D398" s="40">
        <v>0</v>
      </c>
      <c r="E398" s="40">
        <v>0</v>
      </c>
      <c r="F398" s="40">
        <v>0</v>
      </c>
      <c r="G398" s="23"/>
      <c r="H398" s="23"/>
      <c r="I398" s="23"/>
      <c r="J398" s="23"/>
    </row>
    <row r="399" spans="1:10" ht="14.1" customHeight="1" x14ac:dyDescent="0.25">
      <c r="A399" s="23"/>
      <c r="B399" s="39" t="s">
        <v>59</v>
      </c>
      <c r="C399" s="40">
        <v>0</v>
      </c>
      <c r="D399" s="40">
        <v>0</v>
      </c>
      <c r="E399" s="40">
        <v>0</v>
      </c>
      <c r="F399" s="40">
        <v>0</v>
      </c>
      <c r="G399" s="23"/>
      <c r="H399" s="23"/>
      <c r="I399" s="23"/>
      <c r="J399" s="23"/>
    </row>
    <row r="400" spans="1:10" ht="14.1" customHeight="1" x14ac:dyDescent="0.25">
      <c r="A400" s="23"/>
      <c r="B400" s="39" t="s">
        <v>60</v>
      </c>
      <c r="C400" s="40">
        <v>0</v>
      </c>
      <c r="D400" s="40">
        <v>0</v>
      </c>
      <c r="E400" s="40">
        <v>0</v>
      </c>
      <c r="F400" s="40">
        <v>0</v>
      </c>
      <c r="G400" s="23"/>
      <c r="H400" s="23"/>
      <c r="I400" s="23"/>
      <c r="J400" s="23"/>
    </row>
    <row r="401" spans="1:10" ht="14.1" customHeight="1" x14ac:dyDescent="0.25">
      <c r="A401" s="23"/>
      <c r="B401" s="39" t="s">
        <v>61</v>
      </c>
      <c r="C401" s="40">
        <v>0</v>
      </c>
      <c r="D401" s="40">
        <v>0</v>
      </c>
      <c r="E401" s="40">
        <v>0</v>
      </c>
      <c r="F401" s="40">
        <v>0</v>
      </c>
      <c r="G401" s="23"/>
      <c r="H401" s="23"/>
      <c r="I401" s="23"/>
      <c r="J401" s="23"/>
    </row>
    <row r="402" spans="1:10" ht="14.1" customHeight="1" x14ac:dyDescent="0.25">
      <c r="A402" s="23"/>
      <c r="B402" s="39" t="s">
        <v>62</v>
      </c>
      <c r="C402" s="40">
        <v>0</v>
      </c>
      <c r="D402" s="40">
        <v>42400000</v>
      </c>
      <c r="E402" s="40">
        <v>48800000</v>
      </c>
      <c r="F402" s="40">
        <v>80327000</v>
      </c>
      <c r="G402" s="23"/>
      <c r="H402" s="23"/>
      <c r="I402" s="23"/>
      <c r="J402" s="23"/>
    </row>
    <row r="403" spans="1:10" ht="14.1" customHeight="1" x14ac:dyDescent="0.25">
      <c r="A403" s="23"/>
      <c r="B403" s="39" t="s">
        <v>49</v>
      </c>
      <c r="C403" s="40">
        <v>0</v>
      </c>
      <c r="D403" s="40">
        <v>42400000</v>
      </c>
      <c r="E403" s="40">
        <v>48800000</v>
      </c>
      <c r="F403" s="40">
        <v>80327000</v>
      </c>
      <c r="G403" s="23"/>
      <c r="H403" s="23"/>
      <c r="I403" s="23"/>
      <c r="J403" s="23"/>
    </row>
    <row r="404" spans="1:10" ht="14.1" customHeight="1" x14ac:dyDescent="0.25">
      <c r="A404" s="23"/>
      <c r="B404" s="39" t="s">
        <v>58</v>
      </c>
      <c r="C404" s="40">
        <v>0</v>
      </c>
      <c r="D404" s="40">
        <v>0</v>
      </c>
      <c r="E404" s="40">
        <v>0</v>
      </c>
      <c r="F404" s="40">
        <v>0</v>
      </c>
      <c r="G404" s="23"/>
      <c r="H404" s="23"/>
      <c r="I404" s="23"/>
      <c r="J404" s="23"/>
    </row>
    <row r="405" spans="1:10" ht="14.1" customHeight="1" x14ac:dyDescent="0.25">
      <c r="A405" s="23"/>
      <c r="B405" s="39" t="s">
        <v>59</v>
      </c>
      <c r="C405" s="40">
        <v>0</v>
      </c>
      <c r="D405" s="40">
        <v>0</v>
      </c>
      <c r="E405" s="40">
        <v>0</v>
      </c>
      <c r="F405" s="40">
        <v>0</v>
      </c>
      <c r="G405" s="23"/>
      <c r="H405" s="23"/>
      <c r="I405" s="23"/>
      <c r="J405" s="23"/>
    </row>
    <row r="406" spans="1:10" ht="14.1" customHeight="1" x14ac:dyDescent="0.25">
      <c r="A406" s="23"/>
      <c r="B406" s="39" t="s">
        <v>60</v>
      </c>
      <c r="C406" s="40">
        <v>0</v>
      </c>
      <c r="D406" s="40">
        <v>0</v>
      </c>
      <c r="E406" s="40">
        <v>0</v>
      </c>
      <c r="F406" s="40">
        <v>0</v>
      </c>
      <c r="G406" s="23"/>
      <c r="H406" s="23"/>
      <c r="I406" s="23"/>
      <c r="J406" s="23"/>
    </row>
    <row r="407" spans="1:10" ht="14.1" customHeight="1" x14ac:dyDescent="0.25">
      <c r="A407" s="23"/>
      <c r="B407" s="39" t="s">
        <v>61</v>
      </c>
      <c r="C407" s="40">
        <v>0</v>
      </c>
      <c r="D407" s="40">
        <v>0</v>
      </c>
      <c r="E407" s="40">
        <v>0</v>
      </c>
      <c r="F407" s="40">
        <v>0</v>
      </c>
      <c r="G407" s="23"/>
      <c r="H407" s="23"/>
      <c r="I407" s="23"/>
      <c r="J407" s="23"/>
    </row>
    <row r="408" spans="1:10" ht="14.1" customHeight="1" x14ac:dyDescent="0.25">
      <c r="A408" s="23"/>
      <c r="B408" s="39" t="s">
        <v>63</v>
      </c>
      <c r="C408" s="40">
        <v>0</v>
      </c>
      <c r="D408" s="40">
        <v>0</v>
      </c>
      <c r="E408" s="40">
        <v>0</v>
      </c>
      <c r="F408" s="40">
        <v>0</v>
      </c>
      <c r="G408" s="23"/>
      <c r="H408" s="23"/>
      <c r="I408" s="23"/>
      <c r="J408" s="23"/>
    </row>
    <row r="409" spans="1:10" ht="14.1" customHeight="1" x14ac:dyDescent="0.25">
      <c r="A409" s="23"/>
      <c r="B409" s="39" t="s">
        <v>49</v>
      </c>
      <c r="C409" s="40">
        <v>0</v>
      </c>
      <c r="D409" s="40">
        <v>0</v>
      </c>
      <c r="E409" s="40">
        <v>0</v>
      </c>
      <c r="F409" s="40">
        <v>0</v>
      </c>
      <c r="G409" s="23"/>
      <c r="H409" s="23"/>
      <c r="I409" s="23"/>
      <c r="J409" s="23"/>
    </row>
    <row r="410" spans="1:10" ht="14.1" customHeight="1" x14ac:dyDescent="0.25">
      <c r="A410" s="23"/>
      <c r="B410" s="39" t="s">
        <v>58</v>
      </c>
      <c r="C410" s="40">
        <v>0</v>
      </c>
      <c r="D410" s="40">
        <v>0</v>
      </c>
      <c r="E410" s="40">
        <v>0</v>
      </c>
      <c r="F410" s="40">
        <v>0</v>
      </c>
      <c r="G410" s="23"/>
      <c r="H410" s="23"/>
      <c r="I410" s="23"/>
      <c r="J410" s="23"/>
    </row>
    <row r="411" spans="1:10" ht="14.1" customHeight="1" x14ac:dyDescent="0.25">
      <c r="A411" s="23"/>
      <c r="B411" s="39" t="s">
        <v>59</v>
      </c>
      <c r="C411" s="40">
        <v>0</v>
      </c>
      <c r="D411" s="40">
        <v>0</v>
      </c>
      <c r="E411" s="40">
        <v>0</v>
      </c>
      <c r="F411" s="40">
        <v>0</v>
      </c>
      <c r="G411" s="23"/>
      <c r="H411" s="23"/>
      <c r="I411" s="23"/>
      <c r="J411" s="23"/>
    </row>
    <row r="412" spans="1:10" ht="14.1" customHeight="1" x14ac:dyDescent="0.25">
      <c r="A412" s="23"/>
      <c r="B412" s="39" t="s">
        <v>60</v>
      </c>
      <c r="C412" s="40">
        <v>0</v>
      </c>
      <c r="D412" s="40">
        <v>0</v>
      </c>
      <c r="E412" s="40">
        <v>0</v>
      </c>
      <c r="F412" s="40">
        <v>0</v>
      </c>
      <c r="G412" s="23"/>
      <c r="H412" s="23"/>
      <c r="I412" s="23"/>
      <c r="J412" s="23"/>
    </row>
    <row r="413" spans="1:10" ht="14.1" customHeight="1" x14ac:dyDescent="0.25">
      <c r="A413" s="23"/>
      <c r="B413" s="39" t="s">
        <v>61</v>
      </c>
      <c r="C413" s="40">
        <v>0</v>
      </c>
      <c r="D413" s="40">
        <v>0</v>
      </c>
      <c r="E413" s="40">
        <v>0</v>
      </c>
      <c r="F413" s="40">
        <v>0</v>
      </c>
      <c r="G413" s="23"/>
      <c r="H413" s="23"/>
      <c r="I413" s="23"/>
      <c r="J413" s="23"/>
    </row>
    <row r="414" spans="1:10" ht="14.1" customHeight="1" x14ac:dyDescent="0.25">
      <c r="A414" s="23"/>
      <c r="B414" s="39" t="s">
        <v>64</v>
      </c>
      <c r="C414" s="40">
        <v>0</v>
      </c>
      <c r="D414" s="40">
        <v>0</v>
      </c>
      <c r="E414" s="40">
        <v>0</v>
      </c>
      <c r="F414" s="40">
        <v>0</v>
      </c>
      <c r="G414" s="23"/>
      <c r="H414" s="23"/>
      <c r="I414" s="23"/>
      <c r="J414" s="23"/>
    </row>
    <row r="415" spans="1:10" ht="14.1" customHeight="1" x14ac:dyDescent="0.25">
      <c r="A415" s="23"/>
      <c r="B415" s="39" t="s">
        <v>65</v>
      </c>
      <c r="C415" s="40">
        <v>0</v>
      </c>
      <c r="D415" s="40">
        <v>0</v>
      </c>
      <c r="E415" s="40">
        <v>0</v>
      </c>
      <c r="F415" s="40">
        <v>0</v>
      </c>
      <c r="G415" s="23"/>
      <c r="H415" s="23"/>
      <c r="I415" s="23"/>
      <c r="J415" s="23"/>
    </row>
    <row r="416" spans="1:10" ht="14.1" customHeight="1" x14ac:dyDescent="0.25">
      <c r="A416" s="23"/>
      <c r="B416" s="41" t="s">
        <v>25</v>
      </c>
      <c r="C416" s="40">
        <v>0</v>
      </c>
      <c r="D416" s="40">
        <v>42400000</v>
      </c>
      <c r="E416" s="40">
        <v>48800000</v>
      </c>
      <c r="F416" s="40">
        <v>80327000</v>
      </c>
      <c r="G416" s="23"/>
      <c r="H416" s="23"/>
      <c r="I416" s="23"/>
      <c r="J416" s="23"/>
    </row>
    <row r="417" spans="1:10" ht="14.1" customHeight="1" x14ac:dyDescent="0.25">
      <c r="A417" s="23"/>
      <c r="B417" s="33" t="s">
        <v>19</v>
      </c>
      <c r="C417" s="1619" t="s">
        <v>1304</v>
      </c>
      <c r="D417" s="1620"/>
      <c r="E417" s="1620"/>
      <c r="F417" s="1620"/>
      <c r="G417" s="23"/>
      <c r="H417" s="23"/>
      <c r="I417" s="23"/>
      <c r="J417" s="23"/>
    </row>
    <row r="418" spans="1:10" ht="14.1" customHeight="1" x14ac:dyDescent="0.25">
      <c r="A418" s="23"/>
      <c r="B418" s="34" t="s">
        <v>20</v>
      </c>
      <c r="C418" s="1615" t="s">
        <v>18</v>
      </c>
      <c r="D418" s="1616"/>
      <c r="E418" s="1616"/>
      <c r="F418" s="1616"/>
      <c r="G418" s="23"/>
      <c r="H418" s="23"/>
      <c r="I418" s="23"/>
      <c r="J418" s="23"/>
    </row>
    <row r="419" spans="1:10" ht="14.1" customHeight="1" x14ac:dyDescent="0.25">
      <c r="A419" s="23"/>
      <c r="B419" s="34" t="s">
        <v>21</v>
      </c>
      <c r="C419" s="1615" t="s">
        <v>154</v>
      </c>
      <c r="D419" s="1616"/>
      <c r="E419" s="1616"/>
      <c r="F419" s="1616"/>
      <c r="G419" s="23"/>
      <c r="H419" s="23"/>
      <c r="I419" s="23"/>
      <c r="J419" s="23"/>
    </row>
    <row r="420" spans="1:10" ht="15" customHeight="1" x14ac:dyDescent="0.25">
      <c r="A420" s="23"/>
      <c r="B420" s="35"/>
      <c r="C420" s="36">
        <v>2023</v>
      </c>
      <c r="D420" s="36">
        <v>2024</v>
      </c>
      <c r="E420" s="36">
        <v>2025</v>
      </c>
      <c r="F420" s="36">
        <v>2026</v>
      </c>
      <c r="G420" s="23"/>
      <c r="H420" s="23"/>
      <c r="I420" s="23"/>
      <c r="J420" s="23"/>
    </row>
    <row r="421" spans="1:10" ht="15" customHeight="1" x14ac:dyDescent="0.25">
      <c r="A421" s="23"/>
      <c r="B421" s="37"/>
      <c r="C421" s="38" t="s">
        <v>22</v>
      </c>
      <c r="D421" s="38" t="s">
        <v>23</v>
      </c>
      <c r="E421" s="38" t="s">
        <v>23</v>
      </c>
      <c r="F421" s="38" t="s">
        <v>23</v>
      </c>
      <c r="G421" s="23"/>
      <c r="H421" s="23"/>
      <c r="I421" s="23"/>
      <c r="J421" s="23"/>
    </row>
    <row r="422" spans="1:10" ht="14.1" customHeight="1" x14ac:dyDescent="0.25">
      <c r="A422" s="23"/>
      <c r="B422" s="27" t="s">
        <v>33</v>
      </c>
      <c r="C422" s="31" t="s">
        <v>278</v>
      </c>
      <c r="D422" s="31" t="s">
        <v>220</v>
      </c>
      <c r="E422" s="31" t="s">
        <v>42</v>
      </c>
      <c r="F422" s="31" t="s">
        <v>42</v>
      </c>
      <c r="G422" s="23"/>
      <c r="H422" s="23"/>
      <c r="I422" s="23"/>
      <c r="J422" s="23"/>
    </row>
    <row r="423" spans="1:10" ht="14.1" customHeight="1" x14ac:dyDescent="0.25">
      <c r="A423" s="23"/>
      <c r="B423" s="27" t="s">
        <v>35</v>
      </c>
      <c r="C423" s="31" t="s">
        <v>93</v>
      </c>
      <c r="D423" s="31" t="s">
        <v>1303</v>
      </c>
      <c r="E423" s="31" t="s">
        <v>42</v>
      </c>
      <c r="F423" s="31" t="s">
        <v>42</v>
      </c>
      <c r="G423" s="23"/>
      <c r="H423" s="23"/>
      <c r="I423" s="23"/>
      <c r="J423" s="23"/>
    </row>
    <row r="424" spans="1:10" ht="14.1" customHeight="1" x14ac:dyDescent="0.25">
      <c r="A424" s="23"/>
      <c r="B424" s="27" t="s">
        <v>40</v>
      </c>
      <c r="C424" s="31" t="s">
        <v>1302</v>
      </c>
      <c r="D424" s="31" t="s">
        <v>1301</v>
      </c>
      <c r="E424" s="31" t="s">
        <v>42</v>
      </c>
      <c r="F424" s="31" t="s">
        <v>42</v>
      </c>
      <c r="G424" s="23"/>
      <c r="H424" s="23"/>
      <c r="I424" s="23"/>
      <c r="J424" s="23"/>
    </row>
    <row r="425" spans="1:10" ht="14.1" customHeight="1" x14ac:dyDescent="0.25">
      <c r="A425" s="23"/>
      <c r="B425" s="27" t="s">
        <v>41</v>
      </c>
      <c r="C425" s="31" t="s">
        <v>18</v>
      </c>
      <c r="D425" s="31" t="s">
        <v>1300</v>
      </c>
      <c r="E425" s="31" t="s">
        <v>117</v>
      </c>
      <c r="F425" s="31" t="s">
        <v>18</v>
      </c>
      <c r="G425" s="23"/>
      <c r="H425" s="23"/>
      <c r="I425" s="23"/>
      <c r="J425" s="23"/>
    </row>
    <row r="426" spans="1:10" ht="14.1" customHeight="1" x14ac:dyDescent="0.25">
      <c r="A426" s="23"/>
      <c r="B426" s="27" t="s">
        <v>43</v>
      </c>
      <c r="C426" s="31" t="s">
        <v>18</v>
      </c>
      <c r="D426" s="31" t="s">
        <v>1299</v>
      </c>
      <c r="E426" s="31" t="s">
        <v>117</v>
      </c>
      <c r="F426" s="31" t="s">
        <v>18</v>
      </c>
      <c r="G426" s="23"/>
      <c r="H426" s="23"/>
      <c r="I426" s="23"/>
      <c r="J426" s="23"/>
    </row>
    <row r="427" spans="1:10" ht="14.1" customHeight="1" x14ac:dyDescent="0.25">
      <c r="A427" s="23"/>
      <c r="B427" s="27" t="s">
        <v>47</v>
      </c>
      <c r="C427" s="31" t="s">
        <v>18</v>
      </c>
      <c r="D427" s="31" t="s">
        <v>1298</v>
      </c>
      <c r="E427" s="31" t="s">
        <v>117</v>
      </c>
      <c r="F427" s="31" t="s">
        <v>18</v>
      </c>
      <c r="G427" s="23"/>
      <c r="H427" s="23"/>
      <c r="I427" s="23"/>
      <c r="J427" s="23"/>
    </row>
    <row r="428" spans="1:10" ht="14.1" customHeight="1" x14ac:dyDescent="0.25">
      <c r="A428" s="23"/>
      <c r="B428" s="1617" t="s">
        <v>24</v>
      </c>
      <c r="C428" s="1618"/>
      <c r="D428" s="1618"/>
      <c r="E428" s="1618"/>
      <c r="F428" s="1618"/>
      <c r="G428" s="23"/>
      <c r="H428" s="23"/>
      <c r="I428" s="23"/>
      <c r="J428" s="23"/>
    </row>
    <row r="429" spans="1:10" ht="14.1" customHeight="1" x14ac:dyDescent="0.25">
      <c r="A429" s="23"/>
      <c r="B429" s="35"/>
      <c r="C429" s="36">
        <v>2023</v>
      </c>
      <c r="D429" s="36">
        <v>2024</v>
      </c>
      <c r="E429" s="36">
        <v>2025</v>
      </c>
      <c r="F429" s="36">
        <v>2026</v>
      </c>
      <c r="G429" s="23"/>
      <c r="H429" s="23"/>
      <c r="I429" s="23"/>
      <c r="J429" s="23"/>
    </row>
    <row r="430" spans="1:10" ht="14.1" customHeight="1" x14ac:dyDescent="0.25">
      <c r="A430" s="23"/>
      <c r="B430" s="37"/>
      <c r="C430" s="38" t="s">
        <v>22</v>
      </c>
      <c r="D430" s="38" t="s">
        <v>23</v>
      </c>
      <c r="E430" s="38" t="s">
        <v>23</v>
      </c>
      <c r="F430" s="38" t="s">
        <v>23</v>
      </c>
      <c r="G430" s="23"/>
      <c r="H430" s="23"/>
      <c r="I430" s="23"/>
      <c r="J430" s="23"/>
    </row>
    <row r="431" spans="1:10" ht="14.1" customHeight="1" x14ac:dyDescent="0.25">
      <c r="A431" s="23"/>
      <c r="B431" s="39" t="s">
        <v>48</v>
      </c>
      <c r="C431" s="40">
        <v>0</v>
      </c>
      <c r="D431" s="40">
        <v>0</v>
      </c>
      <c r="E431" s="40">
        <v>0</v>
      </c>
      <c r="F431" s="40">
        <v>0</v>
      </c>
      <c r="G431" s="23"/>
      <c r="H431" s="23"/>
      <c r="I431" s="23"/>
      <c r="J431" s="23"/>
    </row>
    <row r="432" spans="1:10" ht="14.1" customHeight="1" x14ac:dyDescent="0.25">
      <c r="A432" s="23"/>
      <c r="B432" s="39" t="s">
        <v>49</v>
      </c>
      <c r="C432" s="40">
        <v>0</v>
      </c>
      <c r="D432" s="40">
        <v>0</v>
      </c>
      <c r="E432" s="40">
        <v>0</v>
      </c>
      <c r="F432" s="40">
        <v>0</v>
      </c>
      <c r="G432" s="23"/>
      <c r="H432" s="23"/>
      <c r="I432" s="23"/>
      <c r="J432" s="23"/>
    </row>
    <row r="433" spans="1:10" ht="14.1" customHeight="1" x14ac:dyDescent="0.25">
      <c r="A433" s="23"/>
      <c r="B433" s="39" t="s">
        <v>50</v>
      </c>
      <c r="C433" s="40">
        <v>0</v>
      </c>
      <c r="D433" s="40">
        <v>0</v>
      </c>
      <c r="E433" s="40">
        <v>0</v>
      </c>
      <c r="F433" s="40">
        <v>0</v>
      </c>
      <c r="G433" s="23"/>
      <c r="H433" s="23"/>
      <c r="I433" s="23"/>
      <c r="J433" s="23"/>
    </row>
    <row r="434" spans="1:10" ht="14.1" customHeight="1" x14ac:dyDescent="0.25">
      <c r="A434" s="23"/>
      <c r="B434" s="39" t="s">
        <v>51</v>
      </c>
      <c r="C434" s="40">
        <v>0</v>
      </c>
      <c r="D434" s="40">
        <v>0</v>
      </c>
      <c r="E434" s="40">
        <v>0</v>
      </c>
      <c r="F434" s="40">
        <v>0</v>
      </c>
      <c r="G434" s="23"/>
      <c r="H434" s="23"/>
      <c r="I434" s="23"/>
      <c r="J434" s="23"/>
    </row>
    <row r="435" spans="1:10" ht="14.1" customHeight="1" x14ac:dyDescent="0.25">
      <c r="A435" s="23"/>
      <c r="B435" s="39" t="s">
        <v>49</v>
      </c>
      <c r="C435" s="40">
        <v>0</v>
      </c>
      <c r="D435" s="40">
        <v>0</v>
      </c>
      <c r="E435" s="40">
        <v>0</v>
      </c>
      <c r="F435" s="40">
        <v>0</v>
      </c>
      <c r="G435" s="23"/>
      <c r="H435" s="23"/>
      <c r="I435" s="23"/>
      <c r="J435" s="23"/>
    </row>
    <row r="436" spans="1:10" ht="14.1" customHeight="1" x14ac:dyDescent="0.25">
      <c r="A436" s="23"/>
      <c r="B436" s="39" t="s">
        <v>50</v>
      </c>
      <c r="C436" s="40">
        <v>0</v>
      </c>
      <c r="D436" s="40">
        <v>0</v>
      </c>
      <c r="E436" s="40">
        <v>0</v>
      </c>
      <c r="F436" s="40">
        <v>0</v>
      </c>
      <c r="G436" s="23"/>
      <c r="H436" s="23"/>
      <c r="I436" s="23"/>
      <c r="J436" s="23"/>
    </row>
    <row r="437" spans="1:10" ht="14.1" customHeight="1" x14ac:dyDescent="0.25">
      <c r="A437" s="23"/>
      <c r="B437" s="39" t="s">
        <v>52</v>
      </c>
      <c r="C437" s="40">
        <v>0</v>
      </c>
      <c r="D437" s="40">
        <v>0</v>
      </c>
      <c r="E437" s="40">
        <v>0</v>
      </c>
      <c r="F437" s="40">
        <v>0</v>
      </c>
      <c r="G437" s="23"/>
      <c r="H437" s="23"/>
      <c r="I437" s="23"/>
      <c r="J437" s="23"/>
    </row>
    <row r="438" spans="1:10" ht="14.1" customHeight="1" x14ac:dyDescent="0.25">
      <c r="A438" s="23"/>
      <c r="B438" s="39" t="s">
        <v>49</v>
      </c>
      <c r="C438" s="40">
        <v>0</v>
      </c>
      <c r="D438" s="40">
        <v>0</v>
      </c>
      <c r="E438" s="40">
        <v>0</v>
      </c>
      <c r="F438" s="40">
        <v>0</v>
      </c>
      <c r="G438" s="23"/>
      <c r="H438" s="23"/>
      <c r="I438" s="23"/>
      <c r="J438" s="23"/>
    </row>
    <row r="439" spans="1:10" ht="14.1" customHeight="1" x14ac:dyDescent="0.25">
      <c r="A439" s="23"/>
      <c r="B439" s="39" t="s">
        <v>50</v>
      </c>
      <c r="C439" s="40">
        <v>0</v>
      </c>
      <c r="D439" s="40">
        <v>0</v>
      </c>
      <c r="E439" s="40">
        <v>0</v>
      </c>
      <c r="F439" s="40">
        <v>0</v>
      </c>
      <c r="G439" s="23"/>
      <c r="H439" s="23"/>
      <c r="I439" s="23"/>
      <c r="J439" s="23"/>
    </row>
    <row r="440" spans="1:10" ht="14.1" customHeight="1" x14ac:dyDescent="0.25">
      <c r="A440" s="23"/>
      <c r="B440" s="39" t="s">
        <v>53</v>
      </c>
      <c r="C440" s="40">
        <v>0</v>
      </c>
      <c r="D440" s="40">
        <v>0</v>
      </c>
      <c r="E440" s="40">
        <v>0</v>
      </c>
      <c r="F440" s="40">
        <v>0</v>
      </c>
      <c r="G440" s="23"/>
      <c r="H440" s="23"/>
      <c r="I440" s="23"/>
      <c r="J440" s="23"/>
    </row>
    <row r="441" spans="1:10" ht="14.1" customHeight="1" x14ac:dyDescent="0.25">
      <c r="A441" s="23"/>
      <c r="B441" s="39" t="s">
        <v>49</v>
      </c>
      <c r="C441" s="40">
        <v>0</v>
      </c>
      <c r="D441" s="40">
        <v>0</v>
      </c>
      <c r="E441" s="40">
        <v>0</v>
      </c>
      <c r="F441" s="40">
        <v>0</v>
      </c>
      <c r="G441" s="23"/>
      <c r="H441" s="23"/>
      <c r="I441" s="23"/>
      <c r="J441" s="23"/>
    </row>
    <row r="442" spans="1:10" ht="14.1" customHeight="1" x14ac:dyDescent="0.25">
      <c r="A442" s="23"/>
      <c r="B442" s="39" t="s">
        <v>50</v>
      </c>
      <c r="C442" s="40">
        <v>0</v>
      </c>
      <c r="D442" s="40">
        <v>0</v>
      </c>
      <c r="E442" s="40">
        <v>0</v>
      </c>
      <c r="F442" s="40">
        <v>0</v>
      </c>
      <c r="G442" s="23"/>
      <c r="H442" s="23"/>
      <c r="I442" s="23"/>
      <c r="J442" s="23"/>
    </row>
    <row r="443" spans="1:10" ht="14.1" customHeight="1" x14ac:dyDescent="0.25">
      <c r="A443" s="23"/>
      <c r="B443" s="39" t="s">
        <v>54</v>
      </c>
      <c r="C443" s="40">
        <v>0</v>
      </c>
      <c r="D443" s="40">
        <v>0</v>
      </c>
      <c r="E443" s="40">
        <v>0</v>
      </c>
      <c r="F443" s="40">
        <v>0</v>
      </c>
      <c r="G443" s="23"/>
      <c r="H443" s="23"/>
      <c r="I443" s="23"/>
      <c r="J443" s="23"/>
    </row>
    <row r="444" spans="1:10" ht="14.1" customHeight="1" x14ac:dyDescent="0.25">
      <c r="A444" s="23"/>
      <c r="B444" s="39" t="s">
        <v>49</v>
      </c>
      <c r="C444" s="40">
        <v>0</v>
      </c>
      <c r="D444" s="40">
        <v>0</v>
      </c>
      <c r="E444" s="40">
        <v>0</v>
      </c>
      <c r="F444" s="40">
        <v>0</v>
      </c>
      <c r="G444" s="23"/>
      <c r="H444" s="23"/>
      <c r="I444" s="23"/>
      <c r="J444" s="23"/>
    </row>
    <row r="445" spans="1:10" ht="14.1" customHeight="1" x14ac:dyDescent="0.25">
      <c r="A445" s="23"/>
      <c r="B445" s="39" t="s">
        <v>50</v>
      </c>
      <c r="C445" s="40">
        <v>0</v>
      </c>
      <c r="D445" s="40">
        <v>0</v>
      </c>
      <c r="E445" s="40">
        <v>0</v>
      </c>
      <c r="F445" s="40">
        <v>0</v>
      </c>
      <c r="G445" s="23"/>
      <c r="H445" s="23"/>
      <c r="I445" s="23"/>
      <c r="J445" s="23"/>
    </row>
    <row r="446" spans="1:10" ht="14.1" customHeight="1" x14ac:dyDescent="0.25">
      <c r="A446" s="23"/>
      <c r="B446" s="39" t="s">
        <v>55</v>
      </c>
      <c r="C446" s="40">
        <v>0</v>
      </c>
      <c r="D446" s="40">
        <v>0</v>
      </c>
      <c r="E446" s="40">
        <v>0</v>
      </c>
      <c r="F446" s="40">
        <v>0</v>
      </c>
      <c r="G446" s="23"/>
      <c r="H446" s="23"/>
      <c r="I446" s="23"/>
      <c r="J446" s="23"/>
    </row>
    <row r="447" spans="1:10" ht="14.1" customHeight="1" x14ac:dyDescent="0.25">
      <c r="A447" s="23"/>
      <c r="B447" s="39" t="s">
        <v>49</v>
      </c>
      <c r="C447" s="40">
        <v>0</v>
      </c>
      <c r="D447" s="40">
        <v>0</v>
      </c>
      <c r="E447" s="40">
        <v>0</v>
      </c>
      <c r="F447" s="40">
        <v>0</v>
      </c>
      <c r="G447" s="23"/>
      <c r="H447" s="23"/>
      <c r="I447" s="23"/>
      <c r="J447" s="23"/>
    </row>
    <row r="448" spans="1:10" ht="14.1" customHeight="1" x14ac:dyDescent="0.25">
      <c r="A448" s="23"/>
      <c r="B448" s="39" t="s">
        <v>50</v>
      </c>
      <c r="C448" s="40">
        <v>0</v>
      </c>
      <c r="D448" s="40">
        <v>0</v>
      </c>
      <c r="E448" s="40">
        <v>0</v>
      </c>
      <c r="F448" s="40">
        <v>0</v>
      </c>
      <c r="G448" s="23"/>
      <c r="H448" s="23"/>
      <c r="I448" s="23"/>
      <c r="J448" s="23"/>
    </row>
    <row r="449" spans="1:10" ht="14.1" customHeight="1" x14ac:dyDescent="0.25">
      <c r="A449" s="23"/>
      <c r="B449" s="39" t="s">
        <v>56</v>
      </c>
      <c r="C449" s="40">
        <v>0</v>
      </c>
      <c r="D449" s="40">
        <v>0</v>
      </c>
      <c r="E449" s="40">
        <v>0</v>
      </c>
      <c r="F449" s="40">
        <v>0</v>
      </c>
      <c r="G449" s="23"/>
      <c r="H449" s="23"/>
      <c r="I449" s="23"/>
      <c r="J449" s="23"/>
    </row>
    <row r="450" spans="1:10" ht="14.1" customHeight="1" x14ac:dyDescent="0.25">
      <c r="A450" s="23"/>
      <c r="B450" s="39" t="s">
        <v>49</v>
      </c>
      <c r="C450" s="40">
        <v>0</v>
      </c>
      <c r="D450" s="40">
        <v>0</v>
      </c>
      <c r="E450" s="40">
        <v>0</v>
      </c>
      <c r="F450" s="40">
        <v>0</v>
      </c>
      <c r="G450" s="23"/>
      <c r="H450" s="23"/>
      <c r="I450" s="23"/>
      <c r="J450" s="23"/>
    </row>
    <row r="451" spans="1:10" ht="14.1" customHeight="1" x14ac:dyDescent="0.25">
      <c r="A451" s="23"/>
      <c r="B451" s="39" t="s">
        <v>50</v>
      </c>
      <c r="C451" s="40">
        <v>0</v>
      </c>
      <c r="D451" s="40">
        <v>0</v>
      </c>
      <c r="E451" s="40">
        <v>0</v>
      </c>
      <c r="F451" s="40">
        <v>0</v>
      </c>
      <c r="G451" s="23"/>
      <c r="H451" s="23"/>
      <c r="I451" s="23"/>
      <c r="J451" s="23"/>
    </row>
    <row r="452" spans="1:10" ht="14.1" customHeight="1" x14ac:dyDescent="0.25">
      <c r="A452" s="23"/>
      <c r="B452" s="39" t="s">
        <v>57</v>
      </c>
      <c r="C452" s="40">
        <v>0</v>
      </c>
      <c r="D452" s="40">
        <v>25000000</v>
      </c>
      <c r="E452" s="40">
        <v>0</v>
      </c>
      <c r="F452" s="40">
        <v>0</v>
      </c>
      <c r="G452" s="23"/>
      <c r="H452" s="23"/>
      <c r="I452" s="23"/>
      <c r="J452" s="23"/>
    </row>
    <row r="453" spans="1:10" ht="14.1" customHeight="1" x14ac:dyDescent="0.25">
      <c r="A453" s="23"/>
      <c r="B453" s="39" t="s">
        <v>49</v>
      </c>
      <c r="C453" s="40">
        <v>0</v>
      </c>
      <c r="D453" s="40">
        <v>25000000</v>
      </c>
      <c r="E453" s="40">
        <v>0</v>
      </c>
      <c r="F453" s="40">
        <v>0</v>
      </c>
      <c r="G453" s="23"/>
      <c r="H453" s="23"/>
      <c r="I453" s="23"/>
      <c r="J453" s="23"/>
    </row>
    <row r="454" spans="1:10" ht="14.1" customHeight="1" x14ac:dyDescent="0.25">
      <c r="A454" s="23"/>
      <c r="B454" s="39" t="s">
        <v>58</v>
      </c>
      <c r="C454" s="40">
        <v>0</v>
      </c>
      <c r="D454" s="40">
        <v>0</v>
      </c>
      <c r="E454" s="40">
        <v>0</v>
      </c>
      <c r="F454" s="40">
        <v>0</v>
      </c>
      <c r="G454" s="23"/>
      <c r="H454" s="23"/>
      <c r="I454" s="23"/>
      <c r="J454" s="23"/>
    </row>
    <row r="455" spans="1:10" ht="14.1" customHeight="1" x14ac:dyDescent="0.25">
      <c r="A455" s="23"/>
      <c r="B455" s="39" t="s">
        <v>59</v>
      </c>
      <c r="C455" s="40">
        <v>0</v>
      </c>
      <c r="D455" s="40">
        <v>0</v>
      </c>
      <c r="E455" s="40">
        <v>0</v>
      </c>
      <c r="F455" s="40">
        <v>0</v>
      </c>
      <c r="G455" s="23"/>
      <c r="H455" s="23"/>
      <c r="I455" s="23"/>
      <c r="J455" s="23"/>
    </row>
    <row r="456" spans="1:10" ht="14.1" customHeight="1" x14ac:dyDescent="0.25">
      <c r="A456" s="23"/>
      <c r="B456" s="39" t="s">
        <v>60</v>
      </c>
      <c r="C456" s="40">
        <v>0</v>
      </c>
      <c r="D456" s="40">
        <v>0</v>
      </c>
      <c r="E456" s="40">
        <v>0</v>
      </c>
      <c r="F456" s="40">
        <v>0</v>
      </c>
      <c r="G456" s="23"/>
      <c r="H456" s="23"/>
      <c r="I456" s="23"/>
      <c r="J456" s="23"/>
    </row>
    <row r="457" spans="1:10" ht="14.1" customHeight="1" x14ac:dyDescent="0.25">
      <c r="A457" s="23"/>
      <c r="B457" s="39" t="s">
        <v>61</v>
      </c>
      <c r="C457" s="40">
        <v>0</v>
      </c>
      <c r="D457" s="40">
        <v>0</v>
      </c>
      <c r="E457" s="40">
        <v>0</v>
      </c>
      <c r="F457" s="40">
        <v>0</v>
      </c>
      <c r="G457" s="23"/>
      <c r="H457" s="23"/>
      <c r="I457" s="23"/>
      <c r="J457" s="23"/>
    </row>
    <row r="458" spans="1:10" ht="14.1" customHeight="1" x14ac:dyDescent="0.25">
      <c r="A458" s="23"/>
      <c r="B458" s="39" t="s">
        <v>62</v>
      </c>
      <c r="C458" s="40">
        <v>0</v>
      </c>
      <c r="D458" s="40">
        <v>0</v>
      </c>
      <c r="E458" s="40">
        <v>0</v>
      </c>
      <c r="F458" s="40">
        <v>0</v>
      </c>
      <c r="G458" s="23"/>
      <c r="H458" s="23"/>
      <c r="I458" s="23"/>
      <c r="J458" s="23"/>
    </row>
    <row r="459" spans="1:10" ht="14.1" customHeight="1" x14ac:dyDescent="0.25">
      <c r="A459" s="23"/>
      <c r="B459" s="39" t="s">
        <v>49</v>
      </c>
      <c r="C459" s="40">
        <v>0</v>
      </c>
      <c r="D459" s="40">
        <v>0</v>
      </c>
      <c r="E459" s="40">
        <v>0</v>
      </c>
      <c r="F459" s="40">
        <v>0</v>
      </c>
      <c r="G459" s="23"/>
      <c r="H459" s="23"/>
      <c r="I459" s="23"/>
      <c r="J459" s="23"/>
    </row>
    <row r="460" spans="1:10" ht="14.1" customHeight="1" x14ac:dyDescent="0.25">
      <c r="A460" s="23"/>
      <c r="B460" s="39" t="s">
        <v>58</v>
      </c>
      <c r="C460" s="40">
        <v>0</v>
      </c>
      <c r="D460" s="40">
        <v>0</v>
      </c>
      <c r="E460" s="40">
        <v>0</v>
      </c>
      <c r="F460" s="40">
        <v>0</v>
      </c>
      <c r="G460" s="23"/>
      <c r="H460" s="23"/>
      <c r="I460" s="23"/>
      <c r="J460" s="23"/>
    </row>
    <row r="461" spans="1:10" ht="14.1" customHeight="1" x14ac:dyDescent="0.25">
      <c r="A461" s="23"/>
      <c r="B461" s="39" t="s">
        <v>59</v>
      </c>
      <c r="C461" s="40">
        <v>0</v>
      </c>
      <c r="D461" s="40">
        <v>0</v>
      </c>
      <c r="E461" s="40">
        <v>0</v>
      </c>
      <c r="F461" s="40">
        <v>0</v>
      </c>
      <c r="G461" s="23"/>
      <c r="H461" s="23"/>
      <c r="I461" s="23"/>
      <c r="J461" s="23"/>
    </row>
    <row r="462" spans="1:10" ht="14.1" customHeight="1" x14ac:dyDescent="0.25">
      <c r="A462" s="23"/>
      <c r="B462" s="39" t="s">
        <v>60</v>
      </c>
      <c r="C462" s="40">
        <v>0</v>
      </c>
      <c r="D462" s="40">
        <v>0</v>
      </c>
      <c r="E462" s="40">
        <v>0</v>
      </c>
      <c r="F462" s="40">
        <v>0</v>
      </c>
      <c r="G462" s="23"/>
      <c r="H462" s="23"/>
      <c r="I462" s="23"/>
      <c r="J462" s="23"/>
    </row>
    <row r="463" spans="1:10" ht="14.1" customHeight="1" x14ac:dyDescent="0.25">
      <c r="A463" s="23"/>
      <c r="B463" s="39" t="s">
        <v>61</v>
      </c>
      <c r="C463" s="40">
        <v>0</v>
      </c>
      <c r="D463" s="40">
        <v>0</v>
      </c>
      <c r="E463" s="40">
        <v>0</v>
      </c>
      <c r="F463" s="40">
        <v>0</v>
      </c>
      <c r="G463" s="23"/>
      <c r="H463" s="23"/>
      <c r="I463" s="23"/>
      <c r="J463" s="23"/>
    </row>
    <row r="464" spans="1:10" ht="14.1" customHeight="1" x14ac:dyDescent="0.25">
      <c r="A464" s="23"/>
      <c r="B464" s="39" t="s">
        <v>63</v>
      </c>
      <c r="C464" s="40">
        <v>0</v>
      </c>
      <c r="D464" s="40">
        <v>0</v>
      </c>
      <c r="E464" s="40">
        <v>0</v>
      </c>
      <c r="F464" s="40">
        <v>0</v>
      </c>
      <c r="G464" s="23"/>
      <c r="H464" s="23"/>
      <c r="I464" s="23"/>
      <c r="J464" s="23"/>
    </row>
    <row r="465" spans="1:10" ht="14.1" customHeight="1" x14ac:dyDescent="0.25">
      <c r="A465" s="23"/>
      <c r="B465" s="39" t="s">
        <v>49</v>
      </c>
      <c r="C465" s="40">
        <v>0</v>
      </c>
      <c r="D465" s="40">
        <v>0</v>
      </c>
      <c r="E465" s="40">
        <v>0</v>
      </c>
      <c r="F465" s="40">
        <v>0</v>
      </c>
      <c r="G465" s="23"/>
      <c r="H465" s="23"/>
      <c r="I465" s="23"/>
      <c r="J465" s="23"/>
    </row>
    <row r="466" spans="1:10" ht="14.1" customHeight="1" x14ac:dyDescent="0.25">
      <c r="A466" s="23"/>
      <c r="B466" s="39" t="s">
        <v>58</v>
      </c>
      <c r="C466" s="40">
        <v>0</v>
      </c>
      <c r="D466" s="40">
        <v>0</v>
      </c>
      <c r="E466" s="40">
        <v>0</v>
      </c>
      <c r="F466" s="40">
        <v>0</v>
      </c>
      <c r="G466" s="23"/>
      <c r="H466" s="23"/>
      <c r="I466" s="23"/>
      <c r="J466" s="23"/>
    </row>
    <row r="467" spans="1:10" ht="14.1" customHeight="1" x14ac:dyDescent="0.25">
      <c r="A467" s="23"/>
      <c r="B467" s="39" t="s">
        <v>59</v>
      </c>
      <c r="C467" s="40">
        <v>0</v>
      </c>
      <c r="D467" s="40">
        <v>0</v>
      </c>
      <c r="E467" s="40">
        <v>0</v>
      </c>
      <c r="F467" s="40">
        <v>0</v>
      </c>
      <c r="G467" s="23"/>
      <c r="H467" s="23"/>
      <c r="I467" s="23"/>
      <c r="J467" s="23"/>
    </row>
    <row r="468" spans="1:10" ht="14.1" customHeight="1" x14ac:dyDescent="0.25">
      <c r="A468" s="23"/>
      <c r="B468" s="39" t="s">
        <v>60</v>
      </c>
      <c r="C468" s="40">
        <v>0</v>
      </c>
      <c r="D468" s="40">
        <v>0</v>
      </c>
      <c r="E468" s="40">
        <v>0</v>
      </c>
      <c r="F468" s="40">
        <v>0</v>
      </c>
      <c r="G468" s="23"/>
      <c r="H468" s="23"/>
      <c r="I468" s="23"/>
      <c r="J468" s="23"/>
    </row>
    <row r="469" spans="1:10" ht="14.1" customHeight="1" x14ac:dyDescent="0.25">
      <c r="A469" s="23"/>
      <c r="B469" s="39" t="s">
        <v>61</v>
      </c>
      <c r="C469" s="40">
        <v>0</v>
      </c>
      <c r="D469" s="40">
        <v>0</v>
      </c>
      <c r="E469" s="40">
        <v>0</v>
      </c>
      <c r="F469" s="40">
        <v>0</v>
      </c>
      <c r="G469" s="23"/>
      <c r="H469" s="23"/>
      <c r="I469" s="23"/>
      <c r="J469" s="23"/>
    </row>
    <row r="470" spans="1:10" ht="14.1" customHeight="1" x14ac:dyDescent="0.25">
      <c r="A470" s="23"/>
      <c r="B470" s="39" t="s">
        <v>64</v>
      </c>
      <c r="C470" s="40">
        <v>0</v>
      </c>
      <c r="D470" s="40">
        <v>0</v>
      </c>
      <c r="E470" s="40">
        <v>0</v>
      </c>
      <c r="F470" s="40">
        <v>0</v>
      </c>
      <c r="G470" s="23"/>
      <c r="H470" s="23"/>
      <c r="I470" s="23"/>
      <c r="J470" s="23"/>
    </row>
    <row r="471" spans="1:10" ht="14.1" customHeight="1" x14ac:dyDescent="0.25">
      <c r="A471" s="23"/>
      <c r="B471" s="39" t="s">
        <v>65</v>
      </c>
      <c r="C471" s="40">
        <v>0</v>
      </c>
      <c r="D471" s="40">
        <v>0</v>
      </c>
      <c r="E471" s="40">
        <v>0</v>
      </c>
      <c r="F471" s="40">
        <v>0</v>
      </c>
      <c r="G471" s="23"/>
      <c r="H471" s="23"/>
      <c r="I471" s="23"/>
      <c r="J471" s="23"/>
    </row>
    <row r="472" spans="1:10" ht="14.1" customHeight="1" x14ac:dyDescent="0.25">
      <c r="A472" s="23"/>
      <c r="B472" s="41" t="s">
        <v>25</v>
      </c>
      <c r="C472" s="40">
        <v>0</v>
      </c>
      <c r="D472" s="40">
        <v>25000000</v>
      </c>
      <c r="E472" s="40">
        <v>0</v>
      </c>
      <c r="F472" s="40">
        <v>0</v>
      </c>
      <c r="G472" s="23"/>
      <c r="H472" s="23"/>
      <c r="I472" s="23"/>
      <c r="J472" s="23"/>
    </row>
    <row r="473" spans="1:10" ht="14.1" customHeight="1" x14ac:dyDescent="0.25">
      <c r="A473" s="23"/>
      <c r="B473" s="32" t="s">
        <v>1297</v>
      </c>
      <c r="C473" s="1621" t="s">
        <v>1296</v>
      </c>
      <c r="D473" s="1622"/>
      <c r="E473" s="1622"/>
      <c r="F473" s="1622"/>
      <c r="G473" s="23"/>
      <c r="H473" s="23"/>
      <c r="I473" s="23"/>
      <c r="J473" s="23"/>
    </row>
    <row r="474" spans="1:10" ht="14.1" customHeight="1" x14ac:dyDescent="0.25">
      <c r="A474" s="23"/>
      <c r="B474" s="33" t="s">
        <v>19</v>
      </c>
      <c r="C474" s="1619" t="s">
        <v>1295</v>
      </c>
      <c r="D474" s="1620"/>
      <c r="E474" s="1620"/>
      <c r="F474" s="1620"/>
      <c r="G474" s="23"/>
      <c r="H474" s="23"/>
      <c r="I474" s="23"/>
      <c r="J474" s="23"/>
    </row>
    <row r="475" spans="1:10" ht="14.1" customHeight="1" x14ac:dyDescent="0.25">
      <c r="A475" s="23"/>
      <c r="B475" s="34" t="s">
        <v>20</v>
      </c>
      <c r="C475" s="1615" t="s">
        <v>1294</v>
      </c>
      <c r="D475" s="1616"/>
      <c r="E475" s="1616"/>
      <c r="F475" s="1616"/>
      <c r="G475" s="23"/>
      <c r="H475" s="23"/>
      <c r="I475" s="23"/>
      <c r="J475" s="23"/>
    </row>
    <row r="476" spans="1:10" ht="14.1" customHeight="1" x14ac:dyDescent="0.25">
      <c r="A476" s="23"/>
      <c r="B476" s="34" t="s">
        <v>21</v>
      </c>
      <c r="C476" s="1615" t="s">
        <v>154</v>
      </c>
      <c r="D476" s="1616"/>
      <c r="E476" s="1616"/>
      <c r="F476" s="1616"/>
      <c r="G476" s="23"/>
      <c r="H476" s="23"/>
      <c r="I476" s="23"/>
      <c r="J476" s="23"/>
    </row>
    <row r="477" spans="1:10" ht="15" customHeight="1" x14ac:dyDescent="0.25">
      <c r="A477" s="23"/>
      <c r="B477" s="35"/>
      <c r="C477" s="36">
        <v>2023</v>
      </c>
      <c r="D477" s="36">
        <v>2024</v>
      </c>
      <c r="E477" s="36">
        <v>2025</v>
      </c>
      <c r="F477" s="36">
        <v>2026</v>
      </c>
      <c r="G477" s="23"/>
      <c r="H477" s="23"/>
      <c r="I477" s="23"/>
      <c r="J477" s="23"/>
    </row>
    <row r="478" spans="1:10" ht="15" customHeight="1" x14ac:dyDescent="0.25">
      <c r="A478" s="23"/>
      <c r="B478" s="37"/>
      <c r="C478" s="38" t="s">
        <v>22</v>
      </c>
      <c r="D478" s="38" t="s">
        <v>23</v>
      </c>
      <c r="E478" s="38" t="s">
        <v>23</v>
      </c>
      <c r="F478" s="38" t="s">
        <v>23</v>
      </c>
      <c r="G478" s="23"/>
      <c r="H478" s="23"/>
      <c r="I478" s="23"/>
      <c r="J478" s="23"/>
    </row>
    <row r="479" spans="1:10" ht="14.1" customHeight="1" x14ac:dyDescent="0.25">
      <c r="A479" s="23"/>
      <c r="B479" s="27" t="s">
        <v>33</v>
      </c>
      <c r="C479" s="31" t="s">
        <v>34</v>
      </c>
      <c r="D479" s="31" t="s">
        <v>34</v>
      </c>
      <c r="E479" s="31" t="s">
        <v>42</v>
      </c>
      <c r="F479" s="31" t="s">
        <v>42</v>
      </c>
      <c r="G479" s="23"/>
      <c r="H479" s="23"/>
      <c r="I479" s="23"/>
      <c r="J479" s="23"/>
    </row>
    <row r="480" spans="1:10" ht="14.1" customHeight="1" x14ac:dyDescent="0.25">
      <c r="A480" s="23"/>
      <c r="B480" s="27" t="s">
        <v>35</v>
      </c>
      <c r="C480" s="31" t="s">
        <v>1293</v>
      </c>
      <c r="D480" s="31" t="s">
        <v>1292</v>
      </c>
      <c r="E480" s="31" t="s">
        <v>42</v>
      </c>
      <c r="F480" s="31" t="s">
        <v>42</v>
      </c>
      <c r="G480" s="23"/>
      <c r="H480" s="23"/>
      <c r="I480" s="23"/>
      <c r="J480" s="23"/>
    </row>
    <row r="481" spans="1:10" ht="14.1" customHeight="1" x14ac:dyDescent="0.25">
      <c r="A481" s="23"/>
      <c r="B481" s="27" t="s">
        <v>40</v>
      </c>
      <c r="C481" s="31" t="s">
        <v>1293</v>
      </c>
      <c r="D481" s="31" t="s">
        <v>1292</v>
      </c>
      <c r="E481" s="31" t="s">
        <v>42</v>
      </c>
      <c r="F481" s="31" t="s">
        <v>42</v>
      </c>
      <c r="G481" s="23"/>
      <c r="H481" s="23"/>
      <c r="I481" s="23"/>
      <c r="J481" s="23"/>
    </row>
    <row r="482" spans="1:10" ht="14.1" customHeight="1" x14ac:dyDescent="0.25">
      <c r="A482" s="23"/>
      <c r="B482" s="27" t="s">
        <v>41</v>
      </c>
      <c r="C482" s="31" t="s">
        <v>18</v>
      </c>
      <c r="D482" s="31" t="s">
        <v>42</v>
      </c>
      <c r="E482" s="31" t="s">
        <v>117</v>
      </c>
      <c r="F482" s="31" t="s">
        <v>18</v>
      </c>
      <c r="G482" s="23"/>
      <c r="H482" s="23"/>
      <c r="I482" s="23"/>
      <c r="J482" s="23"/>
    </row>
    <row r="483" spans="1:10" ht="14.1" customHeight="1" x14ac:dyDescent="0.25">
      <c r="A483" s="23"/>
      <c r="B483" s="27" t="s">
        <v>43</v>
      </c>
      <c r="C483" s="31" t="s">
        <v>18</v>
      </c>
      <c r="D483" s="31" t="s">
        <v>1291</v>
      </c>
      <c r="E483" s="31" t="s">
        <v>117</v>
      </c>
      <c r="F483" s="31" t="s">
        <v>18</v>
      </c>
      <c r="G483" s="23"/>
      <c r="H483" s="23"/>
      <c r="I483" s="23"/>
      <c r="J483" s="23"/>
    </row>
    <row r="484" spans="1:10" ht="14.1" customHeight="1" x14ac:dyDescent="0.25">
      <c r="A484" s="23"/>
      <c r="B484" s="27" t="s">
        <v>47</v>
      </c>
      <c r="C484" s="31" t="s">
        <v>18</v>
      </c>
      <c r="D484" s="31" t="s">
        <v>1291</v>
      </c>
      <c r="E484" s="31" t="s">
        <v>117</v>
      </c>
      <c r="F484" s="31" t="s">
        <v>18</v>
      </c>
      <c r="G484" s="23"/>
      <c r="H484" s="23"/>
      <c r="I484" s="23"/>
      <c r="J484" s="23"/>
    </row>
    <row r="485" spans="1:10" ht="14.1" customHeight="1" x14ac:dyDescent="0.25">
      <c r="A485" s="23"/>
      <c r="B485" s="1617" t="s">
        <v>24</v>
      </c>
      <c r="C485" s="1618"/>
      <c r="D485" s="1618"/>
      <c r="E485" s="1618"/>
      <c r="F485" s="1618"/>
      <c r="G485" s="23"/>
      <c r="H485" s="23"/>
      <c r="I485" s="23"/>
      <c r="J485" s="23"/>
    </row>
    <row r="486" spans="1:10" ht="14.1" customHeight="1" x14ac:dyDescent="0.25">
      <c r="A486" s="23"/>
      <c r="B486" s="35"/>
      <c r="C486" s="36">
        <v>2023</v>
      </c>
      <c r="D486" s="36">
        <v>2024</v>
      </c>
      <c r="E486" s="36">
        <v>2025</v>
      </c>
      <c r="F486" s="36">
        <v>2026</v>
      </c>
      <c r="G486" s="23"/>
      <c r="H486" s="23"/>
      <c r="I486" s="23"/>
      <c r="J486" s="23"/>
    </row>
    <row r="487" spans="1:10" ht="14.1" customHeight="1" x14ac:dyDescent="0.25">
      <c r="A487" s="23"/>
      <c r="B487" s="37"/>
      <c r="C487" s="38" t="s">
        <v>22</v>
      </c>
      <c r="D487" s="38" t="s">
        <v>23</v>
      </c>
      <c r="E487" s="38" t="s">
        <v>23</v>
      </c>
      <c r="F487" s="38" t="s">
        <v>23</v>
      </c>
      <c r="G487" s="23"/>
      <c r="H487" s="23"/>
      <c r="I487" s="23"/>
      <c r="J487" s="23"/>
    </row>
    <row r="488" spans="1:10" ht="14.1" customHeight="1" x14ac:dyDescent="0.25">
      <c r="A488" s="23"/>
      <c r="B488" s="39" t="s">
        <v>48</v>
      </c>
      <c r="C488" s="40">
        <v>0</v>
      </c>
      <c r="D488" s="40">
        <v>0</v>
      </c>
      <c r="E488" s="40">
        <v>0</v>
      </c>
      <c r="F488" s="40">
        <v>0</v>
      </c>
      <c r="G488" s="23"/>
      <c r="H488" s="23"/>
      <c r="I488" s="23"/>
      <c r="J488" s="23"/>
    </row>
    <row r="489" spans="1:10" ht="14.1" customHeight="1" x14ac:dyDescent="0.25">
      <c r="A489" s="23"/>
      <c r="B489" s="39" t="s">
        <v>49</v>
      </c>
      <c r="C489" s="40">
        <v>0</v>
      </c>
      <c r="D489" s="40">
        <v>0</v>
      </c>
      <c r="E489" s="40">
        <v>0</v>
      </c>
      <c r="F489" s="40">
        <v>0</v>
      </c>
      <c r="G489" s="23"/>
      <c r="H489" s="23"/>
      <c r="I489" s="23"/>
      <c r="J489" s="23"/>
    </row>
    <row r="490" spans="1:10" ht="14.1" customHeight="1" x14ac:dyDescent="0.25">
      <c r="A490" s="23"/>
      <c r="B490" s="39" t="s">
        <v>50</v>
      </c>
      <c r="C490" s="40">
        <v>0</v>
      </c>
      <c r="D490" s="40">
        <v>0</v>
      </c>
      <c r="E490" s="40">
        <v>0</v>
      </c>
      <c r="F490" s="40">
        <v>0</v>
      </c>
      <c r="G490" s="23"/>
      <c r="H490" s="23"/>
      <c r="I490" s="23"/>
      <c r="J490" s="23"/>
    </row>
    <row r="491" spans="1:10" ht="14.1" customHeight="1" x14ac:dyDescent="0.25">
      <c r="A491" s="23"/>
      <c r="B491" s="39" t="s">
        <v>51</v>
      </c>
      <c r="C491" s="40">
        <v>0</v>
      </c>
      <c r="D491" s="40">
        <v>0</v>
      </c>
      <c r="E491" s="40">
        <v>0</v>
      </c>
      <c r="F491" s="40">
        <v>0</v>
      </c>
      <c r="G491" s="23"/>
      <c r="H491" s="23"/>
      <c r="I491" s="23"/>
      <c r="J491" s="23"/>
    </row>
    <row r="492" spans="1:10" ht="14.1" customHeight="1" x14ac:dyDescent="0.25">
      <c r="A492" s="23"/>
      <c r="B492" s="39" t="s">
        <v>49</v>
      </c>
      <c r="C492" s="40">
        <v>0</v>
      </c>
      <c r="D492" s="40">
        <v>0</v>
      </c>
      <c r="E492" s="40">
        <v>0</v>
      </c>
      <c r="F492" s="40">
        <v>0</v>
      </c>
      <c r="G492" s="23"/>
      <c r="H492" s="23"/>
      <c r="I492" s="23"/>
      <c r="J492" s="23"/>
    </row>
    <row r="493" spans="1:10" ht="14.1" customHeight="1" x14ac:dyDescent="0.25">
      <c r="A493" s="23"/>
      <c r="B493" s="39" t="s">
        <v>50</v>
      </c>
      <c r="C493" s="40">
        <v>0</v>
      </c>
      <c r="D493" s="40">
        <v>0</v>
      </c>
      <c r="E493" s="40">
        <v>0</v>
      </c>
      <c r="F493" s="40">
        <v>0</v>
      </c>
      <c r="G493" s="23"/>
      <c r="H493" s="23"/>
      <c r="I493" s="23"/>
      <c r="J493" s="23"/>
    </row>
    <row r="494" spans="1:10" ht="14.1" customHeight="1" x14ac:dyDescent="0.25">
      <c r="A494" s="23"/>
      <c r="B494" s="39" t="s">
        <v>52</v>
      </c>
      <c r="C494" s="40">
        <v>0</v>
      </c>
      <c r="D494" s="40">
        <v>0</v>
      </c>
      <c r="E494" s="40">
        <v>0</v>
      </c>
      <c r="F494" s="40">
        <v>0</v>
      </c>
      <c r="G494" s="23"/>
      <c r="H494" s="23"/>
      <c r="I494" s="23"/>
      <c r="J494" s="23"/>
    </row>
    <row r="495" spans="1:10" ht="14.1" customHeight="1" x14ac:dyDescent="0.25">
      <c r="A495" s="23"/>
      <c r="B495" s="39" t="s">
        <v>49</v>
      </c>
      <c r="C495" s="40">
        <v>0</v>
      </c>
      <c r="D495" s="40">
        <v>0</v>
      </c>
      <c r="E495" s="40">
        <v>0</v>
      </c>
      <c r="F495" s="40">
        <v>0</v>
      </c>
      <c r="G495" s="23"/>
      <c r="H495" s="23"/>
      <c r="I495" s="23"/>
      <c r="J495" s="23"/>
    </row>
    <row r="496" spans="1:10" ht="14.1" customHeight="1" x14ac:dyDescent="0.25">
      <c r="A496" s="23"/>
      <c r="B496" s="39" t="s">
        <v>50</v>
      </c>
      <c r="C496" s="40">
        <v>0</v>
      </c>
      <c r="D496" s="40">
        <v>0</v>
      </c>
      <c r="E496" s="40">
        <v>0</v>
      </c>
      <c r="F496" s="40">
        <v>0</v>
      </c>
      <c r="G496" s="23"/>
      <c r="H496" s="23"/>
      <c r="I496" s="23"/>
      <c r="J496" s="23"/>
    </row>
    <row r="497" spans="1:10" ht="14.1" customHeight="1" x14ac:dyDescent="0.25">
      <c r="A497" s="23"/>
      <c r="B497" s="39" t="s">
        <v>53</v>
      </c>
      <c r="C497" s="40">
        <v>0</v>
      </c>
      <c r="D497" s="40">
        <v>0</v>
      </c>
      <c r="E497" s="40">
        <v>0</v>
      </c>
      <c r="F497" s="40">
        <v>0</v>
      </c>
      <c r="G497" s="23"/>
      <c r="H497" s="23"/>
      <c r="I497" s="23"/>
      <c r="J497" s="23"/>
    </row>
    <row r="498" spans="1:10" ht="14.1" customHeight="1" x14ac:dyDescent="0.25">
      <c r="A498" s="23"/>
      <c r="B498" s="39" t="s">
        <v>49</v>
      </c>
      <c r="C498" s="40">
        <v>0</v>
      </c>
      <c r="D498" s="40">
        <v>0</v>
      </c>
      <c r="E498" s="40">
        <v>0</v>
      </c>
      <c r="F498" s="40">
        <v>0</v>
      </c>
      <c r="G498" s="23"/>
      <c r="H498" s="23"/>
      <c r="I498" s="23"/>
      <c r="J498" s="23"/>
    </row>
    <row r="499" spans="1:10" ht="14.1" customHeight="1" x14ac:dyDescent="0.25">
      <c r="A499" s="23"/>
      <c r="B499" s="39" t="s">
        <v>50</v>
      </c>
      <c r="C499" s="40">
        <v>0</v>
      </c>
      <c r="D499" s="40">
        <v>0</v>
      </c>
      <c r="E499" s="40">
        <v>0</v>
      </c>
      <c r="F499" s="40">
        <v>0</v>
      </c>
      <c r="G499" s="23"/>
      <c r="H499" s="23"/>
      <c r="I499" s="23"/>
      <c r="J499" s="23"/>
    </row>
    <row r="500" spans="1:10" ht="14.1" customHeight="1" x14ac:dyDescent="0.25">
      <c r="A500" s="23"/>
      <c r="B500" s="39" t="s">
        <v>54</v>
      </c>
      <c r="C500" s="40">
        <v>0</v>
      </c>
      <c r="D500" s="40">
        <v>0</v>
      </c>
      <c r="E500" s="40">
        <v>0</v>
      </c>
      <c r="F500" s="40">
        <v>0</v>
      </c>
      <c r="G500" s="23"/>
      <c r="H500" s="23"/>
      <c r="I500" s="23"/>
      <c r="J500" s="23"/>
    </row>
    <row r="501" spans="1:10" ht="14.1" customHeight="1" x14ac:dyDescent="0.25">
      <c r="A501" s="23"/>
      <c r="B501" s="39" t="s">
        <v>49</v>
      </c>
      <c r="C501" s="40">
        <v>0</v>
      </c>
      <c r="D501" s="40">
        <v>0</v>
      </c>
      <c r="E501" s="40">
        <v>0</v>
      </c>
      <c r="F501" s="40">
        <v>0</v>
      </c>
      <c r="G501" s="23"/>
      <c r="H501" s="23"/>
      <c r="I501" s="23"/>
      <c r="J501" s="23"/>
    </row>
    <row r="502" spans="1:10" ht="14.1" customHeight="1" x14ac:dyDescent="0.25">
      <c r="A502" s="23"/>
      <c r="B502" s="39" t="s">
        <v>50</v>
      </c>
      <c r="C502" s="40">
        <v>0</v>
      </c>
      <c r="D502" s="40">
        <v>0</v>
      </c>
      <c r="E502" s="40">
        <v>0</v>
      </c>
      <c r="F502" s="40">
        <v>0</v>
      </c>
      <c r="G502" s="23"/>
      <c r="H502" s="23"/>
      <c r="I502" s="23"/>
      <c r="J502" s="23"/>
    </row>
    <row r="503" spans="1:10" ht="14.1" customHeight="1" x14ac:dyDescent="0.25">
      <c r="A503" s="23"/>
      <c r="B503" s="39" t="s">
        <v>55</v>
      </c>
      <c r="C503" s="40">
        <v>0</v>
      </c>
      <c r="D503" s="40">
        <v>0</v>
      </c>
      <c r="E503" s="40">
        <v>0</v>
      </c>
      <c r="F503" s="40">
        <v>0</v>
      </c>
      <c r="G503" s="23"/>
      <c r="H503" s="23"/>
      <c r="I503" s="23"/>
      <c r="J503" s="23"/>
    </row>
    <row r="504" spans="1:10" ht="14.1" customHeight="1" x14ac:dyDescent="0.25">
      <c r="A504" s="23"/>
      <c r="B504" s="39" t="s">
        <v>49</v>
      </c>
      <c r="C504" s="40">
        <v>0</v>
      </c>
      <c r="D504" s="40">
        <v>0</v>
      </c>
      <c r="E504" s="40">
        <v>0</v>
      </c>
      <c r="F504" s="40">
        <v>0</v>
      </c>
      <c r="G504" s="23"/>
      <c r="H504" s="23"/>
      <c r="I504" s="23"/>
      <c r="J504" s="23"/>
    </row>
    <row r="505" spans="1:10" ht="14.1" customHeight="1" x14ac:dyDescent="0.25">
      <c r="A505" s="23"/>
      <c r="B505" s="39" t="s">
        <v>50</v>
      </c>
      <c r="C505" s="40">
        <v>0</v>
      </c>
      <c r="D505" s="40">
        <v>0</v>
      </c>
      <c r="E505" s="40">
        <v>0</v>
      </c>
      <c r="F505" s="40">
        <v>0</v>
      </c>
      <c r="G505" s="23"/>
      <c r="H505" s="23"/>
      <c r="I505" s="23"/>
      <c r="J505" s="23"/>
    </row>
    <row r="506" spans="1:10" ht="14.1" customHeight="1" x14ac:dyDescent="0.25">
      <c r="A506" s="23"/>
      <c r="B506" s="39" t="s">
        <v>56</v>
      </c>
      <c r="C506" s="40">
        <v>0</v>
      </c>
      <c r="D506" s="40">
        <v>0</v>
      </c>
      <c r="E506" s="40">
        <v>0</v>
      </c>
      <c r="F506" s="40">
        <v>0</v>
      </c>
      <c r="G506" s="23"/>
      <c r="H506" s="23"/>
      <c r="I506" s="23"/>
      <c r="J506" s="23"/>
    </row>
    <row r="507" spans="1:10" ht="14.1" customHeight="1" x14ac:dyDescent="0.25">
      <c r="A507" s="23"/>
      <c r="B507" s="39" t="s">
        <v>49</v>
      </c>
      <c r="C507" s="40">
        <v>0</v>
      </c>
      <c r="D507" s="40">
        <v>0</v>
      </c>
      <c r="E507" s="40">
        <v>0</v>
      </c>
      <c r="F507" s="40">
        <v>0</v>
      </c>
      <c r="G507" s="23"/>
      <c r="H507" s="23"/>
      <c r="I507" s="23"/>
      <c r="J507" s="23"/>
    </row>
    <row r="508" spans="1:10" ht="14.1" customHeight="1" x14ac:dyDescent="0.25">
      <c r="A508" s="23"/>
      <c r="B508" s="39" t="s">
        <v>50</v>
      </c>
      <c r="C508" s="40">
        <v>0</v>
      </c>
      <c r="D508" s="40">
        <v>0</v>
      </c>
      <c r="E508" s="40">
        <v>0</v>
      </c>
      <c r="F508" s="40">
        <v>0</v>
      </c>
      <c r="G508" s="23"/>
      <c r="H508" s="23"/>
      <c r="I508" s="23"/>
      <c r="J508" s="23"/>
    </row>
    <row r="509" spans="1:10" ht="14.1" customHeight="1" x14ac:dyDescent="0.25">
      <c r="A509" s="23"/>
      <c r="B509" s="39" t="s">
        <v>57</v>
      </c>
      <c r="C509" s="40">
        <v>0</v>
      </c>
      <c r="D509" s="40">
        <v>0</v>
      </c>
      <c r="E509" s="40">
        <v>0</v>
      </c>
      <c r="F509" s="40">
        <v>0</v>
      </c>
      <c r="G509" s="23"/>
      <c r="H509" s="23"/>
      <c r="I509" s="23"/>
      <c r="J509" s="23"/>
    </row>
    <row r="510" spans="1:10" ht="14.1" customHeight="1" x14ac:dyDescent="0.25">
      <c r="A510" s="23"/>
      <c r="B510" s="39" t="s">
        <v>49</v>
      </c>
      <c r="C510" s="40">
        <v>0</v>
      </c>
      <c r="D510" s="40">
        <v>0</v>
      </c>
      <c r="E510" s="40">
        <v>0</v>
      </c>
      <c r="F510" s="40">
        <v>0</v>
      </c>
      <c r="G510" s="23"/>
      <c r="H510" s="23"/>
      <c r="I510" s="23"/>
      <c r="J510" s="23"/>
    </row>
    <row r="511" spans="1:10" ht="14.1" customHeight="1" x14ac:dyDescent="0.25">
      <c r="A511" s="23"/>
      <c r="B511" s="39" t="s">
        <v>58</v>
      </c>
      <c r="C511" s="40">
        <v>0</v>
      </c>
      <c r="D511" s="40">
        <v>0</v>
      </c>
      <c r="E511" s="40">
        <v>0</v>
      </c>
      <c r="F511" s="40">
        <v>0</v>
      </c>
      <c r="G511" s="23"/>
      <c r="H511" s="23"/>
      <c r="I511" s="23"/>
      <c r="J511" s="23"/>
    </row>
    <row r="512" spans="1:10" ht="14.1" customHeight="1" x14ac:dyDescent="0.25">
      <c r="A512" s="23"/>
      <c r="B512" s="39" t="s">
        <v>59</v>
      </c>
      <c r="C512" s="40">
        <v>0</v>
      </c>
      <c r="D512" s="40">
        <v>0</v>
      </c>
      <c r="E512" s="40">
        <v>0</v>
      </c>
      <c r="F512" s="40">
        <v>0</v>
      </c>
      <c r="G512" s="23"/>
      <c r="H512" s="23"/>
      <c r="I512" s="23"/>
      <c r="J512" s="23"/>
    </row>
    <row r="513" spans="1:10" ht="14.1" customHeight="1" x14ac:dyDescent="0.25">
      <c r="A513" s="23"/>
      <c r="B513" s="39" t="s">
        <v>60</v>
      </c>
      <c r="C513" s="40">
        <v>0</v>
      </c>
      <c r="D513" s="40">
        <v>0</v>
      </c>
      <c r="E513" s="40">
        <v>0</v>
      </c>
      <c r="F513" s="40">
        <v>0</v>
      </c>
      <c r="G513" s="23"/>
      <c r="H513" s="23"/>
      <c r="I513" s="23"/>
      <c r="J513" s="23"/>
    </row>
    <row r="514" spans="1:10" ht="14.1" customHeight="1" x14ac:dyDescent="0.25">
      <c r="A514" s="23"/>
      <c r="B514" s="39" t="s">
        <v>61</v>
      </c>
      <c r="C514" s="40">
        <v>0</v>
      </c>
      <c r="D514" s="40">
        <v>0</v>
      </c>
      <c r="E514" s="40">
        <v>0</v>
      </c>
      <c r="F514" s="40">
        <v>0</v>
      </c>
      <c r="G514" s="23"/>
      <c r="H514" s="23"/>
      <c r="I514" s="23"/>
      <c r="J514" s="23"/>
    </row>
    <row r="515" spans="1:10" ht="14.1" customHeight="1" x14ac:dyDescent="0.25">
      <c r="A515" s="23"/>
      <c r="B515" s="39" t="s">
        <v>62</v>
      </c>
      <c r="C515" s="40">
        <v>0</v>
      </c>
      <c r="D515" s="40">
        <v>6000000</v>
      </c>
      <c r="E515" s="40">
        <v>0</v>
      </c>
      <c r="F515" s="40">
        <v>0</v>
      </c>
      <c r="G515" s="23"/>
      <c r="H515" s="23"/>
      <c r="I515" s="23"/>
      <c r="J515" s="23"/>
    </row>
    <row r="516" spans="1:10" ht="14.1" customHeight="1" x14ac:dyDescent="0.25">
      <c r="A516" s="23"/>
      <c r="B516" s="39" t="s">
        <v>49</v>
      </c>
      <c r="C516" s="40">
        <v>0</v>
      </c>
      <c r="D516" s="40">
        <v>6000000</v>
      </c>
      <c r="E516" s="40">
        <v>0</v>
      </c>
      <c r="F516" s="40">
        <v>0</v>
      </c>
      <c r="G516" s="23"/>
      <c r="H516" s="23"/>
      <c r="I516" s="23"/>
      <c r="J516" s="23"/>
    </row>
    <row r="517" spans="1:10" ht="14.1" customHeight="1" x14ac:dyDescent="0.25">
      <c r="A517" s="23"/>
      <c r="B517" s="39" t="s">
        <v>58</v>
      </c>
      <c r="C517" s="40">
        <v>0</v>
      </c>
      <c r="D517" s="40">
        <v>0</v>
      </c>
      <c r="E517" s="40">
        <v>0</v>
      </c>
      <c r="F517" s="40">
        <v>0</v>
      </c>
      <c r="G517" s="23"/>
      <c r="H517" s="23"/>
      <c r="I517" s="23"/>
      <c r="J517" s="23"/>
    </row>
    <row r="518" spans="1:10" ht="14.1" customHeight="1" x14ac:dyDescent="0.25">
      <c r="A518" s="23"/>
      <c r="B518" s="39" t="s">
        <v>59</v>
      </c>
      <c r="C518" s="40">
        <v>0</v>
      </c>
      <c r="D518" s="40">
        <v>0</v>
      </c>
      <c r="E518" s="40">
        <v>0</v>
      </c>
      <c r="F518" s="40">
        <v>0</v>
      </c>
      <c r="G518" s="23"/>
      <c r="H518" s="23"/>
      <c r="I518" s="23"/>
      <c r="J518" s="23"/>
    </row>
    <row r="519" spans="1:10" ht="14.1" customHeight="1" x14ac:dyDescent="0.25">
      <c r="A519" s="23"/>
      <c r="B519" s="39" t="s">
        <v>60</v>
      </c>
      <c r="C519" s="40">
        <v>0</v>
      </c>
      <c r="D519" s="40">
        <v>0</v>
      </c>
      <c r="E519" s="40">
        <v>0</v>
      </c>
      <c r="F519" s="40">
        <v>0</v>
      </c>
      <c r="G519" s="23"/>
      <c r="H519" s="23"/>
      <c r="I519" s="23"/>
      <c r="J519" s="23"/>
    </row>
    <row r="520" spans="1:10" ht="14.1" customHeight="1" x14ac:dyDescent="0.25">
      <c r="A520" s="23"/>
      <c r="B520" s="39" t="s">
        <v>61</v>
      </c>
      <c r="C520" s="40">
        <v>0</v>
      </c>
      <c r="D520" s="40">
        <v>0</v>
      </c>
      <c r="E520" s="40">
        <v>0</v>
      </c>
      <c r="F520" s="40">
        <v>0</v>
      </c>
      <c r="G520" s="23"/>
      <c r="H520" s="23"/>
      <c r="I520" s="23"/>
      <c r="J520" s="23"/>
    </row>
    <row r="521" spans="1:10" ht="14.1" customHeight="1" x14ac:dyDescent="0.25">
      <c r="A521" s="23"/>
      <c r="B521" s="39" t="s">
        <v>63</v>
      </c>
      <c r="C521" s="40">
        <v>0</v>
      </c>
      <c r="D521" s="40">
        <v>0</v>
      </c>
      <c r="E521" s="40">
        <v>0</v>
      </c>
      <c r="F521" s="40">
        <v>0</v>
      </c>
      <c r="G521" s="23"/>
      <c r="H521" s="23"/>
      <c r="I521" s="23"/>
      <c r="J521" s="23"/>
    </row>
    <row r="522" spans="1:10" ht="14.1" customHeight="1" x14ac:dyDescent="0.25">
      <c r="A522" s="23"/>
      <c r="B522" s="39" t="s">
        <v>49</v>
      </c>
      <c r="C522" s="40">
        <v>0</v>
      </c>
      <c r="D522" s="40">
        <v>0</v>
      </c>
      <c r="E522" s="40">
        <v>0</v>
      </c>
      <c r="F522" s="40">
        <v>0</v>
      </c>
      <c r="G522" s="23"/>
      <c r="H522" s="23"/>
      <c r="I522" s="23"/>
      <c r="J522" s="23"/>
    </row>
    <row r="523" spans="1:10" ht="14.1" customHeight="1" x14ac:dyDescent="0.25">
      <c r="A523" s="23"/>
      <c r="B523" s="39" t="s">
        <v>58</v>
      </c>
      <c r="C523" s="40">
        <v>0</v>
      </c>
      <c r="D523" s="40">
        <v>0</v>
      </c>
      <c r="E523" s="40">
        <v>0</v>
      </c>
      <c r="F523" s="40">
        <v>0</v>
      </c>
      <c r="G523" s="23"/>
      <c r="H523" s="23"/>
      <c r="I523" s="23"/>
      <c r="J523" s="23"/>
    </row>
    <row r="524" spans="1:10" ht="14.1" customHeight="1" x14ac:dyDescent="0.25">
      <c r="A524" s="23"/>
      <c r="B524" s="39" t="s">
        <v>59</v>
      </c>
      <c r="C524" s="40">
        <v>0</v>
      </c>
      <c r="D524" s="40">
        <v>0</v>
      </c>
      <c r="E524" s="40">
        <v>0</v>
      </c>
      <c r="F524" s="40">
        <v>0</v>
      </c>
      <c r="G524" s="23"/>
      <c r="H524" s="23"/>
      <c r="I524" s="23"/>
      <c r="J524" s="23"/>
    </row>
    <row r="525" spans="1:10" ht="14.1" customHeight="1" x14ac:dyDescent="0.25">
      <c r="A525" s="23"/>
      <c r="B525" s="39" t="s">
        <v>60</v>
      </c>
      <c r="C525" s="40">
        <v>0</v>
      </c>
      <c r="D525" s="40">
        <v>0</v>
      </c>
      <c r="E525" s="40">
        <v>0</v>
      </c>
      <c r="F525" s="40">
        <v>0</v>
      </c>
      <c r="G525" s="23"/>
      <c r="H525" s="23"/>
      <c r="I525" s="23"/>
      <c r="J525" s="23"/>
    </row>
    <row r="526" spans="1:10" ht="14.1" customHeight="1" x14ac:dyDescent="0.25">
      <c r="A526" s="23"/>
      <c r="B526" s="39" t="s">
        <v>61</v>
      </c>
      <c r="C526" s="40">
        <v>0</v>
      </c>
      <c r="D526" s="40">
        <v>0</v>
      </c>
      <c r="E526" s="40">
        <v>0</v>
      </c>
      <c r="F526" s="40">
        <v>0</v>
      </c>
      <c r="G526" s="23"/>
      <c r="H526" s="23"/>
      <c r="I526" s="23"/>
      <c r="J526" s="23"/>
    </row>
    <row r="527" spans="1:10" ht="14.1" customHeight="1" x14ac:dyDescent="0.25">
      <c r="A527" s="23"/>
      <c r="B527" s="39" t="s">
        <v>64</v>
      </c>
      <c r="C527" s="40">
        <v>0</v>
      </c>
      <c r="D527" s="40">
        <v>0</v>
      </c>
      <c r="E527" s="40">
        <v>0</v>
      </c>
      <c r="F527" s="40">
        <v>0</v>
      </c>
      <c r="G527" s="23"/>
      <c r="H527" s="23"/>
      <c r="I527" s="23"/>
      <c r="J527" s="23"/>
    </row>
    <row r="528" spans="1:10" ht="14.1" customHeight="1" x14ac:dyDescent="0.25">
      <c r="A528" s="23"/>
      <c r="B528" s="39" t="s">
        <v>65</v>
      </c>
      <c r="C528" s="40">
        <v>0</v>
      </c>
      <c r="D528" s="40">
        <v>0</v>
      </c>
      <c r="E528" s="40">
        <v>0</v>
      </c>
      <c r="F528" s="40">
        <v>0</v>
      </c>
      <c r="G528" s="23"/>
      <c r="H528" s="23"/>
      <c r="I528" s="23"/>
      <c r="J528" s="23"/>
    </row>
    <row r="529" spans="1:10" ht="14.1" customHeight="1" x14ac:dyDescent="0.25">
      <c r="A529" s="23"/>
      <c r="B529" s="41" t="s">
        <v>25</v>
      </c>
      <c r="C529" s="40">
        <v>0</v>
      </c>
      <c r="D529" s="40">
        <v>6000000</v>
      </c>
      <c r="E529" s="40">
        <v>0</v>
      </c>
      <c r="F529" s="40">
        <v>0</v>
      </c>
      <c r="G529" s="23"/>
      <c r="H529" s="23"/>
      <c r="I529" s="23"/>
      <c r="J529" s="23"/>
    </row>
    <row r="530" spans="1:10" ht="15" customHeight="1" x14ac:dyDescent="0.25">
      <c r="A530" s="23"/>
      <c r="B530" s="42" t="s">
        <v>18</v>
      </c>
      <c r="C530" s="43" t="s">
        <v>18</v>
      </c>
      <c r="D530" s="43" t="s">
        <v>18</v>
      </c>
      <c r="E530" s="43" t="s">
        <v>18</v>
      </c>
      <c r="F530" s="43" t="s">
        <v>18</v>
      </c>
      <c r="G530" s="23"/>
      <c r="H530" s="23"/>
      <c r="I530" s="23"/>
      <c r="J530" s="23"/>
    </row>
    <row r="531" spans="1:10" ht="15" customHeight="1" x14ac:dyDescent="0.25">
      <c r="A531" s="23"/>
      <c r="B531" s="26" t="s">
        <v>171</v>
      </c>
      <c r="C531" s="44">
        <v>0</v>
      </c>
      <c r="D531" s="44">
        <v>2543800000</v>
      </c>
      <c r="E531" s="44">
        <v>2543800000</v>
      </c>
      <c r="F531" s="44">
        <v>2533800000</v>
      </c>
      <c r="G531" s="23"/>
      <c r="H531" s="23"/>
      <c r="I531" s="23"/>
      <c r="J531" s="23"/>
    </row>
    <row r="532" spans="1:10" ht="15" customHeight="1" x14ac:dyDescent="0.25">
      <c r="A532" s="23"/>
      <c r="B532" s="27" t="s">
        <v>48</v>
      </c>
      <c r="C532" s="45">
        <v>0</v>
      </c>
      <c r="D532" s="45">
        <v>1831670000</v>
      </c>
      <c r="E532" s="45">
        <v>1831670000</v>
      </c>
      <c r="F532" s="45">
        <v>1831670000</v>
      </c>
      <c r="G532" s="23"/>
      <c r="H532" s="23"/>
      <c r="I532" s="23"/>
      <c r="J532" s="23"/>
    </row>
    <row r="533" spans="1:10" ht="15" customHeight="1" x14ac:dyDescent="0.25">
      <c r="A533" s="23"/>
      <c r="B533" s="27" t="s">
        <v>49</v>
      </c>
      <c r="C533" s="45">
        <v>0</v>
      </c>
      <c r="D533" s="45">
        <v>1831670000</v>
      </c>
      <c r="E533" s="45">
        <v>1831670000</v>
      </c>
      <c r="F533" s="45">
        <v>1831670000</v>
      </c>
      <c r="G533" s="23"/>
      <c r="H533" s="23"/>
      <c r="I533" s="23"/>
      <c r="J533" s="23"/>
    </row>
    <row r="534" spans="1:10" ht="15" customHeight="1" x14ac:dyDescent="0.25">
      <c r="A534" s="23"/>
      <c r="B534" s="27" t="s">
        <v>50</v>
      </c>
      <c r="C534" s="45">
        <v>0</v>
      </c>
      <c r="D534" s="45">
        <v>0</v>
      </c>
      <c r="E534" s="45">
        <v>0</v>
      </c>
      <c r="F534" s="45">
        <v>0</v>
      </c>
      <c r="G534" s="23"/>
      <c r="H534" s="23"/>
      <c r="I534" s="23"/>
      <c r="J534" s="23"/>
    </row>
    <row r="535" spans="1:10" ht="15" customHeight="1" x14ac:dyDescent="0.25">
      <c r="A535" s="23"/>
      <c r="B535" s="27" t="s">
        <v>51</v>
      </c>
      <c r="C535" s="45">
        <v>0</v>
      </c>
      <c r="D535" s="45">
        <v>223500000</v>
      </c>
      <c r="E535" s="45">
        <v>223500000</v>
      </c>
      <c r="F535" s="45">
        <v>223500000</v>
      </c>
      <c r="G535" s="23"/>
      <c r="H535" s="23"/>
      <c r="I535" s="23"/>
      <c r="J535" s="23"/>
    </row>
    <row r="536" spans="1:10" ht="15" customHeight="1" x14ac:dyDescent="0.25">
      <c r="A536" s="23"/>
      <c r="B536" s="27" t="s">
        <v>49</v>
      </c>
      <c r="C536" s="45">
        <v>0</v>
      </c>
      <c r="D536" s="45">
        <v>223500000</v>
      </c>
      <c r="E536" s="45">
        <v>223500000</v>
      </c>
      <c r="F536" s="45">
        <v>223500000</v>
      </c>
      <c r="G536" s="23"/>
      <c r="H536" s="23"/>
      <c r="I536" s="23"/>
      <c r="J536" s="23"/>
    </row>
    <row r="537" spans="1:10" ht="15" customHeight="1" x14ac:dyDescent="0.25">
      <c r="A537" s="23"/>
      <c r="B537" s="27" t="s">
        <v>50</v>
      </c>
      <c r="C537" s="45">
        <v>0</v>
      </c>
      <c r="D537" s="45">
        <v>0</v>
      </c>
      <c r="E537" s="45">
        <v>0</v>
      </c>
      <c r="F537" s="45">
        <v>0</v>
      </c>
      <c r="G537" s="23"/>
      <c r="H537" s="23"/>
      <c r="I537" s="23"/>
      <c r="J537" s="23"/>
    </row>
    <row r="538" spans="1:10" ht="15" customHeight="1" x14ac:dyDescent="0.25">
      <c r="A538" s="23"/>
      <c r="B538" s="27" t="s">
        <v>52</v>
      </c>
      <c r="C538" s="45">
        <v>0</v>
      </c>
      <c r="D538" s="45">
        <v>358480000</v>
      </c>
      <c r="E538" s="45">
        <v>358480000</v>
      </c>
      <c r="F538" s="45">
        <v>348480000</v>
      </c>
      <c r="G538" s="23"/>
      <c r="H538" s="23"/>
      <c r="I538" s="23"/>
      <c r="J538" s="23"/>
    </row>
    <row r="539" spans="1:10" ht="15" customHeight="1" x14ac:dyDescent="0.25">
      <c r="A539" s="23"/>
      <c r="B539" s="27" t="s">
        <v>49</v>
      </c>
      <c r="C539" s="45">
        <v>0</v>
      </c>
      <c r="D539" s="45">
        <v>358480000</v>
      </c>
      <c r="E539" s="45">
        <v>358480000</v>
      </c>
      <c r="F539" s="45">
        <v>348480000</v>
      </c>
      <c r="G539" s="23"/>
      <c r="H539" s="23"/>
      <c r="I539" s="23"/>
      <c r="J539" s="23"/>
    </row>
    <row r="540" spans="1:10" ht="15" customHeight="1" x14ac:dyDescent="0.25">
      <c r="A540" s="23"/>
      <c r="B540" s="27" t="s">
        <v>50</v>
      </c>
      <c r="C540" s="45">
        <v>0</v>
      </c>
      <c r="D540" s="45">
        <v>0</v>
      </c>
      <c r="E540" s="45">
        <v>0</v>
      </c>
      <c r="F540" s="45">
        <v>0</v>
      </c>
      <c r="G540" s="23"/>
      <c r="H540" s="23"/>
      <c r="I540" s="23"/>
      <c r="J540" s="23"/>
    </row>
    <row r="541" spans="1:10" ht="15" customHeight="1" x14ac:dyDescent="0.25">
      <c r="A541" s="23"/>
      <c r="B541" s="27" t="s">
        <v>53</v>
      </c>
      <c r="C541" s="45">
        <v>0</v>
      </c>
      <c r="D541" s="45">
        <v>0</v>
      </c>
      <c r="E541" s="45">
        <v>0</v>
      </c>
      <c r="F541" s="45">
        <v>0</v>
      </c>
      <c r="G541" s="23"/>
      <c r="H541" s="23"/>
      <c r="I541" s="23"/>
      <c r="J541" s="23"/>
    </row>
    <row r="542" spans="1:10" ht="15" customHeight="1" x14ac:dyDescent="0.25">
      <c r="A542" s="23"/>
      <c r="B542" s="27" t="s">
        <v>49</v>
      </c>
      <c r="C542" s="45">
        <v>0</v>
      </c>
      <c r="D542" s="45">
        <v>0</v>
      </c>
      <c r="E542" s="45">
        <v>0</v>
      </c>
      <c r="F542" s="45">
        <v>0</v>
      </c>
      <c r="G542" s="23"/>
      <c r="H542" s="23"/>
      <c r="I542" s="23"/>
      <c r="J542" s="23"/>
    </row>
    <row r="543" spans="1:10" ht="15" customHeight="1" x14ac:dyDescent="0.25">
      <c r="A543" s="23"/>
      <c r="B543" s="27" t="s">
        <v>50</v>
      </c>
      <c r="C543" s="45">
        <v>0</v>
      </c>
      <c r="D543" s="45">
        <v>0</v>
      </c>
      <c r="E543" s="45">
        <v>0</v>
      </c>
      <c r="F543" s="45">
        <v>0</v>
      </c>
      <c r="G543" s="23"/>
      <c r="H543" s="23"/>
      <c r="I543" s="23"/>
      <c r="J543" s="23"/>
    </row>
    <row r="544" spans="1:10" ht="20.100000000000001" customHeight="1" x14ac:dyDescent="0.25">
      <c r="A544" s="23"/>
      <c r="B544" s="27" t="s">
        <v>172</v>
      </c>
      <c r="C544" s="46">
        <v>0</v>
      </c>
      <c r="D544" s="46">
        <v>0</v>
      </c>
      <c r="E544" s="46">
        <v>0</v>
      </c>
      <c r="F544" s="46">
        <v>0</v>
      </c>
      <c r="G544" s="23"/>
      <c r="H544" s="23"/>
      <c r="I544" s="23"/>
      <c r="J544" s="23"/>
    </row>
    <row r="545" spans="1:10" ht="15" customHeight="1" x14ac:dyDescent="0.25">
      <c r="A545" s="23"/>
      <c r="B545" s="27" t="s">
        <v>49</v>
      </c>
      <c r="C545" s="45">
        <v>0</v>
      </c>
      <c r="D545" s="45">
        <v>0</v>
      </c>
      <c r="E545" s="45">
        <v>0</v>
      </c>
      <c r="F545" s="45">
        <v>0</v>
      </c>
      <c r="G545" s="23"/>
      <c r="H545" s="23"/>
      <c r="I545" s="23"/>
      <c r="J545" s="23"/>
    </row>
    <row r="546" spans="1:10" ht="15" customHeight="1" x14ac:dyDescent="0.25">
      <c r="A546" s="23"/>
      <c r="B546" s="27" t="s">
        <v>50</v>
      </c>
      <c r="C546" s="45">
        <v>0</v>
      </c>
      <c r="D546" s="45">
        <v>0</v>
      </c>
      <c r="E546" s="45">
        <v>0</v>
      </c>
      <c r="F546" s="45">
        <v>0</v>
      </c>
      <c r="G546" s="23"/>
      <c r="H546" s="23"/>
      <c r="I546" s="23"/>
      <c r="J546" s="23"/>
    </row>
    <row r="547" spans="1:10" ht="15" customHeight="1" x14ac:dyDescent="0.25">
      <c r="A547" s="23"/>
      <c r="B547" s="27" t="s">
        <v>55</v>
      </c>
      <c r="C547" s="45">
        <v>0</v>
      </c>
      <c r="D547" s="45">
        <v>150000</v>
      </c>
      <c r="E547" s="45">
        <v>150000</v>
      </c>
      <c r="F547" s="45">
        <v>150000</v>
      </c>
      <c r="G547" s="23"/>
      <c r="H547" s="23"/>
      <c r="I547" s="23"/>
      <c r="J547" s="23"/>
    </row>
    <row r="548" spans="1:10" ht="15" customHeight="1" x14ac:dyDescent="0.25">
      <c r="A548" s="23"/>
      <c r="B548" s="27" t="s">
        <v>49</v>
      </c>
      <c r="C548" s="45">
        <v>0</v>
      </c>
      <c r="D548" s="45">
        <v>150000</v>
      </c>
      <c r="E548" s="45">
        <v>150000</v>
      </c>
      <c r="F548" s="45">
        <v>150000</v>
      </c>
      <c r="G548" s="23"/>
      <c r="H548" s="23"/>
      <c r="I548" s="23"/>
      <c r="J548" s="23"/>
    </row>
    <row r="549" spans="1:10" ht="15" customHeight="1" x14ac:dyDescent="0.25">
      <c r="A549" s="23"/>
      <c r="B549" s="27" t="s">
        <v>50</v>
      </c>
      <c r="C549" s="45">
        <v>0</v>
      </c>
      <c r="D549" s="45">
        <v>0</v>
      </c>
      <c r="E549" s="45">
        <v>0</v>
      </c>
      <c r="F549" s="45">
        <v>0</v>
      </c>
      <c r="G549" s="23"/>
      <c r="H549" s="23"/>
      <c r="I549" s="23"/>
      <c r="J549" s="23"/>
    </row>
    <row r="550" spans="1:10" ht="15" customHeight="1" x14ac:dyDescent="0.25">
      <c r="A550" s="23"/>
      <c r="B550" s="27" t="s">
        <v>56</v>
      </c>
      <c r="C550" s="45">
        <v>0</v>
      </c>
      <c r="D550" s="45">
        <v>0</v>
      </c>
      <c r="E550" s="45">
        <v>0</v>
      </c>
      <c r="F550" s="45">
        <v>0</v>
      </c>
      <c r="G550" s="23"/>
      <c r="H550" s="23"/>
      <c r="I550" s="23"/>
      <c r="J550" s="23"/>
    </row>
    <row r="551" spans="1:10" ht="15" customHeight="1" x14ac:dyDescent="0.25">
      <c r="A551" s="23"/>
      <c r="B551" s="27" t="s">
        <v>49</v>
      </c>
      <c r="C551" s="45">
        <v>0</v>
      </c>
      <c r="D551" s="45">
        <v>0</v>
      </c>
      <c r="E551" s="45">
        <v>0</v>
      </c>
      <c r="F551" s="45">
        <v>0</v>
      </c>
      <c r="G551" s="23"/>
      <c r="H551" s="23"/>
      <c r="I551" s="23"/>
      <c r="J551" s="23"/>
    </row>
    <row r="552" spans="1:10" ht="15" customHeight="1" x14ac:dyDescent="0.25">
      <c r="A552" s="23"/>
      <c r="B552" s="27" t="s">
        <v>50</v>
      </c>
      <c r="C552" s="45">
        <v>0</v>
      </c>
      <c r="D552" s="45">
        <v>0</v>
      </c>
      <c r="E552" s="45">
        <v>0</v>
      </c>
      <c r="F552" s="45">
        <v>0</v>
      </c>
      <c r="G552" s="23"/>
      <c r="H552" s="23"/>
      <c r="I552" s="23"/>
      <c r="J552" s="23"/>
    </row>
    <row r="553" spans="1:10" ht="15" customHeight="1" x14ac:dyDescent="0.25">
      <c r="A553" s="23"/>
      <c r="B553" s="27" t="s">
        <v>57</v>
      </c>
      <c r="C553" s="45">
        <v>0</v>
      </c>
      <c r="D553" s="45">
        <v>25000000</v>
      </c>
      <c r="E553" s="45">
        <v>0</v>
      </c>
      <c r="F553" s="45">
        <v>0</v>
      </c>
      <c r="G553" s="23"/>
      <c r="H553" s="23"/>
      <c r="I553" s="23"/>
      <c r="J553" s="23"/>
    </row>
    <row r="554" spans="1:10" ht="15" customHeight="1" x14ac:dyDescent="0.25">
      <c r="A554" s="23"/>
      <c r="B554" s="27" t="s">
        <v>49</v>
      </c>
      <c r="C554" s="45">
        <v>0</v>
      </c>
      <c r="D554" s="45">
        <v>25000000</v>
      </c>
      <c r="E554" s="45">
        <v>0</v>
      </c>
      <c r="F554" s="45">
        <v>0</v>
      </c>
      <c r="G554" s="23"/>
      <c r="H554" s="23"/>
      <c r="I554" s="23"/>
      <c r="J554" s="23"/>
    </row>
    <row r="555" spans="1:10" ht="15" customHeight="1" x14ac:dyDescent="0.25">
      <c r="A555" s="23"/>
      <c r="B555" s="27" t="s">
        <v>58</v>
      </c>
      <c r="C555" s="45">
        <v>0</v>
      </c>
      <c r="D555" s="45">
        <v>0</v>
      </c>
      <c r="E555" s="45">
        <v>0</v>
      </c>
      <c r="F555" s="45">
        <v>0</v>
      </c>
      <c r="G555" s="23"/>
      <c r="H555" s="23"/>
      <c r="I555" s="23"/>
      <c r="J555" s="23"/>
    </row>
    <row r="556" spans="1:10" ht="15" customHeight="1" x14ac:dyDescent="0.25">
      <c r="A556" s="23"/>
      <c r="B556" s="27" t="s">
        <v>59</v>
      </c>
      <c r="C556" s="45">
        <v>0</v>
      </c>
      <c r="D556" s="45">
        <v>0</v>
      </c>
      <c r="E556" s="45">
        <v>0</v>
      </c>
      <c r="F556" s="45">
        <v>0</v>
      </c>
      <c r="G556" s="23"/>
      <c r="H556" s="23"/>
      <c r="I556" s="23"/>
      <c r="J556" s="23"/>
    </row>
    <row r="557" spans="1:10" ht="15" customHeight="1" x14ac:dyDescent="0.25">
      <c r="A557" s="23"/>
      <c r="B557" s="27" t="s">
        <v>60</v>
      </c>
      <c r="C557" s="45">
        <v>0</v>
      </c>
      <c r="D557" s="45">
        <v>0</v>
      </c>
      <c r="E557" s="45">
        <v>0</v>
      </c>
      <c r="F557" s="45">
        <v>0</v>
      </c>
      <c r="G557" s="23"/>
      <c r="H557" s="23"/>
      <c r="I557" s="23"/>
      <c r="J557" s="23"/>
    </row>
    <row r="558" spans="1:10" ht="15" customHeight="1" x14ac:dyDescent="0.25">
      <c r="A558" s="23"/>
      <c r="B558" s="27" t="s">
        <v>61</v>
      </c>
      <c r="C558" s="45">
        <v>0</v>
      </c>
      <c r="D558" s="45">
        <v>0</v>
      </c>
      <c r="E558" s="45">
        <v>0</v>
      </c>
      <c r="F558" s="45">
        <v>0</v>
      </c>
      <c r="G558" s="23"/>
      <c r="H558" s="23"/>
      <c r="I558" s="23"/>
      <c r="J558" s="23"/>
    </row>
    <row r="559" spans="1:10" ht="15" customHeight="1" x14ac:dyDescent="0.25">
      <c r="A559" s="23"/>
      <c r="B559" s="27" t="s">
        <v>62</v>
      </c>
      <c r="C559" s="45">
        <v>0</v>
      </c>
      <c r="D559" s="45">
        <v>105000000</v>
      </c>
      <c r="E559" s="45">
        <v>130000000</v>
      </c>
      <c r="F559" s="45">
        <v>130000000</v>
      </c>
      <c r="G559" s="23"/>
      <c r="H559" s="23"/>
      <c r="I559" s="23"/>
      <c r="J559" s="23"/>
    </row>
    <row r="560" spans="1:10" ht="15" customHeight="1" x14ac:dyDescent="0.25">
      <c r="A560" s="23"/>
      <c r="B560" s="27" t="s">
        <v>49</v>
      </c>
      <c r="C560" s="45">
        <v>0</v>
      </c>
      <c r="D560" s="45">
        <v>105000000</v>
      </c>
      <c r="E560" s="45">
        <v>130000000</v>
      </c>
      <c r="F560" s="45">
        <v>130000000</v>
      </c>
      <c r="G560" s="23"/>
      <c r="H560" s="23"/>
      <c r="I560" s="23"/>
      <c r="J560" s="23"/>
    </row>
    <row r="561" spans="1:10" ht="15" customHeight="1" x14ac:dyDescent="0.25">
      <c r="A561" s="23"/>
      <c r="B561" s="27" t="s">
        <v>58</v>
      </c>
      <c r="C561" s="45">
        <v>0</v>
      </c>
      <c r="D561" s="45">
        <v>0</v>
      </c>
      <c r="E561" s="45">
        <v>0</v>
      </c>
      <c r="F561" s="45">
        <v>0</v>
      </c>
      <c r="G561" s="23"/>
      <c r="H561" s="23"/>
      <c r="I561" s="23"/>
      <c r="J561" s="23"/>
    </row>
    <row r="562" spans="1:10" ht="15" customHeight="1" x14ac:dyDescent="0.25">
      <c r="A562" s="23"/>
      <c r="B562" s="27" t="s">
        <v>59</v>
      </c>
      <c r="C562" s="45">
        <v>0</v>
      </c>
      <c r="D562" s="45">
        <v>0</v>
      </c>
      <c r="E562" s="45">
        <v>0</v>
      </c>
      <c r="F562" s="45">
        <v>0</v>
      </c>
      <c r="G562" s="23"/>
      <c r="H562" s="23"/>
      <c r="I562" s="23"/>
      <c r="J562" s="23"/>
    </row>
    <row r="563" spans="1:10" ht="15" customHeight="1" x14ac:dyDescent="0.25">
      <c r="A563" s="23"/>
      <c r="B563" s="27" t="s">
        <v>60</v>
      </c>
      <c r="C563" s="45">
        <v>0</v>
      </c>
      <c r="D563" s="45">
        <v>0</v>
      </c>
      <c r="E563" s="45">
        <v>0</v>
      </c>
      <c r="F563" s="45">
        <v>0</v>
      </c>
      <c r="G563" s="23"/>
      <c r="H563" s="23"/>
      <c r="I563" s="23"/>
      <c r="J563" s="23"/>
    </row>
    <row r="564" spans="1:10" ht="15" customHeight="1" x14ac:dyDescent="0.25">
      <c r="A564" s="23"/>
      <c r="B564" s="27" t="s">
        <v>61</v>
      </c>
      <c r="C564" s="45">
        <v>0</v>
      </c>
      <c r="D564" s="45">
        <v>0</v>
      </c>
      <c r="E564" s="45">
        <v>0</v>
      </c>
      <c r="F564" s="45">
        <v>0</v>
      </c>
      <c r="G564" s="23"/>
      <c r="H564" s="23"/>
      <c r="I564" s="23"/>
      <c r="J564" s="23"/>
    </row>
    <row r="565" spans="1:10" ht="15" customHeight="1" x14ac:dyDescent="0.25">
      <c r="A565" s="23"/>
      <c r="B565" s="27" t="s">
        <v>63</v>
      </c>
      <c r="C565" s="45">
        <v>0</v>
      </c>
      <c r="D565" s="45">
        <v>0</v>
      </c>
      <c r="E565" s="45">
        <v>0</v>
      </c>
      <c r="F565" s="45">
        <v>0</v>
      </c>
      <c r="G565" s="23"/>
      <c r="H565" s="23"/>
      <c r="I565" s="23"/>
      <c r="J565" s="23"/>
    </row>
    <row r="566" spans="1:10" ht="15" customHeight="1" x14ac:dyDescent="0.25">
      <c r="A566" s="23"/>
      <c r="B566" s="27" t="s">
        <v>49</v>
      </c>
      <c r="C566" s="45">
        <v>0</v>
      </c>
      <c r="D566" s="45">
        <v>0</v>
      </c>
      <c r="E566" s="45">
        <v>0</v>
      </c>
      <c r="F566" s="45">
        <v>0</v>
      </c>
      <c r="G566" s="23"/>
      <c r="H566" s="23"/>
      <c r="I566" s="23"/>
      <c r="J566" s="23"/>
    </row>
    <row r="567" spans="1:10" ht="15" customHeight="1" x14ac:dyDescent="0.25">
      <c r="A567" s="23"/>
      <c r="B567" s="27" t="s">
        <v>58</v>
      </c>
      <c r="C567" s="45">
        <v>0</v>
      </c>
      <c r="D567" s="45">
        <v>0</v>
      </c>
      <c r="E567" s="45">
        <v>0</v>
      </c>
      <c r="F567" s="45">
        <v>0</v>
      </c>
      <c r="G567" s="23"/>
      <c r="H567" s="23"/>
      <c r="I567" s="23"/>
      <c r="J567" s="23"/>
    </row>
    <row r="568" spans="1:10" ht="15" customHeight="1" x14ac:dyDescent="0.25">
      <c r="A568" s="23"/>
      <c r="B568" s="27" t="s">
        <v>59</v>
      </c>
      <c r="C568" s="45">
        <v>0</v>
      </c>
      <c r="D568" s="45">
        <v>0</v>
      </c>
      <c r="E568" s="45">
        <v>0</v>
      </c>
      <c r="F568" s="45">
        <v>0</v>
      </c>
      <c r="G568" s="23"/>
      <c r="H568" s="23"/>
      <c r="I568" s="23"/>
      <c r="J568" s="23"/>
    </row>
    <row r="569" spans="1:10" ht="15" customHeight="1" x14ac:dyDescent="0.25">
      <c r="A569" s="23"/>
      <c r="B569" s="27" t="s">
        <v>60</v>
      </c>
      <c r="C569" s="45">
        <v>0</v>
      </c>
      <c r="D569" s="45">
        <v>0</v>
      </c>
      <c r="E569" s="45">
        <v>0</v>
      </c>
      <c r="F569" s="45">
        <v>0</v>
      </c>
      <c r="G569" s="23"/>
      <c r="H569" s="23"/>
      <c r="I569" s="23"/>
      <c r="J569" s="23"/>
    </row>
    <row r="570" spans="1:10" ht="15" customHeight="1" x14ac:dyDescent="0.25">
      <c r="A570" s="23"/>
      <c r="B570" s="27" t="s">
        <v>61</v>
      </c>
      <c r="C570" s="45">
        <v>0</v>
      </c>
      <c r="D570" s="45">
        <v>0</v>
      </c>
      <c r="E570" s="45">
        <v>0</v>
      </c>
      <c r="F570" s="45">
        <v>0</v>
      </c>
      <c r="G570" s="23"/>
      <c r="H570" s="23"/>
      <c r="I570" s="23"/>
      <c r="J570" s="23"/>
    </row>
    <row r="571" spans="1:10" ht="15" customHeight="1" x14ac:dyDescent="0.25">
      <c r="A571" s="23"/>
      <c r="B571" s="27" t="s">
        <v>64</v>
      </c>
      <c r="C571" s="45">
        <v>0</v>
      </c>
      <c r="D571" s="45">
        <v>0</v>
      </c>
      <c r="E571" s="45">
        <v>0</v>
      </c>
      <c r="F571" s="45">
        <v>0</v>
      </c>
      <c r="G571" s="23"/>
      <c r="H571" s="23"/>
      <c r="I571" s="23"/>
      <c r="J571" s="23"/>
    </row>
    <row r="572" spans="1:10" ht="15" customHeight="1" x14ac:dyDescent="0.25">
      <c r="A572" s="23"/>
      <c r="B572" s="27" t="s">
        <v>65</v>
      </c>
      <c r="C572" s="45">
        <v>0</v>
      </c>
      <c r="D572" s="45">
        <v>0</v>
      </c>
      <c r="E572" s="45">
        <v>0</v>
      </c>
      <c r="F572" s="45">
        <v>0</v>
      </c>
      <c r="G572" s="23"/>
      <c r="H572" s="23"/>
      <c r="I572" s="23"/>
      <c r="J572" s="23"/>
    </row>
    <row r="573" spans="1:10" ht="20.100000000000001" customHeight="1" x14ac:dyDescent="0.25">
      <c r="A573" s="23"/>
      <c r="B573" s="47" t="s">
        <v>18</v>
      </c>
      <c r="C573" s="23"/>
      <c r="D573" s="23"/>
      <c r="E573" s="23"/>
      <c r="F573" s="23"/>
      <c r="G573" s="23"/>
      <c r="H573" s="23"/>
      <c r="I573" s="23"/>
      <c r="J573" s="23"/>
    </row>
  </sheetData>
  <mergeCells count="55">
    <mergeCell ref="B1:F1"/>
    <mergeCell ref="B2:F2"/>
    <mergeCell ref="C3:F3"/>
    <mergeCell ref="C4:F4"/>
    <mergeCell ref="C5:F5"/>
    <mergeCell ref="B18:F18"/>
    <mergeCell ref="C19:F19"/>
    <mergeCell ref="C20:F20"/>
    <mergeCell ref="C21:F21"/>
    <mergeCell ref="C6:F6"/>
    <mergeCell ref="C7:F7"/>
    <mergeCell ref="B8:F8"/>
    <mergeCell ref="B9:F9"/>
    <mergeCell ref="C10:F10"/>
    <mergeCell ref="C14:F14"/>
    <mergeCell ref="C22:F22"/>
    <mergeCell ref="B31:F31"/>
    <mergeCell ref="B76:F76"/>
    <mergeCell ref="C77:F77"/>
    <mergeCell ref="C78:F78"/>
    <mergeCell ref="C79:F79"/>
    <mergeCell ref="C80:F80"/>
    <mergeCell ref="B89:F89"/>
    <mergeCell ref="C134:F134"/>
    <mergeCell ref="C135:F135"/>
    <mergeCell ref="C136:F136"/>
    <mergeCell ref="B145:F145"/>
    <mergeCell ref="C190:F190"/>
    <mergeCell ref="C191:F191"/>
    <mergeCell ref="C192:F192"/>
    <mergeCell ref="B201:F201"/>
    <mergeCell ref="C246:F246"/>
    <mergeCell ref="C247:F247"/>
    <mergeCell ref="C248:F248"/>
    <mergeCell ref="C249:F249"/>
    <mergeCell ref="B258:F258"/>
    <mergeCell ref="C303:F303"/>
    <mergeCell ref="C304:F304"/>
    <mergeCell ref="C305:F305"/>
    <mergeCell ref="C306:F306"/>
    <mergeCell ref="B315:F315"/>
    <mergeCell ref="C360:F360"/>
    <mergeCell ref="C361:F361"/>
    <mergeCell ref="C362:F362"/>
    <mergeCell ref="C363:F363"/>
    <mergeCell ref="B372:F372"/>
    <mergeCell ref="C417:F417"/>
    <mergeCell ref="C418:F418"/>
    <mergeCell ref="C419:F419"/>
    <mergeCell ref="B428:F428"/>
    <mergeCell ref="C473:F473"/>
    <mergeCell ref="C474:F474"/>
    <mergeCell ref="C475:F475"/>
    <mergeCell ref="C476:F476"/>
    <mergeCell ref="B485:F485"/>
  </mergeCells>
  <pageMargins left="0" right="0" top="0" bottom="0"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178"/>
  <sheetViews>
    <sheetView view="pageBreakPreview" topLeftCell="A146" zoomScale="60" zoomScaleNormal="100" workbookViewId="0">
      <selection activeCell="A179" sqref="A179:XFD186"/>
    </sheetView>
  </sheetViews>
  <sheetFormatPr defaultRowHeight="15" x14ac:dyDescent="0.25"/>
  <cols>
    <col min="1" max="1" width="9.7109375" style="1299" customWidth="1"/>
    <col min="2" max="2" width="28.28515625" style="1299" customWidth="1"/>
    <col min="3" max="5" width="15.85546875" style="1299" customWidth="1"/>
    <col min="6" max="6" width="16.140625" style="1299" customWidth="1"/>
    <col min="7" max="7" width="6.7109375" style="1299" customWidth="1"/>
    <col min="8" max="8" width="18.28515625" style="1299" customWidth="1"/>
    <col min="9" max="9" width="10.7109375" style="1299" customWidth="1"/>
    <col min="10" max="10" width="17.42578125" style="1299" customWidth="1"/>
    <col min="11" max="16384" width="9.140625" style="1299"/>
  </cols>
  <sheetData>
    <row r="1" spans="1:10" ht="20.100000000000001" customHeight="1" x14ac:dyDescent="0.25">
      <c r="A1" s="1298"/>
      <c r="B1" s="1702" t="s">
        <v>0</v>
      </c>
      <c r="C1" s="1703"/>
      <c r="D1" s="1703"/>
      <c r="E1" s="1703"/>
      <c r="F1" s="1703"/>
      <c r="G1" s="1298"/>
      <c r="H1" s="1298"/>
      <c r="I1" s="1298"/>
      <c r="J1" s="1298"/>
    </row>
    <row r="2" spans="1:10" ht="24.95" customHeight="1" x14ac:dyDescent="0.25">
      <c r="A2" s="1298"/>
      <c r="B2" s="1704" t="s">
        <v>1</v>
      </c>
      <c r="C2" s="1705"/>
      <c r="D2" s="1705"/>
      <c r="E2" s="1705"/>
      <c r="F2" s="1705"/>
      <c r="G2" s="1298"/>
      <c r="H2" s="1298"/>
      <c r="I2" s="1298"/>
      <c r="J2" s="1298"/>
    </row>
    <row r="3" spans="1:10" ht="14.1" customHeight="1" x14ac:dyDescent="0.25">
      <c r="A3" s="1298"/>
      <c r="B3" s="1300" t="s">
        <v>2</v>
      </c>
      <c r="C3" s="1700" t="s">
        <v>1149</v>
      </c>
      <c r="D3" s="1701"/>
      <c r="E3" s="1701"/>
      <c r="F3" s="1701"/>
      <c r="G3" s="1298"/>
      <c r="H3" s="1298"/>
      <c r="I3" s="1298"/>
      <c r="J3" s="1298"/>
    </row>
    <row r="4" spans="1:10" ht="14.1" customHeight="1" x14ac:dyDescent="0.25">
      <c r="A4" s="1298"/>
      <c r="B4" s="1300" t="s">
        <v>4</v>
      </c>
      <c r="C4" s="1700" t="s">
        <v>1150</v>
      </c>
      <c r="D4" s="1701"/>
      <c r="E4" s="1701"/>
      <c r="F4" s="1701"/>
      <c r="G4" s="1298"/>
      <c r="H4" s="1298"/>
      <c r="I4" s="1298"/>
      <c r="J4" s="1298"/>
    </row>
    <row r="5" spans="1:10" ht="14.1" customHeight="1" x14ac:dyDescent="0.25">
      <c r="A5" s="1298"/>
      <c r="B5" s="1300" t="s">
        <v>6</v>
      </c>
      <c r="C5" s="1700" t="s">
        <v>364</v>
      </c>
      <c r="D5" s="1701"/>
      <c r="E5" s="1701"/>
      <c r="F5" s="1701"/>
      <c r="G5" s="1298"/>
      <c r="H5" s="1298"/>
      <c r="I5" s="1298"/>
      <c r="J5" s="1298"/>
    </row>
    <row r="6" spans="1:10" ht="14.1" customHeight="1" x14ac:dyDescent="0.25">
      <c r="A6" s="1298"/>
      <c r="B6" s="1300" t="s">
        <v>8</v>
      </c>
      <c r="C6" s="1700" t="s">
        <v>365</v>
      </c>
      <c r="D6" s="1701"/>
      <c r="E6" s="1701"/>
      <c r="F6" s="1701"/>
      <c r="G6" s="1298"/>
      <c r="H6" s="1298"/>
      <c r="I6" s="1298"/>
      <c r="J6" s="1298"/>
    </row>
    <row r="7" spans="1:10" ht="14.1" customHeight="1" x14ac:dyDescent="0.25">
      <c r="A7" s="1298"/>
      <c r="B7" s="1300" t="s">
        <v>10</v>
      </c>
      <c r="C7" s="1692" t="s">
        <v>11</v>
      </c>
      <c r="D7" s="1693"/>
      <c r="E7" s="1693"/>
      <c r="F7" s="1693"/>
      <c r="G7" s="1298"/>
      <c r="H7" s="1298"/>
      <c r="I7" s="1298"/>
      <c r="J7" s="1298"/>
    </row>
    <row r="8" spans="1:10" ht="14.1" customHeight="1" x14ac:dyDescent="0.25">
      <c r="A8" s="1298"/>
      <c r="B8" s="1694" t="s">
        <v>12</v>
      </c>
      <c r="C8" s="1695"/>
      <c r="D8" s="1695"/>
      <c r="E8" s="1695"/>
      <c r="F8" s="1695"/>
      <c r="G8" s="1298"/>
      <c r="H8" s="1298"/>
      <c r="I8" s="1298"/>
      <c r="J8" s="1298"/>
    </row>
    <row r="9" spans="1:10" ht="20.100000000000001" customHeight="1" x14ac:dyDescent="0.25">
      <c r="A9" s="1298"/>
      <c r="B9" s="1696" t="s">
        <v>1151</v>
      </c>
      <c r="C9" s="1697"/>
      <c r="D9" s="1697"/>
      <c r="E9" s="1697"/>
      <c r="F9" s="1697"/>
      <c r="G9" s="1298"/>
      <c r="H9" s="1298"/>
      <c r="I9" s="1298"/>
      <c r="J9" s="1298"/>
    </row>
    <row r="10" spans="1:10" ht="57.95" customHeight="1" x14ac:dyDescent="0.25">
      <c r="A10" s="1298"/>
      <c r="B10" s="1301" t="s">
        <v>14</v>
      </c>
      <c r="C10" s="1698" t="s">
        <v>1152</v>
      </c>
      <c r="D10" s="1699"/>
      <c r="E10" s="1699"/>
      <c r="F10" s="1699"/>
      <c r="G10" s="1298"/>
      <c r="H10" s="1298"/>
      <c r="I10" s="1298"/>
      <c r="J10" s="1298"/>
    </row>
    <row r="11" spans="1:10" ht="27.95" customHeight="1" x14ac:dyDescent="0.25">
      <c r="A11" s="1298"/>
      <c r="B11" s="1302" t="s">
        <v>179</v>
      </c>
      <c r="C11" s="1303">
        <v>2023</v>
      </c>
      <c r="D11" s="1303">
        <v>2024</v>
      </c>
      <c r="E11" s="1303">
        <v>2025</v>
      </c>
      <c r="F11" s="1303">
        <v>2026</v>
      </c>
      <c r="G11" s="1298"/>
      <c r="H11" s="1298"/>
      <c r="I11" s="1298"/>
      <c r="J11" s="1298"/>
    </row>
    <row r="12" spans="1:10" ht="14.1" customHeight="1" x14ac:dyDescent="0.25">
      <c r="A12" s="1298"/>
      <c r="B12" s="1304"/>
      <c r="C12" s="1305" t="s">
        <v>22</v>
      </c>
      <c r="D12" s="1305" t="s">
        <v>23</v>
      </c>
      <c r="E12" s="1305" t="s">
        <v>23</v>
      </c>
      <c r="F12" s="1305" t="s">
        <v>23</v>
      </c>
      <c r="G12" s="1298"/>
      <c r="H12" s="1298"/>
      <c r="I12" s="1298"/>
      <c r="J12" s="1298"/>
    </row>
    <row r="13" spans="1:10" ht="41.1" customHeight="1" x14ac:dyDescent="0.25">
      <c r="A13" s="1298"/>
      <c r="B13" s="1302" t="s">
        <v>1153</v>
      </c>
      <c r="C13" s="1306" t="s">
        <v>312</v>
      </c>
      <c r="D13" s="1306" t="s">
        <v>314</v>
      </c>
      <c r="E13" s="1306" t="s">
        <v>1154</v>
      </c>
      <c r="F13" s="1306" t="s">
        <v>1155</v>
      </c>
      <c r="G13" s="1298"/>
      <c r="H13" s="1298"/>
      <c r="I13" s="1298"/>
      <c r="J13" s="1298"/>
    </row>
    <row r="14" spans="1:10" ht="57" customHeight="1" x14ac:dyDescent="0.25">
      <c r="A14" s="1298"/>
      <c r="B14" s="1301" t="s">
        <v>16</v>
      </c>
      <c r="C14" s="1698" t="s">
        <v>1156</v>
      </c>
      <c r="D14" s="1699"/>
      <c r="E14" s="1699"/>
      <c r="F14" s="1699"/>
      <c r="G14" s="1298"/>
      <c r="H14" s="1298"/>
      <c r="I14" s="1298"/>
      <c r="J14" s="1298"/>
    </row>
    <row r="15" spans="1:10" ht="27.95" customHeight="1" x14ac:dyDescent="0.25">
      <c r="A15" s="1298"/>
      <c r="B15" s="1302" t="s">
        <v>184</v>
      </c>
      <c r="C15" s="1303">
        <v>2023</v>
      </c>
      <c r="D15" s="1303">
        <v>2024</v>
      </c>
      <c r="E15" s="1303">
        <v>2025</v>
      </c>
      <c r="F15" s="1303">
        <v>2026</v>
      </c>
      <c r="G15" s="1298"/>
      <c r="H15" s="1298"/>
      <c r="I15" s="1298"/>
      <c r="J15" s="1298"/>
    </row>
    <row r="16" spans="1:10" ht="14.1" customHeight="1" x14ac:dyDescent="0.25">
      <c r="A16" s="1298"/>
      <c r="B16" s="1304"/>
      <c r="C16" s="1305" t="s">
        <v>22</v>
      </c>
      <c r="D16" s="1305" t="s">
        <v>23</v>
      </c>
      <c r="E16" s="1305" t="s">
        <v>23</v>
      </c>
      <c r="F16" s="1305" t="s">
        <v>23</v>
      </c>
      <c r="G16" s="1298"/>
      <c r="H16" s="1298"/>
      <c r="I16" s="1298"/>
      <c r="J16" s="1298"/>
    </row>
    <row r="17" spans="1:10" ht="20.100000000000001" customHeight="1" x14ac:dyDescent="0.25">
      <c r="A17" s="1298"/>
      <c r="B17" s="1302" t="s">
        <v>1157</v>
      </c>
      <c r="C17" s="1306" t="s">
        <v>1158</v>
      </c>
      <c r="D17" s="1306" t="s">
        <v>1159</v>
      </c>
      <c r="E17" s="1306" t="s">
        <v>1160</v>
      </c>
      <c r="F17" s="1306" t="s">
        <v>1160</v>
      </c>
      <c r="G17" s="1298"/>
      <c r="H17" s="1298"/>
      <c r="I17" s="1298"/>
      <c r="J17" s="1298"/>
    </row>
    <row r="18" spans="1:10" ht="20.100000000000001" customHeight="1" x14ac:dyDescent="0.25">
      <c r="A18" s="1298"/>
      <c r="B18" s="1302" t="s">
        <v>1161</v>
      </c>
      <c r="C18" s="1306" t="s">
        <v>1162</v>
      </c>
      <c r="D18" s="1306" t="s">
        <v>1163</v>
      </c>
      <c r="E18" s="1306" t="s">
        <v>1164</v>
      </c>
      <c r="F18" s="1306" t="s">
        <v>1165</v>
      </c>
      <c r="G18" s="1298"/>
      <c r="H18" s="1298"/>
      <c r="I18" s="1298"/>
      <c r="J18" s="1298"/>
    </row>
    <row r="19" spans="1:10" ht="14.1" customHeight="1" x14ac:dyDescent="0.25">
      <c r="A19" s="1298"/>
      <c r="B19" s="1684" t="s">
        <v>27</v>
      </c>
      <c r="C19" s="1685"/>
      <c r="D19" s="1685"/>
      <c r="E19" s="1685"/>
      <c r="F19" s="1685"/>
      <c r="G19" s="1298"/>
      <c r="H19" s="1298"/>
      <c r="I19" s="1298"/>
      <c r="J19" s="1298"/>
    </row>
    <row r="20" spans="1:10" ht="14.1" customHeight="1" x14ac:dyDescent="0.25">
      <c r="A20" s="1298"/>
      <c r="B20" s="1307" t="s">
        <v>1166</v>
      </c>
      <c r="C20" s="1684" t="s">
        <v>1167</v>
      </c>
      <c r="D20" s="1685"/>
      <c r="E20" s="1685"/>
      <c r="F20" s="1685"/>
      <c r="G20" s="1298"/>
      <c r="H20" s="1298"/>
      <c r="I20" s="1298"/>
      <c r="J20" s="1298"/>
    </row>
    <row r="21" spans="1:10" ht="18" customHeight="1" x14ac:dyDescent="0.25">
      <c r="A21" s="1298"/>
      <c r="B21" s="1308" t="s">
        <v>19</v>
      </c>
      <c r="C21" s="1686" t="s">
        <v>1168</v>
      </c>
      <c r="D21" s="1687"/>
      <c r="E21" s="1687"/>
      <c r="F21" s="1687"/>
      <c r="G21" s="1298"/>
      <c r="H21" s="1298"/>
      <c r="I21" s="1298"/>
      <c r="J21" s="1298"/>
    </row>
    <row r="22" spans="1:10" ht="18" customHeight="1" x14ac:dyDescent="0.25">
      <c r="A22" s="1298"/>
      <c r="B22" s="1309" t="s">
        <v>20</v>
      </c>
      <c r="C22" s="1688" t="s">
        <v>1169</v>
      </c>
      <c r="D22" s="1689"/>
      <c r="E22" s="1689"/>
      <c r="F22" s="1689"/>
      <c r="G22" s="1298"/>
      <c r="H22" s="1298"/>
      <c r="I22" s="1298"/>
      <c r="J22" s="1298"/>
    </row>
    <row r="23" spans="1:10" ht="18" customHeight="1" x14ac:dyDescent="0.25">
      <c r="A23" s="1298"/>
      <c r="B23" s="1309" t="s">
        <v>21</v>
      </c>
      <c r="C23" s="1688" t="s">
        <v>1170</v>
      </c>
      <c r="D23" s="1689"/>
      <c r="E23" s="1689"/>
      <c r="F23" s="1689"/>
      <c r="G23" s="1298"/>
      <c r="H23" s="1298"/>
      <c r="I23" s="1298"/>
      <c r="J23" s="1298"/>
    </row>
    <row r="24" spans="1:10" ht="15" customHeight="1" x14ac:dyDescent="0.25">
      <c r="A24" s="1298"/>
      <c r="B24" s="1310"/>
      <c r="C24" s="1311">
        <v>2023</v>
      </c>
      <c r="D24" s="1311">
        <v>2024</v>
      </c>
      <c r="E24" s="1311">
        <v>2025</v>
      </c>
      <c r="F24" s="1311">
        <v>2026</v>
      </c>
      <c r="G24" s="1298"/>
      <c r="H24" s="1298"/>
      <c r="I24" s="1298"/>
      <c r="J24" s="1298"/>
    </row>
    <row r="25" spans="1:10" ht="15" customHeight="1" x14ac:dyDescent="0.25">
      <c r="A25" s="1298"/>
      <c r="B25" s="1312"/>
      <c r="C25" s="1313" t="s">
        <v>22</v>
      </c>
      <c r="D25" s="1313" t="s">
        <v>23</v>
      </c>
      <c r="E25" s="1313" t="s">
        <v>23</v>
      </c>
      <c r="F25" s="1313" t="s">
        <v>23</v>
      </c>
      <c r="G25" s="1298"/>
      <c r="H25" s="1298"/>
      <c r="I25" s="1298"/>
      <c r="J25" s="1298"/>
    </row>
    <row r="26" spans="1:10" ht="14.1" customHeight="1" x14ac:dyDescent="0.25">
      <c r="A26" s="1298"/>
      <c r="B26" s="1302" t="s">
        <v>33</v>
      </c>
      <c r="C26" s="1306" t="s">
        <v>1171</v>
      </c>
      <c r="D26" s="1306" t="s">
        <v>1172</v>
      </c>
      <c r="E26" s="1306" t="s">
        <v>1173</v>
      </c>
      <c r="F26" s="1306" t="s">
        <v>1174</v>
      </c>
      <c r="G26" s="1298"/>
      <c r="H26" s="1298"/>
      <c r="I26" s="1298"/>
      <c r="J26" s="1298"/>
    </row>
    <row r="27" spans="1:10" ht="14.1" customHeight="1" x14ac:dyDescent="0.25">
      <c r="A27" s="1298"/>
      <c r="B27" s="1302" t="s">
        <v>35</v>
      </c>
      <c r="C27" s="1306" t="s">
        <v>1175</v>
      </c>
      <c r="D27" s="1306" t="s">
        <v>1176</v>
      </c>
      <c r="E27" s="1306" t="s">
        <v>1177</v>
      </c>
      <c r="F27" s="1306" t="s">
        <v>1178</v>
      </c>
      <c r="G27" s="1298"/>
      <c r="H27" s="1298"/>
      <c r="I27" s="1298"/>
      <c r="J27" s="1298"/>
    </row>
    <row r="28" spans="1:10" ht="14.1" customHeight="1" x14ac:dyDescent="0.25">
      <c r="A28" s="1298"/>
      <c r="B28" s="1302" t="s">
        <v>40</v>
      </c>
      <c r="C28" s="1306" t="s">
        <v>1179</v>
      </c>
      <c r="D28" s="1306" t="s">
        <v>1180</v>
      </c>
      <c r="E28" s="1306" t="s">
        <v>1181</v>
      </c>
      <c r="F28" s="1306" t="s">
        <v>1182</v>
      </c>
      <c r="G28" s="1298"/>
      <c r="H28" s="1298"/>
      <c r="I28" s="1298"/>
      <c r="J28" s="1298"/>
    </row>
    <row r="29" spans="1:10" ht="14.1" customHeight="1" x14ac:dyDescent="0.25">
      <c r="A29" s="1298"/>
      <c r="B29" s="1302" t="s">
        <v>41</v>
      </c>
      <c r="C29" s="1306" t="s">
        <v>18</v>
      </c>
      <c r="D29" s="1306" t="s">
        <v>1183</v>
      </c>
      <c r="E29" s="1306" t="s">
        <v>1184</v>
      </c>
      <c r="F29" s="1306" t="s">
        <v>1185</v>
      </c>
      <c r="G29" s="1298"/>
      <c r="H29" s="1298"/>
      <c r="I29" s="1298"/>
      <c r="J29" s="1298"/>
    </row>
    <row r="30" spans="1:10" ht="14.1" customHeight="1" x14ac:dyDescent="0.25">
      <c r="A30" s="1298"/>
      <c r="B30" s="1302" t="s">
        <v>43</v>
      </c>
      <c r="C30" s="1306" t="s">
        <v>18</v>
      </c>
      <c r="D30" s="1306" t="s">
        <v>1186</v>
      </c>
      <c r="E30" s="1306" t="s">
        <v>1187</v>
      </c>
      <c r="F30" s="1306" t="s">
        <v>1188</v>
      </c>
      <c r="G30" s="1298"/>
      <c r="H30" s="1298"/>
      <c r="I30" s="1298"/>
      <c r="J30" s="1298"/>
    </row>
    <row r="31" spans="1:10" ht="14.1" customHeight="1" x14ac:dyDescent="0.25">
      <c r="A31" s="1298"/>
      <c r="B31" s="1302" t="s">
        <v>47</v>
      </c>
      <c r="C31" s="1306" t="s">
        <v>18</v>
      </c>
      <c r="D31" s="1306" t="s">
        <v>1189</v>
      </c>
      <c r="E31" s="1306" t="s">
        <v>1190</v>
      </c>
      <c r="F31" s="1306" t="s">
        <v>1191</v>
      </c>
      <c r="G31" s="1298"/>
      <c r="H31" s="1298"/>
      <c r="I31" s="1298"/>
      <c r="J31" s="1298"/>
    </row>
    <row r="32" spans="1:10" ht="14.1" customHeight="1" x14ac:dyDescent="0.25">
      <c r="A32" s="1298"/>
      <c r="B32" s="1690" t="s">
        <v>24</v>
      </c>
      <c r="C32" s="1691"/>
      <c r="D32" s="1691"/>
      <c r="E32" s="1691"/>
      <c r="F32" s="1691"/>
      <c r="G32" s="1298"/>
      <c r="H32" s="1298"/>
      <c r="I32" s="1298"/>
      <c r="J32" s="1298"/>
    </row>
    <row r="33" spans="1:10" ht="14.1" customHeight="1" x14ac:dyDescent="0.25">
      <c r="A33" s="1298"/>
      <c r="B33" s="1310"/>
      <c r="C33" s="1311">
        <v>2023</v>
      </c>
      <c r="D33" s="1311">
        <v>2024</v>
      </c>
      <c r="E33" s="1311">
        <v>2025</v>
      </c>
      <c r="F33" s="1311">
        <v>2026</v>
      </c>
      <c r="G33" s="1298"/>
      <c r="H33" s="1298"/>
      <c r="I33" s="1298"/>
      <c r="J33" s="1298"/>
    </row>
    <row r="34" spans="1:10" ht="14.1" customHeight="1" x14ac:dyDescent="0.25">
      <c r="A34" s="1298"/>
      <c r="B34" s="1312"/>
      <c r="C34" s="1313" t="s">
        <v>22</v>
      </c>
      <c r="D34" s="1313" t="s">
        <v>23</v>
      </c>
      <c r="E34" s="1313" t="s">
        <v>23</v>
      </c>
      <c r="F34" s="1313" t="s">
        <v>23</v>
      </c>
      <c r="G34" s="1298"/>
      <c r="H34" s="1298"/>
      <c r="I34" s="1298"/>
      <c r="J34" s="1298"/>
    </row>
    <row r="35" spans="1:10" ht="14.1" customHeight="1" x14ac:dyDescent="0.25">
      <c r="A35" s="1298"/>
      <c r="B35" s="1314" t="s">
        <v>48</v>
      </c>
      <c r="C35" s="1315">
        <v>0</v>
      </c>
      <c r="D35" s="1315">
        <v>205500000</v>
      </c>
      <c r="E35" s="1315">
        <v>205500000</v>
      </c>
      <c r="F35" s="1315">
        <v>205500000</v>
      </c>
      <c r="G35" s="1298"/>
      <c r="H35" s="1298"/>
      <c r="I35" s="1298"/>
      <c r="J35" s="1298"/>
    </row>
    <row r="36" spans="1:10" ht="14.1" customHeight="1" x14ac:dyDescent="0.25">
      <c r="A36" s="1298"/>
      <c r="B36" s="1314" t="s">
        <v>49</v>
      </c>
      <c r="C36" s="1315">
        <v>0</v>
      </c>
      <c r="D36" s="1315">
        <v>205500000</v>
      </c>
      <c r="E36" s="1315">
        <v>205500000</v>
      </c>
      <c r="F36" s="1315">
        <v>205500000</v>
      </c>
      <c r="G36" s="1298"/>
      <c r="H36" s="1298"/>
      <c r="I36" s="1298"/>
      <c r="J36" s="1298"/>
    </row>
    <row r="37" spans="1:10" ht="14.1" customHeight="1" x14ac:dyDescent="0.25">
      <c r="A37" s="1298"/>
      <c r="B37" s="1314" t="s">
        <v>50</v>
      </c>
      <c r="C37" s="1315">
        <v>0</v>
      </c>
      <c r="D37" s="1315">
        <v>0</v>
      </c>
      <c r="E37" s="1315">
        <v>0</v>
      </c>
      <c r="F37" s="1315">
        <v>0</v>
      </c>
      <c r="G37" s="1298"/>
      <c r="H37" s="1298"/>
      <c r="I37" s="1298"/>
      <c r="J37" s="1298"/>
    </row>
    <row r="38" spans="1:10" ht="14.1" customHeight="1" x14ac:dyDescent="0.25">
      <c r="A38" s="1298"/>
      <c r="B38" s="1314" t="s">
        <v>51</v>
      </c>
      <c r="C38" s="1315">
        <v>0</v>
      </c>
      <c r="D38" s="1315">
        <v>31000000</v>
      </c>
      <c r="E38" s="1315">
        <v>31000000</v>
      </c>
      <c r="F38" s="1315">
        <v>31000000</v>
      </c>
      <c r="G38" s="1298"/>
      <c r="H38" s="1298"/>
      <c r="I38" s="1298"/>
      <c r="J38" s="1298"/>
    </row>
    <row r="39" spans="1:10" ht="14.1" customHeight="1" x14ac:dyDescent="0.25">
      <c r="A39" s="1298"/>
      <c r="B39" s="1314" t="s">
        <v>49</v>
      </c>
      <c r="C39" s="1315">
        <v>0</v>
      </c>
      <c r="D39" s="1315">
        <v>31000000</v>
      </c>
      <c r="E39" s="1315">
        <v>31000000</v>
      </c>
      <c r="F39" s="1315">
        <v>31000000</v>
      </c>
      <c r="G39" s="1298"/>
      <c r="H39" s="1298"/>
      <c r="I39" s="1298"/>
      <c r="J39" s="1298"/>
    </row>
    <row r="40" spans="1:10" ht="14.1" customHeight="1" x14ac:dyDescent="0.25">
      <c r="A40" s="1298"/>
      <c r="B40" s="1314" t="s">
        <v>50</v>
      </c>
      <c r="C40" s="1315">
        <v>0</v>
      </c>
      <c r="D40" s="1315">
        <v>0</v>
      </c>
      <c r="E40" s="1315">
        <v>0</v>
      </c>
      <c r="F40" s="1315">
        <v>0</v>
      </c>
      <c r="G40" s="1298"/>
      <c r="H40" s="1298"/>
      <c r="I40" s="1298"/>
      <c r="J40" s="1298"/>
    </row>
    <row r="41" spans="1:10" ht="14.1" customHeight="1" x14ac:dyDescent="0.25">
      <c r="A41" s="1298"/>
      <c r="B41" s="1314" t="s">
        <v>52</v>
      </c>
      <c r="C41" s="1315">
        <v>0</v>
      </c>
      <c r="D41" s="1315">
        <v>73150000</v>
      </c>
      <c r="E41" s="1315">
        <v>73650000</v>
      </c>
      <c r="F41" s="1315">
        <v>75650000</v>
      </c>
      <c r="G41" s="1298"/>
      <c r="H41" s="1298"/>
      <c r="I41" s="1298"/>
      <c r="J41" s="1298"/>
    </row>
    <row r="42" spans="1:10" ht="14.1" customHeight="1" x14ac:dyDescent="0.25">
      <c r="A42" s="1298"/>
      <c r="B42" s="1314" t="s">
        <v>49</v>
      </c>
      <c r="C42" s="1315">
        <v>0</v>
      </c>
      <c r="D42" s="1315">
        <v>73150000</v>
      </c>
      <c r="E42" s="1315">
        <v>73650000</v>
      </c>
      <c r="F42" s="1315">
        <v>75650000</v>
      </c>
      <c r="G42" s="1298"/>
      <c r="H42" s="1298"/>
      <c r="I42" s="1298"/>
      <c r="J42" s="1298"/>
    </row>
    <row r="43" spans="1:10" ht="14.1" customHeight="1" x14ac:dyDescent="0.25">
      <c r="A43" s="1298"/>
      <c r="B43" s="1314" t="s">
        <v>50</v>
      </c>
      <c r="C43" s="1315">
        <v>0</v>
      </c>
      <c r="D43" s="1315">
        <v>0</v>
      </c>
      <c r="E43" s="1315">
        <v>0</v>
      </c>
      <c r="F43" s="1315">
        <v>0</v>
      </c>
      <c r="G43" s="1298"/>
      <c r="H43" s="1298"/>
      <c r="I43" s="1298"/>
      <c r="J43" s="1298"/>
    </row>
    <row r="44" spans="1:10" ht="14.1" customHeight="1" x14ac:dyDescent="0.25">
      <c r="A44" s="1298"/>
      <c r="B44" s="1314" t="s">
        <v>53</v>
      </c>
      <c r="C44" s="1315">
        <v>0</v>
      </c>
      <c r="D44" s="1315">
        <v>0</v>
      </c>
      <c r="E44" s="1315">
        <v>0</v>
      </c>
      <c r="F44" s="1315">
        <v>0</v>
      </c>
      <c r="G44" s="1298"/>
      <c r="H44" s="1298"/>
      <c r="I44" s="1298"/>
      <c r="J44" s="1298"/>
    </row>
    <row r="45" spans="1:10" ht="14.1" customHeight="1" x14ac:dyDescent="0.25">
      <c r="A45" s="1298"/>
      <c r="B45" s="1314" t="s">
        <v>49</v>
      </c>
      <c r="C45" s="1315">
        <v>0</v>
      </c>
      <c r="D45" s="1315">
        <v>0</v>
      </c>
      <c r="E45" s="1315">
        <v>0</v>
      </c>
      <c r="F45" s="1315">
        <v>0</v>
      </c>
      <c r="G45" s="1298"/>
      <c r="H45" s="1298"/>
      <c r="I45" s="1298"/>
      <c r="J45" s="1298"/>
    </row>
    <row r="46" spans="1:10" ht="14.1" customHeight="1" x14ac:dyDescent="0.25">
      <c r="A46" s="1298"/>
      <c r="B46" s="1314" t="s">
        <v>50</v>
      </c>
      <c r="C46" s="1315">
        <v>0</v>
      </c>
      <c r="D46" s="1315">
        <v>0</v>
      </c>
      <c r="E46" s="1315">
        <v>0</v>
      </c>
      <c r="F46" s="1315">
        <v>0</v>
      </c>
      <c r="G46" s="1298"/>
      <c r="H46" s="1298"/>
      <c r="I46" s="1298"/>
      <c r="J46" s="1298"/>
    </row>
    <row r="47" spans="1:10" ht="14.1" customHeight="1" x14ac:dyDescent="0.25">
      <c r="A47" s="1298"/>
      <c r="B47" s="1314" t="s">
        <v>54</v>
      </c>
      <c r="C47" s="1315">
        <v>0</v>
      </c>
      <c r="D47" s="1315">
        <v>0</v>
      </c>
      <c r="E47" s="1315">
        <v>0</v>
      </c>
      <c r="F47" s="1315">
        <v>0</v>
      </c>
      <c r="G47" s="1298"/>
      <c r="H47" s="1298"/>
      <c r="I47" s="1298"/>
      <c r="J47" s="1298"/>
    </row>
    <row r="48" spans="1:10" ht="14.1" customHeight="1" x14ac:dyDescent="0.25">
      <c r="A48" s="1298"/>
      <c r="B48" s="1314" t="s">
        <v>49</v>
      </c>
      <c r="C48" s="1315">
        <v>0</v>
      </c>
      <c r="D48" s="1315">
        <v>0</v>
      </c>
      <c r="E48" s="1315">
        <v>0</v>
      </c>
      <c r="F48" s="1315">
        <v>0</v>
      </c>
      <c r="G48" s="1298"/>
      <c r="H48" s="1298"/>
      <c r="I48" s="1298"/>
      <c r="J48" s="1298"/>
    </row>
    <row r="49" spans="1:10" ht="14.1" customHeight="1" x14ac:dyDescent="0.25">
      <c r="A49" s="1298"/>
      <c r="B49" s="1314" t="s">
        <v>50</v>
      </c>
      <c r="C49" s="1315">
        <v>0</v>
      </c>
      <c r="D49" s="1315">
        <v>0</v>
      </c>
      <c r="E49" s="1315">
        <v>0</v>
      </c>
      <c r="F49" s="1315">
        <v>0</v>
      </c>
      <c r="G49" s="1298"/>
      <c r="H49" s="1298"/>
      <c r="I49" s="1298"/>
      <c r="J49" s="1298"/>
    </row>
    <row r="50" spans="1:10" ht="14.1" customHeight="1" x14ac:dyDescent="0.25">
      <c r="A50" s="1298"/>
      <c r="B50" s="1314" t="s">
        <v>55</v>
      </c>
      <c r="C50" s="1315">
        <v>0</v>
      </c>
      <c r="D50" s="1315">
        <v>0</v>
      </c>
      <c r="E50" s="1315">
        <v>0</v>
      </c>
      <c r="F50" s="1315">
        <v>0</v>
      </c>
      <c r="G50" s="1298"/>
      <c r="H50" s="1298"/>
      <c r="I50" s="1298"/>
      <c r="J50" s="1298"/>
    </row>
    <row r="51" spans="1:10" ht="14.1" customHeight="1" x14ac:dyDescent="0.25">
      <c r="A51" s="1298"/>
      <c r="B51" s="1314" t="s">
        <v>49</v>
      </c>
      <c r="C51" s="1315">
        <v>0</v>
      </c>
      <c r="D51" s="1315">
        <v>0</v>
      </c>
      <c r="E51" s="1315">
        <v>0</v>
      </c>
      <c r="F51" s="1315">
        <v>0</v>
      </c>
      <c r="G51" s="1298"/>
      <c r="H51" s="1298"/>
      <c r="I51" s="1298"/>
      <c r="J51" s="1298"/>
    </row>
    <row r="52" spans="1:10" ht="14.1" customHeight="1" x14ac:dyDescent="0.25">
      <c r="A52" s="1298"/>
      <c r="B52" s="1314" t="s">
        <v>50</v>
      </c>
      <c r="C52" s="1315">
        <v>0</v>
      </c>
      <c r="D52" s="1315">
        <v>0</v>
      </c>
      <c r="E52" s="1315">
        <v>0</v>
      </c>
      <c r="F52" s="1315">
        <v>0</v>
      </c>
      <c r="G52" s="1298"/>
      <c r="H52" s="1298"/>
      <c r="I52" s="1298"/>
      <c r="J52" s="1298"/>
    </row>
    <row r="53" spans="1:10" ht="14.1" customHeight="1" x14ac:dyDescent="0.25">
      <c r="A53" s="1298"/>
      <c r="B53" s="1314" t="s">
        <v>56</v>
      </c>
      <c r="C53" s="1315">
        <v>0</v>
      </c>
      <c r="D53" s="1315">
        <v>1500000</v>
      </c>
      <c r="E53" s="1315">
        <v>2000000</v>
      </c>
      <c r="F53" s="1315">
        <v>2000000</v>
      </c>
      <c r="G53" s="1298"/>
      <c r="H53" s="1298"/>
      <c r="I53" s="1298"/>
      <c r="J53" s="1298"/>
    </row>
    <row r="54" spans="1:10" ht="14.1" customHeight="1" x14ac:dyDescent="0.25">
      <c r="A54" s="1298"/>
      <c r="B54" s="1314" t="s">
        <v>49</v>
      </c>
      <c r="C54" s="1315">
        <v>0</v>
      </c>
      <c r="D54" s="1315">
        <v>1500000</v>
      </c>
      <c r="E54" s="1315">
        <v>2000000</v>
      </c>
      <c r="F54" s="1315">
        <v>2000000</v>
      </c>
      <c r="G54" s="1298"/>
      <c r="H54" s="1298"/>
      <c r="I54" s="1298"/>
      <c r="J54" s="1298"/>
    </row>
    <row r="55" spans="1:10" ht="14.1" customHeight="1" x14ac:dyDescent="0.25">
      <c r="A55" s="1298"/>
      <c r="B55" s="1314" t="s">
        <v>50</v>
      </c>
      <c r="C55" s="1315">
        <v>0</v>
      </c>
      <c r="D55" s="1315">
        <v>0</v>
      </c>
      <c r="E55" s="1315">
        <v>0</v>
      </c>
      <c r="F55" s="1315">
        <v>0</v>
      </c>
      <c r="G55" s="1298"/>
      <c r="H55" s="1298"/>
      <c r="I55" s="1298"/>
      <c r="J55" s="1298"/>
    </row>
    <row r="56" spans="1:10" ht="14.1" customHeight="1" x14ac:dyDescent="0.25">
      <c r="A56" s="1298"/>
      <c r="B56" s="1314" t="s">
        <v>57</v>
      </c>
      <c r="C56" s="1315">
        <v>0</v>
      </c>
      <c r="D56" s="1315">
        <v>0</v>
      </c>
      <c r="E56" s="1315">
        <v>0</v>
      </c>
      <c r="F56" s="1315">
        <v>0</v>
      </c>
      <c r="G56" s="1298"/>
      <c r="H56" s="1298"/>
      <c r="I56" s="1298"/>
      <c r="J56" s="1298"/>
    </row>
    <row r="57" spans="1:10" ht="14.1" customHeight="1" x14ac:dyDescent="0.25">
      <c r="A57" s="1298"/>
      <c r="B57" s="1314" t="s">
        <v>49</v>
      </c>
      <c r="C57" s="1315">
        <v>0</v>
      </c>
      <c r="D57" s="1315">
        <v>0</v>
      </c>
      <c r="E57" s="1315">
        <v>0</v>
      </c>
      <c r="F57" s="1315">
        <v>0</v>
      </c>
      <c r="G57" s="1298"/>
      <c r="H57" s="1298"/>
      <c r="I57" s="1298"/>
      <c r="J57" s="1298"/>
    </row>
    <row r="58" spans="1:10" ht="14.1" customHeight="1" x14ac:dyDescent="0.25">
      <c r="A58" s="1298"/>
      <c r="B58" s="1314" t="s">
        <v>58</v>
      </c>
      <c r="C58" s="1315">
        <v>0</v>
      </c>
      <c r="D58" s="1315">
        <v>0</v>
      </c>
      <c r="E58" s="1315">
        <v>0</v>
      </c>
      <c r="F58" s="1315">
        <v>0</v>
      </c>
      <c r="G58" s="1298"/>
      <c r="H58" s="1298"/>
      <c r="I58" s="1298"/>
      <c r="J58" s="1298"/>
    </row>
    <row r="59" spans="1:10" ht="14.1" customHeight="1" x14ac:dyDescent="0.25">
      <c r="A59" s="1298"/>
      <c r="B59" s="1314" t="s">
        <v>59</v>
      </c>
      <c r="C59" s="1315">
        <v>0</v>
      </c>
      <c r="D59" s="1315">
        <v>0</v>
      </c>
      <c r="E59" s="1315">
        <v>0</v>
      </c>
      <c r="F59" s="1315">
        <v>0</v>
      </c>
      <c r="G59" s="1298"/>
      <c r="H59" s="1298"/>
      <c r="I59" s="1298"/>
      <c r="J59" s="1298"/>
    </row>
    <row r="60" spans="1:10" ht="14.1" customHeight="1" x14ac:dyDescent="0.25">
      <c r="A60" s="1298"/>
      <c r="B60" s="1314" t="s">
        <v>60</v>
      </c>
      <c r="C60" s="1315">
        <v>0</v>
      </c>
      <c r="D60" s="1315">
        <v>0</v>
      </c>
      <c r="E60" s="1315">
        <v>0</v>
      </c>
      <c r="F60" s="1315">
        <v>0</v>
      </c>
      <c r="G60" s="1298"/>
      <c r="H60" s="1298"/>
      <c r="I60" s="1298"/>
      <c r="J60" s="1298"/>
    </row>
    <row r="61" spans="1:10" ht="14.1" customHeight="1" x14ac:dyDescent="0.25">
      <c r="A61" s="1298"/>
      <c r="B61" s="1314" t="s">
        <v>61</v>
      </c>
      <c r="C61" s="1315">
        <v>0</v>
      </c>
      <c r="D61" s="1315">
        <v>0</v>
      </c>
      <c r="E61" s="1315">
        <v>0</v>
      </c>
      <c r="F61" s="1315">
        <v>0</v>
      </c>
      <c r="G61" s="1298"/>
      <c r="H61" s="1298"/>
      <c r="I61" s="1298"/>
      <c r="J61" s="1298"/>
    </row>
    <row r="62" spans="1:10" ht="14.1" customHeight="1" x14ac:dyDescent="0.25">
      <c r="A62" s="1298"/>
      <c r="B62" s="1314" t="s">
        <v>62</v>
      </c>
      <c r="C62" s="1315">
        <v>0</v>
      </c>
      <c r="D62" s="1315">
        <v>0</v>
      </c>
      <c r="E62" s="1315">
        <v>0</v>
      </c>
      <c r="F62" s="1315">
        <v>0</v>
      </c>
      <c r="G62" s="1298"/>
      <c r="H62" s="1298"/>
      <c r="I62" s="1298"/>
      <c r="J62" s="1298"/>
    </row>
    <row r="63" spans="1:10" ht="14.1" customHeight="1" x14ac:dyDescent="0.25">
      <c r="A63" s="1298"/>
      <c r="B63" s="1314" t="s">
        <v>49</v>
      </c>
      <c r="C63" s="1315">
        <v>0</v>
      </c>
      <c r="D63" s="1315">
        <v>0</v>
      </c>
      <c r="E63" s="1315">
        <v>0</v>
      </c>
      <c r="F63" s="1315">
        <v>0</v>
      </c>
      <c r="G63" s="1298"/>
      <c r="H63" s="1298"/>
      <c r="I63" s="1298"/>
      <c r="J63" s="1298"/>
    </row>
    <row r="64" spans="1:10" ht="14.1" customHeight="1" x14ac:dyDescent="0.25">
      <c r="A64" s="1298"/>
      <c r="B64" s="1314" t="s">
        <v>58</v>
      </c>
      <c r="C64" s="1315">
        <v>0</v>
      </c>
      <c r="D64" s="1315">
        <v>0</v>
      </c>
      <c r="E64" s="1315">
        <v>0</v>
      </c>
      <c r="F64" s="1315">
        <v>0</v>
      </c>
      <c r="G64" s="1298"/>
      <c r="H64" s="1298"/>
      <c r="I64" s="1298"/>
      <c r="J64" s="1298"/>
    </row>
    <row r="65" spans="1:10" ht="14.1" customHeight="1" x14ac:dyDescent="0.25">
      <c r="A65" s="1298"/>
      <c r="B65" s="1314" t="s">
        <v>59</v>
      </c>
      <c r="C65" s="1315">
        <v>0</v>
      </c>
      <c r="D65" s="1315">
        <v>0</v>
      </c>
      <c r="E65" s="1315">
        <v>0</v>
      </c>
      <c r="F65" s="1315">
        <v>0</v>
      </c>
      <c r="G65" s="1298"/>
      <c r="H65" s="1298"/>
      <c r="I65" s="1298"/>
      <c r="J65" s="1298"/>
    </row>
    <row r="66" spans="1:10" ht="14.1" customHeight="1" x14ac:dyDescent="0.25">
      <c r="A66" s="1298"/>
      <c r="B66" s="1314" t="s">
        <v>60</v>
      </c>
      <c r="C66" s="1315">
        <v>0</v>
      </c>
      <c r="D66" s="1315">
        <v>0</v>
      </c>
      <c r="E66" s="1315">
        <v>0</v>
      </c>
      <c r="F66" s="1315">
        <v>0</v>
      </c>
      <c r="G66" s="1298"/>
      <c r="H66" s="1298"/>
      <c r="I66" s="1298"/>
      <c r="J66" s="1298"/>
    </row>
    <row r="67" spans="1:10" ht="14.1" customHeight="1" x14ac:dyDescent="0.25">
      <c r="A67" s="1298"/>
      <c r="B67" s="1314" t="s">
        <v>61</v>
      </c>
      <c r="C67" s="1315">
        <v>0</v>
      </c>
      <c r="D67" s="1315">
        <v>0</v>
      </c>
      <c r="E67" s="1315">
        <v>0</v>
      </c>
      <c r="F67" s="1315">
        <v>0</v>
      </c>
      <c r="G67" s="1298"/>
      <c r="H67" s="1298"/>
      <c r="I67" s="1298"/>
      <c r="J67" s="1298"/>
    </row>
    <row r="68" spans="1:10" ht="14.1" customHeight="1" x14ac:dyDescent="0.25">
      <c r="A68" s="1298"/>
      <c r="B68" s="1314" t="s">
        <v>63</v>
      </c>
      <c r="C68" s="1315">
        <v>0</v>
      </c>
      <c r="D68" s="1315">
        <v>0</v>
      </c>
      <c r="E68" s="1315">
        <v>0</v>
      </c>
      <c r="F68" s="1315">
        <v>0</v>
      </c>
      <c r="G68" s="1298"/>
      <c r="H68" s="1298"/>
      <c r="I68" s="1298"/>
      <c r="J68" s="1298"/>
    </row>
    <row r="69" spans="1:10" ht="14.1" customHeight="1" x14ac:dyDescent="0.25">
      <c r="A69" s="1298"/>
      <c r="B69" s="1314" t="s">
        <v>49</v>
      </c>
      <c r="C69" s="1315">
        <v>0</v>
      </c>
      <c r="D69" s="1315">
        <v>0</v>
      </c>
      <c r="E69" s="1315">
        <v>0</v>
      </c>
      <c r="F69" s="1315">
        <v>0</v>
      </c>
      <c r="G69" s="1298"/>
      <c r="H69" s="1298"/>
      <c r="I69" s="1298"/>
      <c r="J69" s="1298"/>
    </row>
    <row r="70" spans="1:10" ht="14.1" customHeight="1" x14ac:dyDescent="0.25">
      <c r="A70" s="1298"/>
      <c r="B70" s="1314" t="s">
        <v>58</v>
      </c>
      <c r="C70" s="1315">
        <v>0</v>
      </c>
      <c r="D70" s="1315">
        <v>0</v>
      </c>
      <c r="E70" s="1315">
        <v>0</v>
      </c>
      <c r="F70" s="1315">
        <v>0</v>
      </c>
      <c r="G70" s="1298"/>
      <c r="H70" s="1298"/>
      <c r="I70" s="1298"/>
      <c r="J70" s="1298"/>
    </row>
    <row r="71" spans="1:10" ht="14.1" customHeight="1" x14ac:dyDescent="0.25">
      <c r="A71" s="1298"/>
      <c r="B71" s="1314" t="s">
        <v>59</v>
      </c>
      <c r="C71" s="1315">
        <v>0</v>
      </c>
      <c r="D71" s="1315">
        <v>0</v>
      </c>
      <c r="E71" s="1315">
        <v>0</v>
      </c>
      <c r="F71" s="1315">
        <v>0</v>
      </c>
      <c r="G71" s="1298"/>
      <c r="H71" s="1298"/>
      <c r="I71" s="1298"/>
      <c r="J71" s="1298"/>
    </row>
    <row r="72" spans="1:10" ht="14.1" customHeight="1" x14ac:dyDescent="0.25">
      <c r="A72" s="1298"/>
      <c r="B72" s="1314" t="s">
        <v>60</v>
      </c>
      <c r="C72" s="1315">
        <v>0</v>
      </c>
      <c r="D72" s="1315">
        <v>0</v>
      </c>
      <c r="E72" s="1315">
        <v>0</v>
      </c>
      <c r="F72" s="1315">
        <v>0</v>
      </c>
      <c r="G72" s="1298"/>
      <c r="H72" s="1298"/>
      <c r="I72" s="1298"/>
      <c r="J72" s="1298"/>
    </row>
    <row r="73" spans="1:10" ht="14.1" customHeight="1" x14ac:dyDescent="0.25">
      <c r="A73" s="1298"/>
      <c r="B73" s="1314" t="s">
        <v>61</v>
      </c>
      <c r="C73" s="1315">
        <v>0</v>
      </c>
      <c r="D73" s="1315">
        <v>0</v>
      </c>
      <c r="E73" s="1315">
        <v>0</v>
      </c>
      <c r="F73" s="1315">
        <v>0</v>
      </c>
      <c r="G73" s="1298"/>
      <c r="H73" s="1298"/>
      <c r="I73" s="1298"/>
      <c r="J73" s="1298"/>
    </row>
    <row r="74" spans="1:10" ht="14.1" customHeight="1" x14ac:dyDescent="0.25">
      <c r="A74" s="1298"/>
      <c r="B74" s="1314" t="s">
        <v>64</v>
      </c>
      <c r="C74" s="1315">
        <v>0</v>
      </c>
      <c r="D74" s="1315">
        <v>0</v>
      </c>
      <c r="E74" s="1315">
        <v>0</v>
      </c>
      <c r="F74" s="1315">
        <v>0</v>
      </c>
      <c r="G74" s="1298"/>
      <c r="H74" s="1298"/>
      <c r="I74" s="1298"/>
      <c r="J74" s="1298"/>
    </row>
    <row r="75" spans="1:10" ht="14.1" customHeight="1" x14ac:dyDescent="0.25">
      <c r="A75" s="1298"/>
      <c r="B75" s="1314" t="s">
        <v>65</v>
      </c>
      <c r="C75" s="1315">
        <v>0</v>
      </c>
      <c r="D75" s="1315">
        <v>0</v>
      </c>
      <c r="E75" s="1315">
        <v>0</v>
      </c>
      <c r="F75" s="1315">
        <v>0</v>
      </c>
      <c r="G75" s="1298"/>
      <c r="H75" s="1298"/>
      <c r="I75" s="1298"/>
      <c r="J75" s="1298"/>
    </row>
    <row r="76" spans="1:10" ht="14.1" customHeight="1" x14ac:dyDescent="0.25">
      <c r="A76" s="1298"/>
      <c r="B76" s="1316" t="s">
        <v>25</v>
      </c>
      <c r="C76" s="1315">
        <v>0</v>
      </c>
      <c r="D76" s="1315">
        <v>311150000</v>
      </c>
      <c r="E76" s="1315">
        <v>312150000</v>
      </c>
      <c r="F76" s="1315">
        <v>314150000</v>
      </c>
      <c r="G76" s="1298"/>
      <c r="H76" s="1298"/>
      <c r="I76" s="1298"/>
      <c r="J76" s="1298"/>
    </row>
    <row r="77" spans="1:10" ht="14.1" customHeight="1" x14ac:dyDescent="0.25">
      <c r="A77" s="1298"/>
      <c r="B77" s="1684" t="s">
        <v>66</v>
      </c>
      <c r="C77" s="1685"/>
      <c r="D77" s="1685"/>
      <c r="E77" s="1685"/>
      <c r="F77" s="1685"/>
      <c r="G77" s="1298"/>
      <c r="H77" s="1298"/>
      <c r="I77" s="1298"/>
      <c r="J77" s="1298"/>
    </row>
    <row r="78" spans="1:10" ht="14.1" customHeight="1" x14ac:dyDescent="0.25">
      <c r="A78" s="1298"/>
      <c r="B78" s="1307" t="s">
        <v>1192</v>
      </c>
      <c r="C78" s="1684" t="s">
        <v>1193</v>
      </c>
      <c r="D78" s="1685"/>
      <c r="E78" s="1685"/>
      <c r="F78" s="1685"/>
      <c r="G78" s="1298"/>
      <c r="H78" s="1298"/>
      <c r="I78" s="1298"/>
      <c r="J78" s="1298"/>
    </row>
    <row r="79" spans="1:10" ht="14.1" customHeight="1" x14ac:dyDescent="0.25">
      <c r="A79" s="1298"/>
      <c r="B79" s="1308" t="s">
        <v>19</v>
      </c>
      <c r="C79" s="1686" t="s">
        <v>1194</v>
      </c>
      <c r="D79" s="1687"/>
      <c r="E79" s="1687"/>
      <c r="F79" s="1687"/>
      <c r="G79" s="1298"/>
      <c r="H79" s="1298"/>
      <c r="I79" s="1298"/>
      <c r="J79" s="1298"/>
    </row>
    <row r="80" spans="1:10" ht="14.1" customHeight="1" x14ac:dyDescent="0.25">
      <c r="A80" s="1298"/>
      <c r="B80" s="1309" t="s">
        <v>20</v>
      </c>
      <c r="C80" s="1688" t="s">
        <v>1195</v>
      </c>
      <c r="D80" s="1689"/>
      <c r="E80" s="1689"/>
      <c r="F80" s="1689"/>
      <c r="G80" s="1298"/>
      <c r="H80" s="1298"/>
      <c r="I80" s="1298"/>
      <c r="J80" s="1298"/>
    </row>
    <row r="81" spans="1:10" ht="14.1" customHeight="1" x14ac:dyDescent="0.25">
      <c r="A81" s="1298"/>
      <c r="B81" s="1309" t="s">
        <v>21</v>
      </c>
      <c r="C81" s="1688" t="s">
        <v>1196</v>
      </c>
      <c r="D81" s="1689"/>
      <c r="E81" s="1689"/>
      <c r="F81" s="1689"/>
      <c r="G81" s="1298"/>
      <c r="H81" s="1298"/>
      <c r="I81" s="1298"/>
      <c r="J81" s="1298"/>
    </row>
    <row r="82" spans="1:10" ht="15" customHeight="1" x14ac:dyDescent="0.25">
      <c r="A82" s="1298"/>
      <c r="B82" s="1310"/>
      <c r="C82" s="1311">
        <v>2023</v>
      </c>
      <c r="D82" s="1311">
        <v>2024</v>
      </c>
      <c r="E82" s="1311">
        <v>2025</v>
      </c>
      <c r="F82" s="1311">
        <v>2026</v>
      </c>
      <c r="G82" s="1298"/>
      <c r="H82" s="1298"/>
      <c r="I82" s="1298"/>
      <c r="J82" s="1298"/>
    </row>
    <row r="83" spans="1:10" ht="15" customHeight="1" x14ac:dyDescent="0.25">
      <c r="A83" s="1298"/>
      <c r="B83" s="1312"/>
      <c r="C83" s="1313" t="s">
        <v>22</v>
      </c>
      <c r="D83" s="1313" t="s">
        <v>23</v>
      </c>
      <c r="E83" s="1313" t="s">
        <v>23</v>
      </c>
      <c r="F83" s="1313" t="s">
        <v>23</v>
      </c>
      <c r="G83" s="1298"/>
      <c r="H83" s="1298"/>
      <c r="I83" s="1298"/>
      <c r="J83" s="1298"/>
    </row>
    <row r="84" spans="1:10" ht="14.1" customHeight="1" x14ac:dyDescent="0.25">
      <c r="A84" s="1298"/>
      <c r="B84" s="1302" t="s">
        <v>33</v>
      </c>
      <c r="C84" s="1306" t="s">
        <v>34</v>
      </c>
      <c r="D84" s="1306" t="s">
        <v>34</v>
      </c>
      <c r="E84" s="1306" t="s">
        <v>34</v>
      </c>
      <c r="F84" s="1306" t="s">
        <v>34</v>
      </c>
      <c r="G84" s="1298"/>
      <c r="H84" s="1298"/>
      <c r="I84" s="1298"/>
      <c r="J84" s="1298"/>
    </row>
    <row r="85" spans="1:10" ht="14.1" customHeight="1" x14ac:dyDescent="0.25">
      <c r="A85" s="1298"/>
      <c r="B85" s="1302" t="s">
        <v>35</v>
      </c>
      <c r="C85" s="1306" t="s">
        <v>1197</v>
      </c>
      <c r="D85" s="1306" t="s">
        <v>1198</v>
      </c>
      <c r="E85" s="1306" t="s">
        <v>1198</v>
      </c>
      <c r="F85" s="1306" t="s">
        <v>1198</v>
      </c>
      <c r="G85" s="1298"/>
      <c r="H85" s="1298"/>
      <c r="I85" s="1298"/>
      <c r="J85" s="1298"/>
    </row>
    <row r="86" spans="1:10" ht="14.1" customHeight="1" x14ac:dyDescent="0.25">
      <c r="A86" s="1298"/>
      <c r="B86" s="1302" t="s">
        <v>40</v>
      </c>
      <c r="C86" s="1306" t="s">
        <v>1197</v>
      </c>
      <c r="D86" s="1306" t="s">
        <v>1198</v>
      </c>
      <c r="E86" s="1306" t="s">
        <v>1198</v>
      </c>
      <c r="F86" s="1306" t="s">
        <v>1198</v>
      </c>
      <c r="G86" s="1298"/>
      <c r="H86" s="1298"/>
      <c r="I86" s="1298"/>
      <c r="J86" s="1298"/>
    </row>
    <row r="87" spans="1:10" ht="14.1" customHeight="1" x14ac:dyDescent="0.25">
      <c r="A87" s="1298"/>
      <c r="B87" s="1302" t="s">
        <v>41</v>
      </c>
      <c r="C87" s="1306" t="s">
        <v>18</v>
      </c>
      <c r="D87" s="1306" t="s">
        <v>42</v>
      </c>
      <c r="E87" s="1306" t="s">
        <v>42</v>
      </c>
      <c r="F87" s="1306" t="s">
        <v>42</v>
      </c>
      <c r="G87" s="1298"/>
      <c r="H87" s="1298"/>
      <c r="I87" s="1298"/>
      <c r="J87" s="1298"/>
    </row>
    <row r="88" spans="1:10" ht="14.1" customHeight="1" x14ac:dyDescent="0.25">
      <c r="A88" s="1298"/>
      <c r="B88" s="1302" t="s">
        <v>43</v>
      </c>
      <c r="C88" s="1306" t="s">
        <v>18</v>
      </c>
      <c r="D88" s="1306" t="s">
        <v>1199</v>
      </c>
      <c r="E88" s="1306" t="s">
        <v>42</v>
      </c>
      <c r="F88" s="1306" t="s">
        <v>42</v>
      </c>
      <c r="G88" s="1298"/>
      <c r="H88" s="1298"/>
      <c r="I88" s="1298"/>
      <c r="J88" s="1298"/>
    </row>
    <row r="89" spans="1:10" ht="14.1" customHeight="1" x14ac:dyDescent="0.25">
      <c r="A89" s="1298"/>
      <c r="B89" s="1302" t="s">
        <v>47</v>
      </c>
      <c r="C89" s="1306" t="s">
        <v>18</v>
      </c>
      <c r="D89" s="1306" t="s">
        <v>1199</v>
      </c>
      <c r="E89" s="1306" t="s">
        <v>42</v>
      </c>
      <c r="F89" s="1306" t="s">
        <v>42</v>
      </c>
      <c r="G89" s="1298"/>
      <c r="H89" s="1298"/>
      <c r="I89" s="1298"/>
      <c r="J89" s="1298"/>
    </row>
    <row r="90" spans="1:10" ht="14.1" customHeight="1" x14ac:dyDescent="0.25">
      <c r="A90" s="1298"/>
      <c r="B90" s="1690" t="s">
        <v>24</v>
      </c>
      <c r="C90" s="1691"/>
      <c r="D90" s="1691"/>
      <c r="E90" s="1691"/>
      <c r="F90" s="1691"/>
      <c r="G90" s="1298"/>
      <c r="H90" s="1298"/>
      <c r="I90" s="1298"/>
      <c r="J90" s="1298"/>
    </row>
    <row r="91" spans="1:10" ht="14.1" customHeight="1" x14ac:dyDescent="0.25">
      <c r="A91" s="1298"/>
      <c r="B91" s="1310"/>
      <c r="C91" s="1311">
        <v>2023</v>
      </c>
      <c r="D91" s="1311">
        <v>2024</v>
      </c>
      <c r="E91" s="1311">
        <v>2025</v>
      </c>
      <c r="F91" s="1311">
        <v>2026</v>
      </c>
      <c r="G91" s="1298"/>
      <c r="H91" s="1298"/>
      <c r="I91" s="1298"/>
      <c r="J91" s="1298"/>
    </row>
    <row r="92" spans="1:10" ht="14.1" customHeight="1" x14ac:dyDescent="0.25">
      <c r="A92" s="1298"/>
      <c r="B92" s="1312"/>
      <c r="C92" s="1313" t="s">
        <v>22</v>
      </c>
      <c r="D92" s="1313" t="s">
        <v>23</v>
      </c>
      <c r="E92" s="1313" t="s">
        <v>23</v>
      </c>
      <c r="F92" s="1313" t="s">
        <v>23</v>
      </c>
      <c r="G92" s="1298"/>
      <c r="H92" s="1298"/>
      <c r="I92" s="1298"/>
      <c r="J92" s="1298"/>
    </row>
    <row r="93" spans="1:10" ht="14.1" customHeight="1" x14ac:dyDescent="0.25">
      <c r="A93" s="1298"/>
      <c r="B93" s="1314" t="s">
        <v>48</v>
      </c>
      <c r="C93" s="1315">
        <v>0</v>
      </c>
      <c r="D93" s="1315">
        <v>0</v>
      </c>
      <c r="E93" s="1315">
        <v>0</v>
      </c>
      <c r="F93" s="1315">
        <v>0</v>
      </c>
      <c r="G93" s="1298"/>
      <c r="H93" s="1298"/>
      <c r="I93" s="1298"/>
      <c r="J93" s="1298"/>
    </row>
    <row r="94" spans="1:10" ht="14.1" customHeight="1" x14ac:dyDescent="0.25">
      <c r="A94" s="1298"/>
      <c r="B94" s="1314" t="s">
        <v>49</v>
      </c>
      <c r="C94" s="1315">
        <v>0</v>
      </c>
      <c r="D94" s="1315">
        <v>0</v>
      </c>
      <c r="E94" s="1315">
        <v>0</v>
      </c>
      <c r="F94" s="1315">
        <v>0</v>
      </c>
      <c r="G94" s="1298"/>
      <c r="H94" s="1298"/>
      <c r="I94" s="1298"/>
      <c r="J94" s="1298"/>
    </row>
    <row r="95" spans="1:10" ht="14.1" customHeight="1" x14ac:dyDescent="0.25">
      <c r="A95" s="1298"/>
      <c r="B95" s="1314" t="s">
        <v>50</v>
      </c>
      <c r="C95" s="1315">
        <v>0</v>
      </c>
      <c r="D95" s="1315">
        <v>0</v>
      </c>
      <c r="E95" s="1315">
        <v>0</v>
      </c>
      <c r="F95" s="1315">
        <v>0</v>
      </c>
      <c r="G95" s="1298"/>
      <c r="H95" s="1298"/>
      <c r="I95" s="1298"/>
      <c r="J95" s="1298"/>
    </row>
    <row r="96" spans="1:10" ht="14.1" customHeight="1" x14ac:dyDescent="0.25">
      <c r="A96" s="1298"/>
      <c r="B96" s="1314" t="s">
        <v>51</v>
      </c>
      <c r="C96" s="1315">
        <v>0</v>
      </c>
      <c r="D96" s="1315">
        <v>0</v>
      </c>
      <c r="E96" s="1315">
        <v>0</v>
      </c>
      <c r="F96" s="1315">
        <v>0</v>
      </c>
      <c r="G96" s="1298"/>
      <c r="H96" s="1298"/>
      <c r="I96" s="1298"/>
      <c r="J96" s="1298"/>
    </row>
    <row r="97" spans="1:10" ht="14.1" customHeight="1" x14ac:dyDescent="0.25">
      <c r="A97" s="1298"/>
      <c r="B97" s="1314" t="s">
        <v>49</v>
      </c>
      <c r="C97" s="1315">
        <v>0</v>
      </c>
      <c r="D97" s="1315">
        <v>0</v>
      </c>
      <c r="E97" s="1315">
        <v>0</v>
      </c>
      <c r="F97" s="1315">
        <v>0</v>
      </c>
      <c r="G97" s="1298"/>
      <c r="H97" s="1298"/>
      <c r="I97" s="1298"/>
      <c r="J97" s="1298"/>
    </row>
    <row r="98" spans="1:10" ht="14.1" customHeight="1" x14ac:dyDescent="0.25">
      <c r="A98" s="1298"/>
      <c r="B98" s="1314" t="s">
        <v>50</v>
      </c>
      <c r="C98" s="1315">
        <v>0</v>
      </c>
      <c r="D98" s="1315">
        <v>0</v>
      </c>
      <c r="E98" s="1315">
        <v>0</v>
      </c>
      <c r="F98" s="1315">
        <v>0</v>
      </c>
      <c r="G98" s="1298"/>
      <c r="H98" s="1298"/>
      <c r="I98" s="1298"/>
      <c r="J98" s="1298"/>
    </row>
    <row r="99" spans="1:10" ht="14.1" customHeight="1" x14ac:dyDescent="0.25">
      <c r="A99" s="1298"/>
      <c r="B99" s="1314" t="s">
        <v>52</v>
      </c>
      <c r="C99" s="1315">
        <v>0</v>
      </c>
      <c r="D99" s="1315">
        <v>0</v>
      </c>
      <c r="E99" s="1315">
        <v>0</v>
      </c>
      <c r="F99" s="1315">
        <v>0</v>
      </c>
      <c r="G99" s="1298"/>
      <c r="H99" s="1298"/>
      <c r="I99" s="1298"/>
      <c r="J99" s="1298"/>
    </row>
    <row r="100" spans="1:10" ht="14.1" customHeight="1" x14ac:dyDescent="0.25">
      <c r="A100" s="1298"/>
      <c r="B100" s="1314" t="s">
        <v>49</v>
      </c>
      <c r="C100" s="1315">
        <v>0</v>
      </c>
      <c r="D100" s="1315">
        <v>0</v>
      </c>
      <c r="E100" s="1315">
        <v>0</v>
      </c>
      <c r="F100" s="1315">
        <v>0</v>
      </c>
      <c r="G100" s="1298"/>
      <c r="H100" s="1298"/>
      <c r="I100" s="1298"/>
      <c r="J100" s="1298"/>
    </row>
    <row r="101" spans="1:10" ht="14.1" customHeight="1" x14ac:dyDescent="0.25">
      <c r="A101" s="1298"/>
      <c r="B101" s="1314" t="s">
        <v>50</v>
      </c>
      <c r="C101" s="1315">
        <v>0</v>
      </c>
      <c r="D101" s="1315">
        <v>0</v>
      </c>
      <c r="E101" s="1315">
        <v>0</v>
      </c>
      <c r="F101" s="1315">
        <v>0</v>
      </c>
      <c r="G101" s="1298"/>
      <c r="H101" s="1298"/>
      <c r="I101" s="1298"/>
      <c r="J101" s="1298"/>
    </row>
    <row r="102" spans="1:10" ht="14.1" customHeight="1" x14ac:dyDescent="0.25">
      <c r="A102" s="1298"/>
      <c r="B102" s="1314" t="s">
        <v>53</v>
      </c>
      <c r="C102" s="1315">
        <v>0</v>
      </c>
      <c r="D102" s="1315">
        <v>0</v>
      </c>
      <c r="E102" s="1315">
        <v>0</v>
      </c>
      <c r="F102" s="1315">
        <v>0</v>
      </c>
      <c r="G102" s="1298"/>
      <c r="H102" s="1298"/>
      <c r="I102" s="1298"/>
      <c r="J102" s="1298"/>
    </row>
    <row r="103" spans="1:10" ht="14.1" customHeight="1" x14ac:dyDescent="0.25">
      <c r="A103" s="1298"/>
      <c r="B103" s="1314" t="s">
        <v>49</v>
      </c>
      <c r="C103" s="1315">
        <v>0</v>
      </c>
      <c r="D103" s="1315">
        <v>0</v>
      </c>
      <c r="E103" s="1315">
        <v>0</v>
      </c>
      <c r="F103" s="1315">
        <v>0</v>
      </c>
      <c r="G103" s="1298"/>
      <c r="H103" s="1298"/>
      <c r="I103" s="1298"/>
      <c r="J103" s="1298"/>
    </row>
    <row r="104" spans="1:10" ht="14.1" customHeight="1" x14ac:dyDescent="0.25">
      <c r="A104" s="1298"/>
      <c r="B104" s="1314" t="s">
        <v>50</v>
      </c>
      <c r="C104" s="1315">
        <v>0</v>
      </c>
      <c r="D104" s="1315">
        <v>0</v>
      </c>
      <c r="E104" s="1315">
        <v>0</v>
      </c>
      <c r="F104" s="1315">
        <v>0</v>
      </c>
      <c r="G104" s="1298"/>
      <c r="H104" s="1298"/>
      <c r="I104" s="1298"/>
      <c r="J104" s="1298"/>
    </row>
    <row r="105" spans="1:10" ht="14.1" customHeight="1" x14ac:dyDescent="0.25">
      <c r="A105" s="1298"/>
      <c r="B105" s="1314" t="s">
        <v>54</v>
      </c>
      <c r="C105" s="1315">
        <v>0</v>
      </c>
      <c r="D105" s="1315">
        <v>0</v>
      </c>
      <c r="E105" s="1315">
        <v>0</v>
      </c>
      <c r="F105" s="1315">
        <v>0</v>
      </c>
      <c r="G105" s="1298"/>
      <c r="H105" s="1298"/>
      <c r="I105" s="1298"/>
      <c r="J105" s="1298"/>
    </row>
    <row r="106" spans="1:10" ht="14.1" customHeight="1" x14ac:dyDescent="0.25">
      <c r="A106" s="1298"/>
      <c r="B106" s="1314" t="s">
        <v>49</v>
      </c>
      <c r="C106" s="1315">
        <v>0</v>
      </c>
      <c r="D106" s="1315">
        <v>0</v>
      </c>
      <c r="E106" s="1315">
        <v>0</v>
      </c>
      <c r="F106" s="1315">
        <v>0</v>
      </c>
      <c r="G106" s="1298"/>
      <c r="H106" s="1298"/>
      <c r="I106" s="1298"/>
      <c r="J106" s="1298"/>
    </row>
    <row r="107" spans="1:10" ht="14.1" customHeight="1" x14ac:dyDescent="0.25">
      <c r="A107" s="1298"/>
      <c r="B107" s="1314" t="s">
        <v>50</v>
      </c>
      <c r="C107" s="1315">
        <v>0</v>
      </c>
      <c r="D107" s="1315">
        <v>0</v>
      </c>
      <c r="E107" s="1315">
        <v>0</v>
      </c>
      <c r="F107" s="1315">
        <v>0</v>
      </c>
      <c r="G107" s="1298"/>
      <c r="H107" s="1298"/>
      <c r="I107" s="1298"/>
      <c r="J107" s="1298"/>
    </row>
    <row r="108" spans="1:10" ht="14.1" customHeight="1" x14ac:dyDescent="0.25">
      <c r="A108" s="1298"/>
      <c r="B108" s="1314" t="s">
        <v>55</v>
      </c>
      <c r="C108" s="1315">
        <v>0</v>
      </c>
      <c r="D108" s="1315">
        <v>0</v>
      </c>
      <c r="E108" s="1315">
        <v>0</v>
      </c>
      <c r="F108" s="1315">
        <v>0</v>
      </c>
      <c r="G108" s="1298"/>
      <c r="H108" s="1298"/>
      <c r="I108" s="1298"/>
      <c r="J108" s="1298"/>
    </row>
    <row r="109" spans="1:10" ht="14.1" customHeight="1" x14ac:dyDescent="0.25">
      <c r="A109" s="1298"/>
      <c r="B109" s="1314" t="s">
        <v>49</v>
      </c>
      <c r="C109" s="1315">
        <v>0</v>
      </c>
      <c r="D109" s="1315">
        <v>0</v>
      </c>
      <c r="E109" s="1315">
        <v>0</v>
      </c>
      <c r="F109" s="1315">
        <v>0</v>
      </c>
      <c r="G109" s="1298"/>
      <c r="H109" s="1298"/>
      <c r="I109" s="1298"/>
      <c r="J109" s="1298"/>
    </row>
    <row r="110" spans="1:10" ht="14.1" customHeight="1" x14ac:dyDescent="0.25">
      <c r="A110" s="1298"/>
      <c r="B110" s="1314" t="s">
        <v>50</v>
      </c>
      <c r="C110" s="1315">
        <v>0</v>
      </c>
      <c r="D110" s="1315">
        <v>0</v>
      </c>
      <c r="E110" s="1315">
        <v>0</v>
      </c>
      <c r="F110" s="1315">
        <v>0</v>
      </c>
      <c r="G110" s="1298"/>
      <c r="H110" s="1298"/>
      <c r="I110" s="1298"/>
      <c r="J110" s="1298"/>
    </row>
    <row r="111" spans="1:10" ht="14.1" customHeight="1" x14ac:dyDescent="0.25">
      <c r="A111" s="1298"/>
      <c r="B111" s="1314" t="s">
        <v>56</v>
      </c>
      <c r="C111" s="1315">
        <v>0</v>
      </c>
      <c r="D111" s="1315">
        <v>0</v>
      </c>
      <c r="E111" s="1315">
        <v>0</v>
      </c>
      <c r="F111" s="1315">
        <v>0</v>
      </c>
      <c r="G111" s="1298"/>
      <c r="H111" s="1298"/>
      <c r="I111" s="1298"/>
      <c r="J111" s="1298"/>
    </row>
    <row r="112" spans="1:10" ht="14.1" customHeight="1" x14ac:dyDescent="0.25">
      <c r="A112" s="1298"/>
      <c r="B112" s="1314" t="s">
        <v>49</v>
      </c>
      <c r="C112" s="1315">
        <v>0</v>
      </c>
      <c r="D112" s="1315">
        <v>0</v>
      </c>
      <c r="E112" s="1315">
        <v>0</v>
      </c>
      <c r="F112" s="1315">
        <v>0</v>
      </c>
      <c r="G112" s="1298"/>
      <c r="H112" s="1298"/>
      <c r="I112" s="1298"/>
      <c r="J112" s="1298"/>
    </row>
    <row r="113" spans="1:10" ht="14.1" customHeight="1" x14ac:dyDescent="0.25">
      <c r="A113" s="1298"/>
      <c r="B113" s="1314" t="s">
        <v>50</v>
      </c>
      <c r="C113" s="1315">
        <v>0</v>
      </c>
      <c r="D113" s="1315">
        <v>0</v>
      </c>
      <c r="E113" s="1315">
        <v>0</v>
      </c>
      <c r="F113" s="1315">
        <v>0</v>
      </c>
      <c r="G113" s="1298"/>
      <c r="H113" s="1298"/>
      <c r="I113" s="1298"/>
      <c r="J113" s="1298"/>
    </row>
    <row r="114" spans="1:10" ht="14.1" customHeight="1" x14ac:dyDescent="0.25">
      <c r="A114" s="1298"/>
      <c r="B114" s="1314" t="s">
        <v>57</v>
      </c>
      <c r="C114" s="1315">
        <v>0</v>
      </c>
      <c r="D114" s="1315">
        <v>0</v>
      </c>
      <c r="E114" s="1315">
        <v>0</v>
      </c>
      <c r="F114" s="1315">
        <v>0</v>
      </c>
      <c r="G114" s="1298"/>
      <c r="H114" s="1298"/>
      <c r="I114" s="1298"/>
      <c r="J114" s="1298"/>
    </row>
    <row r="115" spans="1:10" ht="14.1" customHeight="1" x14ac:dyDescent="0.25">
      <c r="A115" s="1298"/>
      <c r="B115" s="1314" t="s">
        <v>49</v>
      </c>
      <c r="C115" s="1315">
        <v>0</v>
      </c>
      <c r="D115" s="1315">
        <v>0</v>
      </c>
      <c r="E115" s="1315">
        <v>0</v>
      </c>
      <c r="F115" s="1315">
        <v>0</v>
      </c>
      <c r="G115" s="1298"/>
      <c r="H115" s="1298"/>
      <c r="I115" s="1298"/>
      <c r="J115" s="1298"/>
    </row>
    <row r="116" spans="1:10" ht="14.1" customHeight="1" x14ac:dyDescent="0.25">
      <c r="A116" s="1298"/>
      <c r="B116" s="1314" t="s">
        <v>58</v>
      </c>
      <c r="C116" s="1315">
        <v>0</v>
      </c>
      <c r="D116" s="1315">
        <v>0</v>
      </c>
      <c r="E116" s="1315">
        <v>0</v>
      </c>
      <c r="F116" s="1315">
        <v>0</v>
      </c>
      <c r="G116" s="1298"/>
      <c r="H116" s="1298"/>
      <c r="I116" s="1298"/>
      <c r="J116" s="1298"/>
    </row>
    <row r="117" spans="1:10" ht="14.1" customHeight="1" x14ac:dyDescent="0.25">
      <c r="A117" s="1298"/>
      <c r="B117" s="1314" t="s">
        <v>59</v>
      </c>
      <c r="C117" s="1315">
        <v>0</v>
      </c>
      <c r="D117" s="1315">
        <v>0</v>
      </c>
      <c r="E117" s="1315">
        <v>0</v>
      </c>
      <c r="F117" s="1315">
        <v>0</v>
      </c>
      <c r="G117" s="1298"/>
      <c r="H117" s="1298"/>
      <c r="I117" s="1298"/>
      <c r="J117" s="1298"/>
    </row>
    <row r="118" spans="1:10" ht="14.1" customHeight="1" x14ac:dyDescent="0.25">
      <c r="A118" s="1298"/>
      <c r="B118" s="1314" t="s">
        <v>60</v>
      </c>
      <c r="C118" s="1315">
        <v>0</v>
      </c>
      <c r="D118" s="1315">
        <v>0</v>
      </c>
      <c r="E118" s="1315">
        <v>0</v>
      </c>
      <c r="F118" s="1315">
        <v>0</v>
      </c>
      <c r="G118" s="1298"/>
      <c r="H118" s="1298"/>
      <c r="I118" s="1298"/>
      <c r="J118" s="1298"/>
    </row>
    <row r="119" spans="1:10" ht="14.1" customHeight="1" x14ac:dyDescent="0.25">
      <c r="A119" s="1298"/>
      <c r="B119" s="1314" t="s">
        <v>61</v>
      </c>
      <c r="C119" s="1315">
        <v>0</v>
      </c>
      <c r="D119" s="1315">
        <v>0</v>
      </c>
      <c r="E119" s="1315">
        <v>0</v>
      </c>
      <c r="F119" s="1315">
        <v>0</v>
      </c>
      <c r="G119" s="1298"/>
      <c r="H119" s="1298"/>
      <c r="I119" s="1298"/>
      <c r="J119" s="1298"/>
    </row>
    <row r="120" spans="1:10" ht="14.1" customHeight="1" x14ac:dyDescent="0.25">
      <c r="A120" s="1298"/>
      <c r="B120" s="1314" t="s">
        <v>62</v>
      </c>
      <c r="C120" s="1315">
        <v>0</v>
      </c>
      <c r="D120" s="1315">
        <v>15000000</v>
      </c>
      <c r="E120" s="1315">
        <v>15000000</v>
      </c>
      <c r="F120" s="1315">
        <v>15000000</v>
      </c>
      <c r="G120" s="1298"/>
      <c r="H120" s="1298"/>
      <c r="I120" s="1298"/>
      <c r="J120" s="1298"/>
    </row>
    <row r="121" spans="1:10" ht="14.1" customHeight="1" x14ac:dyDescent="0.25">
      <c r="A121" s="1298"/>
      <c r="B121" s="1314" t="s">
        <v>49</v>
      </c>
      <c r="C121" s="1315">
        <v>0</v>
      </c>
      <c r="D121" s="1315">
        <v>15000000</v>
      </c>
      <c r="E121" s="1315">
        <v>15000000</v>
      </c>
      <c r="F121" s="1315">
        <v>15000000</v>
      </c>
      <c r="G121" s="1298"/>
      <c r="H121" s="1298"/>
      <c r="I121" s="1298"/>
      <c r="J121" s="1298"/>
    </row>
    <row r="122" spans="1:10" ht="14.1" customHeight="1" x14ac:dyDescent="0.25">
      <c r="A122" s="1298"/>
      <c r="B122" s="1314" t="s">
        <v>58</v>
      </c>
      <c r="C122" s="1315">
        <v>0</v>
      </c>
      <c r="D122" s="1315">
        <v>0</v>
      </c>
      <c r="E122" s="1315">
        <v>0</v>
      </c>
      <c r="F122" s="1315">
        <v>0</v>
      </c>
      <c r="G122" s="1298"/>
      <c r="H122" s="1298"/>
      <c r="I122" s="1298"/>
      <c r="J122" s="1298"/>
    </row>
    <row r="123" spans="1:10" ht="14.1" customHeight="1" x14ac:dyDescent="0.25">
      <c r="A123" s="1298"/>
      <c r="B123" s="1314" t="s">
        <v>59</v>
      </c>
      <c r="C123" s="1315">
        <v>0</v>
      </c>
      <c r="D123" s="1315">
        <v>0</v>
      </c>
      <c r="E123" s="1315">
        <v>0</v>
      </c>
      <c r="F123" s="1315">
        <v>0</v>
      </c>
      <c r="G123" s="1298"/>
      <c r="H123" s="1298"/>
      <c r="I123" s="1298"/>
      <c r="J123" s="1298"/>
    </row>
    <row r="124" spans="1:10" ht="14.1" customHeight="1" x14ac:dyDescent="0.25">
      <c r="A124" s="1298"/>
      <c r="B124" s="1314" t="s">
        <v>60</v>
      </c>
      <c r="C124" s="1315">
        <v>0</v>
      </c>
      <c r="D124" s="1315">
        <v>0</v>
      </c>
      <c r="E124" s="1315">
        <v>0</v>
      </c>
      <c r="F124" s="1315">
        <v>0</v>
      </c>
      <c r="G124" s="1298"/>
      <c r="H124" s="1298"/>
      <c r="I124" s="1298"/>
      <c r="J124" s="1298"/>
    </row>
    <row r="125" spans="1:10" ht="14.1" customHeight="1" x14ac:dyDescent="0.25">
      <c r="A125" s="1298"/>
      <c r="B125" s="1314" t="s">
        <v>61</v>
      </c>
      <c r="C125" s="1315">
        <v>0</v>
      </c>
      <c r="D125" s="1315">
        <v>0</v>
      </c>
      <c r="E125" s="1315">
        <v>0</v>
      </c>
      <c r="F125" s="1315">
        <v>0</v>
      </c>
      <c r="G125" s="1298"/>
      <c r="H125" s="1298"/>
      <c r="I125" s="1298"/>
      <c r="J125" s="1298"/>
    </row>
    <row r="126" spans="1:10" ht="14.1" customHeight="1" x14ac:dyDescent="0.25">
      <c r="A126" s="1298"/>
      <c r="B126" s="1314" t="s">
        <v>63</v>
      </c>
      <c r="C126" s="1315">
        <v>0</v>
      </c>
      <c r="D126" s="1315">
        <v>0</v>
      </c>
      <c r="E126" s="1315">
        <v>0</v>
      </c>
      <c r="F126" s="1315">
        <v>0</v>
      </c>
      <c r="G126" s="1298"/>
      <c r="H126" s="1298"/>
      <c r="I126" s="1298"/>
      <c r="J126" s="1298"/>
    </row>
    <row r="127" spans="1:10" ht="14.1" customHeight="1" x14ac:dyDescent="0.25">
      <c r="A127" s="1298"/>
      <c r="B127" s="1314" t="s">
        <v>49</v>
      </c>
      <c r="C127" s="1315">
        <v>0</v>
      </c>
      <c r="D127" s="1315">
        <v>0</v>
      </c>
      <c r="E127" s="1315">
        <v>0</v>
      </c>
      <c r="F127" s="1315">
        <v>0</v>
      </c>
      <c r="G127" s="1298"/>
      <c r="H127" s="1298"/>
      <c r="I127" s="1298"/>
      <c r="J127" s="1298"/>
    </row>
    <row r="128" spans="1:10" ht="14.1" customHeight="1" x14ac:dyDescent="0.25">
      <c r="A128" s="1298"/>
      <c r="B128" s="1314" t="s">
        <v>58</v>
      </c>
      <c r="C128" s="1315">
        <v>0</v>
      </c>
      <c r="D128" s="1315">
        <v>0</v>
      </c>
      <c r="E128" s="1315">
        <v>0</v>
      </c>
      <c r="F128" s="1315">
        <v>0</v>
      </c>
      <c r="G128" s="1298"/>
      <c r="H128" s="1298"/>
      <c r="I128" s="1298"/>
      <c r="J128" s="1298"/>
    </row>
    <row r="129" spans="1:10" ht="14.1" customHeight="1" x14ac:dyDescent="0.25">
      <c r="A129" s="1298"/>
      <c r="B129" s="1314" t="s">
        <v>59</v>
      </c>
      <c r="C129" s="1315">
        <v>0</v>
      </c>
      <c r="D129" s="1315">
        <v>0</v>
      </c>
      <c r="E129" s="1315">
        <v>0</v>
      </c>
      <c r="F129" s="1315">
        <v>0</v>
      </c>
      <c r="G129" s="1298"/>
      <c r="H129" s="1298"/>
      <c r="I129" s="1298"/>
      <c r="J129" s="1298"/>
    </row>
    <row r="130" spans="1:10" ht="14.1" customHeight="1" x14ac:dyDescent="0.25">
      <c r="A130" s="1298"/>
      <c r="B130" s="1314" t="s">
        <v>60</v>
      </c>
      <c r="C130" s="1315">
        <v>0</v>
      </c>
      <c r="D130" s="1315">
        <v>0</v>
      </c>
      <c r="E130" s="1315">
        <v>0</v>
      </c>
      <c r="F130" s="1315">
        <v>0</v>
      </c>
      <c r="G130" s="1298"/>
      <c r="H130" s="1298"/>
      <c r="I130" s="1298"/>
      <c r="J130" s="1298"/>
    </row>
    <row r="131" spans="1:10" ht="14.1" customHeight="1" x14ac:dyDescent="0.25">
      <c r="A131" s="1298"/>
      <c r="B131" s="1314" t="s">
        <v>61</v>
      </c>
      <c r="C131" s="1315">
        <v>0</v>
      </c>
      <c r="D131" s="1315">
        <v>0</v>
      </c>
      <c r="E131" s="1315">
        <v>0</v>
      </c>
      <c r="F131" s="1315">
        <v>0</v>
      </c>
      <c r="G131" s="1298"/>
      <c r="H131" s="1298"/>
      <c r="I131" s="1298"/>
      <c r="J131" s="1298"/>
    </row>
    <row r="132" spans="1:10" ht="14.1" customHeight="1" x14ac:dyDescent="0.25">
      <c r="A132" s="1298"/>
      <c r="B132" s="1314" t="s">
        <v>64</v>
      </c>
      <c r="C132" s="1315">
        <v>0</v>
      </c>
      <c r="D132" s="1315">
        <v>0</v>
      </c>
      <c r="E132" s="1315">
        <v>0</v>
      </c>
      <c r="F132" s="1315">
        <v>0</v>
      </c>
      <c r="G132" s="1298"/>
      <c r="H132" s="1298"/>
      <c r="I132" s="1298"/>
      <c r="J132" s="1298"/>
    </row>
    <row r="133" spans="1:10" ht="14.1" customHeight="1" x14ac:dyDescent="0.25">
      <c r="A133" s="1298"/>
      <c r="B133" s="1314" t="s">
        <v>65</v>
      </c>
      <c r="C133" s="1315">
        <v>0</v>
      </c>
      <c r="D133" s="1315">
        <v>0</v>
      </c>
      <c r="E133" s="1315">
        <v>0</v>
      </c>
      <c r="F133" s="1315">
        <v>0</v>
      </c>
      <c r="G133" s="1298"/>
      <c r="H133" s="1298"/>
      <c r="I133" s="1298"/>
      <c r="J133" s="1298"/>
    </row>
    <row r="134" spans="1:10" ht="14.1" customHeight="1" x14ac:dyDescent="0.25">
      <c r="A134" s="1298"/>
      <c r="B134" s="1316" t="s">
        <v>25</v>
      </c>
      <c r="C134" s="1315">
        <v>0</v>
      </c>
      <c r="D134" s="1315">
        <v>15000000</v>
      </c>
      <c r="E134" s="1315">
        <v>15000000</v>
      </c>
      <c r="F134" s="1315">
        <v>15000000</v>
      </c>
      <c r="G134" s="1298"/>
      <c r="H134" s="1298"/>
      <c r="I134" s="1298"/>
      <c r="J134" s="1298"/>
    </row>
    <row r="135" spans="1:10" ht="15" customHeight="1" x14ac:dyDescent="0.25">
      <c r="A135" s="1298"/>
      <c r="B135" s="1317" t="s">
        <v>18</v>
      </c>
      <c r="C135" s="1318" t="s">
        <v>18</v>
      </c>
      <c r="D135" s="1318" t="s">
        <v>18</v>
      </c>
      <c r="E135" s="1318" t="s">
        <v>18</v>
      </c>
      <c r="F135" s="1318" t="s">
        <v>18</v>
      </c>
      <c r="G135" s="1298"/>
      <c r="H135" s="1298"/>
      <c r="I135" s="1298"/>
      <c r="J135" s="1298"/>
    </row>
    <row r="136" spans="1:10" ht="15" customHeight="1" x14ac:dyDescent="0.25">
      <c r="A136" s="1298"/>
      <c r="B136" s="1301" t="s">
        <v>171</v>
      </c>
      <c r="C136" s="1319">
        <v>0</v>
      </c>
      <c r="D136" s="1319">
        <v>326150000</v>
      </c>
      <c r="E136" s="1319">
        <v>327150000</v>
      </c>
      <c r="F136" s="1319">
        <v>329150000</v>
      </c>
      <c r="G136" s="1298"/>
      <c r="H136" s="1298"/>
      <c r="I136" s="1298"/>
      <c r="J136" s="1298"/>
    </row>
    <row r="137" spans="1:10" ht="15" customHeight="1" x14ac:dyDescent="0.25">
      <c r="A137" s="1298"/>
      <c r="B137" s="1302" t="s">
        <v>48</v>
      </c>
      <c r="C137" s="1320">
        <v>0</v>
      </c>
      <c r="D137" s="1320">
        <v>205500000</v>
      </c>
      <c r="E137" s="1320">
        <v>205500000</v>
      </c>
      <c r="F137" s="1320">
        <v>205500000</v>
      </c>
      <c r="G137" s="1298"/>
      <c r="H137" s="1298"/>
      <c r="I137" s="1298"/>
      <c r="J137" s="1298"/>
    </row>
    <row r="138" spans="1:10" ht="15" customHeight="1" x14ac:dyDescent="0.25">
      <c r="A138" s="1298"/>
      <c r="B138" s="1302" t="s">
        <v>49</v>
      </c>
      <c r="C138" s="1320">
        <v>0</v>
      </c>
      <c r="D138" s="1320">
        <v>205500000</v>
      </c>
      <c r="E138" s="1320">
        <v>205500000</v>
      </c>
      <c r="F138" s="1320">
        <v>205500000</v>
      </c>
      <c r="G138" s="1298"/>
      <c r="H138" s="1298"/>
      <c r="I138" s="1298"/>
      <c r="J138" s="1298"/>
    </row>
    <row r="139" spans="1:10" ht="15" customHeight="1" x14ac:dyDescent="0.25">
      <c r="A139" s="1298"/>
      <c r="B139" s="1302" t="s">
        <v>50</v>
      </c>
      <c r="C139" s="1320">
        <v>0</v>
      </c>
      <c r="D139" s="1320">
        <v>0</v>
      </c>
      <c r="E139" s="1320">
        <v>0</v>
      </c>
      <c r="F139" s="1320">
        <v>0</v>
      </c>
      <c r="G139" s="1298"/>
      <c r="H139" s="1298"/>
      <c r="I139" s="1298"/>
      <c r="J139" s="1298"/>
    </row>
    <row r="140" spans="1:10" ht="15" customHeight="1" x14ac:dyDescent="0.25">
      <c r="A140" s="1298"/>
      <c r="B140" s="1302" t="s">
        <v>51</v>
      </c>
      <c r="C140" s="1320">
        <v>0</v>
      </c>
      <c r="D140" s="1320">
        <v>31000000</v>
      </c>
      <c r="E140" s="1320">
        <v>31000000</v>
      </c>
      <c r="F140" s="1320">
        <v>31000000</v>
      </c>
      <c r="G140" s="1298"/>
      <c r="H140" s="1298"/>
      <c r="I140" s="1298"/>
      <c r="J140" s="1298"/>
    </row>
    <row r="141" spans="1:10" ht="15" customHeight="1" x14ac:dyDescent="0.25">
      <c r="A141" s="1298"/>
      <c r="B141" s="1302" t="s">
        <v>49</v>
      </c>
      <c r="C141" s="1320">
        <v>0</v>
      </c>
      <c r="D141" s="1320">
        <v>31000000</v>
      </c>
      <c r="E141" s="1320">
        <v>31000000</v>
      </c>
      <c r="F141" s="1320">
        <v>31000000</v>
      </c>
      <c r="G141" s="1298"/>
      <c r="H141" s="1298"/>
      <c r="I141" s="1298"/>
      <c r="J141" s="1298"/>
    </row>
    <row r="142" spans="1:10" ht="15" customHeight="1" x14ac:dyDescent="0.25">
      <c r="A142" s="1298"/>
      <c r="B142" s="1302" t="s">
        <v>50</v>
      </c>
      <c r="C142" s="1320">
        <v>0</v>
      </c>
      <c r="D142" s="1320">
        <v>0</v>
      </c>
      <c r="E142" s="1320">
        <v>0</v>
      </c>
      <c r="F142" s="1320">
        <v>0</v>
      </c>
      <c r="G142" s="1298"/>
      <c r="H142" s="1298"/>
      <c r="I142" s="1298"/>
      <c r="J142" s="1298"/>
    </row>
    <row r="143" spans="1:10" ht="15" customHeight="1" x14ac:dyDescent="0.25">
      <c r="A143" s="1298"/>
      <c r="B143" s="1302" t="s">
        <v>52</v>
      </c>
      <c r="C143" s="1320">
        <v>0</v>
      </c>
      <c r="D143" s="1320">
        <v>73150000</v>
      </c>
      <c r="E143" s="1320">
        <v>73650000</v>
      </c>
      <c r="F143" s="1320">
        <v>75650000</v>
      </c>
      <c r="G143" s="1298"/>
      <c r="H143" s="1298"/>
      <c r="I143" s="1298"/>
      <c r="J143" s="1298"/>
    </row>
    <row r="144" spans="1:10" ht="15" customHeight="1" x14ac:dyDescent="0.25">
      <c r="A144" s="1298"/>
      <c r="B144" s="1302" t="s">
        <v>49</v>
      </c>
      <c r="C144" s="1320">
        <v>0</v>
      </c>
      <c r="D144" s="1320">
        <v>73150000</v>
      </c>
      <c r="E144" s="1320">
        <v>73650000</v>
      </c>
      <c r="F144" s="1320">
        <v>75650000</v>
      </c>
      <c r="G144" s="1298"/>
      <c r="H144" s="1298"/>
      <c r="I144" s="1298"/>
      <c r="J144" s="1298"/>
    </row>
    <row r="145" spans="1:10" ht="15" customHeight="1" x14ac:dyDescent="0.25">
      <c r="A145" s="1298"/>
      <c r="B145" s="1302" t="s">
        <v>50</v>
      </c>
      <c r="C145" s="1320">
        <v>0</v>
      </c>
      <c r="D145" s="1320">
        <v>0</v>
      </c>
      <c r="E145" s="1320">
        <v>0</v>
      </c>
      <c r="F145" s="1320">
        <v>0</v>
      </c>
      <c r="G145" s="1298"/>
      <c r="H145" s="1298"/>
      <c r="I145" s="1298"/>
      <c r="J145" s="1298"/>
    </row>
    <row r="146" spans="1:10" ht="15" customHeight="1" x14ac:dyDescent="0.25">
      <c r="A146" s="1298"/>
      <c r="B146" s="1302" t="s">
        <v>53</v>
      </c>
      <c r="C146" s="1320">
        <v>0</v>
      </c>
      <c r="D146" s="1320">
        <v>0</v>
      </c>
      <c r="E146" s="1320">
        <v>0</v>
      </c>
      <c r="F146" s="1320">
        <v>0</v>
      </c>
      <c r="G146" s="1298"/>
      <c r="H146" s="1298"/>
      <c r="I146" s="1298"/>
      <c r="J146" s="1298"/>
    </row>
    <row r="147" spans="1:10" ht="15" customHeight="1" x14ac:dyDescent="0.25">
      <c r="A147" s="1298"/>
      <c r="B147" s="1302" t="s">
        <v>49</v>
      </c>
      <c r="C147" s="1320">
        <v>0</v>
      </c>
      <c r="D147" s="1320">
        <v>0</v>
      </c>
      <c r="E147" s="1320">
        <v>0</v>
      </c>
      <c r="F147" s="1320">
        <v>0</v>
      </c>
      <c r="G147" s="1298"/>
      <c r="H147" s="1298"/>
      <c r="I147" s="1298"/>
      <c r="J147" s="1298"/>
    </row>
    <row r="148" spans="1:10" ht="15" customHeight="1" x14ac:dyDescent="0.25">
      <c r="A148" s="1298"/>
      <c r="B148" s="1302" t="s">
        <v>50</v>
      </c>
      <c r="C148" s="1320">
        <v>0</v>
      </c>
      <c r="D148" s="1320">
        <v>0</v>
      </c>
      <c r="E148" s="1320">
        <v>0</v>
      </c>
      <c r="F148" s="1320">
        <v>0</v>
      </c>
      <c r="G148" s="1298"/>
      <c r="H148" s="1298"/>
      <c r="I148" s="1298"/>
      <c r="J148" s="1298"/>
    </row>
    <row r="149" spans="1:10" ht="20.100000000000001" customHeight="1" x14ac:dyDescent="0.25">
      <c r="A149" s="1298"/>
      <c r="B149" s="1302" t="s">
        <v>172</v>
      </c>
      <c r="C149" s="1321">
        <v>0</v>
      </c>
      <c r="D149" s="1321">
        <v>0</v>
      </c>
      <c r="E149" s="1321">
        <v>0</v>
      </c>
      <c r="F149" s="1321">
        <v>0</v>
      </c>
      <c r="G149" s="1298"/>
      <c r="H149" s="1298"/>
      <c r="I149" s="1298"/>
      <c r="J149" s="1298"/>
    </row>
    <row r="150" spans="1:10" ht="15" customHeight="1" x14ac:dyDescent="0.25">
      <c r="A150" s="1298"/>
      <c r="B150" s="1302" t="s">
        <v>49</v>
      </c>
      <c r="C150" s="1320">
        <v>0</v>
      </c>
      <c r="D150" s="1320">
        <v>0</v>
      </c>
      <c r="E150" s="1320">
        <v>0</v>
      </c>
      <c r="F150" s="1320">
        <v>0</v>
      </c>
      <c r="G150" s="1298"/>
      <c r="H150" s="1298"/>
      <c r="I150" s="1298"/>
      <c r="J150" s="1298"/>
    </row>
    <row r="151" spans="1:10" ht="15" customHeight="1" x14ac:dyDescent="0.25">
      <c r="A151" s="1298"/>
      <c r="B151" s="1302" t="s">
        <v>50</v>
      </c>
      <c r="C151" s="1320">
        <v>0</v>
      </c>
      <c r="D151" s="1320">
        <v>0</v>
      </c>
      <c r="E151" s="1320">
        <v>0</v>
      </c>
      <c r="F151" s="1320">
        <v>0</v>
      </c>
      <c r="G151" s="1298"/>
      <c r="H151" s="1298"/>
      <c r="I151" s="1298"/>
      <c r="J151" s="1298"/>
    </row>
    <row r="152" spans="1:10" ht="15" customHeight="1" x14ac:dyDescent="0.25">
      <c r="A152" s="1298"/>
      <c r="B152" s="1302" t="s">
        <v>55</v>
      </c>
      <c r="C152" s="1320">
        <v>0</v>
      </c>
      <c r="D152" s="1320">
        <v>0</v>
      </c>
      <c r="E152" s="1320">
        <v>0</v>
      </c>
      <c r="F152" s="1320">
        <v>0</v>
      </c>
      <c r="G152" s="1298"/>
      <c r="H152" s="1298"/>
      <c r="I152" s="1298"/>
      <c r="J152" s="1298"/>
    </row>
    <row r="153" spans="1:10" ht="15" customHeight="1" x14ac:dyDescent="0.25">
      <c r="A153" s="1298"/>
      <c r="B153" s="1302" t="s">
        <v>49</v>
      </c>
      <c r="C153" s="1320">
        <v>0</v>
      </c>
      <c r="D153" s="1320">
        <v>0</v>
      </c>
      <c r="E153" s="1320">
        <v>0</v>
      </c>
      <c r="F153" s="1320">
        <v>0</v>
      </c>
      <c r="G153" s="1298"/>
      <c r="H153" s="1298"/>
      <c r="I153" s="1298"/>
      <c r="J153" s="1298"/>
    </row>
    <row r="154" spans="1:10" ht="15" customHeight="1" x14ac:dyDescent="0.25">
      <c r="A154" s="1298"/>
      <c r="B154" s="1302" t="s">
        <v>50</v>
      </c>
      <c r="C154" s="1320">
        <v>0</v>
      </c>
      <c r="D154" s="1320">
        <v>0</v>
      </c>
      <c r="E154" s="1320">
        <v>0</v>
      </c>
      <c r="F154" s="1320">
        <v>0</v>
      </c>
      <c r="G154" s="1298"/>
      <c r="H154" s="1298"/>
      <c r="I154" s="1298"/>
      <c r="J154" s="1298"/>
    </row>
    <row r="155" spans="1:10" ht="15" customHeight="1" x14ac:dyDescent="0.25">
      <c r="A155" s="1298"/>
      <c r="B155" s="1302" t="s">
        <v>56</v>
      </c>
      <c r="C155" s="1320">
        <v>0</v>
      </c>
      <c r="D155" s="1320">
        <v>1500000</v>
      </c>
      <c r="E155" s="1320">
        <v>2000000</v>
      </c>
      <c r="F155" s="1320">
        <v>2000000</v>
      </c>
      <c r="G155" s="1298"/>
      <c r="H155" s="1298"/>
      <c r="I155" s="1298"/>
      <c r="J155" s="1298"/>
    </row>
    <row r="156" spans="1:10" ht="15" customHeight="1" x14ac:dyDescent="0.25">
      <c r="A156" s="1298"/>
      <c r="B156" s="1302" t="s">
        <v>49</v>
      </c>
      <c r="C156" s="1320">
        <v>0</v>
      </c>
      <c r="D156" s="1320">
        <v>1500000</v>
      </c>
      <c r="E156" s="1320">
        <v>2000000</v>
      </c>
      <c r="F156" s="1320">
        <v>2000000</v>
      </c>
      <c r="G156" s="1298"/>
      <c r="H156" s="1298"/>
      <c r="I156" s="1298"/>
      <c r="J156" s="1298"/>
    </row>
    <row r="157" spans="1:10" ht="15" customHeight="1" x14ac:dyDescent="0.25">
      <c r="A157" s="1298"/>
      <c r="B157" s="1302" t="s">
        <v>50</v>
      </c>
      <c r="C157" s="1320">
        <v>0</v>
      </c>
      <c r="D157" s="1320">
        <v>0</v>
      </c>
      <c r="E157" s="1320">
        <v>0</v>
      </c>
      <c r="F157" s="1320">
        <v>0</v>
      </c>
      <c r="G157" s="1298"/>
      <c r="H157" s="1298"/>
      <c r="I157" s="1298"/>
      <c r="J157" s="1298"/>
    </row>
    <row r="158" spans="1:10" ht="15" customHeight="1" x14ac:dyDescent="0.25">
      <c r="A158" s="1298"/>
      <c r="B158" s="1302" t="s">
        <v>57</v>
      </c>
      <c r="C158" s="1320">
        <v>0</v>
      </c>
      <c r="D158" s="1320">
        <v>0</v>
      </c>
      <c r="E158" s="1320">
        <v>0</v>
      </c>
      <c r="F158" s="1320">
        <v>0</v>
      </c>
      <c r="G158" s="1298"/>
      <c r="H158" s="1298"/>
      <c r="I158" s="1298"/>
      <c r="J158" s="1298"/>
    </row>
    <row r="159" spans="1:10" ht="15" customHeight="1" x14ac:dyDescent="0.25">
      <c r="A159" s="1298"/>
      <c r="B159" s="1302" t="s">
        <v>49</v>
      </c>
      <c r="C159" s="1320">
        <v>0</v>
      </c>
      <c r="D159" s="1320">
        <v>0</v>
      </c>
      <c r="E159" s="1320">
        <v>0</v>
      </c>
      <c r="F159" s="1320">
        <v>0</v>
      </c>
      <c r="G159" s="1298"/>
      <c r="H159" s="1298"/>
      <c r="I159" s="1298"/>
      <c r="J159" s="1298"/>
    </row>
    <row r="160" spans="1:10" ht="15" customHeight="1" x14ac:dyDescent="0.25">
      <c r="A160" s="1298"/>
      <c r="B160" s="1302" t="s">
        <v>58</v>
      </c>
      <c r="C160" s="1320">
        <v>0</v>
      </c>
      <c r="D160" s="1320">
        <v>0</v>
      </c>
      <c r="E160" s="1320">
        <v>0</v>
      </c>
      <c r="F160" s="1320">
        <v>0</v>
      </c>
      <c r="G160" s="1298"/>
      <c r="H160" s="1298"/>
      <c r="I160" s="1298"/>
      <c r="J160" s="1298"/>
    </row>
    <row r="161" spans="1:10" ht="15" customHeight="1" x14ac:dyDescent="0.25">
      <c r="A161" s="1298"/>
      <c r="B161" s="1302" t="s">
        <v>59</v>
      </c>
      <c r="C161" s="1320">
        <v>0</v>
      </c>
      <c r="D161" s="1320">
        <v>0</v>
      </c>
      <c r="E161" s="1320">
        <v>0</v>
      </c>
      <c r="F161" s="1320">
        <v>0</v>
      </c>
      <c r="G161" s="1298"/>
      <c r="H161" s="1298"/>
      <c r="I161" s="1298"/>
      <c r="J161" s="1298"/>
    </row>
    <row r="162" spans="1:10" ht="15" customHeight="1" x14ac:dyDescent="0.25">
      <c r="A162" s="1298"/>
      <c r="B162" s="1302" t="s">
        <v>60</v>
      </c>
      <c r="C162" s="1320">
        <v>0</v>
      </c>
      <c r="D162" s="1320">
        <v>0</v>
      </c>
      <c r="E162" s="1320">
        <v>0</v>
      </c>
      <c r="F162" s="1320">
        <v>0</v>
      </c>
      <c r="G162" s="1298"/>
      <c r="H162" s="1298"/>
      <c r="I162" s="1298"/>
      <c r="J162" s="1298"/>
    </row>
    <row r="163" spans="1:10" ht="15" customHeight="1" x14ac:dyDescent="0.25">
      <c r="A163" s="1298"/>
      <c r="B163" s="1302" t="s">
        <v>61</v>
      </c>
      <c r="C163" s="1320">
        <v>0</v>
      </c>
      <c r="D163" s="1320">
        <v>0</v>
      </c>
      <c r="E163" s="1320">
        <v>0</v>
      </c>
      <c r="F163" s="1320">
        <v>0</v>
      </c>
      <c r="G163" s="1298"/>
      <c r="H163" s="1298"/>
      <c r="I163" s="1298"/>
      <c r="J163" s="1298"/>
    </row>
    <row r="164" spans="1:10" ht="15" customHeight="1" x14ac:dyDescent="0.25">
      <c r="A164" s="1298"/>
      <c r="B164" s="1302" t="s">
        <v>62</v>
      </c>
      <c r="C164" s="1320">
        <v>0</v>
      </c>
      <c r="D164" s="1320">
        <v>15000000</v>
      </c>
      <c r="E164" s="1320">
        <v>15000000</v>
      </c>
      <c r="F164" s="1320">
        <v>15000000</v>
      </c>
      <c r="G164" s="1298"/>
      <c r="H164" s="1298"/>
      <c r="I164" s="1298"/>
      <c r="J164" s="1298"/>
    </row>
    <row r="165" spans="1:10" ht="15" customHeight="1" x14ac:dyDescent="0.25">
      <c r="A165" s="1298"/>
      <c r="B165" s="1302" t="s">
        <v>49</v>
      </c>
      <c r="C165" s="1320">
        <v>0</v>
      </c>
      <c r="D165" s="1320">
        <v>15000000</v>
      </c>
      <c r="E165" s="1320">
        <v>15000000</v>
      </c>
      <c r="F165" s="1320">
        <v>15000000</v>
      </c>
      <c r="G165" s="1298"/>
      <c r="H165" s="1298"/>
      <c r="I165" s="1298"/>
      <c r="J165" s="1298"/>
    </row>
    <row r="166" spans="1:10" ht="15" customHeight="1" x14ac:dyDescent="0.25">
      <c r="A166" s="1298"/>
      <c r="B166" s="1302" t="s">
        <v>58</v>
      </c>
      <c r="C166" s="1320">
        <v>0</v>
      </c>
      <c r="D166" s="1320">
        <v>0</v>
      </c>
      <c r="E166" s="1320">
        <v>0</v>
      </c>
      <c r="F166" s="1320">
        <v>0</v>
      </c>
      <c r="G166" s="1298"/>
      <c r="H166" s="1298"/>
      <c r="I166" s="1298"/>
      <c r="J166" s="1298"/>
    </row>
    <row r="167" spans="1:10" ht="15" customHeight="1" x14ac:dyDescent="0.25">
      <c r="A167" s="1298"/>
      <c r="B167" s="1302" t="s">
        <v>59</v>
      </c>
      <c r="C167" s="1320">
        <v>0</v>
      </c>
      <c r="D167" s="1320">
        <v>0</v>
      </c>
      <c r="E167" s="1320">
        <v>0</v>
      </c>
      <c r="F167" s="1320">
        <v>0</v>
      </c>
      <c r="G167" s="1298"/>
      <c r="H167" s="1298"/>
      <c r="I167" s="1298"/>
      <c r="J167" s="1298"/>
    </row>
    <row r="168" spans="1:10" ht="15" customHeight="1" x14ac:dyDescent="0.25">
      <c r="A168" s="1298"/>
      <c r="B168" s="1302" t="s">
        <v>60</v>
      </c>
      <c r="C168" s="1320">
        <v>0</v>
      </c>
      <c r="D168" s="1320">
        <v>0</v>
      </c>
      <c r="E168" s="1320">
        <v>0</v>
      </c>
      <c r="F168" s="1320">
        <v>0</v>
      </c>
      <c r="G168" s="1298"/>
      <c r="H168" s="1298"/>
      <c r="I168" s="1298"/>
      <c r="J168" s="1298"/>
    </row>
    <row r="169" spans="1:10" ht="15" customHeight="1" x14ac:dyDescent="0.25">
      <c r="A169" s="1298"/>
      <c r="B169" s="1302" t="s">
        <v>61</v>
      </c>
      <c r="C169" s="1320">
        <v>0</v>
      </c>
      <c r="D169" s="1320">
        <v>0</v>
      </c>
      <c r="E169" s="1320">
        <v>0</v>
      </c>
      <c r="F169" s="1320">
        <v>0</v>
      </c>
      <c r="G169" s="1298"/>
      <c r="H169" s="1298"/>
      <c r="I169" s="1298"/>
      <c r="J169" s="1298"/>
    </row>
    <row r="170" spans="1:10" ht="15" customHeight="1" x14ac:dyDescent="0.25">
      <c r="A170" s="1298"/>
      <c r="B170" s="1302" t="s">
        <v>63</v>
      </c>
      <c r="C170" s="1320">
        <v>0</v>
      </c>
      <c r="D170" s="1320">
        <v>0</v>
      </c>
      <c r="E170" s="1320">
        <v>0</v>
      </c>
      <c r="F170" s="1320">
        <v>0</v>
      </c>
      <c r="G170" s="1298"/>
      <c r="H170" s="1298"/>
      <c r="I170" s="1298"/>
      <c r="J170" s="1298"/>
    </row>
    <row r="171" spans="1:10" ht="15" customHeight="1" x14ac:dyDescent="0.25">
      <c r="A171" s="1298"/>
      <c r="B171" s="1302" t="s">
        <v>49</v>
      </c>
      <c r="C171" s="1320">
        <v>0</v>
      </c>
      <c r="D171" s="1320">
        <v>0</v>
      </c>
      <c r="E171" s="1320">
        <v>0</v>
      </c>
      <c r="F171" s="1320">
        <v>0</v>
      </c>
      <c r="G171" s="1298"/>
      <c r="H171" s="1298"/>
      <c r="I171" s="1298"/>
      <c r="J171" s="1298"/>
    </row>
    <row r="172" spans="1:10" ht="15" customHeight="1" x14ac:dyDescent="0.25">
      <c r="A172" s="1298"/>
      <c r="B172" s="1302" t="s">
        <v>58</v>
      </c>
      <c r="C172" s="1320">
        <v>0</v>
      </c>
      <c r="D172" s="1320">
        <v>0</v>
      </c>
      <c r="E172" s="1320">
        <v>0</v>
      </c>
      <c r="F172" s="1320">
        <v>0</v>
      </c>
      <c r="G172" s="1298"/>
      <c r="H172" s="1298"/>
      <c r="I172" s="1298"/>
      <c r="J172" s="1298"/>
    </row>
    <row r="173" spans="1:10" ht="15" customHeight="1" x14ac:dyDescent="0.25">
      <c r="A173" s="1298"/>
      <c r="B173" s="1302" t="s">
        <v>59</v>
      </c>
      <c r="C173" s="1320">
        <v>0</v>
      </c>
      <c r="D173" s="1320">
        <v>0</v>
      </c>
      <c r="E173" s="1320">
        <v>0</v>
      </c>
      <c r="F173" s="1320">
        <v>0</v>
      </c>
      <c r="G173" s="1298"/>
      <c r="H173" s="1298"/>
      <c r="I173" s="1298"/>
      <c r="J173" s="1298"/>
    </row>
    <row r="174" spans="1:10" ht="15" customHeight="1" x14ac:dyDescent="0.25">
      <c r="A174" s="1298"/>
      <c r="B174" s="1302" t="s">
        <v>60</v>
      </c>
      <c r="C174" s="1320">
        <v>0</v>
      </c>
      <c r="D174" s="1320">
        <v>0</v>
      </c>
      <c r="E174" s="1320">
        <v>0</v>
      </c>
      <c r="F174" s="1320">
        <v>0</v>
      </c>
      <c r="G174" s="1298"/>
      <c r="H174" s="1298"/>
      <c r="I174" s="1298"/>
      <c r="J174" s="1298"/>
    </row>
    <row r="175" spans="1:10" ht="15" customHeight="1" x14ac:dyDescent="0.25">
      <c r="A175" s="1298"/>
      <c r="B175" s="1302" t="s">
        <v>61</v>
      </c>
      <c r="C175" s="1320">
        <v>0</v>
      </c>
      <c r="D175" s="1320">
        <v>0</v>
      </c>
      <c r="E175" s="1320">
        <v>0</v>
      </c>
      <c r="F175" s="1320">
        <v>0</v>
      </c>
      <c r="G175" s="1298"/>
      <c r="H175" s="1298"/>
      <c r="I175" s="1298"/>
      <c r="J175" s="1298"/>
    </row>
    <row r="176" spans="1:10" ht="15" customHeight="1" x14ac:dyDescent="0.25">
      <c r="A176" s="1298"/>
      <c r="B176" s="1302" t="s">
        <v>64</v>
      </c>
      <c r="C176" s="1320">
        <v>0</v>
      </c>
      <c r="D176" s="1320">
        <v>0</v>
      </c>
      <c r="E176" s="1320">
        <v>0</v>
      </c>
      <c r="F176" s="1320">
        <v>0</v>
      </c>
      <c r="G176" s="1298"/>
      <c r="H176" s="1298"/>
      <c r="I176" s="1298"/>
      <c r="J176" s="1298"/>
    </row>
    <row r="177" spans="1:10" ht="15" customHeight="1" x14ac:dyDescent="0.25">
      <c r="A177" s="1298"/>
      <c r="B177" s="1302" t="s">
        <v>65</v>
      </c>
      <c r="C177" s="1320">
        <v>0</v>
      </c>
      <c r="D177" s="1320">
        <v>0</v>
      </c>
      <c r="E177" s="1320">
        <v>0</v>
      </c>
      <c r="F177" s="1320">
        <v>0</v>
      </c>
      <c r="G177" s="1298"/>
      <c r="H177" s="1298"/>
      <c r="I177" s="1298"/>
      <c r="J177" s="1298"/>
    </row>
    <row r="178" spans="1:10" ht="20.100000000000001" customHeight="1" x14ac:dyDescent="0.25">
      <c r="A178" s="1298"/>
      <c r="B178" s="1322" t="s">
        <v>18</v>
      </c>
      <c r="C178" s="1298"/>
      <c r="D178" s="1298"/>
      <c r="E178" s="1298"/>
      <c r="F178" s="1298"/>
      <c r="G178" s="1298"/>
      <c r="H178" s="1298"/>
      <c r="I178" s="1298"/>
      <c r="J178" s="1298"/>
    </row>
  </sheetData>
  <mergeCells count="23">
    <mergeCell ref="C6:F6"/>
    <mergeCell ref="B1:F1"/>
    <mergeCell ref="B2:F2"/>
    <mergeCell ref="C3:F3"/>
    <mergeCell ref="C4:F4"/>
    <mergeCell ref="C5:F5"/>
    <mergeCell ref="B77:F77"/>
    <mergeCell ref="C7:F7"/>
    <mergeCell ref="B8:F8"/>
    <mergeCell ref="B9:F9"/>
    <mergeCell ref="C10:F10"/>
    <mergeCell ref="C14:F14"/>
    <mergeCell ref="B19:F19"/>
    <mergeCell ref="C20:F20"/>
    <mergeCell ref="C21:F21"/>
    <mergeCell ref="C22:F22"/>
    <mergeCell ref="C23:F23"/>
    <mergeCell ref="B32:F32"/>
    <mergeCell ref="C78:F78"/>
    <mergeCell ref="C79:F79"/>
    <mergeCell ref="C80:F80"/>
    <mergeCell ref="C81:F81"/>
    <mergeCell ref="B90:F90"/>
  </mergeCells>
  <pageMargins left="0" right="0" top="0" bottom="0"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119"/>
  <sheetViews>
    <sheetView view="pageBreakPreview" topLeftCell="A99" zoomScale="60" zoomScaleNormal="100" workbookViewId="0">
      <selection activeCell="G133" sqref="G133"/>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1149</v>
      </c>
      <c r="D3" s="1632"/>
      <c r="E3" s="1632"/>
      <c r="F3" s="1632"/>
      <c r="G3" s="23"/>
      <c r="H3" s="23"/>
      <c r="I3" s="23"/>
      <c r="J3" s="23"/>
    </row>
    <row r="4" spans="1:10" ht="14.1" customHeight="1" x14ac:dyDescent="0.25">
      <c r="A4" s="23"/>
      <c r="B4" s="25" t="s">
        <v>4</v>
      </c>
      <c r="C4" s="1631" t="s">
        <v>1150</v>
      </c>
      <c r="D4" s="1632"/>
      <c r="E4" s="1632"/>
      <c r="F4" s="1632"/>
      <c r="G4" s="23"/>
      <c r="H4" s="23"/>
      <c r="I4" s="23"/>
      <c r="J4" s="23"/>
    </row>
    <row r="5" spans="1:10" ht="14.1" customHeight="1" x14ac:dyDescent="0.25">
      <c r="A5" s="23"/>
      <c r="B5" s="25" t="s">
        <v>6</v>
      </c>
      <c r="C5" s="1631" t="s">
        <v>1200</v>
      </c>
      <c r="D5" s="1632"/>
      <c r="E5" s="1632"/>
      <c r="F5" s="1632"/>
      <c r="G5" s="23"/>
      <c r="H5" s="23"/>
      <c r="I5" s="23"/>
      <c r="J5" s="23"/>
    </row>
    <row r="6" spans="1:10" ht="14.1" customHeight="1" x14ac:dyDescent="0.25">
      <c r="A6" s="23"/>
      <c r="B6" s="25" t="s">
        <v>8</v>
      </c>
      <c r="C6" s="1631" t="s">
        <v>1102</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14.1" customHeight="1" x14ac:dyDescent="0.25">
      <c r="A9" s="23"/>
      <c r="B9" s="1629" t="s">
        <v>1200</v>
      </c>
      <c r="C9" s="1630"/>
      <c r="D9" s="1630"/>
      <c r="E9" s="1630"/>
      <c r="F9" s="1630"/>
      <c r="G9" s="23"/>
      <c r="H9" s="23"/>
      <c r="I9" s="23"/>
      <c r="J9" s="23"/>
    </row>
    <row r="10" spans="1:10" ht="44.1" customHeight="1" x14ac:dyDescent="0.25">
      <c r="A10" s="23"/>
      <c r="B10" s="26" t="s">
        <v>14</v>
      </c>
      <c r="C10" s="1623" t="s">
        <v>1201</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30.95" customHeight="1" x14ac:dyDescent="0.25">
      <c r="A13" s="23"/>
      <c r="B13" s="27" t="s">
        <v>1202</v>
      </c>
      <c r="C13" s="31" t="s">
        <v>208</v>
      </c>
      <c r="D13" s="31" t="s">
        <v>1203</v>
      </c>
      <c r="E13" s="31" t="s">
        <v>1204</v>
      </c>
      <c r="F13" s="31" t="s">
        <v>1205</v>
      </c>
      <c r="G13" s="23"/>
      <c r="H13" s="23"/>
      <c r="I13" s="23"/>
      <c r="J13" s="23"/>
    </row>
    <row r="14" spans="1:10" ht="42.95" customHeight="1" x14ac:dyDescent="0.25">
      <c r="A14" s="23"/>
      <c r="B14" s="26" t="s">
        <v>16</v>
      </c>
      <c r="C14" s="1623" t="s">
        <v>1206</v>
      </c>
      <c r="D14" s="1624"/>
      <c r="E14" s="1624"/>
      <c r="F14" s="1624"/>
      <c r="G14" s="23"/>
      <c r="H14" s="23"/>
      <c r="I14" s="23"/>
      <c r="J14" s="23"/>
    </row>
    <row r="15" spans="1:10" ht="27.95" customHeight="1" x14ac:dyDescent="0.25">
      <c r="A15" s="23"/>
      <c r="B15" s="27" t="s">
        <v>184</v>
      </c>
      <c r="C15" s="28">
        <v>2023</v>
      </c>
      <c r="D15" s="28">
        <v>2024</v>
      </c>
      <c r="E15" s="28">
        <v>2025</v>
      </c>
      <c r="F15" s="28">
        <v>2026</v>
      </c>
      <c r="G15" s="23"/>
      <c r="H15" s="23"/>
      <c r="I15" s="23"/>
      <c r="J15" s="23"/>
    </row>
    <row r="16" spans="1:10" ht="14.1" customHeight="1" x14ac:dyDescent="0.25">
      <c r="A16" s="23"/>
      <c r="B16" s="29"/>
      <c r="C16" s="30" t="s">
        <v>22</v>
      </c>
      <c r="D16" s="30" t="s">
        <v>23</v>
      </c>
      <c r="E16" s="30" t="s">
        <v>23</v>
      </c>
      <c r="F16" s="30" t="s">
        <v>23</v>
      </c>
      <c r="G16" s="23"/>
      <c r="H16" s="23"/>
      <c r="I16" s="23"/>
      <c r="J16" s="23"/>
    </row>
    <row r="17" spans="1:10" ht="30.95" customHeight="1" x14ac:dyDescent="0.25">
      <c r="A17" s="23"/>
      <c r="B17" s="27" t="s">
        <v>1202</v>
      </c>
      <c r="C17" s="31" t="s">
        <v>208</v>
      </c>
      <c r="D17" s="31" t="s">
        <v>1203</v>
      </c>
      <c r="E17" s="31" t="s">
        <v>1204</v>
      </c>
      <c r="F17" s="31" t="s">
        <v>1205</v>
      </c>
      <c r="G17" s="23"/>
      <c r="H17" s="23"/>
      <c r="I17" s="23"/>
      <c r="J17" s="23"/>
    </row>
    <row r="18" spans="1:10" ht="14.1" customHeight="1" x14ac:dyDescent="0.25">
      <c r="A18" s="23"/>
      <c r="B18" s="1621" t="s">
        <v>27</v>
      </c>
      <c r="C18" s="1622"/>
      <c r="D18" s="1622"/>
      <c r="E18" s="1622"/>
      <c r="F18" s="1622"/>
      <c r="G18" s="23"/>
      <c r="H18" s="23"/>
      <c r="I18" s="23"/>
      <c r="J18" s="23"/>
    </row>
    <row r="19" spans="1:10" ht="14.1" customHeight="1" x14ac:dyDescent="0.25">
      <c r="A19" s="23"/>
      <c r="B19" s="32" t="s">
        <v>1207</v>
      </c>
      <c r="C19" s="1621" t="s">
        <v>1208</v>
      </c>
      <c r="D19" s="1622"/>
      <c r="E19" s="1622"/>
      <c r="F19" s="1622"/>
      <c r="G19" s="23"/>
      <c r="H19" s="23"/>
      <c r="I19" s="23"/>
      <c r="J19" s="23"/>
    </row>
    <row r="20" spans="1:10" ht="18" customHeight="1" x14ac:dyDescent="0.25">
      <c r="A20" s="23"/>
      <c r="B20" s="33" t="s">
        <v>19</v>
      </c>
      <c r="C20" s="1619" t="s">
        <v>1209</v>
      </c>
      <c r="D20" s="1620"/>
      <c r="E20" s="1620"/>
      <c r="F20" s="1620"/>
      <c r="G20" s="23"/>
      <c r="H20" s="23"/>
      <c r="I20" s="23"/>
      <c r="J20" s="23"/>
    </row>
    <row r="21" spans="1:10" ht="18" customHeight="1" x14ac:dyDescent="0.25">
      <c r="A21" s="23"/>
      <c r="B21" s="34" t="s">
        <v>20</v>
      </c>
      <c r="C21" s="1615" t="s">
        <v>1210</v>
      </c>
      <c r="D21" s="1616"/>
      <c r="E21" s="1616"/>
      <c r="F21" s="1616"/>
      <c r="G21" s="23"/>
      <c r="H21" s="23"/>
      <c r="I21" s="23"/>
      <c r="J21" s="23"/>
    </row>
    <row r="22" spans="1:10" ht="18" customHeight="1" x14ac:dyDescent="0.25">
      <c r="A22" s="23"/>
      <c r="B22" s="34" t="s">
        <v>21</v>
      </c>
      <c r="C22" s="1615" t="s">
        <v>1211</v>
      </c>
      <c r="D22" s="1616"/>
      <c r="E22" s="1616"/>
      <c r="F22" s="1616"/>
      <c r="G22" s="23"/>
      <c r="H22" s="23"/>
      <c r="I22" s="23"/>
      <c r="J22" s="23"/>
    </row>
    <row r="23" spans="1:10" ht="15" customHeight="1" x14ac:dyDescent="0.25">
      <c r="A23" s="23"/>
      <c r="B23" s="35"/>
      <c r="C23" s="36">
        <v>2023</v>
      </c>
      <c r="D23" s="36">
        <v>2024</v>
      </c>
      <c r="E23" s="36">
        <v>2025</v>
      </c>
      <c r="F23" s="36">
        <v>2026</v>
      </c>
      <c r="G23" s="23"/>
      <c r="H23" s="23"/>
      <c r="I23" s="23"/>
      <c r="J23" s="23"/>
    </row>
    <row r="24" spans="1:10" ht="15" customHeight="1" x14ac:dyDescent="0.25">
      <c r="A24" s="23"/>
      <c r="B24" s="37"/>
      <c r="C24" s="38" t="s">
        <v>22</v>
      </c>
      <c r="D24" s="38" t="s">
        <v>23</v>
      </c>
      <c r="E24" s="38" t="s">
        <v>23</v>
      </c>
      <c r="F24" s="38" t="s">
        <v>23</v>
      </c>
      <c r="G24" s="23"/>
      <c r="H24" s="23"/>
      <c r="I24" s="23"/>
      <c r="J24" s="23"/>
    </row>
    <row r="25" spans="1:10" ht="14.1" customHeight="1" x14ac:dyDescent="0.25">
      <c r="A25" s="23"/>
      <c r="B25" s="27" t="s">
        <v>33</v>
      </c>
      <c r="C25" s="31" t="s">
        <v>197</v>
      </c>
      <c r="D25" s="31" t="s">
        <v>197</v>
      </c>
      <c r="E25" s="31" t="s">
        <v>174</v>
      </c>
      <c r="F25" s="31" t="s">
        <v>1212</v>
      </c>
      <c r="G25" s="23"/>
      <c r="H25" s="23"/>
      <c r="I25" s="23"/>
      <c r="J25" s="23"/>
    </row>
    <row r="26" spans="1:10" ht="14.1" customHeight="1" x14ac:dyDescent="0.25">
      <c r="A26" s="23"/>
      <c r="B26" s="27" t="s">
        <v>35</v>
      </c>
      <c r="C26" s="31" t="s">
        <v>1213</v>
      </c>
      <c r="D26" s="31" t="s">
        <v>1214</v>
      </c>
      <c r="E26" s="31" t="s">
        <v>1215</v>
      </c>
      <c r="F26" s="31" t="s">
        <v>1216</v>
      </c>
      <c r="G26" s="23"/>
      <c r="H26" s="23"/>
      <c r="I26" s="23"/>
      <c r="J26" s="23"/>
    </row>
    <row r="27" spans="1:10" ht="14.1" customHeight="1" x14ac:dyDescent="0.25">
      <c r="A27" s="23"/>
      <c r="B27" s="27" t="s">
        <v>40</v>
      </c>
      <c r="C27" s="31" t="s">
        <v>1217</v>
      </c>
      <c r="D27" s="31" t="s">
        <v>1218</v>
      </c>
      <c r="E27" s="31" t="s">
        <v>1219</v>
      </c>
      <c r="F27" s="31" t="s">
        <v>1220</v>
      </c>
      <c r="G27" s="23"/>
      <c r="H27" s="23"/>
      <c r="I27" s="23"/>
      <c r="J27" s="23"/>
    </row>
    <row r="28" spans="1:10" ht="14.1" customHeight="1" x14ac:dyDescent="0.25">
      <c r="A28" s="23"/>
      <c r="B28" s="27" t="s">
        <v>41</v>
      </c>
      <c r="C28" s="31" t="s">
        <v>18</v>
      </c>
      <c r="D28" s="31" t="s">
        <v>42</v>
      </c>
      <c r="E28" s="31" t="s">
        <v>1221</v>
      </c>
      <c r="F28" s="31" t="s">
        <v>1222</v>
      </c>
      <c r="G28" s="23"/>
      <c r="H28" s="23"/>
      <c r="I28" s="23"/>
      <c r="J28" s="23"/>
    </row>
    <row r="29" spans="1:10" ht="14.1" customHeight="1" x14ac:dyDescent="0.25">
      <c r="A29" s="23"/>
      <c r="B29" s="27" t="s">
        <v>43</v>
      </c>
      <c r="C29" s="31" t="s">
        <v>18</v>
      </c>
      <c r="D29" s="31" t="s">
        <v>1223</v>
      </c>
      <c r="E29" s="31" t="s">
        <v>1224</v>
      </c>
      <c r="F29" s="31" t="s">
        <v>1225</v>
      </c>
      <c r="G29" s="23"/>
      <c r="H29" s="23"/>
      <c r="I29" s="23"/>
      <c r="J29" s="23"/>
    </row>
    <row r="30" spans="1:10" ht="14.1" customHeight="1" x14ac:dyDescent="0.25">
      <c r="A30" s="23"/>
      <c r="B30" s="27" t="s">
        <v>47</v>
      </c>
      <c r="C30" s="31" t="s">
        <v>18</v>
      </c>
      <c r="D30" s="31" t="s">
        <v>1223</v>
      </c>
      <c r="E30" s="31" t="s">
        <v>1226</v>
      </c>
      <c r="F30" s="31" t="s">
        <v>1227</v>
      </c>
      <c r="G30" s="23"/>
      <c r="H30" s="23"/>
      <c r="I30" s="23"/>
      <c r="J30" s="23"/>
    </row>
    <row r="31" spans="1:10" ht="14.1" customHeight="1" x14ac:dyDescent="0.25">
      <c r="A31" s="23"/>
      <c r="B31" s="1617" t="s">
        <v>24</v>
      </c>
      <c r="C31" s="1618"/>
      <c r="D31" s="1618"/>
      <c r="E31" s="1618"/>
      <c r="F31" s="1618"/>
      <c r="G31" s="23"/>
      <c r="H31" s="23"/>
      <c r="I31" s="23"/>
      <c r="J31" s="23"/>
    </row>
    <row r="32" spans="1:10" ht="14.1" customHeight="1" x14ac:dyDescent="0.25">
      <c r="A32" s="23"/>
      <c r="B32" s="35"/>
      <c r="C32" s="36">
        <v>2023</v>
      </c>
      <c r="D32" s="36">
        <v>2024</v>
      </c>
      <c r="E32" s="36">
        <v>2025</v>
      </c>
      <c r="F32" s="36">
        <v>2026</v>
      </c>
      <c r="G32" s="23"/>
      <c r="H32" s="23"/>
      <c r="I32" s="23"/>
      <c r="J32" s="23"/>
    </row>
    <row r="33" spans="1:10" ht="14.1" customHeight="1" x14ac:dyDescent="0.25">
      <c r="A33" s="23"/>
      <c r="B33" s="37"/>
      <c r="C33" s="38" t="s">
        <v>22</v>
      </c>
      <c r="D33" s="38" t="s">
        <v>23</v>
      </c>
      <c r="E33" s="38" t="s">
        <v>23</v>
      </c>
      <c r="F33" s="38" t="s">
        <v>23</v>
      </c>
      <c r="G33" s="23"/>
      <c r="H33" s="23"/>
      <c r="I33" s="23"/>
      <c r="J33" s="23"/>
    </row>
    <row r="34" spans="1:10" ht="14.1" customHeight="1" x14ac:dyDescent="0.25">
      <c r="A34" s="23"/>
      <c r="B34" s="39" t="s">
        <v>48</v>
      </c>
      <c r="C34" s="40">
        <v>0</v>
      </c>
      <c r="D34" s="40">
        <v>11000000</v>
      </c>
      <c r="E34" s="40">
        <v>11000000</v>
      </c>
      <c r="F34" s="40">
        <v>11000000</v>
      </c>
      <c r="G34" s="23"/>
      <c r="H34" s="23"/>
      <c r="I34" s="23"/>
      <c r="J34" s="23"/>
    </row>
    <row r="35" spans="1:10" ht="14.1" customHeight="1" x14ac:dyDescent="0.25">
      <c r="A35" s="23"/>
      <c r="B35" s="39" t="s">
        <v>49</v>
      </c>
      <c r="C35" s="40">
        <v>0</v>
      </c>
      <c r="D35" s="40">
        <v>11000000</v>
      </c>
      <c r="E35" s="40">
        <v>11000000</v>
      </c>
      <c r="F35" s="40">
        <v>11000000</v>
      </c>
      <c r="G35" s="23"/>
      <c r="H35" s="23"/>
      <c r="I35" s="23"/>
      <c r="J35" s="23"/>
    </row>
    <row r="36" spans="1:10" ht="14.1" customHeight="1" x14ac:dyDescent="0.25">
      <c r="A36" s="23"/>
      <c r="B36" s="39" t="s">
        <v>50</v>
      </c>
      <c r="C36" s="40">
        <v>0</v>
      </c>
      <c r="D36" s="40">
        <v>0</v>
      </c>
      <c r="E36" s="40">
        <v>0</v>
      </c>
      <c r="F36" s="40">
        <v>0</v>
      </c>
      <c r="G36" s="23"/>
      <c r="H36" s="23"/>
      <c r="I36" s="23"/>
      <c r="J36" s="23"/>
    </row>
    <row r="37" spans="1:10" ht="14.1" customHeight="1" x14ac:dyDescent="0.25">
      <c r="A37" s="23"/>
      <c r="B37" s="39" t="s">
        <v>51</v>
      </c>
      <c r="C37" s="40">
        <v>0</v>
      </c>
      <c r="D37" s="40">
        <v>1500000</v>
      </c>
      <c r="E37" s="40">
        <v>1500000</v>
      </c>
      <c r="F37" s="40">
        <v>1500000</v>
      </c>
      <c r="G37" s="23"/>
      <c r="H37" s="23"/>
      <c r="I37" s="23"/>
      <c r="J37" s="23"/>
    </row>
    <row r="38" spans="1:10" ht="14.1" customHeight="1" x14ac:dyDescent="0.25">
      <c r="A38" s="23"/>
      <c r="B38" s="39" t="s">
        <v>49</v>
      </c>
      <c r="C38" s="40">
        <v>0</v>
      </c>
      <c r="D38" s="40">
        <v>1500000</v>
      </c>
      <c r="E38" s="40">
        <v>1500000</v>
      </c>
      <c r="F38" s="40">
        <v>1500000</v>
      </c>
      <c r="G38" s="23"/>
      <c r="H38" s="23"/>
      <c r="I38" s="23"/>
      <c r="J38" s="23"/>
    </row>
    <row r="39" spans="1:10" ht="14.1" customHeight="1" x14ac:dyDescent="0.25">
      <c r="A39" s="23"/>
      <c r="B39" s="39" t="s">
        <v>50</v>
      </c>
      <c r="C39" s="40">
        <v>0</v>
      </c>
      <c r="D39" s="40">
        <v>0</v>
      </c>
      <c r="E39" s="40">
        <v>0</v>
      </c>
      <c r="F39" s="40">
        <v>0</v>
      </c>
      <c r="G39" s="23"/>
      <c r="H39" s="23"/>
      <c r="I39" s="23"/>
      <c r="J39" s="23"/>
    </row>
    <row r="40" spans="1:10" ht="14.1" customHeight="1" x14ac:dyDescent="0.25">
      <c r="A40" s="23"/>
      <c r="B40" s="39" t="s">
        <v>52</v>
      </c>
      <c r="C40" s="40">
        <v>0</v>
      </c>
      <c r="D40" s="40">
        <v>376000</v>
      </c>
      <c r="E40" s="40">
        <v>776000</v>
      </c>
      <c r="F40" s="40">
        <v>851000</v>
      </c>
      <c r="G40" s="23"/>
      <c r="H40" s="23"/>
      <c r="I40" s="23"/>
      <c r="J40" s="23"/>
    </row>
    <row r="41" spans="1:10" ht="14.1" customHeight="1" x14ac:dyDescent="0.25">
      <c r="A41" s="23"/>
      <c r="B41" s="39" t="s">
        <v>49</v>
      </c>
      <c r="C41" s="40">
        <v>0</v>
      </c>
      <c r="D41" s="40">
        <v>376000</v>
      </c>
      <c r="E41" s="40">
        <v>776000</v>
      </c>
      <c r="F41" s="40">
        <v>851000</v>
      </c>
      <c r="G41" s="23"/>
      <c r="H41" s="23"/>
      <c r="I41" s="23"/>
      <c r="J41" s="23"/>
    </row>
    <row r="42" spans="1:10" ht="14.1" customHeight="1" x14ac:dyDescent="0.25">
      <c r="A42" s="23"/>
      <c r="B42" s="39" t="s">
        <v>50</v>
      </c>
      <c r="C42" s="40">
        <v>0</v>
      </c>
      <c r="D42" s="40">
        <v>0</v>
      </c>
      <c r="E42" s="40">
        <v>0</v>
      </c>
      <c r="F42" s="40">
        <v>0</v>
      </c>
      <c r="G42" s="23"/>
      <c r="H42" s="23"/>
      <c r="I42" s="23"/>
      <c r="J42" s="23"/>
    </row>
    <row r="43" spans="1:10" ht="14.1" customHeight="1" x14ac:dyDescent="0.25">
      <c r="A43" s="23"/>
      <c r="B43" s="39" t="s">
        <v>53</v>
      </c>
      <c r="C43" s="40">
        <v>0</v>
      </c>
      <c r="D43" s="40">
        <v>0</v>
      </c>
      <c r="E43" s="40">
        <v>0</v>
      </c>
      <c r="F43" s="40">
        <v>0</v>
      </c>
      <c r="G43" s="23"/>
      <c r="H43" s="23"/>
      <c r="I43" s="23"/>
      <c r="J43" s="23"/>
    </row>
    <row r="44" spans="1:10" ht="14.1" customHeight="1" x14ac:dyDescent="0.25">
      <c r="A44" s="23"/>
      <c r="B44" s="39" t="s">
        <v>49</v>
      </c>
      <c r="C44" s="40">
        <v>0</v>
      </c>
      <c r="D44" s="40">
        <v>0</v>
      </c>
      <c r="E44" s="40">
        <v>0</v>
      </c>
      <c r="F44" s="40">
        <v>0</v>
      </c>
      <c r="G44" s="23"/>
      <c r="H44" s="23"/>
      <c r="I44" s="23"/>
      <c r="J44" s="23"/>
    </row>
    <row r="45" spans="1:10" ht="14.1" customHeight="1" x14ac:dyDescent="0.25">
      <c r="A45" s="23"/>
      <c r="B45" s="39" t="s">
        <v>50</v>
      </c>
      <c r="C45" s="40">
        <v>0</v>
      </c>
      <c r="D45" s="40">
        <v>0</v>
      </c>
      <c r="E45" s="40">
        <v>0</v>
      </c>
      <c r="F45" s="40">
        <v>0</v>
      </c>
      <c r="G45" s="23"/>
      <c r="H45" s="23"/>
      <c r="I45" s="23"/>
      <c r="J45" s="23"/>
    </row>
    <row r="46" spans="1:10" ht="14.1" customHeight="1" x14ac:dyDescent="0.25">
      <c r="A46" s="23"/>
      <c r="B46" s="39" t="s">
        <v>54</v>
      </c>
      <c r="C46" s="40">
        <v>0</v>
      </c>
      <c r="D46" s="40">
        <v>0</v>
      </c>
      <c r="E46" s="40">
        <v>0</v>
      </c>
      <c r="F46" s="40">
        <v>0</v>
      </c>
      <c r="G46" s="23"/>
      <c r="H46" s="23"/>
      <c r="I46" s="23"/>
      <c r="J46" s="23"/>
    </row>
    <row r="47" spans="1:10" ht="14.1" customHeight="1" x14ac:dyDescent="0.25">
      <c r="A47" s="23"/>
      <c r="B47" s="39" t="s">
        <v>49</v>
      </c>
      <c r="C47" s="40">
        <v>0</v>
      </c>
      <c r="D47" s="40">
        <v>0</v>
      </c>
      <c r="E47" s="40">
        <v>0</v>
      </c>
      <c r="F47" s="40">
        <v>0</v>
      </c>
      <c r="G47" s="23"/>
      <c r="H47" s="23"/>
      <c r="I47" s="23"/>
      <c r="J47" s="23"/>
    </row>
    <row r="48" spans="1:10" ht="14.1" customHeight="1" x14ac:dyDescent="0.25">
      <c r="A48" s="23"/>
      <c r="B48" s="39" t="s">
        <v>50</v>
      </c>
      <c r="C48" s="40">
        <v>0</v>
      </c>
      <c r="D48" s="40">
        <v>0</v>
      </c>
      <c r="E48" s="40">
        <v>0</v>
      </c>
      <c r="F48" s="40">
        <v>0</v>
      </c>
      <c r="G48" s="23"/>
      <c r="H48" s="23"/>
      <c r="I48" s="23"/>
      <c r="J48" s="23"/>
    </row>
    <row r="49" spans="1:10" ht="14.1" customHeight="1" x14ac:dyDescent="0.25">
      <c r="A49" s="23"/>
      <c r="B49" s="39" t="s">
        <v>55</v>
      </c>
      <c r="C49" s="40">
        <v>0</v>
      </c>
      <c r="D49" s="40">
        <v>0</v>
      </c>
      <c r="E49" s="40">
        <v>0</v>
      </c>
      <c r="F49" s="40">
        <v>0</v>
      </c>
      <c r="G49" s="23"/>
      <c r="H49" s="23"/>
      <c r="I49" s="23"/>
      <c r="J49" s="23"/>
    </row>
    <row r="50" spans="1:10" ht="14.1" customHeight="1" x14ac:dyDescent="0.25">
      <c r="A50" s="23"/>
      <c r="B50" s="39" t="s">
        <v>49</v>
      </c>
      <c r="C50" s="40">
        <v>0</v>
      </c>
      <c r="D50" s="40">
        <v>0</v>
      </c>
      <c r="E50" s="40">
        <v>0</v>
      </c>
      <c r="F50" s="40">
        <v>0</v>
      </c>
      <c r="G50" s="23"/>
      <c r="H50" s="23"/>
      <c r="I50" s="23"/>
      <c r="J50" s="23"/>
    </row>
    <row r="51" spans="1:10" ht="14.1" customHeight="1" x14ac:dyDescent="0.25">
      <c r="A51" s="23"/>
      <c r="B51" s="39" t="s">
        <v>50</v>
      </c>
      <c r="C51" s="40">
        <v>0</v>
      </c>
      <c r="D51" s="40">
        <v>0</v>
      </c>
      <c r="E51" s="40">
        <v>0</v>
      </c>
      <c r="F51" s="40">
        <v>0</v>
      </c>
      <c r="G51" s="23"/>
      <c r="H51" s="23"/>
      <c r="I51" s="23"/>
      <c r="J51" s="23"/>
    </row>
    <row r="52" spans="1:10" ht="14.1" customHeight="1" x14ac:dyDescent="0.25">
      <c r="A52" s="23"/>
      <c r="B52" s="39" t="s">
        <v>56</v>
      </c>
      <c r="C52" s="40">
        <v>0</v>
      </c>
      <c r="D52" s="40">
        <v>24000</v>
      </c>
      <c r="E52" s="40">
        <v>24000</v>
      </c>
      <c r="F52" s="40">
        <v>24000</v>
      </c>
      <c r="G52" s="23"/>
      <c r="H52" s="23"/>
      <c r="I52" s="23"/>
      <c r="J52" s="23"/>
    </row>
    <row r="53" spans="1:10" ht="14.1" customHeight="1" x14ac:dyDescent="0.25">
      <c r="A53" s="23"/>
      <c r="B53" s="39" t="s">
        <v>49</v>
      </c>
      <c r="C53" s="40">
        <v>0</v>
      </c>
      <c r="D53" s="40">
        <v>24000</v>
      </c>
      <c r="E53" s="40">
        <v>24000</v>
      </c>
      <c r="F53" s="40">
        <v>24000</v>
      </c>
      <c r="G53" s="23"/>
      <c r="H53" s="23"/>
      <c r="I53" s="23"/>
      <c r="J53" s="23"/>
    </row>
    <row r="54" spans="1:10" ht="14.1" customHeight="1" x14ac:dyDescent="0.25">
      <c r="A54" s="23"/>
      <c r="B54" s="39" t="s">
        <v>50</v>
      </c>
      <c r="C54" s="40">
        <v>0</v>
      </c>
      <c r="D54" s="40">
        <v>0</v>
      </c>
      <c r="E54" s="40">
        <v>0</v>
      </c>
      <c r="F54" s="40">
        <v>0</v>
      </c>
      <c r="G54" s="23"/>
      <c r="H54" s="23"/>
      <c r="I54" s="23"/>
      <c r="J54" s="23"/>
    </row>
    <row r="55" spans="1:10" ht="14.1" customHeight="1" x14ac:dyDescent="0.25">
      <c r="A55" s="23"/>
      <c r="B55" s="39" t="s">
        <v>57</v>
      </c>
      <c r="C55" s="40">
        <v>0</v>
      </c>
      <c r="D55" s="40">
        <v>0</v>
      </c>
      <c r="E55" s="40">
        <v>0</v>
      </c>
      <c r="F55" s="40">
        <v>0</v>
      </c>
      <c r="G55" s="23"/>
      <c r="H55" s="23"/>
      <c r="I55" s="23"/>
      <c r="J55" s="23"/>
    </row>
    <row r="56" spans="1:10" ht="14.1" customHeight="1" x14ac:dyDescent="0.25">
      <c r="A56" s="23"/>
      <c r="B56" s="39" t="s">
        <v>49</v>
      </c>
      <c r="C56" s="40">
        <v>0</v>
      </c>
      <c r="D56" s="40">
        <v>0</v>
      </c>
      <c r="E56" s="40">
        <v>0</v>
      </c>
      <c r="F56" s="40">
        <v>0</v>
      </c>
      <c r="G56" s="23"/>
      <c r="H56" s="23"/>
      <c r="I56" s="23"/>
      <c r="J56" s="23"/>
    </row>
    <row r="57" spans="1:10" ht="14.1" customHeight="1" x14ac:dyDescent="0.25">
      <c r="A57" s="23"/>
      <c r="B57" s="39" t="s">
        <v>58</v>
      </c>
      <c r="C57" s="40">
        <v>0</v>
      </c>
      <c r="D57" s="40">
        <v>0</v>
      </c>
      <c r="E57" s="40">
        <v>0</v>
      </c>
      <c r="F57" s="40">
        <v>0</v>
      </c>
      <c r="G57" s="23"/>
      <c r="H57" s="23"/>
      <c r="I57" s="23"/>
      <c r="J57" s="23"/>
    </row>
    <row r="58" spans="1:10" ht="14.1" customHeight="1" x14ac:dyDescent="0.25">
      <c r="A58" s="23"/>
      <c r="B58" s="39" t="s">
        <v>59</v>
      </c>
      <c r="C58" s="40">
        <v>0</v>
      </c>
      <c r="D58" s="40">
        <v>0</v>
      </c>
      <c r="E58" s="40">
        <v>0</v>
      </c>
      <c r="F58" s="40">
        <v>0</v>
      </c>
      <c r="G58" s="23"/>
      <c r="H58" s="23"/>
      <c r="I58" s="23"/>
      <c r="J58" s="23"/>
    </row>
    <row r="59" spans="1:10" ht="14.1" customHeight="1" x14ac:dyDescent="0.25">
      <c r="A59" s="23"/>
      <c r="B59" s="39" t="s">
        <v>60</v>
      </c>
      <c r="C59" s="40">
        <v>0</v>
      </c>
      <c r="D59" s="40">
        <v>0</v>
      </c>
      <c r="E59" s="40">
        <v>0</v>
      </c>
      <c r="F59" s="40">
        <v>0</v>
      </c>
      <c r="G59" s="23"/>
      <c r="H59" s="23"/>
      <c r="I59" s="23"/>
      <c r="J59" s="23"/>
    </row>
    <row r="60" spans="1:10" ht="14.1" customHeight="1" x14ac:dyDescent="0.25">
      <c r="A60" s="23"/>
      <c r="B60" s="39" t="s">
        <v>61</v>
      </c>
      <c r="C60" s="40">
        <v>0</v>
      </c>
      <c r="D60" s="40">
        <v>0</v>
      </c>
      <c r="E60" s="40">
        <v>0</v>
      </c>
      <c r="F60" s="40">
        <v>0</v>
      </c>
      <c r="G60" s="23"/>
      <c r="H60" s="23"/>
      <c r="I60" s="23"/>
      <c r="J60" s="23"/>
    </row>
    <row r="61" spans="1:10" ht="14.1" customHeight="1" x14ac:dyDescent="0.25">
      <c r="A61" s="23"/>
      <c r="B61" s="39" t="s">
        <v>62</v>
      </c>
      <c r="C61" s="40">
        <v>0</v>
      </c>
      <c r="D61" s="40">
        <v>0</v>
      </c>
      <c r="E61" s="40">
        <v>0</v>
      </c>
      <c r="F61" s="40">
        <v>0</v>
      </c>
      <c r="G61" s="23"/>
      <c r="H61" s="23"/>
      <c r="I61" s="23"/>
      <c r="J61" s="23"/>
    </row>
    <row r="62" spans="1:10" ht="14.1" customHeight="1" x14ac:dyDescent="0.25">
      <c r="A62" s="23"/>
      <c r="B62" s="39" t="s">
        <v>49</v>
      </c>
      <c r="C62" s="40">
        <v>0</v>
      </c>
      <c r="D62" s="40">
        <v>0</v>
      </c>
      <c r="E62" s="40">
        <v>0</v>
      </c>
      <c r="F62" s="40">
        <v>0</v>
      </c>
      <c r="G62" s="23"/>
      <c r="H62" s="23"/>
      <c r="I62" s="23"/>
      <c r="J62" s="23"/>
    </row>
    <row r="63" spans="1:10" ht="14.1" customHeight="1" x14ac:dyDescent="0.25">
      <c r="A63" s="23"/>
      <c r="B63" s="39" t="s">
        <v>58</v>
      </c>
      <c r="C63" s="40">
        <v>0</v>
      </c>
      <c r="D63" s="40">
        <v>0</v>
      </c>
      <c r="E63" s="40">
        <v>0</v>
      </c>
      <c r="F63" s="40">
        <v>0</v>
      </c>
      <c r="G63" s="23"/>
      <c r="H63" s="23"/>
      <c r="I63" s="23"/>
      <c r="J63" s="23"/>
    </row>
    <row r="64" spans="1:10" ht="14.1" customHeight="1" x14ac:dyDescent="0.25">
      <c r="A64" s="23"/>
      <c r="B64" s="39" t="s">
        <v>59</v>
      </c>
      <c r="C64" s="40">
        <v>0</v>
      </c>
      <c r="D64" s="40">
        <v>0</v>
      </c>
      <c r="E64" s="40">
        <v>0</v>
      </c>
      <c r="F64" s="40">
        <v>0</v>
      </c>
      <c r="G64" s="23"/>
      <c r="H64" s="23"/>
      <c r="I64" s="23"/>
      <c r="J64" s="23"/>
    </row>
    <row r="65" spans="1:10" ht="14.1" customHeight="1" x14ac:dyDescent="0.25">
      <c r="A65" s="23"/>
      <c r="B65" s="39" t="s">
        <v>60</v>
      </c>
      <c r="C65" s="40">
        <v>0</v>
      </c>
      <c r="D65" s="40">
        <v>0</v>
      </c>
      <c r="E65" s="40">
        <v>0</v>
      </c>
      <c r="F65" s="40">
        <v>0</v>
      </c>
      <c r="G65" s="23"/>
      <c r="H65" s="23"/>
      <c r="I65" s="23"/>
      <c r="J65" s="23"/>
    </row>
    <row r="66" spans="1:10" ht="14.1" customHeight="1" x14ac:dyDescent="0.25">
      <c r="A66" s="23"/>
      <c r="B66" s="39" t="s">
        <v>61</v>
      </c>
      <c r="C66" s="40">
        <v>0</v>
      </c>
      <c r="D66" s="40">
        <v>0</v>
      </c>
      <c r="E66" s="40">
        <v>0</v>
      </c>
      <c r="F66" s="40">
        <v>0</v>
      </c>
      <c r="G66" s="23"/>
      <c r="H66" s="23"/>
      <c r="I66" s="23"/>
      <c r="J66" s="23"/>
    </row>
    <row r="67" spans="1:10" ht="14.1" customHeight="1" x14ac:dyDescent="0.25">
      <c r="A67" s="23"/>
      <c r="B67" s="39" t="s">
        <v>63</v>
      </c>
      <c r="C67" s="40">
        <v>0</v>
      </c>
      <c r="D67" s="40">
        <v>0</v>
      </c>
      <c r="E67" s="40">
        <v>0</v>
      </c>
      <c r="F67" s="40">
        <v>0</v>
      </c>
      <c r="G67" s="23"/>
      <c r="H67" s="23"/>
      <c r="I67" s="23"/>
      <c r="J67" s="23"/>
    </row>
    <row r="68" spans="1:10" ht="14.1" customHeight="1" x14ac:dyDescent="0.25">
      <c r="A68" s="23"/>
      <c r="B68" s="39" t="s">
        <v>49</v>
      </c>
      <c r="C68" s="40">
        <v>0</v>
      </c>
      <c r="D68" s="40">
        <v>0</v>
      </c>
      <c r="E68" s="40">
        <v>0</v>
      </c>
      <c r="F68" s="40">
        <v>0</v>
      </c>
      <c r="G68" s="23"/>
      <c r="H68" s="23"/>
      <c r="I68" s="23"/>
      <c r="J68" s="23"/>
    </row>
    <row r="69" spans="1:10" ht="14.1" customHeight="1" x14ac:dyDescent="0.25">
      <c r="A69" s="23"/>
      <c r="B69" s="39" t="s">
        <v>58</v>
      </c>
      <c r="C69" s="40">
        <v>0</v>
      </c>
      <c r="D69" s="40">
        <v>0</v>
      </c>
      <c r="E69" s="40">
        <v>0</v>
      </c>
      <c r="F69" s="40">
        <v>0</v>
      </c>
      <c r="G69" s="23"/>
      <c r="H69" s="23"/>
      <c r="I69" s="23"/>
      <c r="J69" s="23"/>
    </row>
    <row r="70" spans="1:10" ht="14.1" customHeight="1" x14ac:dyDescent="0.25">
      <c r="A70" s="23"/>
      <c r="B70" s="39" t="s">
        <v>59</v>
      </c>
      <c r="C70" s="40">
        <v>0</v>
      </c>
      <c r="D70" s="40">
        <v>0</v>
      </c>
      <c r="E70" s="40">
        <v>0</v>
      </c>
      <c r="F70" s="40">
        <v>0</v>
      </c>
      <c r="G70" s="23"/>
      <c r="H70" s="23"/>
      <c r="I70" s="23"/>
      <c r="J70" s="23"/>
    </row>
    <row r="71" spans="1:10" ht="14.1" customHeight="1" x14ac:dyDescent="0.25">
      <c r="A71" s="23"/>
      <c r="B71" s="39" t="s">
        <v>60</v>
      </c>
      <c r="C71" s="40">
        <v>0</v>
      </c>
      <c r="D71" s="40">
        <v>0</v>
      </c>
      <c r="E71" s="40">
        <v>0</v>
      </c>
      <c r="F71" s="40">
        <v>0</v>
      </c>
      <c r="G71" s="23"/>
      <c r="H71" s="23"/>
      <c r="I71" s="23"/>
      <c r="J71" s="23"/>
    </row>
    <row r="72" spans="1:10" ht="14.1" customHeight="1" x14ac:dyDescent="0.25">
      <c r="A72" s="23"/>
      <c r="B72" s="39" t="s">
        <v>61</v>
      </c>
      <c r="C72" s="40">
        <v>0</v>
      </c>
      <c r="D72" s="40">
        <v>0</v>
      </c>
      <c r="E72" s="40">
        <v>0</v>
      </c>
      <c r="F72" s="40">
        <v>0</v>
      </c>
      <c r="G72" s="23"/>
      <c r="H72" s="23"/>
      <c r="I72" s="23"/>
      <c r="J72" s="23"/>
    </row>
    <row r="73" spans="1:10" ht="14.1" customHeight="1" x14ac:dyDescent="0.25">
      <c r="A73" s="23"/>
      <c r="B73" s="39" t="s">
        <v>64</v>
      </c>
      <c r="C73" s="40">
        <v>0</v>
      </c>
      <c r="D73" s="40">
        <v>0</v>
      </c>
      <c r="E73" s="40">
        <v>0</v>
      </c>
      <c r="F73" s="40">
        <v>0</v>
      </c>
      <c r="G73" s="23"/>
      <c r="H73" s="23"/>
      <c r="I73" s="23"/>
      <c r="J73" s="23"/>
    </row>
    <row r="74" spans="1:10" ht="14.1" customHeight="1" x14ac:dyDescent="0.25">
      <c r="A74" s="23"/>
      <c r="B74" s="39" t="s">
        <v>65</v>
      </c>
      <c r="C74" s="40">
        <v>0</v>
      </c>
      <c r="D74" s="40">
        <v>0</v>
      </c>
      <c r="E74" s="40">
        <v>0</v>
      </c>
      <c r="F74" s="40">
        <v>0</v>
      </c>
      <c r="G74" s="23"/>
      <c r="H74" s="23"/>
      <c r="I74" s="23"/>
      <c r="J74" s="23"/>
    </row>
    <row r="75" spans="1:10" ht="14.1" customHeight="1" x14ac:dyDescent="0.25">
      <c r="A75" s="23"/>
      <c r="B75" s="41" t="s">
        <v>25</v>
      </c>
      <c r="C75" s="40">
        <v>0</v>
      </c>
      <c r="D75" s="40">
        <v>12900000</v>
      </c>
      <c r="E75" s="40">
        <v>13300000</v>
      </c>
      <c r="F75" s="40">
        <v>13375000</v>
      </c>
      <c r="G75" s="23"/>
      <c r="H75" s="23"/>
      <c r="I75" s="23"/>
      <c r="J75" s="23"/>
    </row>
    <row r="76" spans="1:10" ht="15" customHeight="1" x14ac:dyDescent="0.25">
      <c r="A76" s="23"/>
      <c r="B76" s="42" t="s">
        <v>18</v>
      </c>
      <c r="C76" s="43" t="s">
        <v>18</v>
      </c>
      <c r="D76" s="43" t="s">
        <v>18</v>
      </c>
      <c r="E76" s="43" t="s">
        <v>18</v>
      </c>
      <c r="F76" s="43" t="s">
        <v>18</v>
      </c>
      <c r="G76" s="23"/>
      <c r="H76" s="23"/>
      <c r="I76" s="23"/>
      <c r="J76" s="23"/>
    </row>
    <row r="77" spans="1:10" ht="15" customHeight="1" x14ac:dyDescent="0.25">
      <c r="A77" s="23"/>
      <c r="B77" s="26" t="s">
        <v>171</v>
      </c>
      <c r="C77" s="44">
        <v>0</v>
      </c>
      <c r="D77" s="44">
        <v>12900000</v>
      </c>
      <c r="E77" s="44">
        <v>13300000</v>
      </c>
      <c r="F77" s="44">
        <v>13375000</v>
      </c>
      <c r="G77" s="23"/>
      <c r="H77" s="23"/>
      <c r="I77" s="23"/>
      <c r="J77" s="23"/>
    </row>
    <row r="78" spans="1:10" ht="15" customHeight="1" x14ac:dyDescent="0.25">
      <c r="A78" s="23"/>
      <c r="B78" s="27" t="s">
        <v>48</v>
      </c>
      <c r="C78" s="45">
        <v>0</v>
      </c>
      <c r="D78" s="45">
        <v>11000000</v>
      </c>
      <c r="E78" s="45">
        <v>11000000</v>
      </c>
      <c r="F78" s="45">
        <v>11000000</v>
      </c>
      <c r="G78" s="23"/>
      <c r="H78" s="23"/>
      <c r="I78" s="23"/>
      <c r="J78" s="23"/>
    </row>
    <row r="79" spans="1:10" ht="15" customHeight="1" x14ac:dyDescent="0.25">
      <c r="A79" s="23"/>
      <c r="B79" s="27" t="s">
        <v>49</v>
      </c>
      <c r="C79" s="45">
        <v>0</v>
      </c>
      <c r="D79" s="45">
        <v>11000000</v>
      </c>
      <c r="E79" s="45">
        <v>11000000</v>
      </c>
      <c r="F79" s="45">
        <v>11000000</v>
      </c>
      <c r="G79" s="23"/>
      <c r="H79" s="23"/>
      <c r="I79" s="23"/>
      <c r="J79" s="23"/>
    </row>
    <row r="80" spans="1:10" ht="15" customHeight="1" x14ac:dyDescent="0.25">
      <c r="A80" s="23"/>
      <c r="B80" s="27" t="s">
        <v>50</v>
      </c>
      <c r="C80" s="45">
        <v>0</v>
      </c>
      <c r="D80" s="45">
        <v>0</v>
      </c>
      <c r="E80" s="45">
        <v>0</v>
      </c>
      <c r="F80" s="45">
        <v>0</v>
      </c>
      <c r="G80" s="23"/>
      <c r="H80" s="23"/>
      <c r="I80" s="23"/>
      <c r="J80" s="23"/>
    </row>
    <row r="81" spans="1:10" ht="15" customHeight="1" x14ac:dyDescent="0.25">
      <c r="A81" s="23"/>
      <c r="B81" s="27" t="s">
        <v>51</v>
      </c>
      <c r="C81" s="45">
        <v>0</v>
      </c>
      <c r="D81" s="45">
        <v>1500000</v>
      </c>
      <c r="E81" s="45">
        <v>1500000</v>
      </c>
      <c r="F81" s="45">
        <v>1500000</v>
      </c>
      <c r="G81" s="23"/>
      <c r="H81" s="23"/>
      <c r="I81" s="23"/>
      <c r="J81" s="23"/>
    </row>
    <row r="82" spans="1:10" ht="15" customHeight="1" x14ac:dyDescent="0.25">
      <c r="A82" s="23"/>
      <c r="B82" s="27" t="s">
        <v>49</v>
      </c>
      <c r="C82" s="45">
        <v>0</v>
      </c>
      <c r="D82" s="45">
        <v>1500000</v>
      </c>
      <c r="E82" s="45">
        <v>1500000</v>
      </c>
      <c r="F82" s="45">
        <v>1500000</v>
      </c>
      <c r="G82" s="23"/>
      <c r="H82" s="23"/>
      <c r="I82" s="23"/>
      <c r="J82" s="23"/>
    </row>
    <row r="83" spans="1:10" ht="15" customHeight="1" x14ac:dyDescent="0.25">
      <c r="A83" s="23"/>
      <c r="B83" s="27" t="s">
        <v>50</v>
      </c>
      <c r="C83" s="45">
        <v>0</v>
      </c>
      <c r="D83" s="45">
        <v>0</v>
      </c>
      <c r="E83" s="45">
        <v>0</v>
      </c>
      <c r="F83" s="45">
        <v>0</v>
      </c>
      <c r="G83" s="23"/>
      <c r="H83" s="23"/>
      <c r="I83" s="23"/>
      <c r="J83" s="23"/>
    </row>
    <row r="84" spans="1:10" ht="15" customHeight="1" x14ac:dyDescent="0.25">
      <c r="A84" s="23"/>
      <c r="B84" s="27" t="s">
        <v>52</v>
      </c>
      <c r="C84" s="45">
        <v>0</v>
      </c>
      <c r="D84" s="45">
        <v>376000</v>
      </c>
      <c r="E84" s="45">
        <v>776000</v>
      </c>
      <c r="F84" s="45">
        <v>851000</v>
      </c>
      <c r="G84" s="23"/>
      <c r="H84" s="23"/>
      <c r="I84" s="23"/>
      <c r="J84" s="23"/>
    </row>
    <row r="85" spans="1:10" ht="15" customHeight="1" x14ac:dyDescent="0.25">
      <c r="A85" s="23"/>
      <c r="B85" s="27" t="s">
        <v>49</v>
      </c>
      <c r="C85" s="45">
        <v>0</v>
      </c>
      <c r="D85" s="45">
        <v>376000</v>
      </c>
      <c r="E85" s="45">
        <v>776000</v>
      </c>
      <c r="F85" s="45">
        <v>851000</v>
      </c>
      <c r="G85" s="23"/>
      <c r="H85" s="23"/>
      <c r="I85" s="23"/>
      <c r="J85" s="23"/>
    </row>
    <row r="86" spans="1:10" ht="15" customHeight="1" x14ac:dyDescent="0.25">
      <c r="A86" s="23"/>
      <c r="B86" s="27" t="s">
        <v>50</v>
      </c>
      <c r="C86" s="45">
        <v>0</v>
      </c>
      <c r="D86" s="45">
        <v>0</v>
      </c>
      <c r="E86" s="45">
        <v>0</v>
      </c>
      <c r="F86" s="45">
        <v>0</v>
      </c>
      <c r="G86" s="23"/>
      <c r="H86" s="23"/>
      <c r="I86" s="23"/>
      <c r="J86" s="23"/>
    </row>
    <row r="87" spans="1:10" ht="15" customHeight="1" x14ac:dyDescent="0.25">
      <c r="A87" s="23"/>
      <c r="B87" s="27" t="s">
        <v>53</v>
      </c>
      <c r="C87" s="45">
        <v>0</v>
      </c>
      <c r="D87" s="45">
        <v>0</v>
      </c>
      <c r="E87" s="45">
        <v>0</v>
      </c>
      <c r="F87" s="45">
        <v>0</v>
      </c>
      <c r="G87" s="23"/>
      <c r="H87" s="23"/>
      <c r="I87" s="23"/>
      <c r="J87" s="23"/>
    </row>
    <row r="88" spans="1:10" ht="15" customHeight="1" x14ac:dyDescent="0.25">
      <c r="A88" s="23"/>
      <c r="B88" s="27" t="s">
        <v>49</v>
      </c>
      <c r="C88" s="45">
        <v>0</v>
      </c>
      <c r="D88" s="45">
        <v>0</v>
      </c>
      <c r="E88" s="45">
        <v>0</v>
      </c>
      <c r="F88" s="45">
        <v>0</v>
      </c>
      <c r="G88" s="23"/>
      <c r="H88" s="23"/>
      <c r="I88" s="23"/>
      <c r="J88" s="23"/>
    </row>
    <row r="89" spans="1:10" ht="15" customHeight="1" x14ac:dyDescent="0.25">
      <c r="A89" s="23"/>
      <c r="B89" s="27" t="s">
        <v>50</v>
      </c>
      <c r="C89" s="45">
        <v>0</v>
      </c>
      <c r="D89" s="45">
        <v>0</v>
      </c>
      <c r="E89" s="45">
        <v>0</v>
      </c>
      <c r="F89" s="45">
        <v>0</v>
      </c>
      <c r="G89" s="23"/>
      <c r="H89" s="23"/>
      <c r="I89" s="23"/>
      <c r="J89" s="23"/>
    </row>
    <row r="90" spans="1:10" ht="20.100000000000001" customHeight="1" x14ac:dyDescent="0.25">
      <c r="A90" s="23"/>
      <c r="B90" s="27" t="s">
        <v>172</v>
      </c>
      <c r="C90" s="46">
        <v>0</v>
      </c>
      <c r="D90" s="46">
        <v>0</v>
      </c>
      <c r="E90" s="46">
        <v>0</v>
      </c>
      <c r="F90" s="46">
        <v>0</v>
      </c>
      <c r="G90" s="23"/>
      <c r="H90" s="23"/>
      <c r="I90" s="23"/>
      <c r="J90" s="23"/>
    </row>
    <row r="91" spans="1:10" ht="15" customHeight="1" x14ac:dyDescent="0.25">
      <c r="A91" s="23"/>
      <c r="B91" s="27" t="s">
        <v>49</v>
      </c>
      <c r="C91" s="45">
        <v>0</v>
      </c>
      <c r="D91" s="45">
        <v>0</v>
      </c>
      <c r="E91" s="45">
        <v>0</v>
      </c>
      <c r="F91" s="45">
        <v>0</v>
      </c>
      <c r="G91" s="23"/>
      <c r="H91" s="23"/>
      <c r="I91" s="23"/>
      <c r="J91" s="23"/>
    </row>
    <row r="92" spans="1:10" ht="15" customHeight="1" x14ac:dyDescent="0.25">
      <c r="A92" s="23"/>
      <c r="B92" s="27" t="s">
        <v>50</v>
      </c>
      <c r="C92" s="45">
        <v>0</v>
      </c>
      <c r="D92" s="45">
        <v>0</v>
      </c>
      <c r="E92" s="45">
        <v>0</v>
      </c>
      <c r="F92" s="45">
        <v>0</v>
      </c>
      <c r="G92" s="23"/>
      <c r="H92" s="23"/>
      <c r="I92" s="23"/>
      <c r="J92" s="23"/>
    </row>
    <row r="93" spans="1:10" ht="15" customHeight="1" x14ac:dyDescent="0.25">
      <c r="A93" s="23"/>
      <c r="B93" s="27" t="s">
        <v>55</v>
      </c>
      <c r="C93" s="45">
        <v>0</v>
      </c>
      <c r="D93" s="45">
        <v>0</v>
      </c>
      <c r="E93" s="45">
        <v>0</v>
      </c>
      <c r="F93" s="45">
        <v>0</v>
      </c>
      <c r="G93" s="23"/>
      <c r="H93" s="23"/>
      <c r="I93" s="23"/>
      <c r="J93" s="23"/>
    </row>
    <row r="94" spans="1:10" ht="15" customHeight="1" x14ac:dyDescent="0.25">
      <c r="A94" s="23"/>
      <c r="B94" s="27" t="s">
        <v>49</v>
      </c>
      <c r="C94" s="45">
        <v>0</v>
      </c>
      <c r="D94" s="45">
        <v>0</v>
      </c>
      <c r="E94" s="45">
        <v>0</v>
      </c>
      <c r="F94" s="45">
        <v>0</v>
      </c>
      <c r="G94" s="23"/>
      <c r="H94" s="23"/>
      <c r="I94" s="23"/>
      <c r="J94" s="23"/>
    </row>
    <row r="95" spans="1:10" ht="15" customHeight="1" x14ac:dyDescent="0.25">
      <c r="A95" s="23"/>
      <c r="B95" s="27" t="s">
        <v>50</v>
      </c>
      <c r="C95" s="45">
        <v>0</v>
      </c>
      <c r="D95" s="45">
        <v>0</v>
      </c>
      <c r="E95" s="45">
        <v>0</v>
      </c>
      <c r="F95" s="45">
        <v>0</v>
      </c>
      <c r="G95" s="23"/>
      <c r="H95" s="23"/>
      <c r="I95" s="23"/>
      <c r="J95" s="23"/>
    </row>
    <row r="96" spans="1:10" ht="15" customHeight="1" x14ac:dyDescent="0.25">
      <c r="A96" s="23"/>
      <c r="B96" s="27" t="s">
        <v>56</v>
      </c>
      <c r="C96" s="45">
        <v>0</v>
      </c>
      <c r="D96" s="45">
        <v>24000</v>
      </c>
      <c r="E96" s="45">
        <v>24000</v>
      </c>
      <c r="F96" s="45">
        <v>24000</v>
      </c>
      <c r="G96" s="23"/>
      <c r="H96" s="23"/>
      <c r="I96" s="23"/>
      <c r="J96" s="23"/>
    </row>
    <row r="97" spans="1:10" ht="15" customHeight="1" x14ac:dyDescent="0.25">
      <c r="A97" s="23"/>
      <c r="B97" s="27" t="s">
        <v>49</v>
      </c>
      <c r="C97" s="45">
        <v>0</v>
      </c>
      <c r="D97" s="45">
        <v>24000</v>
      </c>
      <c r="E97" s="45">
        <v>24000</v>
      </c>
      <c r="F97" s="45">
        <v>24000</v>
      </c>
      <c r="G97" s="23"/>
      <c r="H97" s="23"/>
      <c r="I97" s="23"/>
      <c r="J97" s="23"/>
    </row>
    <row r="98" spans="1:10" ht="15" customHeight="1" x14ac:dyDescent="0.25">
      <c r="A98" s="23"/>
      <c r="B98" s="27" t="s">
        <v>50</v>
      </c>
      <c r="C98" s="45">
        <v>0</v>
      </c>
      <c r="D98" s="45">
        <v>0</v>
      </c>
      <c r="E98" s="45">
        <v>0</v>
      </c>
      <c r="F98" s="45">
        <v>0</v>
      </c>
      <c r="G98" s="23"/>
      <c r="H98" s="23"/>
      <c r="I98" s="23"/>
      <c r="J98" s="23"/>
    </row>
    <row r="99" spans="1:10" ht="15" customHeight="1" x14ac:dyDescent="0.25">
      <c r="A99" s="23"/>
      <c r="B99" s="27" t="s">
        <v>57</v>
      </c>
      <c r="C99" s="45">
        <v>0</v>
      </c>
      <c r="D99" s="45">
        <v>0</v>
      </c>
      <c r="E99" s="45">
        <v>0</v>
      </c>
      <c r="F99" s="45">
        <v>0</v>
      </c>
      <c r="G99" s="23"/>
      <c r="H99" s="23"/>
      <c r="I99" s="23"/>
      <c r="J99" s="23"/>
    </row>
    <row r="100" spans="1:10" ht="15" customHeight="1" x14ac:dyDescent="0.25">
      <c r="A100" s="23"/>
      <c r="B100" s="27" t="s">
        <v>49</v>
      </c>
      <c r="C100" s="45">
        <v>0</v>
      </c>
      <c r="D100" s="45">
        <v>0</v>
      </c>
      <c r="E100" s="45">
        <v>0</v>
      </c>
      <c r="F100" s="45">
        <v>0</v>
      </c>
      <c r="G100" s="23"/>
      <c r="H100" s="23"/>
      <c r="I100" s="23"/>
      <c r="J100" s="23"/>
    </row>
    <row r="101" spans="1:10" ht="15" customHeight="1" x14ac:dyDescent="0.25">
      <c r="A101" s="23"/>
      <c r="B101" s="27" t="s">
        <v>58</v>
      </c>
      <c r="C101" s="45">
        <v>0</v>
      </c>
      <c r="D101" s="45">
        <v>0</v>
      </c>
      <c r="E101" s="45">
        <v>0</v>
      </c>
      <c r="F101" s="45">
        <v>0</v>
      </c>
      <c r="G101" s="23"/>
      <c r="H101" s="23"/>
      <c r="I101" s="23"/>
      <c r="J101" s="23"/>
    </row>
    <row r="102" spans="1:10" ht="15" customHeight="1" x14ac:dyDescent="0.25">
      <c r="A102" s="23"/>
      <c r="B102" s="27" t="s">
        <v>59</v>
      </c>
      <c r="C102" s="45">
        <v>0</v>
      </c>
      <c r="D102" s="45">
        <v>0</v>
      </c>
      <c r="E102" s="45">
        <v>0</v>
      </c>
      <c r="F102" s="45">
        <v>0</v>
      </c>
      <c r="G102" s="23"/>
      <c r="H102" s="23"/>
      <c r="I102" s="23"/>
      <c r="J102" s="23"/>
    </row>
    <row r="103" spans="1:10" ht="15" customHeight="1" x14ac:dyDescent="0.25">
      <c r="A103" s="23"/>
      <c r="B103" s="27" t="s">
        <v>60</v>
      </c>
      <c r="C103" s="45">
        <v>0</v>
      </c>
      <c r="D103" s="45">
        <v>0</v>
      </c>
      <c r="E103" s="45">
        <v>0</v>
      </c>
      <c r="F103" s="45">
        <v>0</v>
      </c>
      <c r="G103" s="23"/>
      <c r="H103" s="23"/>
      <c r="I103" s="23"/>
      <c r="J103" s="23"/>
    </row>
    <row r="104" spans="1:10" ht="15" customHeight="1" x14ac:dyDescent="0.25">
      <c r="A104" s="23"/>
      <c r="B104" s="27" t="s">
        <v>61</v>
      </c>
      <c r="C104" s="45">
        <v>0</v>
      </c>
      <c r="D104" s="45">
        <v>0</v>
      </c>
      <c r="E104" s="45">
        <v>0</v>
      </c>
      <c r="F104" s="45">
        <v>0</v>
      </c>
      <c r="G104" s="23"/>
      <c r="H104" s="23"/>
      <c r="I104" s="23"/>
      <c r="J104" s="23"/>
    </row>
    <row r="105" spans="1:10" ht="15" customHeight="1" x14ac:dyDescent="0.25">
      <c r="A105" s="23"/>
      <c r="B105" s="27" t="s">
        <v>62</v>
      </c>
      <c r="C105" s="45">
        <v>0</v>
      </c>
      <c r="D105" s="45">
        <v>0</v>
      </c>
      <c r="E105" s="45">
        <v>0</v>
      </c>
      <c r="F105" s="45">
        <v>0</v>
      </c>
      <c r="G105" s="23"/>
      <c r="H105" s="23"/>
      <c r="I105" s="23"/>
      <c r="J105" s="23"/>
    </row>
    <row r="106" spans="1:10" ht="15" customHeight="1" x14ac:dyDescent="0.25">
      <c r="A106" s="23"/>
      <c r="B106" s="27" t="s">
        <v>49</v>
      </c>
      <c r="C106" s="45">
        <v>0</v>
      </c>
      <c r="D106" s="45">
        <v>0</v>
      </c>
      <c r="E106" s="45">
        <v>0</v>
      </c>
      <c r="F106" s="45">
        <v>0</v>
      </c>
      <c r="G106" s="23"/>
      <c r="H106" s="23"/>
      <c r="I106" s="23"/>
      <c r="J106" s="23"/>
    </row>
    <row r="107" spans="1:10" ht="15" customHeight="1" x14ac:dyDescent="0.25">
      <c r="A107" s="23"/>
      <c r="B107" s="27" t="s">
        <v>58</v>
      </c>
      <c r="C107" s="45">
        <v>0</v>
      </c>
      <c r="D107" s="45">
        <v>0</v>
      </c>
      <c r="E107" s="45">
        <v>0</v>
      </c>
      <c r="F107" s="45">
        <v>0</v>
      </c>
      <c r="G107" s="23"/>
      <c r="H107" s="23"/>
      <c r="I107" s="23"/>
      <c r="J107" s="23"/>
    </row>
    <row r="108" spans="1:10" ht="15" customHeight="1" x14ac:dyDescent="0.25">
      <c r="A108" s="23"/>
      <c r="B108" s="27" t="s">
        <v>59</v>
      </c>
      <c r="C108" s="45">
        <v>0</v>
      </c>
      <c r="D108" s="45">
        <v>0</v>
      </c>
      <c r="E108" s="45">
        <v>0</v>
      </c>
      <c r="F108" s="45">
        <v>0</v>
      </c>
      <c r="G108" s="23"/>
      <c r="H108" s="23"/>
      <c r="I108" s="23"/>
      <c r="J108" s="23"/>
    </row>
    <row r="109" spans="1:10" ht="15" customHeight="1" x14ac:dyDescent="0.25">
      <c r="A109" s="23"/>
      <c r="B109" s="27" t="s">
        <v>60</v>
      </c>
      <c r="C109" s="45">
        <v>0</v>
      </c>
      <c r="D109" s="45">
        <v>0</v>
      </c>
      <c r="E109" s="45">
        <v>0</v>
      </c>
      <c r="F109" s="45">
        <v>0</v>
      </c>
      <c r="G109" s="23"/>
      <c r="H109" s="23"/>
      <c r="I109" s="23"/>
      <c r="J109" s="23"/>
    </row>
    <row r="110" spans="1:10" ht="15" customHeight="1" x14ac:dyDescent="0.25">
      <c r="A110" s="23"/>
      <c r="B110" s="27" t="s">
        <v>61</v>
      </c>
      <c r="C110" s="45">
        <v>0</v>
      </c>
      <c r="D110" s="45">
        <v>0</v>
      </c>
      <c r="E110" s="45">
        <v>0</v>
      </c>
      <c r="F110" s="45">
        <v>0</v>
      </c>
      <c r="G110" s="23"/>
      <c r="H110" s="23"/>
      <c r="I110" s="23"/>
      <c r="J110" s="23"/>
    </row>
    <row r="111" spans="1:10" ht="15" customHeight="1" x14ac:dyDescent="0.25">
      <c r="A111" s="23"/>
      <c r="B111" s="27" t="s">
        <v>63</v>
      </c>
      <c r="C111" s="45">
        <v>0</v>
      </c>
      <c r="D111" s="45">
        <v>0</v>
      </c>
      <c r="E111" s="45">
        <v>0</v>
      </c>
      <c r="F111" s="45">
        <v>0</v>
      </c>
      <c r="G111" s="23"/>
      <c r="H111" s="23"/>
      <c r="I111" s="23"/>
      <c r="J111" s="23"/>
    </row>
    <row r="112" spans="1:10" ht="15" customHeight="1" x14ac:dyDescent="0.25">
      <c r="A112" s="23"/>
      <c r="B112" s="27" t="s">
        <v>49</v>
      </c>
      <c r="C112" s="45">
        <v>0</v>
      </c>
      <c r="D112" s="45">
        <v>0</v>
      </c>
      <c r="E112" s="45">
        <v>0</v>
      </c>
      <c r="F112" s="45">
        <v>0</v>
      </c>
      <c r="G112" s="23"/>
      <c r="H112" s="23"/>
      <c r="I112" s="23"/>
      <c r="J112" s="23"/>
    </row>
    <row r="113" spans="1:10" ht="15" customHeight="1" x14ac:dyDescent="0.25">
      <c r="A113" s="23"/>
      <c r="B113" s="27" t="s">
        <v>58</v>
      </c>
      <c r="C113" s="45">
        <v>0</v>
      </c>
      <c r="D113" s="45">
        <v>0</v>
      </c>
      <c r="E113" s="45">
        <v>0</v>
      </c>
      <c r="F113" s="45">
        <v>0</v>
      </c>
      <c r="G113" s="23"/>
      <c r="H113" s="23"/>
      <c r="I113" s="23"/>
      <c r="J113" s="23"/>
    </row>
    <row r="114" spans="1:10" ht="15" customHeight="1" x14ac:dyDescent="0.25">
      <c r="A114" s="23"/>
      <c r="B114" s="27" t="s">
        <v>59</v>
      </c>
      <c r="C114" s="45">
        <v>0</v>
      </c>
      <c r="D114" s="45">
        <v>0</v>
      </c>
      <c r="E114" s="45">
        <v>0</v>
      </c>
      <c r="F114" s="45">
        <v>0</v>
      </c>
      <c r="G114" s="23"/>
      <c r="H114" s="23"/>
      <c r="I114" s="23"/>
      <c r="J114" s="23"/>
    </row>
    <row r="115" spans="1:10" ht="15" customHeight="1" x14ac:dyDescent="0.25">
      <c r="A115" s="23"/>
      <c r="B115" s="27" t="s">
        <v>60</v>
      </c>
      <c r="C115" s="45">
        <v>0</v>
      </c>
      <c r="D115" s="45">
        <v>0</v>
      </c>
      <c r="E115" s="45">
        <v>0</v>
      </c>
      <c r="F115" s="45">
        <v>0</v>
      </c>
      <c r="G115" s="23"/>
      <c r="H115" s="23"/>
      <c r="I115" s="23"/>
      <c r="J115" s="23"/>
    </row>
    <row r="116" spans="1:10" ht="15" customHeight="1" x14ac:dyDescent="0.25">
      <c r="A116" s="23"/>
      <c r="B116" s="27" t="s">
        <v>61</v>
      </c>
      <c r="C116" s="45">
        <v>0</v>
      </c>
      <c r="D116" s="45">
        <v>0</v>
      </c>
      <c r="E116" s="45">
        <v>0</v>
      </c>
      <c r="F116" s="45">
        <v>0</v>
      </c>
      <c r="G116" s="23"/>
      <c r="H116" s="23"/>
      <c r="I116" s="23"/>
      <c r="J116" s="23"/>
    </row>
    <row r="117" spans="1:10" ht="15" customHeight="1" x14ac:dyDescent="0.25">
      <c r="A117" s="23"/>
      <c r="B117" s="27" t="s">
        <v>64</v>
      </c>
      <c r="C117" s="45">
        <v>0</v>
      </c>
      <c r="D117" s="45">
        <v>0</v>
      </c>
      <c r="E117" s="45">
        <v>0</v>
      </c>
      <c r="F117" s="45">
        <v>0</v>
      </c>
      <c r="G117" s="23"/>
      <c r="H117" s="23"/>
      <c r="I117" s="23"/>
      <c r="J117" s="23"/>
    </row>
    <row r="118" spans="1:10" ht="15" customHeight="1" x14ac:dyDescent="0.25">
      <c r="A118" s="23"/>
      <c r="B118" s="27" t="s">
        <v>65</v>
      </c>
      <c r="C118" s="45">
        <v>0</v>
      </c>
      <c r="D118" s="45">
        <v>0</v>
      </c>
      <c r="E118" s="45">
        <v>0</v>
      </c>
      <c r="F118" s="45">
        <v>0</v>
      </c>
      <c r="G118" s="23"/>
      <c r="H118" s="23"/>
      <c r="I118" s="23"/>
      <c r="J118" s="23"/>
    </row>
    <row r="119" spans="1:10" ht="20.100000000000001" customHeight="1" x14ac:dyDescent="0.25">
      <c r="A119" s="23"/>
      <c r="B119" s="47" t="s">
        <v>18</v>
      </c>
      <c r="C119" s="23"/>
      <c r="D119" s="23"/>
      <c r="E119" s="23"/>
      <c r="F119" s="23"/>
      <c r="G119" s="23"/>
      <c r="H119" s="23"/>
      <c r="I119" s="23"/>
      <c r="J119" s="23"/>
    </row>
  </sheetData>
  <mergeCells count="17">
    <mergeCell ref="B18:F18"/>
    <mergeCell ref="B1:F1"/>
    <mergeCell ref="B2:F2"/>
    <mergeCell ref="C3:F3"/>
    <mergeCell ref="C4:F4"/>
    <mergeCell ref="C5:F5"/>
    <mergeCell ref="C6:F6"/>
    <mergeCell ref="C7:F7"/>
    <mergeCell ref="B8:F8"/>
    <mergeCell ref="B9:F9"/>
    <mergeCell ref="C10:F10"/>
    <mergeCell ref="C14:F14"/>
    <mergeCell ref="C19:F19"/>
    <mergeCell ref="C20:F20"/>
    <mergeCell ref="C21:F21"/>
    <mergeCell ref="C22:F22"/>
    <mergeCell ref="B31:F31"/>
  </mergeCells>
  <pageMargins left="0" right="0" top="0" bottom="0"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235"/>
  <sheetViews>
    <sheetView view="pageBreakPreview" topLeftCell="A210" zoomScale="60" zoomScaleNormal="100" workbookViewId="0">
      <selection activeCell="I247" sqref="I247"/>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1149</v>
      </c>
      <c r="D3" s="1632"/>
      <c r="E3" s="1632"/>
      <c r="F3" s="1632"/>
      <c r="G3" s="23"/>
      <c r="H3" s="23"/>
      <c r="I3" s="23"/>
      <c r="J3" s="23"/>
    </row>
    <row r="4" spans="1:10" ht="14.1" customHeight="1" x14ac:dyDescent="0.25">
      <c r="A4" s="23"/>
      <c r="B4" s="25" t="s">
        <v>4</v>
      </c>
      <c r="C4" s="1631" t="s">
        <v>1150</v>
      </c>
      <c r="D4" s="1632"/>
      <c r="E4" s="1632"/>
      <c r="F4" s="1632"/>
      <c r="G4" s="23"/>
      <c r="H4" s="23"/>
      <c r="I4" s="23"/>
      <c r="J4" s="23"/>
    </row>
    <row r="5" spans="1:10" ht="14.1" customHeight="1" x14ac:dyDescent="0.25">
      <c r="A5" s="23"/>
      <c r="B5" s="25" t="s">
        <v>6</v>
      </c>
      <c r="C5" s="1631" t="s">
        <v>1290</v>
      </c>
      <c r="D5" s="1632"/>
      <c r="E5" s="1632"/>
      <c r="F5" s="1632"/>
      <c r="G5" s="23"/>
      <c r="H5" s="23"/>
      <c r="I5" s="23"/>
      <c r="J5" s="23"/>
    </row>
    <row r="6" spans="1:10" ht="14.1" customHeight="1" x14ac:dyDescent="0.25">
      <c r="A6" s="23"/>
      <c r="B6" s="25" t="s">
        <v>8</v>
      </c>
      <c r="C6" s="1631" t="s">
        <v>525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30.95" customHeight="1" x14ac:dyDescent="0.25">
      <c r="A9" s="23"/>
      <c r="B9" s="1629" t="s">
        <v>1289</v>
      </c>
      <c r="C9" s="1630"/>
      <c r="D9" s="1630"/>
      <c r="E9" s="1630"/>
      <c r="F9" s="1630"/>
      <c r="G9" s="23"/>
      <c r="H9" s="23"/>
      <c r="I9" s="23"/>
      <c r="J9" s="23"/>
    </row>
    <row r="10" spans="1:10" ht="65.099999999999994" customHeight="1" x14ac:dyDescent="0.25">
      <c r="A10" s="23"/>
      <c r="B10" s="26" t="s">
        <v>14</v>
      </c>
      <c r="C10" s="1623" t="s">
        <v>1288</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51.95" customHeight="1" x14ac:dyDescent="0.25">
      <c r="A13" s="23"/>
      <c r="B13" s="27" t="s">
        <v>1287</v>
      </c>
      <c r="C13" s="31" t="s">
        <v>1284</v>
      </c>
      <c r="D13" s="31" t="s">
        <v>311</v>
      </c>
      <c r="E13" s="31" t="s">
        <v>312</v>
      </c>
      <c r="F13" s="31" t="s">
        <v>314</v>
      </c>
      <c r="G13" s="23"/>
      <c r="H13" s="23"/>
      <c r="I13" s="23"/>
      <c r="J13" s="23"/>
    </row>
    <row r="14" spans="1:10" ht="162.94999999999999" customHeight="1" x14ac:dyDescent="0.25">
      <c r="A14" s="23"/>
      <c r="B14" s="26" t="s">
        <v>16</v>
      </c>
      <c r="C14" s="1623" t="s">
        <v>1286</v>
      </c>
      <c r="D14" s="1624"/>
      <c r="E14" s="1624"/>
      <c r="F14" s="1624"/>
      <c r="G14" s="23"/>
      <c r="H14" s="23"/>
      <c r="I14" s="23"/>
      <c r="J14" s="23"/>
    </row>
    <row r="15" spans="1:10" ht="27.95" customHeight="1" x14ac:dyDescent="0.25">
      <c r="A15" s="23"/>
      <c r="B15" s="27" t="s">
        <v>184</v>
      </c>
      <c r="C15" s="28">
        <v>2023</v>
      </c>
      <c r="D15" s="28">
        <v>2024</v>
      </c>
      <c r="E15" s="28">
        <v>2025</v>
      </c>
      <c r="F15" s="28">
        <v>2026</v>
      </c>
      <c r="G15" s="23"/>
      <c r="H15" s="23"/>
      <c r="I15" s="23"/>
      <c r="J15" s="23"/>
    </row>
    <row r="16" spans="1:10" ht="14.1" customHeight="1" x14ac:dyDescent="0.25">
      <c r="A16" s="23"/>
      <c r="B16" s="29"/>
      <c r="C16" s="30" t="s">
        <v>22</v>
      </c>
      <c r="D16" s="30" t="s">
        <v>23</v>
      </c>
      <c r="E16" s="30" t="s">
        <v>23</v>
      </c>
      <c r="F16" s="30" t="s">
        <v>23</v>
      </c>
      <c r="G16" s="23"/>
      <c r="H16" s="23"/>
      <c r="I16" s="23"/>
      <c r="J16" s="23"/>
    </row>
    <row r="17" spans="1:10" ht="72.95" customHeight="1" x14ac:dyDescent="0.25">
      <c r="A17" s="23"/>
      <c r="B17" s="27" t="s">
        <v>1285</v>
      </c>
      <c r="C17" s="31" t="s">
        <v>1284</v>
      </c>
      <c r="D17" s="31" t="s">
        <v>1158</v>
      </c>
      <c r="E17" s="31" t="s">
        <v>1283</v>
      </c>
      <c r="F17" s="31" t="s">
        <v>1159</v>
      </c>
      <c r="G17" s="23"/>
      <c r="H17" s="23"/>
      <c r="I17" s="23"/>
      <c r="J17" s="23"/>
    </row>
    <row r="18" spans="1:10" ht="72.95" customHeight="1" x14ac:dyDescent="0.25">
      <c r="A18" s="23"/>
      <c r="B18" s="27" t="s">
        <v>1282</v>
      </c>
      <c r="C18" s="31" t="s">
        <v>18</v>
      </c>
      <c r="D18" s="31" t="s">
        <v>1203</v>
      </c>
      <c r="E18" s="31" t="s">
        <v>1281</v>
      </c>
      <c r="F18" s="31" t="s">
        <v>1204</v>
      </c>
      <c r="G18" s="23"/>
      <c r="H18" s="23"/>
      <c r="I18" s="23"/>
      <c r="J18" s="23"/>
    </row>
    <row r="19" spans="1:10" ht="14.1" customHeight="1" x14ac:dyDescent="0.25">
      <c r="A19" s="23"/>
      <c r="B19" s="1621" t="s">
        <v>27</v>
      </c>
      <c r="C19" s="1622"/>
      <c r="D19" s="1622"/>
      <c r="E19" s="1622"/>
      <c r="F19" s="1622"/>
      <c r="G19" s="23"/>
      <c r="H19" s="23"/>
      <c r="I19" s="23"/>
      <c r="J19" s="23"/>
    </row>
    <row r="20" spans="1:10" ht="14.1" customHeight="1" x14ac:dyDescent="0.25">
      <c r="A20" s="23"/>
      <c r="B20" s="32" t="s">
        <v>1280</v>
      </c>
      <c r="C20" s="1621" t="s">
        <v>1279</v>
      </c>
      <c r="D20" s="1622"/>
      <c r="E20" s="1622"/>
      <c r="F20" s="1622"/>
      <c r="G20" s="23"/>
      <c r="H20" s="23"/>
      <c r="I20" s="23"/>
      <c r="J20" s="23"/>
    </row>
    <row r="21" spans="1:10" ht="14.1" customHeight="1" x14ac:dyDescent="0.25">
      <c r="A21" s="23"/>
      <c r="B21" s="33" t="s">
        <v>19</v>
      </c>
      <c r="C21" s="1619" t="s">
        <v>1278</v>
      </c>
      <c r="D21" s="1620"/>
      <c r="E21" s="1620"/>
      <c r="F21" s="1620"/>
      <c r="G21" s="23"/>
      <c r="H21" s="23"/>
      <c r="I21" s="23"/>
      <c r="J21" s="23"/>
    </row>
    <row r="22" spans="1:10" ht="14.1" customHeight="1" x14ac:dyDescent="0.25">
      <c r="A22" s="23"/>
      <c r="B22" s="34" t="s">
        <v>20</v>
      </c>
      <c r="C22" s="1615" t="s">
        <v>1277</v>
      </c>
      <c r="D22" s="1616"/>
      <c r="E22" s="1616"/>
      <c r="F22" s="1616"/>
      <c r="G22" s="23"/>
      <c r="H22" s="23"/>
      <c r="I22" s="23"/>
      <c r="J22" s="23"/>
    </row>
    <row r="23" spans="1:10" ht="14.1" customHeight="1" x14ac:dyDescent="0.25">
      <c r="A23" s="23"/>
      <c r="B23" s="34" t="s">
        <v>21</v>
      </c>
      <c r="C23" s="1615" t="s">
        <v>1276</v>
      </c>
      <c r="D23" s="1616"/>
      <c r="E23" s="1616"/>
      <c r="F23" s="1616"/>
      <c r="G23" s="23"/>
      <c r="H23" s="23"/>
      <c r="I23" s="23"/>
      <c r="J23" s="23"/>
    </row>
    <row r="24" spans="1:10" ht="15" customHeight="1" x14ac:dyDescent="0.25">
      <c r="A24" s="23"/>
      <c r="B24" s="35"/>
      <c r="C24" s="36">
        <v>2023</v>
      </c>
      <c r="D24" s="36">
        <v>2024</v>
      </c>
      <c r="E24" s="36">
        <v>2025</v>
      </c>
      <c r="F24" s="36">
        <v>2026</v>
      </c>
      <c r="G24" s="23"/>
      <c r="H24" s="23"/>
      <c r="I24" s="23"/>
      <c r="J24" s="23"/>
    </row>
    <row r="25" spans="1:10" ht="15" customHeight="1" x14ac:dyDescent="0.25">
      <c r="A25" s="23"/>
      <c r="B25" s="37"/>
      <c r="C25" s="38" t="s">
        <v>22</v>
      </c>
      <c r="D25" s="38" t="s">
        <v>23</v>
      </c>
      <c r="E25" s="38" t="s">
        <v>23</v>
      </c>
      <c r="F25" s="38" t="s">
        <v>23</v>
      </c>
      <c r="G25" s="23"/>
      <c r="H25" s="23"/>
      <c r="I25" s="23"/>
      <c r="J25" s="23"/>
    </row>
    <row r="26" spans="1:10" ht="14.1" customHeight="1" x14ac:dyDescent="0.25">
      <c r="A26" s="23"/>
      <c r="B26" s="27" t="s">
        <v>33</v>
      </c>
      <c r="C26" s="31" t="s">
        <v>1275</v>
      </c>
      <c r="D26" s="31" t="s">
        <v>1274</v>
      </c>
      <c r="E26" s="31" t="s">
        <v>1273</v>
      </c>
      <c r="F26" s="31" t="s">
        <v>1272</v>
      </c>
      <c r="G26" s="23"/>
      <c r="H26" s="23"/>
      <c r="I26" s="23"/>
      <c r="J26" s="23"/>
    </row>
    <row r="27" spans="1:10" ht="14.1" customHeight="1" x14ac:dyDescent="0.25">
      <c r="A27" s="23"/>
      <c r="B27" s="27" t="s">
        <v>35</v>
      </c>
      <c r="C27" s="31" t="s">
        <v>1271</v>
      </c>
      <c r="D27" s="31" t="s">
        <v>1270</v>
      </c>
      <c r="E27" s="31" t="s">
        <v>1269</v>
      </c>
      <c r="F27" s="31" t="s">
        <v>1268</v>
      </c>
      <c r="G27" s="23"/>
      <c r="H27" s="23"/>
      <c r="I27" s="23"/>
      <c r="J27" s="23"/>
    </row>
    <row r="28" spans="1:10" ht="14.1" customHeight="1" x14ac:dyDescent="0.25">
      <c r="A28" s="23"/>
      <c r="B28" s="27" t="s">
        <v>40</v>
      </c>
      <c r="C28" s="31" t="s">
        <v>1267</v>
      </c>
      <c r="D28" s="31" t="s">
        <v>1266</v>
      </c>
      <c r="E28" s="31" t="s">
        <v>1265</v>
      </c>
      <c r="F28" s="31" t="s">
        <v>1264</v>
      </c>
      <c r="G28" s="23"/>
      <c r="H28" s="23"/>
      <c r="I28" s="23"/>
      <c r="J28" s="23"/>
    </row>
    <row r="29" spans="1:10" ht="14.1" customHeight="1" x14ac:dyDescent="0.25">
      <c r="A29" s="23"/>
      <c r="B29" s="27" t="s">
        <v>41</v>
      </c>
      <c r="C29" s="31" t="s">
        <v>18</v>
      </c>
      <c r="D29" s="31" t="s">
        <v>1263</v>
      </c>
      <c r="E29" s="31" t="s">
        <v>1262</v>
      </c>
      <c r="F29" s="31" t="s">
        <v>1261</v>
      </c>
      <c r="G29" s="23"/>
      <c r="H29" s="23"/>
      <c r="I29" s="23"/>
      <c r="J29" s="23"/>
    </row>
    <row r="30" spans="1:10" ht="14.1" customHeight="1" x14ac:dyDescent="0.25">
      <c r="A30" s="23"/>
      <c r="B30" s="27" t="s">
        <v>43</v>
      </c>
      <c r="C30" s="31" t="s">
        <v>18</v>
      </c>
      <c r="D30" s="31" t="s">
        <v>1260</v>
      </c>
      <c r="E30" s="31" t="s">
        <v>1259</v>
      </c>
      <c r="F30" s="31" t="s">
        <v>1258</v>
      </c>
      <c r="G30" s="23"/>
      <c r="H30" s="23"/>
      <c r="I30" s="23"/>
      <c r="J30" s="23"/>
    </row>
    <row r="31" spans="1:10" ht="14.1" customHeight="1" x14ac:dyDescent="0.25">
      <c r="A31" s="23"/>
      <c r="B31" s="27" t="s">
        <v>47</v>
      </c>
      <c r="C31" s="31" t="s">
        <v>18</v>
      </c>
      <c r="D31" s="31" t="s">
        <v>1257</v>
      </c>
      <c r="E31" s="31" t="s">
        <v>1256</v>
      </c>
      <c r="F31" s="31" t="s">
        <v>1255</v>
      </c>
      <c r="G31" s="23"/>
      <c r="H31" s="23"/>
      <c r="I31" s="23"/>
      <c r="J31" s="23"/>
    </row>
    <row r="32" spans="1:10" ht="14.1" customHeight="1" x14ac:dyDescent="0.25">
      <c r="A32" s="23"/>
      <c r="B32" s="1617" t="s">
        <v>24</v>
      </c>
      <c r="C32" s="1618"/>
      <c r="D32" s="1618"/>
      <c r="E32" s="1618"/>
      <c r="F32" s="1618"/>
      <c r="G32" s="23"/>
      <c r="H32" s="23"/>
      <c r="I32" s="23"/>
      <c r="J32" s="23"/>
    </row>
    <row r="33" spans="1:10" ht="14.1" customHeight="1" x14ac:dyDescent="0.25">
      <c r="A33" s="23"/>
      <c r="B33" s="35"/>
      <c r="C33" s="36">
        <v>2023</v>
      </c>
      <c r="D33" s="36">
        <v>2024</v>
      </c>
      <c r="E33" s="36">
        <v>2025</v>
      </c>
      <c r="F33" s="36">
        <v>2026</v>
      </c>
      <c r="G33" s="23"/>
      <c r="H33" s="23"/>
      <c r="I33" s="23"/>
      <c r="J33" s="23"/>
    </row>
    <row r="34" spans="1:10" ht="14.1" customHeight="1" x14ac:dyDescent="0.25">
      <c r="A34" s="23"/>
      <c r="B34" s="37"/>
      <c r="C34" s="38" t="s">
        <v>22</v>
      </c>
      <c r="D34" s="38" t="s">
        <v>23</v>
      </c>
      <c r="E34" s="38" t="s">
        <v>23</v>
      </c>
      <c r="F34" s="38" t="s">
        <v>23</v>
      </c>
      <c r="G34" s="23"/>
      <c r="H34" s="23"/>
      <c r="I34" s="23"/>
      <c r="J34" s="23"/>
    </row>
    <row r="35" spans="1:10" ht="14.1" customHeight="1" x14ac:dyDescent="0.25">
      <c r="A35" s="23"/>
      <c r="B35" s="39" t="s">
        <v>48</v>
      </c>
      <c r="C35" s="40">
        <v>0</v>
      </c>
      <c r="D35" s="40">
        <v>2289700000</v>
      </c>
      <c r="E35" s="40">
        <v>2289700000</v>
      </c>
      <c r="F35" s="40">
        <v>2289700000</v>
      </c>
      <c r="G35" s="23"/>
      <c r="H35" s="23"/>
      <c r="I35" s="23"/>
      <c r="J35" s="23"/>
    </row>
    <row r="36" spans="1:10" ht="14.1" customHeight="1" x14ac:dyDescent="0.25">
      <c r="A36" s="23"/>
      <c r="B36" s="39" t="s">
        <v>49</v>
      </c>
      <c r="C36" s="40">
        <v>0</v>
      </c>
      <c r="D36" s="40">
        <v>2289700000</v>
      </c>
      <c r="E36" s="40">
        <v>2289700000</v>
      </c>
      <c r="F36" s="40">
        <v>2289700000</v>
      </c>
      <c r="G36" s="23"/>
      <c r="H36" s="23"/>
      <c r="I36" s="23"/>
      <c r="J36" s="23"/>
    </row>
    <row r="37" spans="1:10" ht="14.1" customHeight="1" x14ac:dyDescent="0.25">
      <c r="A37" s="23"/>
      <c r="B37" s="39" t="s">
        <v>50</v>
      </c>
      <c r="C37" s="40">
        <v>0</v>
      </c>
      <c r="D37" s="40">
        <v>0</v>
      </c>
      <c r="E37" s="40">
        <v>0</v>
      </c>
      <c r="F37" s="40">
        <v>0</v>
      </c>
      <c r="G37" s="23"/>
      <c r="H37" s="23"/>
      <c r="I37" s="23"/>
      <c r="J37" s="23"/>
    </row>
    <row r="38" spans="1:10" ht="14.1" customHeight="1" x14ac:dyDescent="0.25">
      <c r="A38" s="23"/>
      <c r="B38" s="39" t="s">
        <v>51</v>
      </c>
      <c r="C38" s="40">
        <v>0</v>
      </c>
      <c r="D38" s="40">
        <v>400000000</v>
      </c>
      <c r="E38" s="40">
        <v>400000000</v>
      </c>
      <c r="F38" s="40">
        <v>400000000</v>
      </c>
      <c r="G38" s="23"/>
      <c r="H38" s="23"/>
      <c r="I38" s="23"/>
      <c r="J38" s="23"/>
    </row>
    <row r="39" spans="1:10" ht="14.1" customHeight="1" x14ac:dyDescent="0.25">
      <c r="A39" s="23"/>
      <c r="B39" s="39" t="s">
        <v>49</v>
      </c>
      <c r="C39" s="40">
        <v>0</v>
      </c>
      <c r="D39" s="40">
        <v>400000000</v>
      </c>
      <c r="E39" s="40">
        <v>400000000</v>
      </c>
      <c r="F39" s="40">
        <v>400000000</v>
      </c>
      <c r="G39" s="23"/>
      <c r="H39" s="23"/>
      <c r="I39" s="23"/>
      <c r="J39" s="23"/>
    </row>
    <row r="40" spans="1:10" ht="14.1" customHeight="1" x14ac:dyDescent="0.25">
      <c r="A40" s="23"/>
      <c r="B40" s="39" t="s">
        <v>50</v>
      </c>
      <c r="C40" s="40">
        <v>0</v>
      </c>
      <c r="D40" s="40">
        <v>0</v>
      </c>
      <c r="E40" s="40">
        <v>0</v>
      </c>
      <c r="F40" s="40">
        <v>0</v>
      </c>
      <c r="G40" s="23"/>
      <c r="H40" s="23"/>
      <c r="I40" s="23"/>
      <c r="J40" s="23"/>
    </row>
    <row r="41" spans="1:10" ht="14.1" customHeight="1" x14ac:dyDescent="0.25">
      <c r="A41" s="23"/>
      <c r="B41" s="39" t="s">
        <v>52</v>
      </c>
      <c r="C41" s="40">
        <v>0</v>
      </c>
      <c r="D41" s="40">
        <v>615800000</v>
      </c>
      <c r="E41" s="40">
        <v>630700000</v>
      </c>
      <c r="F41" s="40">
        <v>636000000</v>
      </c>
      <c r="G41" s="23"/>
      <c r="H41" s="23"/>
      <c r="I41" s="23"/>
      <c r="J41" s="23"/>
    </row>
    <row r="42" spans="1:10" ht="14.1" customHeight="1" x14ac:dyDescent="0.25">
      <c r="A42" s="23"/>
      <c r="B42" s="39" t="s">
        <v>49</v>
      </c>
      <c r="C42" s="40">
        <v>0</v>
      </c>
      <c r="D42" s="40">
        <v>615800000</v>
      </c>
      <c r="E42" s="40">
        <v>630700000</v>
      </c>
      <c r="F42" s="40">
        <v>636000000</v>
      </c>
      <c r="G42" s="23"/>
      <c r="H42" s="23"/>
      <c r="I42" s="23"/>
      <c r="J42" s="23"/>
    </row>
    <row r="43" spans="1:10" ht="14.1" customHeight="1" x14ac:dyDescent="0.25">
      <c r="A43" s="23"/>
      <c r="B43" s="39" t="s">
        <v>50</v>
      </c>
      <c r="C43" s="40">
        <v>0</v>
      </c>
      <c r="D43" s="40">
        <v>0</v>
      </c>
      <c r="E43" s="40">
        <v>0</v>
      </c>
      <c r="F43" s="40">
        <v>0</v>
      </c>
      <c r="G43" s="23"/>
      <c r="H43" s="23"/>
      <c r="I43" s="23"/>
      <c r="J43" s="23"/>
    </row>
    <row r="44" spans="1:10" ht="14.1" customHeight="1" x14ac:dyDescent="0.25">
      <c r="A44" s="23"/>
      <c r="B44" s="39" t="s">
        <v>53</v>
      </c>
      <c r="C44" s="40">
        <v>0</v>
      </c>
      <c r="D44" s="40">
        <v>0</v>
      </c>
      <c r="E44" s="40">
        <v>0</v>
      </c>
      <c r="F44" s="40">
        <v>0</v>
      </c>
      <c r="G44" s="23"/>
      <c r="H44" s="23"/>
      <c r="I44" s="23"/>
      <c r="J44" s="23"/>
    </row>
    <row r="45" spans="1:10" ht="14.1" customHeight="1" x14ac:dyDescent="0.25">
      <c r="A45" s="23"/>
      <c r="B45" s="39" t="s">
        <v>49</v>
      </c>
      <c r="C45" s="40">
        <v>0</v>
      </c>
      <c r="D45" s="40">
        <v>0</v>
      </c>
      <c r="E45" s="40">
        <v>0</v>
      </c>
      <c r="F45" s="40">
        <v>0</v>
      </c>
      <c r="G45" s="23"/>
      <c r="H45" s="23"/>
      <c r="I45" s="23"/>
      <c r="J45" s="23"/>
    </row>
    <row r="46" spans="1:10" ht="14.1" customHeight="1" x14ac:dyDescent="0.25">
      <c r="A46" s="23"/>
      <c r="B46" s="39" t="s">
        <v>50</v>
      </c>
      <c r="C46" s="40">
        <v>0</v>
      </c>
      <c r="D46" s="40">
        <v>0</v>
      </c>
      <c r="E46" s="40">
        <v>0</v>
      </c>
      <c r="F46" s="40">
        <v>0</v>
      </c>
      <c r="G46" s="23"/>
      <c r="H46" s="23"/>
      <c r="I46" s="23"/>
      <c r="J46" s="23"/>
    </row>
    <row r="47" spans="1:10" ht="14.1" customHeight="1" x14ac:dyDescent="0.25">
      <c r="A47" s="23"/>
      <c r="B47" s="39" t="s">
        <v>54</v>
      </c>
      <c r="C47" s="40">
        <v>0</v>
      </c>
      <c r="D47" s="40">
        <v>0</v>
      </c>
      <c r="E47" s="40">
        <v>0</v>
      </c>
      <c r="F47" s="40">
        <v>0</v>
      </c>
      <c r="G47" s="23"/>
      <c r="H47" s="23"/>
      <c r="I47" s="23"/>
      <c r="J47" s="23"/>
    </row>
    <row r="48" spans="1:10" ht="14.1" customHeight="1" x14ac:dyDescent="0.25">
      <c r="A48" s="23"/>
      <c r="B48" s="39" t="s">
        <v>49</v>
      </c>
      <c r="C48" s="40">
        <v>0</v>
      </c>
      <c r="D48" s="40">
        <v>0</v>
      </c>
      <c r="E48" s="40">
        <v>0</v>
      </c>
      <c r="F48" s="40">
        <v>0</v>
      </c>
      <c r="G48" s="23"/>
      <c r="H48" s="23"/>
      <c r="I48" s="23"/>
      <c r="J48" s="23"/>
    </row>
    <row r="49" spans="1:10" ht="14.1" customHeight="1" x14ac:dyDescent="0.25">
      <c r="A49" s="23"/>
      <c r="B49" s="39" t="s">
        <v>50</v>
      </c>
      <c r="C49" s="40">
        <v>0</v>
      </c>
      <c r="D49" s="40">
        <v>0</v>
      </c>
      <c r="E49" s="40">
        <v>0</v>
      </c>
      <c r="F49" s="40">
        <v>0</v>
      </c>
      <c r="G49" s="23"/>
      <c r="H49" s="23"/>
      <c r="I49" s="23"/>
      <c r="J49" s="23"/>
    </row>
    <row r="50" spans="1:10" ht="14.1" customHeight="1" x14ac:dyDescent="0.25">
      <c r="A50" s="23"/>
      <c r="B50" s="39" t="s">
        <v>55</v>
      </c>
      <c r="C50" s="40">
        <v>0</v>
      </c>
      <c r="D50" s="40">
        <v>0</v>
      </c>
      <c r="E50" s="40">
        <v>0</v>
      </c>
      <c r="F50" s="40">
        <v>0</v>
      </c>
      <c r="G50" s="23"/>
      <c r="H50" s="23"/>
      <c r="I50" s="23"/>
      <c r="J50" s="23"/>
    </row>
    <row r="51" spans="1:10" ht="14.1" customHeight="1" x14ac:dyDescent="0.25">
      <c r="A51" s="23"/>
      <c r="B51" s="39" t="s">
        <v>49</v>
      </c>
      <c r="C51" s="40">
        <v>0</v>
      </c>
      <c r="D51" s="40">
        <v>0</v>
      </c>
      <c r="E51" s="40">
        <v>0</v>
      </c>
      <c r="F51" s="40">
        <v>0</v>
      </c>
      <c r="G51" s="23"/>
      <c r="H51" s="23"/>
      <c r="I51" s="23"/>
      <c r="J51" s="23"/>
    </row>
    <row r="52" spans="1:10" ht="14.1" customHeight="1" x14ac:dyDescent="0.25">
      <c r="A52" s="23"/>
      <c r="B52" s="39" t="s">
        <v>50</v>
      </c>
      <c r="C52" s="40">
        <v>0</v>
      </c>
      <c r="D52" s="40">
        <v>0</v>
      </c>
      <c r="E52" s="40">
        <v>0</v>
      </c>
      <c r="F52" s="40">
        <v>0</v>
      </c>
      <c r="G52" s="23"/>
      <c r="H52" s="23"/>
      <c r="I52" s="23"/>
      <c r="J52" s="23"/>
    </row>
    <row r="53" spans="1:10" ht="14.1" customHeight="1" x14ac:dyDescent="0.25">
      <c r="A53" s="23"/>
      <c r="B53" s="39" t="s">
        <v>56</v>
      </c>
      <c r="C53" s="40">
        <v>0</v>
      </c>
      <c r="D53" s="40">
        <v>6100000</v>
      </c>
      <c r="E53" s="40">
        <v>10000000</v>
      </c>
      <c r="F53" s="40">
        <v>10000000</v>
      </c>
      <c r="G53" s="23"/>
      <c r="H53" s="23"/>
      <c r="I53" s="23"/>
      <c r="J53" s="23"/>
    </row>
    <row r="54" spans="1:10" ht="14.1" customHeight="1" x14ac:dyDescent="0.25">
      <c r="A54" s="23"/>
      <c r="B54" s="39" t="s">
        <v>49</v>
      </c>
      <c r="C54" s="40">
        <v>0</v>
      </c>
      <c r="D54" s="40">
        <v>6100000</v>
      </c>
      <c r="E54" s="40">
        <v>10000000</v>
      </c>
      <c r="F54" s="40">
        <v>10000000</v>
      </c>
      <c r="G54" s="23"/>
      <c r="H54" s="23"/>
      <c r="I54" s="23"/>
      <c r="J54" s="23"/>
    </row>
    <row r="55" spans="1:10" ht="14.1" customHeight="1" x14ac:dyDescent="0.25">
      <c r="A55" s="23"/>
      <c r="B55" s="39" t="s">
        <v>50</v>
      </c>
      <c r="C55" s="40">
        <v>0</v>
      </c>
      <c r="D55" s="40">
        <v>0</v>
      </c>
      <c r="E55" s="40">
        <v>0</v>
      </c>
      <c r="F55" s="40">
        <v>0</v>
      </c>
      <c r="G55" s="23"/>
      <c r="H55" s="23"/>
      <c r="I55" s="23"/>
      <c r="J55" s="23"/>
    </row>
    <row r="56" spans="1:10" ht="14.1" customHeight="1" x14ac:dyDescent="0.25">
      <c r="A56" s="23"/>
      <c r="B56" s="39" t="s">
        <v>57</v>
      </c>
      <c r="C56" s="40">
        <v>0</v>
      </c>
      <c r="D56" s="40">
        <v>0</v>
      </c>
      <c r="E56" s="40">
        <v>0</v>
      </c>
      <c r="F56" s="40">
        <v>0</v>
      </c>
      <c r="G56" s="23"/>
      <c r="H56" s="23"/>
      <c r="I56" s="23"/>
      <c r="J56" s="23"/>
    </row>
    <row r="57" spans="1:10" ht="14.1" customHeight="1" x14ac:dyDescent="0.25">
      <c r="A57" s="23"/>
      <c r="B57" s="39" t="s">
        <v>49</v>
      </c>
      <c r="C57" s="40">
        <v>0</v>
      </c>
      <c r="D57" s="40">
        <v>0</v>
      </c>
      <c r="E57" s="40">
        <v>0</v>
      </c>
      <c r="F57" s="40">
        <v>0</v>
      </c>
      <c r="G57" s="23"/>
      <c r="H57" s="23"/>
      <c r="I57" s="23"/>
      <c r="J57" s="23"/>
    </row>
    <row r="58" spans="1:10" ht="14.1" customHeight="1" x14ac:dyDescent="0.25">
      <c r="A58" s="23"/>
      <c r="B58" s="39" t="s">
        <v>58</v>
      </c>
      <c r="C58" s="40">
        <v>0</v>
      </c>
      <c r="D58" s="40">
        <v>0</v>
      </c>
      <c r="E58" s="40">
        <v>0</v>
      </c>
      <c r="F58" s="40">
        <v>0</v>
      </c>
      <c r="G58" s="23"/>
      <c r="H58" s="23"/>
      <c r="I58" s="23"/>
      <c r="J58" s="23"/>
    </row>
    <row r="59" spans="1:10" ht="14.1" customHeight="1" x14ac:dyDescent="0.25">
      <c r="A59" s="23"/>
      <c r="B59" s="39" t="s">
        <v>59</v>
      </c>
      <c r="C59" s="40">
        <v>0</v>
      </c>
      <c r="D59" s="40">
        <v>0</v>
      </c>
      <c r="E59" s="40">
        <v>0</v>
      </c>
      <c r="F59" s="40">
        <v>0</v>
      </c>
      <c r="G59" s="23"/>
      <c r="H59" s="23"/>
      <c r="I59" s="23"/>
      <c r="J59" s="23"/>
    </row>
    <row r="60" spans="1:10" ht="14.1" customHeight="1" x14ac:dyDescent="0.25">
      <c r="A60" s="23"/>
      <c r="B60" s="39" t="s">
        <v>60</v>
      </c>
      <c r="C60" s="40">
        <v>0</v>
      </c>
      <c r="D60" s="40">
        <v>0</v>
      </c>
      <c r="E60" s="40">
        <v>0</v>
      </c>
      <c r="F60" s="40">
        <v>0</v>
      </c>
      <c r="G60" s="23"/>
      <c r="H60" s="23"/>
      <c r="I60" s="23"/>
      <c r="J60" s="23"/>
    </row>
    <row r="61" spans="1:10" ht="14.1" customHeight="1" x14ac:dyDescent="0.25">
      <c r="A61" s="23"/>
      <c r="B61" s="39" t="s">
        <v>61</v>
      </c>
      <c r="C61" s="40">
        <v>0</v>
      </c>
      <c r="D61" s="40">
        <v>0</v>
      </c>
      <c r="E61" s="40">
        <v>0</v>
      </c>
      <c r="F61" s="40">
        <v>0</v>
      </c>
      <c r="G61" s="23"/>
      <c r="H61" s="23"/>
      <c r="I61" s="23"/>
      <c r="J61" s="23"/>
    </row>
    <row r="62" spans="1:10" ht="14.1" customHeight="1" x14ac:dyDescent="0.25">
      <c r="A62" s="23"/>
      <c r="B62" s="39" t="s">
        <v>62</v>
      </c>
      <c r="C62" s="40">
        <v>0</v>
      </c>
      <c r="D62" s="40">
        <v>0</v>
      </c>
      <c r="E62" s="40">
        <v>0</v>
      </c>
      <c r="F62" s="40">
        <v>0</v>
      </c>
      <c r="G62" s="23"/>
      <c r="H62" s="23"/>
      <c r="I62" s="23"/>
      <c r="J62" s="23"/>
    </row>
    <row r="63" spans="1:10" ht="14.1" customHeight="1" x14ac:dyDescent="0.25">
      <c r="A63" s="23"/>
      <c r="B63" s="39" t="s">
        <v>49</v>
      </c>
      <c r="C63" s="40">
        <v>0</v>
      </c>
      <c r="D63" s="40">
        <v>0</v>
      </c>
      <c r="E63" s="40">
        <v>0</v>
      </c>
      <c r="F63" s="40">
        <v>0</v>
      </c>
      <c r="G63" s="23"/>
      <c r="H63" s="23"/>
      <c r="I63" s="23"/>
      <c r="J63" s="23"/>
    </row>
    <row r="64" spans="1:10" ht="14.1" customHeight="1" x14ac:dyDescent="0.25">
      <c r="A64" s="23"/>
      <c r="B64" s="39" t="s">
        <v>58</v>
      </c>
      <c r="C64" s="40">
        <v>0</v>
      </c>
      <c r="D64" s="40">
        <v>0</v>
      </c>
      <c r="E64" s="40">
        <v>0</v>
      </c>
      <c r="F64" s="40">
        <v>0</v>
      </c>
      <c r="G64" s="23"/>
      <c r="H64" s="23"/>
      <c r="I64" s="23"/>
      <c r="J64" s="23"/>
    </row>
    <row r="65" spans="1:10" ht="14.1" customHeight="1" x14ac:dyDescent="0.25">
      <c r="A65" s="23"/>
      <c r="B65" s="39" t="s">
        <v>59</v>
      </c>
      <c r="C65" s="40">
        <v>0</v>
      </c>
      <c r="D65" s="40">
        <v>0</v>
      </c>
      <c r="E65" s="40">
        <v>0</v>
      </c>
      <c r="F65" s="40">
        <v>0</v>
      </c>
      <c r="G65" s="23"/>
      <c r="H65" s="23"/>
      <c r="I65" s="23"/>
      <c r="J65" s="23"/>
    </row>
    <row r="66" spans="1:10" ht="14.1" customHeight="1" x14ac:dyDescent="0.25">
      <c r="A66" s="23"/>
      <c r="B66" s="39" t="s">
        <v>60</v>
      </c>
      <c r="C66" s="40">
        <v>0</v>
      </c>
      <c r="D66" s="40">
        <v>0</v>
      </c>
      <c r="E66" s="40">
        <v>0</v>
      </c>
      <c r="F66" s="40">
        <v>0</v>
      </c>
      <c r="G66" s="23"/>
      <c r="H66" s="23"/>
      <c r="I66" s="23"/>
      <c r="J66" s="23"/>
    </row>
    <row r="67" spans="1:10" ht="14.1" customHeight="1" x14ac:dyDescent="0.25">
      <c r="A67" s="23"/>
      <c r="B67" s="39" t="s">
        <v>61</v>
      </c>
      <c r="C67" s="40">
        <v>0</v>
      </c>
      <c r="D67" s="40">
        <v>0</v>
      </c>
      <c r="E67" s="40">
        <v>0</v>
      </c>
      <c r="F67" s="40">
        <v>0</v>
      </c>
      <c r="G67" s="23"/>
      <c r="H67" s="23"/>
      <c r="I67" s="23"/>
      <c r="J67" s="23"/>
    </row>
    <row r="68" spans="1:10" ht="14.1" customHeight="1" x14ac:dyDescent="0.25">
      <c r="A68" s="23"/>
      <c r="B68" s="39" t="s">
        <v>63</v>
      </c>
      <c r="C68" s="40">
        <v>0</v>
      </c>
      <c r="D68" s="40">
        <v>0</v>
      </c>
      <c r="E68" s="40">
        <v>0</v>
      </c>
      <c r="F68" s="40">
        <v>0</v>
      </c>
      <c r="G68" s="23"/>
      <c r="H68" s="23"/>
      <c r="I68" s="23"/>
      <c r="J68" s="23"/>
    </row>
    <row r="69" spans="1:10" ht="14.1" customHeight="1" x14ac:dyDescent="0.25">
      <c r="A69" s="23"/>
      <c r="B69" s="39" t="s">
        <v>49</v>
      </c>
      <c r="C69" s="40">
        <v>0</v>
      </c>
      <c r="D69" s="40">
        <v>0</v>
      </c>
      <c r="E69" s="40">
        <v>0</v>
      </c>
      <c r="F69" s="40">
        <v>0</v>
      </c>
      <c r="G69" s="23"/>
      <c r="H69" s="23"/>
      <c r="I69" s="23"/>
      <c r="J69" s="23"/>
    </row>
    <row r="70" spans="1:10" ht="14.1" customHeight="1" x14ac:dyDescent="0.25">
      <c r="A70" s="23"/>
      <c r="B70" s="39" t="s">
        <v>58</v>
      </c>
      <c r="C70" s="40">
        <v>0</v>
      </c>
      <c r="D70" s="40">
        <v>0</v>
      </c>
      <c r="E70" s="40">
        <v>0</v>
      </c>
      <c r="F70" s="40">
        <v>0</v>
      </c>
      <c r="G70" s="23"/>
      <c r="H70" s="23"/>
      <c r="I70" s="23"/>
      <c r="J70" s="23"/>
    </row>
    <row r="71" spans="1:10" ht="14.1" customHeight="1" x14ac:dyDescent="0.25">
      <c r="A71" s="23"/>
      <c r="B71" s="39" t="s">
        <v>59</v>
      </c>
      <c r="C71" s="40">
        <v>0</v>
      </c>
      <c r="D71" s="40">
        <v>0</v>
      </c>
      <c r="E71" s="40">
        <v>0</v>
      </c>
      <c r="F71" s="40">
        <v>0</v>
      </c>
      <c r="G71" s="23"/>
      <c r="H71" s="23"/>
      <c r="I71" s="23"/>
      <c r="J71" s="23"/>
    </row>
    <row r="72" spans="1:10" ht="14.1" customHeight="1" x14ac:dyDescent="0.25">
      <c r="A72" s="23"/>
      <c r="B72" s="39" t="s">
        <v>60</v>
      </c>
      <c r="C72" s="40">
        <v>0</v>
      </c>
      <c r="D72" s="40">
        <v>0</v>
      </c>
      <c r="E72" s="40">
        <v>0</v>
      </c>
      <c r="F72" s="40">
        <v>0</v>
      </c>
      <c r="G72" s="23"/>
      <c r="H72" s="23"/>
      <c r="I72" s="23"/>
      <c r="J72" s="23"/>
    </row>
    <row r="73" spans="1:10" ht="14.1" customHeight="1" x14ac:dyDescent="0.25">
      <c r="A73" s="23"/>
      <c r="B73" s="39" t="s">
        <v>61</v>
      </c>
      <c r="C73" s="40">
        <v>0</v>
      </c>
      <c r="D73" s="40">
        <v>0</v>
      </c>
      <c r="E73" s="40">
        <v>0</v>
      </c>
      <c r="F73" s="40">
        <v>0</v>
      </c>
      <c r="G73" s="23"/>
      <c r="H73" s="23"/>
      <c r="I73" s="23"/>
      <c r="J73" s="23"/>
    </row>
    <row r="74" spans="1:10" ht="14.1" customHeight="1" x14ac:dyDescent="0.25">
      <c r="A74" s="23"/>
      <c r="B74" s="39" t="s">
        <v>64</v>
      </c>
      <c r="C74" s="40">
        <v>0</v>
      </c>
      <c r="D74" s="40">
        <v>0</v>
      </c>
      <c r="E74" s="40">
        <v>0</v>
      </c>
      <c r="F74" s="40">
        <v>0</v>
      </c>
      <c r="G74" s="23"/>
      <c r="H74" s="23"/>
      <c r="I74" s="23"/>
      <c r="J74" s="23"/>
    </row>
    <row r="75" spans="1:10" ht="14.1" customHeight="1" x14ac:dyDescent="0.25">
      <c r="A75" s="23"/>
      <c r="B75" s="39" t="s">
        <v>65</v>
      </c>
      <c r="C75" s="40">
        <v>0</v>
      </c>
      <c r="D75" s="40">
        <v>0</v>
      </c>
      <c r="E75" s="40">
        <v>0</v>
      </c>
      <c r="F75" s="40">
        <v>0</v>
      </c>
      <c r="G75" s="23"/>
      <c r="H75" s="23"/>
      <c r="I75" s="23"/>
      <c r="J75" s="23"/>
    </row>
    <row r="76" spans="1:10" ht="14.1" customHeight="1" x14ac:dyDescent="0.25">
      <c r="A76" s="23"/>
      <c r="B76" s="41" t="s">
        <v>25</v>
      </c>
      <c r="C76" s="40">
        <v>0</v>
      </c>
      <c r="D76" s="40">
        <v>3311600000</v>
      </c>
      <c r="E76" s="40">
        <v>3330400000</v>
      </c>
      <c r="F76" s="40">
        <v>3335700000</v>
      </c>
      <c r="G76" s="23"/>
      <c r="H76" s="23"/>
      <c r="I76" s="23"/>
      <c r="J76" s="23"/>
    </row>
    <row r="77" spans="1:10" ht="14.1" customHeight="1" x14ac:dyDescent="0.25">
      <c r="A77" s="23"/>
      <c r="B77" s="1621" t="s">
        <v>66</v>
      </c>
      <c r="C77" s="1622"/>
      <c r="D77" s="1622"/>
      <c r="E77" s="1622"/>
      <c r="F77" s="1622"/>
      <c r="G77" s="23"/>
      <c r="H77" s="23"/>
      <c r="I77" s="23"/>
      <c r="J77" s="23"/>
    </row>
    <row r="78" spans="1:10" ht="14.1" customHeight="1" x14ac:dyDescent="0.25">
      <c r="A78" s="23"/>
      <c r="B78" s="32" t="s">
        <v>1254</v>
      </c>
      <c r="C78" s="1621" t="s">
        <v>1253</v>
      </c>
      <c r="D78" s="1622"/>
      <c r="E78" s="1622"/>
      <c r="F78" s="1622"/>
      <c r="G78" s="23"/>
      <c r="H78" s="23"/>
      <c r="I78" s="23"/>
      <c r="J78" s="23"/>
    </row>
    <row r="79" spans="1:10" ht="14.1" customHeight="1" x14ac:dyDescent="0.25">
      <c r="A79" s="23"/>
      <c r="B79" s="33" t="s">
        <v>19</v>
      </c>
      <c r="C79" s="1619" t="s">
        <v>1252</v>
      </c>
      <c r="D79" s="1620"/>
      <c r="E79" s="1620"/>
      <c r="F79" s="1620"/>
      <c r="G79" s="23"/>
      <c r="H79" s="23"/>
      <c r="I79" s="23"/>
      <c r="J79" s="23"/>
    </row>
    <row r="80" spans="1:10" ht="14.1" customHeight="1" x14ac:dyDescent="0.25">
      <c r="A80" s="23"/>
      <c r="B80" s="34" t="s">
        <v>20</v>
      </c>
      <c r="C80" s="1615" t="s">
        <v>1251</v>
      </c>
      <c r="D80" s="1616"/>
      <c r="E80" s="1616"/>
      <c r="F80" s="1616"/>
      <c r="G80" s="23"/>
      <c r="H80" s="23"/>
      <c r="I80" s="23"/>
      <c r="J80" s="23"/>
    </row>
    <row r="81" spans="1:10" ht="14.1" customHeight="1" x14ac:dyDescent="0.25">
      <c r="A81" s="23"/>
      <c r="B81" s="34" t="s">
        <v>21</v>
      </c>
      <c r="C81" s="1615" t="s">
        <v>1250</v>
      </c>
      <c r="D81" s="1616"/>
      <c r="E81" s="1616"/>
      <c r="F81" s="1616"/>
      <c r="G81" s="23"/>
      <c r="H81" s="23"/>
      <c r="I81" s="23"/>
      <c r="J81" s="23"/>
    </row>
    <row r="82" spans="1:10" ht="15" customHeight="1" x14ac:dyDescent="0.25">
      <c r="A82" s="23"/>
      <c r="B82" s="35"/>
      <c r="C82" s="36">
        <v>2023</v>
      </c>
      <c r="D82" s="36">
        <v>2024</v>
      </c>
      <c r="E82" s="36">
        <v>2025</v>
      </c>
      <c r="F82" s="36">
        <v>2026</v>
      </c>
      <c r="G82" s="23"/>
      <c r="H82" s="23"/>
      <c r="I82" s="23"/>
      <c r="J82" s="23"/>
    </row>
    <row r="83" spans="1:10" ht="15" customHeight="1" x14ac:dyDescent="0.25">
      <c r="A83" s="23"/>
      <c r="B83" s="37"/>
      <c r="C83" s="38" t="s">
        <v>22</v>
      </c>
      <c r="D83" s="38" t="s">
        <v>23</v>
      </c>
      <c r="E83" s="38" t="s">
        <v>23</v>
      </c>
      <c r="F83" s="38" t="s">
        <v>23</v>
      </c>
      <c r="G83" s="23"/>
      <c r="H83" s="23"/>
      <c r="I83" s="23"/>
      <c r="J83" s="23"/>
    </row>
    <row r="84" spans="1:10" ht="14.1" customHeight="1" x14ac:dyDescent="0.25">
      <c r="A84" s="23"/>
      <c r="B84" s="27" t="s">
        <v>33</v>
      </c>
      <c r="C84" s="31" t="s">
        <v>127</v>
      </c>
      <c r="D84" s="31" t="s">
        <v>42</v>
      </c>
      <c r="E84" s="31" t="s">
        <v>42</v>
      </c>
      <c r="F84" s="31" t="s">
        <v>1240</v>
      </c>
      <c r="G84" s="23"/>
      <c r="H84" s="23"/>
      <c r="I84" s="23"/>
      <c r="J84" s="23"/>
    </row>
    <row r="85" spans="1:10" ht="14.1" customHeight="1" x14ac:dyDescent="0.25">
      <c r="A85" s="23"/>
      <c r="B85" s="27" t="s">
        <v>35</v>
      </c>
      <c r="C85" s="31" t="s">
        <v>1249</v>
      </c>
      <c r="D85" s="31" t="s">
        <v>42</v>
      </c>
      <c r="E85" s="31" t="s">
        <v>42</v>
      </c>
      <c r="F85" s="31" t="s">
        <v>1248</v>
      </c>
      <c r="G85" s="23"/>
      <c r="H85" s="23"/>
      <c r="I85" s="23"/>
      <c r="J85" s="23"/>
    </row>
    <row r="86" spans="1:10" ht="14.1" customHeight="1" x14ac:dyDescent="0.25">
      <c r="A86" s="23"/>
      <c r="B86" s="27" t="s">
        <v>40</v>
      </c>
      <c r="C86" s="31" t="s">
        <v>1247</v>
      </c>
      <c r="D86" s="31" t="s">
        <v>42</v>
      </c>
      <c r="E86" s="31" t="s">
        <v>42</v>
      </c>
      <c r="F86" s="31" t="s">
        <v>1246</v>
      </c>
      <c r="G86" s="23"/>
      <c r="H86" s="23"/>
      <c r="I86" s="23"/>
      <c r="J86" s="23"/>
    </row>
    <row r="87" spans="1:10" ht="14.1" customHeight="1" x14ac:dyDescent="0.25">
      <c r="A87" s="23"/>
      <c r="B87" s="27" t="s">
        <v>41</v>
      </c>
      <c r="C87" s="31" t="s">
        <v>18</v>
      </c>
      <c r="D87" s="31" t="s">
        <v>117</v>
      </c>
      <c r="E87" s="31" t="s">
        <v>18</v>
      </c>
      <c r="F87" s="31" t="s">
        <v>18</v>
      </c>
      <c r="G87" s="23"/>
      <c r="H87" s="23"/>
      <c r="I87" s="23"/>
      <c r="J87" s="23"/>
    </row>
    <row r="88" spans="1:10" ht="14.1" customHeight="1" x14ac:dyDescent="0.25">
      <c r="A88" s="23"/>
      <c r="B88" s="27" t="s">
        <v>43</v>
      </c>
      <c r="C88" s="31" t="s">
        <v>18</v>
      </c>
      <c r="D88" s="31" t="s">
        <v>117</v>
      </c>
      <c r="E88" s="31" t="s">
        <v>18</v>
      </c>
      <c r="F88" s="31" t="s">
        <v>18</v>
      </c>
      <c r="G88" s="23"/>
      <c r="H88" s="23"/>
      <c r="I88" s="23"/>
      <c r="J88" s="23"/>
    </row>
    <row r="89" spans="1:10" ht="14.1" customHeight="1" x14ac:dyDescent="0.25">
      <c r="A89" s="23"/>
      <c r="B89" s="27" t="s">
        <v>47</v>
      </c>
      <c r="C89" s="31" t="s">
        <v>18</v>
      </c>
      <c r="D89" s="31" t="s">
        <v>117</v>
      </c>
      <c r="E89" s="31" t="s">
        <v>18</v>
      </c>
      <c r="F89" s="31" t="s">
        <v>18</v>
      </c>
      <c r="G89" s="23"/>
      <c r="H89" s="23"/>
      <c r="I89" s="23"/>
      <c r="J89" s="23"/>
    </row>
    <row r="90" spans="1:10" ht="14.1" customHeight="1" x14ac:dyDescent="0.25">
      <c r="A90" s="23"/>
      <c r="B90" s="1617" t="s">
        <v>24</v>
      </c>
      <c r="C90" s="1618"/>
      <c r="D90" s="1618"/>
      <c r="E90" s="1618"/>
      <c r="F90" s="1618"/>
      <c r="G90" s="23"/>
      <c r="H90" s="23"/>
      <c r="I90" s="23"/>
      <c r="J90" s="23"/>
    </row>
    <row r="91" spans="1:10" ht="14.1" customHeight="1" x14ac:dyDescent="0.25">
      <c r="A91" s="23"/>
      <c r="B91" s="35"/>
      <c r="C91" s="36">
        <v>2023</v>
      </c>
      <c r="D91" s="36">
        <v>2024</v>
      </c>
      <c r="E91" s="36">
        <v>2025</v>
      </c>
      <c r="F91" s="36">
        <v>2026</v>
      </c>
      <c r="G91" s="23"/>
      <c r="H91" s="23"/>
      <c r="I91" s="23"/>
      <c r="J91" s="23"/>
    </row>
    <row r="92" spans="1:10" ht="14.1" customHeight="1" x14ac:dyDescent="0.25">
      <c r="A92" s="23"/>
      <c r="B92" s="37"/>
      <c r="C92" s="38" t="s">
        <v>22</v>
      </c>
      <c r="D92" s="38" t="s">
        <v>23</v>
      </c>
      <c r="E92" s="38" t="s">
        <v>23</v>
      </c>
      <c r="F92" s="38" t="s">
        <v>23</v>
      </c>
      <c r="G92" s="23"/>
      <c r="H92" s="23"/>
      <c r="I92" s="23"/>
      <c r="J92" s="23"/>
    </row>
    <row r="93" spans="1:10" ht="14.1" customHeight="1" x14ac:dyDescent="0.25">
      <c r="A93" s="23"/>
      <c r="B93" s="39" t="s">
        <v>48</v>
      </c>
      <c r="C93" s="40">
        <v>0</v>
      </c>
      <c r="D93" s="40">
        <v>0</v>
      </c>
      <c r="E93" s="40">
        <v>0</v>
      </c>
      <c r="F93" s="40">
        <v>0</v>
      </c>
      <c r="G93" s="23"/>
      <c r="H93" s="23"/>
      <c r="I93" s="23"/>
      <c r="J93" s="23"/>
    </row>
    <row r="94" spans="1:10" ht="14.1" customHeight="1" x14ac:dyDescent="0.25">
      <c r="A94" s="23"/>
      <c r="B94" s="39" t="s">
        <v>49</v>
      </c>
      <c r="C94" s="40">
        <v>0</v>
      </c>
      <c r="D94" s="40">
        <v>0</v>
      </c>
      <c r="E94" s="40">
        <v>0</v>
      </c>
      <c r="F94" s="40">
        <v>0</v>
      </c>
      <c r="G94" s="23"/>
      <c r="H94" s="23"/>
      <c r="I94" s="23"/>
      <c r="J94" s="23"/>
    </row>
    <row r="95" spans="1:10" ht="14.1" customHeight="1" x14ac:dyDescent="0.25">
      <c r="A95" s="23"/>
      <c r="B95" s="39" t="s">
        <v>50</v>
      </c>
      <c r="C95" s="40">
        <v>0</v>
      </c>
      <c r="D95" s="40">
        <v>0</v>
      </c>
      <c r="E95" s="40">
        <v>0</v>
      </c>
      <c r="F95" s="40">
        <v>0</v>
      </c>
      <c r="G95" s="23"/>
      <c r="H95" s="23"/>
      <c r="I95" s="23"/>
      <c r="J95" s="23"/>
    </row>
    <row r="96" spans="1:10" ht="14.1" customHeight="1" x14ac:dyDescent="0.25">
      <c r="A96" s="23"/>
      <c r="B96" s="39" t="s">
        <v>51</v>
      </c>
      <c r="C96" s="40">
        <v>0</v>
      </c>
      <c r="D96" s="40">
        <v>0</v>
      </c>
      <c r="E96" s="40">
        <v>0</v>
      </c>
      <c r="F96" s="40">
        <v>0</v>
      </c>
      <c r="G96" s="23"/>
      <c r="H96" s="23"/>
      <c r="I96" s="23"/>
      <c r="J96" s="23"/>
    </row>
    <row r="97" spans="1:10" ht="14.1" customHeight="1" x14ac:dyDescent="0.25">
      <c r="A97" s="23"/>
      <c r="B97" s="39" t="s">
        <v>49</v>
      </c>
      <c r="C97" s="40">
        <v>0</v>
      </c>
      <c r="D97" s="40">
        <v>0</v>
      </c>
      <c r="E97" s="40">
        <v>0</v>
      </c>
      <c r="F97" s="40">
        <v>0</v>
      </c>
      <c r="G97" s="23"/>
      <c r="H97" s="23"/>
      <c r="I97" s="23"/>
      <c r="J97" s="23"/>
    </row>
    <row r="98" spans="1:10" ht="14.1" customHeight="1" x14ac:dyDescent="0.25">
      <c r="A98" s="23"/>
      <c r="B98" s="39" t="s">
        <v>50</v>
      </c>
      <c r="C98" s="40">
        <v>0</v>
      </c>
      <c r="D98" s="40">
        <v>0</v>
      </c>
      <c r="E98" s="40">
        <v>0</v>
      </c>
      <c r="F98" s="40">
        <v>0</v>
      </c>
      <c r="G98" s="23"/>
      <c r="H98" s="23"/>
      <c r="I98" s="23"/>
      <c r="J98" s="23"/>
    </row>
    <row r="99" spans="1:10" ht="14.1" customHeight="1" x14ac:dyDescent="0.25">
      <c r="A99" s="23"/>
      <c r="B99" s="39" t="s">
        <v>52</v>
      </c>
      <c r="C99" s="40">
        <v>0</v>
      </c>
      <c r="D99" s="40">
        <v>0</v>
      </c>
      <c r="E99" s="40">
        <v>0</v>
      </c>
      <c r="F99" s="40">
        <v>0</v>
      </c>
      <c r="G99" s="23"/>
      <c r="H99" s="23"/>
      <c r="I99" s="23"/>
      <c r="J99" s="23"/>
    </row>
    <row r="100" spans="1:10" ht="14.1" customHeight="1" x14ac:dyDescent="0.25">
      <c r="A100" s="23"/>
      <c r="B100" s="39" t="s">
        <v>49</v>
      </c>
      <c r="C100" s="40">
        <v>0</v>
      </c>
      <c r="D100" s="40">
        <v>0</v>
      </c>
      <c r="E100" s="40">
        <v>0</v>
      </c>
      <c r="F100" s="40">
        <v>0</v>
      </c>
      <c r="G100" s="23"/>
      <c r="H100" s="23"/>
      <c r="I100" s="23"/>
      <c r="J100" s="23"/>
    </row>
    <row r="101" spans="1:10" ht="14.1" customHeight="1" x14ac:dyDescent="0.25">
      <c r="A101" s="23"/>
      <c r="B101" s="39" t="s">
        <v>50</v>
      </c>
      <c r="C101" s="40">
        <v>0</v>
      </c>
      <c r="D101" s="40">
        <v>0</v>
      </c>
      <c r="E101" s="40">
        <v>0</v>
      </c>
      <c r="F101" s="40">
        <v>0</v>
      </c>
      <c r="G101" s="23"/>
      <c r="H101" s="23"/>
      <c r="I101" s="23"/>
      <c r="J101" s="23"/>
    </row>
    <row r="102" spans="1:10" ht="14.1" customHeight="1" x14ac:dyDescent="0.25">
      <c r="A102" s="23"/>
      <c r="B102" s="39" t="s">
        <v>53</v>
      </c>
      <c r="C102" s="40">
        <v>0</v>
      </c>
      <c r="D102" s="40">
        <v>0</v>
      </c>
      <c r="E102" s="40">
        <v>0</v>
      </c>
      <c r="F102" s="40">
        <v>0</v>
      </c>
      <c r="G102" s="23"/>
      <c r="H102" s="23"/>
      <c r="I102" s="23"/>
      <c r="J102" s="23"/>
    </row>
    <row r="103" spans="1:10" ht="14.1" customHeight="1" x14ac:dyDescent="0.25">
      <c r="A103" s="23"/>
      <c r="B103" s="39" t="s">
        <v>49</v>
      </c>
      <c r="C103" s="40">
        <v>0</v>
      </c>
      <c r="D103" s="40">
        <v>0</v>
      </c>
      <c r="E103" s="40">
        <v>0</v>
      </c>
      <c r="F103" s="40">
        <v>0</v>
      </c>
      <c r="G103" s="23"/>
      <c r="H103" s="23"/>
      <c r="I103" s="23"/>
      <c r="J103" s="23"/>
    </row>
    <row r="104" spans="1:10" ht="14.1" customHeight="1" x14ac:dyDescent="0.25">
      <c r="A104" s="23"/>
      <c r="B104" s="39" t="s">
        <v>50</v>
      </c>
      <c r="C104" s="40">
        <v>0</v>
      </c>
      <c r="D104" s="40">
        <v>0</v>
      </c>
      <c r="E104" s="40">
        <v>0</v>
      </c>
      <c r="F104" s="40">
        <v>0</v>
      </c>
      <c r="G104" s="23"/>
      <c r="H104" s="23"/>
      <c r="I104" s="23"/>
      <c r="J104" s="23"/>
    </row>
    <row r="105" spans="1:10" ht="14.1" customHeight="1" x14ac:dyDescent="0.25">
      <c r="A105" s="23"/>
      <c r="B105" s="39" t="s">
        <v>54</v>
      </c>
      <c r="C105" s="40">
        <v>0</v>
      </c>
      <c r="D105" s="40">
        <v>0</v>
      </c>
      <c r="E105" s="40">
        <v>0</v>
      </c>
      <c r="F105" s="40">
        <v>0</v>
      </c>
      <c r="G105" s="23"/>
      <c r="H105" s="23"/>
      <c r="I105" s="23"/>
      <c r="J105" s="23"/>
    </row>
    <row r="106" spans="1:10" ht="14.1" customHeight="1" x14ac:dyDescent="0.25">
      <c r="A106" s="23"/>
      <c r="B106" s="39" t="s">
        <v>49</v>
      </c>
      <c r="C106" s="40">
        <v>0</v>
      </c>
      <c r="D106" s="40">
        <v>0</v>
      </c>
      <c r="E106" s="40">
        <v>0</v>
      </c>
      <c r="F106" s="40">
        <v>0</v>
      </c>
      <c r="G106" s="23"/>
      <c r="H106" s="23"/>
      <c r="I106" s="23"/>
      <c r="J106" s="23"/>
    </row>
    <row r="107" spans="1:10" ht="14.1" customHeight="1" x14ac:dyDescent="0.25">
      <c r="A107" s="23"/>
      <c r="B107" s="39" t="s">
        <v>50</v>
      </c>
      <c r="C107" s="40">
        <v>0</v>
      </c>
      <c r="D107" s="40">
        <v>0</v>
      </c>
      <c r="E107" s="40">
        <v>0</v>
      </c>
      <c r="F107" s="40">
        <v>0</v>
      </c>
      <c r="G107" s="23"/>
      <c r="H107" s="23"/>
      <c r="I107" s="23"/>
      <c r="J107" s="23"/>
    </row>
    <row r="108" spans="1:10" ht="14.1" customHeight="1" x14ac:dyDescent="0.25">
      <c r="A108" s="23"/>
      <c r="B108" s="39" t="s">
        <v>55</v>
      </c>
      <c r="C108" s="40">
        <v>0</v>
      </c>
      <c r="D108" s="40">
        <v>0</v>
      </c>
      <c r="E108" s="40">
        <v>0</v>
      </c>
      <c r="F108" s="40">
        <v>0</v>
      </c>
      <c r="G108" s="23"/>
      <c r="H108" s="23"/>
      <c r="I108" s="23"/>
      <c r="J108" s="23"/>
    </row>
    <row r="109" spans="1:10" ht="14.1" customHeight="1" x14ac:dyDescent="0.25">
      <c r="A109" s="23"/>
      <c r="B109" s="39" t="s">
        <v>49</v>
      </c>
      <c r="C109" s="40">
        <v>0</v>
      </c>
      <c r="D109" s="40">
        <v>0</v>
      </c>
      <c r="E109" s="40">
        <v>0</v>
      </c>
      <c r="F109" s="40">
        <v>0</v>
      </c>
      <c r="G109" s="23"/>
      <c r="H109" s="23"/>
      <c r="I109" s="23"/>
      <c r="J109" s="23"/>
    </row>
    <row r="110" spans="1:10" ht="14.1" customHeight="1" x14ac:dyDescent="0.25">
      <c r="A110" s="23"/>
      <c r="B110" s="39" t="s">
        <v>50</v>
      </c>
      <c r="C110" s="40">
        <v>0</v>
      </c>
      <c r="D110" s="40">
        <v>0</v>
      </c>
      <c r="E110" s="40">
        <v>0</v>
      </c>
      <c r="F110" s="40">
        <v>0</v>
      </c>
      <c r="G110" s="23"/>
      <c r="H110" s="23"/>
      <c r="I110" s="23"/>
      <c r="J110" s="23"/>
    </row>
    <row r="111" spans="1:10" ht="14.1" customHeight="1" x14ac:dyDescent="0.25">
      <c r="A111" s="23"/>
      <c r="B111" s="39" t="s">
        <v>56</v>
      </c>
      <c r="C111" s="40">
        <v>0</v>
      </c>
      <c r="D111" s="40">
        <v>0</v>
      </c>
      <c r="E111" s="40">
        <v>0</v>
      </c>
      <c r="F111" s="40">
        <v>0</v>
      </c>
      <c r="G111" s="23"/>
      <c r="H111" s="23"/>
      <c r="I111" s="23"/>
      <c r="J111" s="23"/>
    </row>
    <row r="112" spans="1:10" ht="14.1" customHeight="1" x14ac:dyDescent="0.25">
      <c r="A112" s="23"/>
      <c r="B112" s="39" t="s">
        <v>49</v>
      </c>
      <c r="C112" s="40">
        <v>0</v>
      </c>
      <c r="D112" s="40">
        <v>0</v>
      </c>
      <c r="E112" s="40">
        <v>0</v>
      </c>
      <c r="F112" s="40">
        <v>0</v>
      </c>
      <c r="G112" s="23"/>
      <c r="H112" s="23"/>
      <c r="I112" s="23"/>
      <c r="J112" s="23"/>
    </row>
    <row r="113" spans="1:10" ht="14.1" customHeight="1" x14ac:dyDescent="0.25">
      <c r="A113" s="23"/>
      <c r="B113" s="39" t="s">
        <v>50</v>
      </c>
      <c r="C113" s="40">
        <v>0</v>
      </c>
      <c r="D113" s="40">
        <v>0</v>
      </c>
      <c r="E113" s="40">
        <v>0</v>
      </c>
      <c r="F113" s="40">
        <v>0</v>
      </c>
      <c r="G113" s="23"/>
      <c r="H113" s="23"/>
      <c r="I113" s="23"/>
      <c r="J113" s="23"/>
    </row>
    <row r="114" spans="1:10" ht="14.1" customHeight="1" x14ac:dyDescent="0.25">
      <c r="A114" s="23"/>
      <c r="B114" s="39" t="s">
        <v>57</v>
      </c>
      <c r="C114" s="40">
        <v>0</v>
      </c>
      <c r="D114" s="40">
        <v>0</v>
      </c>
      <c r="E114" s="40">
        <v>0</v>
      </c>
      <c r="F114" s="40">
        <v>0</v>
      </c>
      <c r="G114" s="23"/>
      <c r="H114" s="23"/>
      <c r="I114" s="23"/>
      <c r="J114" s="23"/>
    </row>
    <row r="115" spans="1:10" ht="14.1" customHeight="1" x14ac:dyDescent="0.25">
      <c r="A115" s="23"/>
      <c r="B115" s="39" t="s">
        <v>49</v>
      </c>
      <c r="C115" s="40">
        <v>0</v>
      </c>
      <c r="D115" s="40">
        <v>0</v>
      </c>
      <c r="E115" s="40">
        <v>0</v>
      </c>
      <c r="F115" s="40">
        <v>0</v>
      </c>
      <c r="G115" s="23"/>
      <c r="H115" s="23"/>
      <c r="I115" s="23"/>
      <c r="J115" s="23"/>
    </row>
    <row r="116" spans="1:10" ht="14.1" customHeight="1" x14ac:dyDescent="0.25">
      <c r="A116" s="23"/>
      <c r="B116" s="39" t="s">
        <v>58</v>
      </c>
      <c r="C116" s="40">
        <v>0</v>
      </c>
      <c r="D116" s="40">
        <v>0</v>
      </c>
      <c r="E116" s="40">
        <v>0</v>
      </c>
      <c r="F116" s="40">
        <v>0</v>
      </c>
      <c r="G116" s="23"/>
      <c r="H116" s="23"/>
      <c r="I116" s="23"/>
      <c r="J116" s="23"/>
    </row>
    <row r="117" spans="1:10" ht="14.1" customHeight="1" x14ac:dyDescent="0.25">
      <c r="A117" s="23"/>
      <c r="B117" s="39" t="s">
        <v>59</v>
      </c>
      <c r="C117" s="40">
        <v>0</v>
      </c>
      <c r="D117" s="40">
        <v>0</v>
      </c>
      <c r="E117" s="40">
        <v>0</v>
      </c>
      <c r="F117" s="40">
        <v>0</v>
      </c>
      <c r="G117" s="23"/>
      <c r="H117" s="23"/>
      <c r="I117" s="23"/>
      <c r="J117" s="23"/>
    </row>
    <row r="118" spans="1:10" ht="14.1" customHeight="1" x14ac:dyDescent="0.25">
      <c r="A118" s="23"/>
      <c r="B118" s="39" t="s">
        <v>60</v>
      </c>
      <c r="C118" s="40">
        <v>0</v>
      </c>
      <c r="D118" s="40">
        <v>0</v>
      </c>
      <c r="E118" s="40">
        <v>0</v>
      </c>
      <c r="F118" s="40">
        <v>0</v>
      </c>
      <c r="G118" s="23"/>
      <c r="H118" s="23"/>
      <c r="I118" s="23"/>
      <c r="J118" s="23"/>
    </row>
    <row r="119" spans="1:10" ht="14.1" customHeight="1" x14ac:dyDescent="0.25">
      <c r="A119" s="23"/>
      <c r="B119" s="39" t="s">
        <v>61</v>
      </c>
      <c r="C119" s="40">
        <v>0</v>
      </c>
      <c r="D119" s="40">
        <v>0</v>
      </c>
      <c r="E119" s="40">
        <v>0</v>
      </c>
      <c r="F119" s="40">
        <v>0</v>
      </c>
      <c r="G119" s="23"/>
      <c r="H119" s="23"/>
      <c r="I119" s="23"/>
      <c r="J119" s="23"/>
    </row>
    <row r="120" spans="1:10" ht="14.1" customHeight="1" x14ac:dyDescent="0.25">
      <c r="A120" s="23"/>
      <c r="B120" s="39" t="s">
        <v>62</v>
      </c>
      <c r="C120" s="40">
        <v>0</v>
      </c>
      <c r="D120" s="40">
        <v>0</v>
      </c>
      <c r="E120" s="40">
        <v>0</v>
      </c>
      <c r="F120" s="40">
        <v>76500000</v>
      </c>
      <c r="G120" s="23"/>
      <c r="H120" s="23"/>
      <c r="I120" s="23"/>
      <c r="J120" s="23"/>
    </row>
    <row r="121" spans="1:10" ht="14.1" customHeight="1" x14ac:dyDescent="0.25">
      <c r="A121" s="23"/>
      <c r="B121" s="39" t="s">
        <v>49</v>
      </c>
      <c r="C121" s="40">
        <v>0</v>
      </c>
      <c r="D121" s="40">
        <v>0</v>
      </c>
      <c r="E121" s="40">
        <v>0</v>
      </c>
      <c r="F121" s="40">
        <v>76500000</v>
      </c>
      <c r="G121" s="23"/>
      <c r="H121" s="23"/>
      <c r="I121" s="23"/>
      <c r="J121" s="23"/>
    </row>
    <row r="122" spans="1:10" ht="14.1" customHeight="1" x14ac:dyDescent="0.25">
      <c r="A122" s="23"/>
      <c r="B122" s="39" t="s">
        <v>58</v>
      </c>
      <c r="C122" s="40">
        <v>0</v>
      </c>
      <c r="D122" s="40">
        <v>0</v>
      </c>
      <c r="E122" s="40">
        <v>0</v>
      </c>
      <c r="F122" s="40">
        <v>0</v>
      </c>
      <c r="G122" s="23"/>
      <c r="H122" s="23"/>
      <c r="I122" s="23"/>
      <c r="J122" s="23"/>
    </row>
    <row r="123" spans="1:10" ht="14.1" customHeight="1" x14ac:dyDescent="0.25">
      <c r="A123" s="23"/>
      <c r="B123" s="39" t="s">
        <v>59</v>
      </c>
      <c r="C123" s="40">
        <v>0</v>
      </c>
      <c r="D123" s="40">
        <v>0</v>
      </c>
      <c r="E123" s="40">
        <v>0</v>
      </c>
      <c r="F123" s="40">
        <v>0</v>
      </c>
      <c r="G123" s="23"/>
      <c r="H123" s="23"/>
      <c r="I123" s="23"/>
      <c r="J123" s="23"/>
    </row>
    <row r="124" spans="1:10" ht="14.1" customHeight="1" x14ac:dyDescent="0.25">
      <c r="A124" s="23"/>
      <c r="B124" s="39" t="s">
        <v>60</v>
      </c>
      <c r="C124" s="40">
        <v>0</v>
      </c>
      <c r="D124" s="40">
        <v>0</v>
      </c>
      <c r="E124" s="40">
        <v>0</v>
      </c>
      <c r="F124" s="40">
        <v>0</v>
      </c>
      <c r="G124" s="23"/>
      <c r="H124" s="23"/>
      <c r="I124" s="23"/>
      <c r="J124" s="23"/>
    </row>
    <row r="125" spans="1:10" ht="14.1" customHeight="1" x14ac:dyDescent="0.25">
      <c r="A125" s="23"/>
      <c r="B125" s="39" t="s">
        <v>61</v>
      </c>
      <c r="C125" s="40">
        <v>0</v>
      </c>
      <c r="D125" s="40">
        <v>0</v>
      </c>
      <c r="E125" s="40">
        <v>0</v>
      </c>
      <c r="F125" s="40">
        <v>0</v>
      </c>
      <c r="G125" s="23"/>
      <c r="H125" s="23"/>
      <c r="I125" s="23"/>
      <c r="J125" s="23"/>
    </row>
    <row r="126" spans="1:10" ht="14.1" customHeight="1" x14ac:dyDescent="0.25">
      <c r="A126" s="23"/>
      <c r="B126" s="39" t="s">
        <v>63</v>
      </c>
      <c r="C126" s="40">
        <v>0</v>
      </c>
      <c r="D126" s="40">
        <v>0</v>
      </c>
      <c r="E126" s="40">
        <v>0</v>
      </c>
      <c r="F126" s="40">
        <v>0</v>
      </c>
      <c r="G126" s="23"/>
      <c r="H126" s="23"/>
      <c r="I126" s="23"/>
      <c r="J126" s="23"/>
    </row>
    <row r="127" spans="1:10" ht="14.1" customHeight="1" x14ac:dyDescent="0.25">
      <c r="A127" s="23"/>
      <c r="B127" s="39" t="s">
        <v>49</v>
      </c>
      <c r="C127" s="40">
        <v>0</v>
      </c>
      <c r="D127" s="40">
        <v>0</v>
      </c>
      <c r="E127" s="40">
        <v>0</v>
      </c>
      <c r="F127" s="40">
        <v>0</v>
      </c>
      <c r="G127" s="23"/>
      <c r="H127" s="23"/>
      <c r="I127" s="23"/>
      <c r="J127" s="23"/>
    </row>
    <row r="128" spans="1:10" ht="14.1" customHeight="1" x14ac:dyDescent="0.25">
      <c r="A128" s="23"/>
      <c r="B128" s="39" t="s">
        <v>58</v>
      </c>
      <c r="C128" s="40">
        <v>0</v>
      </c>
      <c r="D128" s="40">
        <v>0</v>
      </c>
      <c r="E128" s="40">
        <v>0</v>
      </c>
      <c r="F128" s="40">
        <v>0</v>
      </c>
      <c r="G128" s="23"/>
      <c r="H128" s="23"/>
      <c r="I128" s="23"/>
      <c r="J128" s="23"/>
    </row>
    <row r="129" spans="1:10" ht="14.1" customHeight="1" x14ac:dyDescent="0.25">
      <c r="A129" s="23"/>
      <c r="B129" s="39" t="s">
        <v>59</v>
      </c>
      <c r="C129" s="40">
        <v>0</v>
      </c>
      <c r="D129" s="40">
        <v>0</v>
      </c>
      <c r="E129" s="40">
        <v>0</v>
      </c>
      <c r="F129" s="40">
        <v>0</v>
      </c>
      <c r="G129" s="23"/>
      <c r="H129" s="23"/>
      <c r="I129" s="23"/>
      <c r="J129" s="23"/>
    </row>
    <row r="130" spans="1:10" ht="14.1" customHeight="1" x14ac:dyDescent="0.25">
      <c r="A130" s="23"/>
      <c r="B130" s="39" t="s">
        <v>60</v>
      </c>
      <c r="C130" s="40">
        <v>0</v>
      </c>
      <c r="D130" s="40">
        <v>0</v>
      </c>
      <c r="E130" s="40">
        <v>0</v>
      </c>
      <c r="F130" s="40">
        <v>0</v>
      </c>
      <c r="G130" s="23"/>
      <c r="H130" s="23"/>
      <c r="I130" s="23"/>
      <c r="J130" s="23"/>
    </row>
    <row r="131" spans="1:10" ht="14.1" customHeight="1" x14ac:dyDescent="0.25">
      <c r="A131" s="23"/>
      <c r="B131" s="39" t="s">
        <v>61</v>
      </c>
      <c r="C131" s="40">
        <v>0</v>
      </c>
      <c r="D131" s="40">
        <v>0</v>
      </c>
      <c r="E131" s="40">
        <v>0</v>
      </c>
      <c r="F131" s="40">
        <v>0</v>
      </c>
      <c r="G131" s="23"/>
      <c r="H131" s="23"/>
      <c r="I131" s="23"/>
      <c r="J131" s="23"/>
    </row>
    <row r="132" spans="1:10" ht="14.1" customHeight="1" x14ac:dyDescent="0.25">
      <c r="A132" s="23"/>
      <c r="B132" s="39" t="s">
        <v>64</v>
      </c>
      <c r="C132" s="40">
        <v>0</v>
      </c>
      <c r="D132" s="40">
        <v>0</v>
      </c>
      <c r="E132" s="40">
        <v>0</v>
      </c>
      <c r="F132" s="40">
        <v>0</v>
      </c>
      <c r="G132" s="23"/>
      <c r="H132" s="23"/>
      <c r="I132" s="23"/>
      <c r="J132" s="23"/>
    </row>
    <row r="133" spans="1:10" ht="14.1" customHeight="1" x14ac:dyDescent="0.25">
      <c r="A133" s="23"/>
      <c r="B133" s="39" t="s">
        <v>65</v>
      </c>
      <c r="C133" s="40">
        <v>0</v>
      </c>
      <c r="D133" s="40">
        <v>0</v>
      </c>
      <c r="E133" s="40">
        <v>0</v>
      </c>
      <c r="F133" s="40">
        <v>0</v>
      </c>
      <c r="G133" s="23"/>
      <c r="H133" s="23"/>
      <c r="I133" s="23"/>
      <c r="J133" s="23"/>
    </row>
    <row r="134" spans="1:10" ht="14.1" customHeight="1" x14ac:dyDescent="0.25">
      <c r="A134" s="23"/>
      <c r="B134" s="41" t="s">
        <v>25</v>
      </c>
      <c r="C134" s="40">
        <v>0</v>
      </c>
      <c r="D134" s="40">
        <v>0</v>
      </c>
      <c r="E134" s="40">
        <v>0</v>
      </c>
      <c r="F134" s="40">
        <v>76500000</v>
      </c>
      <c r="G134" s="23"/>
      <c r="H134" s="23"/>
      <c r="I134" s="23"/>
      <c r="J134" s="23"/>
    </row>
    <row r="135" spans="1:10" ht="14.1" customHeight="1" x14ac:dyDescent="0.25">
      <c r="A135" s="23"/>
      <c r="B135" s="32" t="s">
        <v>1245</v>
      </c>
      <c r="C135" s="1621" t="s">
        <v>1244</v>
      </c>
      <c r="D135" s="1622"/>
      <c r="E135" s="1622"/>
      <c r="F135" s="1622"/>
      <c r="G135" s="23"/>
      <c r="H135" s="23"/>
      <c r="I135" s="23"/>
      <c r="J135" s="23"/>
    </row>
    <row r="136" spans="1:10" ht="14.1" customHeight="1" x14ac:dyDescent="0.25">
      <c r="A136" s="23"/>
      <c r="B136" s="33" t="s">
        <v>19</v>
      </c>
      <c r="C136" s="1619" t="s">
        <v>1243</v>
      </c>
      <c r="D136" s="1620"/>
      <c r="E136" s="1620"/>
      <c r="F136" s="1620"/>
      <c r="G136" s="23"/>
      <c r="H136" s="23"/>
      <c r="I136" s="23"/>
      <c r="J136" s="23"/>
    </row>
    <row r="137" spans="1:10" ht="14.1" customHeight="1" x14ac:dyDescent="0.25">
      <c r="A137" s="23"/>
      <c r="B137" s="34" t="s">
        <v>20</v>
      </c>
      <c r="C137" s="1615" t="s">
        <v>1242</v>
      </c>
      <c r="D137" s="1616"/>
      <c r="E137" s="1616"/>
      <c r="F137" s="1616"/>
      <c r="G137" s="23"/>
      <c r="H137" s="23"/>
      <c r="I137" s="23"/>
      <c r="J137" s="23"/>
    </row>
    <row r="138" spans="1:10" ht="14.1" customHeight="1" x14ac:dyDescent="0.25">
      <c r="A138" s="23"/>
      <c r="B138" s="34" t="s">
        <v>21</v>
      </c>
      <c r="C138" s="1615" t="s">
        <v>1241</v>
      </c>
      <c r="D138" s="1616"/>
      <c r="E138" s="1616"/>
      <c r="F138" s="1616"/>
      <c r="G138" s="23"/>
      <c r="H138" s="23"/>
      <c r="I138" s="23"/>
      <c r="J138" s="23"/>
    </row>
    <row r="139" spans="1:10" ht="15" customHeight="1" x14ac:dyDescent="0.25">
      <c r="A139" s="23"/>
      <c r="B139" s="35"/>
      <c r="C139" s="36">
        <v>2023</v>
      </c>
      <c r="D139" s="36">
        <v>2024</v>
      </c>
      <c r="E139" s="36">
        <v>2025</v>
      </c>
      <c r="F139" s="36">
        <v>2026</v>
      </c>
      <c r="G139" s="23"/>
      <c r="H139" s="23"/>
      <c r="I139" s="23"/>
      <c r="J139" s="23"/>
    </row>
    <row r="140" spans="1:10" ht="15" customHeight="1" x14ac:dyDescent="0.25">
      <c r="A140" s="23"/>
      <c r="B140" s="37"/>
      <c r="C140" s="38" t="s">
        <v>22</v>
      </c>
      <c r="D140" s="38" t="s">
        <v>23</v>
      </c>
      <c r="E140" s="38" t="s">
        <v>23</v>
      </c>
      <c r="F140" s="38" t="s">
        <v>23</v>
      </c>
      <c r="G140" s="23"/>
      <c r="H140" s="23"/>
      <c r="I140" s="23"/>
      <c r="J140" s="23"/>
    </row>
    <row r="141" spans="1:10" ht="14.1" customHeight="1" x14ac:dyDescent="0.25">
      <c r="A141" s="23"/>
      <c r="B141" s="27" t="s">
        <v>33</v>
      </c>
      <c r="C141" s="31" t="s">
        <v>130</v>
      </c>
      <c r="D141" s="31" t="s">
        <v>1240</v>
      </c>
      <c r="E141" s="31" t="s">
        <v>34</v>
      </c>
      <c r="F141" s="31" t="s">
        <v>34</v>
      </c>
      <c r="G141" s="23"/>
      <c r="H141" s="23"/>
      <c r="I141" s="23"/>
      <c r="J141" s="23"/>
    </row>
    <row r="142" spans="1:10" ht="14.1" customHeight="1" x14ac:dyDescent="0.25">
      <c r="A142" s="23"/>
      <c r="B142" s="27" t="s">
        <v>35</v>
      </c>
      <c r="C142" s="31" t="s">
        <v>1239</v>
      </c>
      <c r="D142" s="31" t="s">
        <v>1238</v>
      </c>
      <c r="E142" s="31" t="s">
        <v>1236</v>
      </c>
      <c r="F142" s="31" t="s">
        <v>1235</v>
      </c>
      <c r="G142" s="23"/>
      <c r="H142" s="23"/>
      <c r="I142" s="23"/>
      <c r="J142" s="23"/>
    </row>
    <row r="143" spans="1:10" ht="14.1" customHeight="1" x14ac:dyDescent="0.25">
      <c r="A143" s="23"/>
      <c r="B143" s="27" t="s">
        <v>40</v>
      </c>
      <c r="C143" s="31" t="s">
        <v>1198</v>
      </c>
      <c r="D143" s="31" t="s">
        <v>1237</v>
      </c>
      <c r="E143" s="31" t="s">
        <v>1236</v>
      </c>
      <c r="F143" s="31" t="s">
        <v>1235</v>
      </c>
      <c r="G143" s="23"/>
      <c r="H143" s="23"/>
      <c r="I143" s="23"/>
      <c r="J143" s="23"/>
    </row>
    <row r="144" spans="1:10" ht="14.1" customHeight="1" x14ac:dyDescent="0.25">
      <c r="A144" s="23"/>
      <c r="B144" s="27" t="s">
        <v>41</v>
      </c>
      <c r="C144" s="31" t="s">
        <v>18</v>
      </c>
      <c r="D144" s="31" t="s">
        <v>1234</v>
      </c>
      <c r="E144" s="31" t="s">
        <v>1233</v>
      </c>
      <c r="F144" s="31" t="s">
        <v>42</v>
      </c>
      <c r="G144" s="23"/>
      <c r="H144" s="23"/>
      <c r="I144" s="23"/>
      <c r="J144" s="23"/>
    </row>
    <row r="145" spans="1:10" ht="14.1" customHeight="1" x14ac:dyDescent="0.25">
      <c r="A145" s="23"/>
      <c r="B145" s="27" t="s">
        <v>43</v>
      </c>
      <c r="C145" s="31" t="s">
        <v>18</v>
      </c>
      <c r="D145" s="31" t="s">
        <v>1232</v>
      </c>
      <c r="E145" s="31" t="s">
        <v>1231</v>
      </c>
      <c r="F145" s="31" t="s">
        <v>1228</v>
      </c>
      <c r="G145" s="23"/>
      <c r="H145" s="23"/>
      <c r="I145" s="23"/>
      <c r="J145" s="23"/>
    </row>
    <row r="146" spans="1:10" ht="14.1" customHeight="1" x14ac:dyDescent="0.25">
      <c r="A146" s="23"/>
      <c r="B146" s="27" t="s">
        <v>47</v>
      </c>
      <c r="C146" s="31" t="s">
        <v>18</v>
      </c>
      <c r="D146" s="31" t="s">
        <v>1230</v>
      </c>
      <c r="E146" s="31" t="s">
        <v>1229</v>
      </c>
      <c r="F146" s="31" t="s">
        <v>1228</v>
      </c>
      <c r="G146" s="23"/>
      <c r="H146" s="23"/>
      <c r="I146" s="23"/>
      <c r="J146" s="23"/>
    </row>
    <row r="147" spans="1:10" ht="14.1" customHeight="1" x14ac:dyDescent="0.25">
      <c r="A147" s="23"/>
      <c r="B147" s="1617" t="s">
        <v>24</v>
      </c>
      <c r="C147" s="1618"/>
      <c r="D147" s="1618"/>
      <c r="E147" s="1618"/>
      <c r="F147" s="1618"/>
      <c r="G147" s="23"/>
      <c r="H147" s="23"/>
      <c r="I147" s="23"/>
      <c r="J147" s="23"/>
    </row>
    <row r="148" spans="1:10" ht="14.1" customHeight="1" x14ac:dyDescent="0.25">
      <c r="A148" s="23"/>
      <c r="B148" s="35"/>
      <c r="C148" s="36">
        <v>2023</v>
      </c>
      <c r="D148" s="36">
        <v>2024</v>
      </c>
      <c r="E148" s="36">
        <v>2025</v>
      </c>
      <c r="F148" s="36">
        <v>2026</v>
      </c>
      <c r="G148" s="23"/>
      <c r="H148" s="23"/>
      <c r="I148" s="23"/>
      <c r="J148" s="23"/>
    </row>
    <row r="149" spans="1:10" ht="14.1" customHeight="1" x14ac:dyDescent="0.25">
      <c r="A149" s="23"/>
      <c r="B149" s="37"/>
      <c r="C149" s="38" t="s">
        <v>22</v>
      </c>
      <c r="D149" s="38" t="s">
        <v>23</v>
      </c>
      <c r="E149" s="38" t="s">
        <v>23</v>
      </c>
      <c r="F149" s="38" t="s">
        <v>23</v>
      </c>
      <c r="G149" s="23"/>
      <c r="H149" s="23"/>
      <c r="I149" s="23"/>
      <c r="J149" s="23"/>
    </row>
    <row r="150" spans="1:10" ht="14.1" customHeight="1" x14ac:dyDescent="0.25">
      <c r="A150" s="23"/>
      <c r="B150" s="39" t="s">
        <v>48</v>
      </c>
      <c r="C150" s="40">
        <v>0</v>
      </c>
      <c r="D150" s="40">
        <v>0</v>
      </c>
      <c r="E150" s="40">
        <v>0</v>
      </c>
      <c r="F150" s="40">
        <v>0</v>
      </c>
      <c r="G150" s="23"/>
      <c r="H150" s="23"/>
      <c r="I150" s="23"/>
      <c r="J150" s="23"/>
    </row>
    <row r="151" spans="1:10" ht="14.1" customHeight="1" x14ac:dyDescent="0.25">
      <c r="A151" s="23"/>
      <c r="B151" s="39" t="s">
        <v>49</v>
      </c>
      <c r="C151" s="40">
        <v>0</v>
      </c>
      <c r="D151" s="40">
        <v>0</v>
      </c>
      <c r="E151" s="40">
        <v>0</v>
      </c>
      <c r="F151" s="40">
        <v>0</v>
      </c>
      <c r="G151" s="23"/>
      <c r="H151" s="23"/>
      <c r="I151" s="23"/>
      <c r="J151" s="23"/>
    </row>
    <row r="152" spans="1:10" ht="14.1" customHeight="1" x14ac:dyDescent="0.25">
      <c r="A152" s="23"/>
      <c r="B152" s="39" t="s">
        <v>50</v>
      </c>
      <c r="C152" s="40">
        <v>0</v>
      </c>
      <c r="D152" s="40">
        <v>0</v>
      </c>
      <c r="E152" s="40">
        <v>0</v>
      </c>
      <c r="F152" s="40">
        <v>0</v>
      </c>
      <c r="G152" s="23"/>
      <c r="H152" s="23"/>
      <c r="I152" s="23"/>
      <c r="J152" s="23"/>
    </row>
    <row r="153" spans="1:10" ht="14.1" customHeight="1" x14ac:dyDescent="0.25">
      <c r="A153" s="23"/>
      <c r="B153" s="39" t="s">
        <v>51</v>
      </c>
      <c r="C153" s="40">
        <v>0</v>
      </c>
      <c r="D153" s="40">
        <v>0</v>
      </c>
      <c r="E153" s="40">
        <v>0</v>
      </c>
      <c r="F153" s="40">
        <v>0</v>
      </c>
      <c r="G153" s="23"/>
      <c r="H153" s="23"/>
      <c r="I153" s="23"/>
      <c r="J153" s="23"/>
    </row>
    <row r="154" spans="1:10" ht="14.1" customHeight="1" x14ac:dyDescent="0.25">
      <c r="A154" s="23"/>
      <c r="B154" s="39" t="s">
        <v>49</v>
      </c>
      <c r="C154" s="40">
        <v>0</v>
      </c>
      <c r="D154" s="40">
        <v>0</v>
      </c>
      <c r="E154" s="40">
        <v>0</v>
      </c>
      <c r="F154" s="40">
        <v>0</v>
      </c>
      <c r="G154" s="23"/>
      <c r="H154" s="23"/>
      <c r="I154" s="23"/>
      <c r="J154" s="23"/>
    </row>
    <row r="155" spans="1:10" ht="14.1" customHeight="1" x14ac:dyDescent="0.25">
      <c r="A155" s="23"/>
      <c r="B155" s="39" t="s">
        <v>50</v>
      </c>
      <c r="C155" s="40">
        <v>0</v>
      </c>
      <c r="D155" s="40">
        <v>0</v>
      </c>
      <c r="E155" s="40">
        <v>0</v>
      </c>
      <c r="F155" s="40">
        <v>0</v>
      </c>
      <c r="G155" s="23"/>
      <c r="H155" s="23"/>
      <c r="I155" s="23"/>
      <c r="J155" s="23"/>
    </row>
    <row r="156" spans="1:10" ht="14.1" customHeight="1" x14ac:dyDescent="0.25">
      <c r="A156" s="23"/>
      <c r="B156" s="39" t="s">
        <v>52</v>
      </c>
      <c r="C156" s="40">
        <v>0</v>
      </c>
      <c r="D156" s="40">
        <v>0</v>
      </c>
      <c r="E156" s="40">
        <v>0</v>
      </c>
      <c r="F156" s="40">
        <v>0</v>
      </c>
      <c r="G156" s="23"/>
      <c r="H156" s="23"/>
      <c r="I156" s="23"/>
      <c r="J156" s="23"/>
    </row>
    <row r="157" spans="1:10" ht="14.1" customHeight="1" x14ac:dyDescent="0.25">
      <c r="A157" s="23"/>
      <c r="B157" s="39" t="s">
        <v>49</v>
      </c>
      <c r="C157" s="40">
        <v>0</v>
      </c>
      <c r="D157" s="40">
        <v>0</v>
      </c>
      <c r="E157" s="40">
        <v>0</v>
      </c>
      <c r="F157" s="40">
        <v>0</v>
      </c>
      <c r="G157" s="23"/>
      <c r="H157" s="23"/>
      <c r="I157" s="23"/>
      <c r="J157" s="23"/>
    </row>
    <row r="158" spans="1:10" ht="14.1" customHeight="1" x14ac:dyDescent="0.25">
      <c r="A158" s="23"/>
      <c r="B158" s="39" t="s">
        <v>50</v>
      </c>
      <c r="C158" s="40">
        <v>0</v>
      </c>
      <c r="D158" s="40">
        <v>0</v>
      </c>
      <c r="E158" s="40">
        <v>0</v>
      </c>
      <c r="F158" s="40">
        <v>0</v>
      </c>
      <c r="G158" s="23"/>
      <c r="H158" s="23"/>
      <c r="I158" s="23"/>
      <c r="J158" s="23"/>
    </row>
    <row r="159" spans="1:10" ht="14.1" customHeight="1" x14ac:dyDescent="0.25">
      <c r="A159" s="23"/>
      <c r="B159" s="39" t="s">
        <v>53</v>
      </c>
      <c r="C159" s="40">
        <v>0</v>
      </c>
      <c r="D159" s="40">
        <v>0</v>
      </c>
      <c r="E159" s="40">
        <v>0</v>
      </c>
      <c r="F159" s="40">
        <v>0</v>
      </c>
      <c r="G159" s="23"/>
      <c r="H159" s="23"/>
      <c r="I159" s="23"/>
      <c r="J159" s="23"/>
    </row>
    <row r="160" spans="1:10" ht="14.1" customHeight="1" x14ac:dyDescent="0.25">
      <c r="A160" s="23"/>
      <c r="B160" s="39" t="s">
        <v>49</v>
      </c>
      <c r="C160" s="40">
        <v>0</v>
      </c>
      <c r="D160" s="40">
        <v>0</v>
      </c>
      <c r="E160" s="40">
        <v>0</v>
      </c>
      <c r="F160" s="40">
        <v>0</v>
      </c>
      <c r="G160" s="23"/>
      <c r="H160" s="23"/>
      <c r="I160" s="23"/>
      <c r="J160" s="23"/>
    </row>
    <row r="161" spans="1:10" ht="14.1" customHeight="1" x14ac:dyDescent="0.25">
      <c r="A161" s="23"/>
      <c r="B161" s="39" t="s">
        <v>50</v>
      </c>
      <c r="C161" s="40">
        <v>0</v>
      </c>
      <c r="D161" s="40">
        <v>0</v>
      </c>
      <c r="E161" s="40">
        <v>0</v>
      </c>
      <c r="F161" s="40">
        <v>0</v>
      </c>
      <c r="G161" s="23"/>
      <c r="H161" s="23"/>
      <c r="I161" s="23"/>
      <c r="J161" s="23"/>
    </row>
    <row r="162" spans="1:10" ht="14.1" customHeight="1" x14ac:dyDescent="0.25">
      <c r="A162" s="23"/>
      <c r="B162" s="39" t="s">
        <v>54</v>
      </c>
      <c r="C162" s="40">
        <v>0</v>
      </c>
      <c r="D162" s="40">
        <v>0</v>
      </c>
      <c r="E162" s="40">
        <v>0</v>
      </c>
      <c r="F162" s="40">
        <v>0</v>
      </c>
      <c r="G162" s="23"/>
      <c r="H162" s="23"/>
      <c r="I162" s="23"/>
      <c r="J162" s="23"/>
    </row>
    <row r="163" spans="1:10" ht="14.1" customHeight="1" x14ac:dyDescent="0.25">
      <c r="A163" s="23"/>
      <c r="B163" s="39" t="s">
        <v>49</v>
      </c>
      <c r="C163" s="40">
        <v>0</v>
      </c>
      <c r="D163" s="40">
        <v>0</v>
      </c>
      <c r="E163" s="40">
        <v>0</v>
      </c>
      <c r="F163" s="40">
        <v>0</v>
      </c>
      <c r="G163" s="23"/>
      <c r="H163" s="23"/>
      <c r="I163" s="23"/>
      <c r="J163" s="23"/>
    </row>
    <row r="164" spans="1:10" ht="14.1" customHeight="1" x14ac:dyDescent="0.25">
      <c r="A164" s="23"/>
      <c r="B164" s="39" t="s">
        <v>50</v>
      </c>
      <c r="C164" s="40">
        <v>0</v>
      </c>
      <c r="D164" s="40">
        <v>0</v>
      </c>
      <c r="E164" s="40">
        <v>0</v>
      </c>
      <c r="F164" s="40">
        <v>0</v>
      </c>
      <c r="G164" s="23"/>
      <c r="H164" s="23"/>
      <c r="I164" s="23"/>
      <c r="J164" s="23"/>
    </row>
    <row r="165" spans="1:10" ht="14.1" customHeight="1" x14ac:dyDescent="0.25">
      <c r="A165" s="23"/>
      <c r="B165" s="39" t="s">
        <v>55</v>
      </c>
      <c r="C165" s="40">
        <v>0</v>
      </c>
      <c r="D165" s="40">
        <v>0</v>
      </c>
      <c r="E165" s="40">
        <v>0</v>
      </c>
      <c r="F165" s="40">
        <v>0</v>
      </c>
      <c r="G165" s="23"/>
      <c r="H165" s="23"/>
      <c r="I165" s="23"/>
      <c r="J165" s="23"/>
    </row>
    <row r="166" spans="1:10" ht="14.1" customHeight="1" x14ac:dyDescent="0.25">
      <c r="A166" s="23"/>
      <c r="B166" s="39" t="s">
        <v>49</v>
      </c>
      <c r="C166" s="40">
        <v>0</v>
      </c>
      <c r="D166" s="40">
        <v>0</v>
      </c>
      <c r="E166" s="40">
        <v>0</v>
      </c>
      <c r="F166" s="40">
        <v>0</v>
      </c>
      <c r="G166" s="23"/>
      <c r="H166" s="23"/>
      <c r="I166" s="23"/>
      <c r="J166" s="23"/>
    </row>
    <row r="167" spans="1:10" ht="14.1" customHeight="1" x14ac:dyDescent="0.25">
      <c r="A167" s="23"/>
      <c r="B167" s="39" t="s">
        <v>50</v>
      </c>
      <c r="C167" s="40">
        <v>0</v>
      </c>
      <c r="D167" s="40">
        <v>0</v>
      </c>
      <c r="E167" s="40">
        <v>0</v>
      </c>
      <c r="F167" s="40">
        <v>0</v>
      </c>
      <c r="G167" s="23"/>
      <c r="H167" s="23"/>
      <c r="I167" s="23"/>
      <c r="J167" s="23"/>
    </row>
    <row r="168" spans="1:10" ht="14.1" customHeight="1" x14ac:dyDescent="0.25">
      <c r="A168" s="23"/>
      <c r="B168" s="39" t="s">
        <v>56</v>
      </c>
      <c r="C168" s="40">
        <v>0</v>
      </c>
      <c r="D168" s="40">
        <v>0</v>
      </c>
      <c r="E168" s="40">
        <v>0</v>
      </c>
      <c r="F168" s="40">
        <v>0</v>
      </c>
      <c r="G168" s="23"/>
      <c r="H168" s="23"/>
      <c r="I168" s="23"/>
      <c r="J168" s="23"/>
    </row>
    <row r="169" spans="1:10" ht="14.1" customHeight="1" x14ac:dyDescent="0.25">
      <c r="A169" s="23"/>
      <c r="B169" s="39" t="s">
        <v>49</v>
      </c>
      <c r="C169" s="40">
        <v>0</v>
      </c>
      <c r="D169" s="40">
        <v>0</v>
      </c>
      <c r="E169" s="40">
        <v>0</v>
      </c>
      <c r="F169" s="40">
        <v>0</v>
      </c>
      <c r="G169" s="23"/>
      <c r="H169" s="23"/>
      <c r="I169" s="23"/>
      <c r="J169" s="23"/>
    </row>
    <row r="170" spans="1:10" ht="14.1" customHeight="1" x14ac:dyDescent="0.25">
      <c r="A170" s="23"/>
      <c r="B170" s="39" t="s">
        <v>50</v>
      </c>
      <c r="C170" s="40">
        <v>0</v>
      </c>
      <c r="D170" s="40">
        <v>0</v>
      </c>
      <c r="E170" s="40">
        <v>0</v>
      </c>
      <c r="F170" s="40">
        <v>0</v>
      </c>
      <c r="G170" s="23"/>
      <c r="H170" s="23"/>
      <c r="I170" s="23"/>
      <c r="J170" s="23"/>
    </row>
    <row r="171" spans="1:10" ht="14.1" customHeight="1" x14ac:dyDescent="0.25">
      <c r="A171" s="23"/>
      <c r="B171" s="39" t="s">
        <v>57</v>
      </c>
      <c r="C171" s="40">
        <v>0</v>
      </c>
      <c r="D171" s="40">
        <v>0</v>
      </c>
      <c r="E171" s="40">
        <v>0</v>
      </c>
      <c r="F171" s="40">
        <v>0</v>
      </c>
      <c r="G171" s="23"/>
      <c r="H171" s="23"/>
      <c r="I171" s="23"/>
      <c r="J171" s="23"/>
    </row>
    <row r="172" spans="1:10" ht="14.1" customHeight="1" x14ac:dyDescent="0.25">
      <c r="A172" s="23"/>
      <c r="B172" s="39" t="s">
        <v>49</v>
      </c>
      <c r="C172" s="40">
        <v>0</v>
      </c>
      <c r="D172" s="40">
        <v>0</v>
      </c>
      <c r="E172" s="40">
        <v>0</v>
      </c>
      <c r="F172" s="40">
        <v>0</v>
      </c>
      <c r="G172" s="23"/>
      <c r="H172" s="23"/>
      <c r="I172" s="23"/>
      <c r="J172" s="23"/>
    </row>
    <row r="173" spans="1:10" ht="14.1" customHeight="1" x14ac:dyDescent="0.25">
      <c r="A173" s="23"/>
      <c r="B173" s="39" t="s">
        <v>58</v>
      </c>
      <c r="C173" s="40">
        <v>0</v>
      </c>
      <c r="D173" s="40">
        <v>0</v>
      </c>
      <c r="E173" s="40">
        <v>0</v>
      </c>
      <c r="F173" s="40">
        <v>0</v>
      </c>
      <c r="G173" s="23"/>
      <c r="H173" s="23"/>
      <c r="I173" s="23"/>
      <c r="J173" s="23"/>
    </row>
    <row r="174" spans="1:10" ht="14.1" customHeight="1" x14ac:dyDescent="0.25">
      <c r="A174" s="23"/>
      <c r="B174" s="39" t="s">
        <v>59</v>
      </c>
      <c r="C174" s="40">
        <v>0</v>
      </c>
      <c r="D174" s="40">
        <v>0</v>
      </c>
      <c r="E174" s="40">
        <v>0</v>
      </c>
      <c r="F174" s="40">
        <v>0</v>
      </c>
      <c r="G174" s="23"/>
      <c r="H174" s="23"/>
      <c r="I174" s="23"/>
      <c r="J174" s="23"/>
    </row>
    <row r="175" spans="1:10" ht="14.1" customHeight="1" x14ac:dyDescent="0.25">
      <c r="A175" s="23"/>
      <c r="B175" s="39" t="s">
        <v>60</v>
      </c>
      <c r="C175" s="40">
        <v>0</v>
      </c>
      <c r="D175" s="40">
        <v>0</v>
      </c>
      <c r="E175" s="40">
        <v>0</v>
      </c>
      <c r="F175" s="40">
        <v>0</v>
      </c>
      <c r="G175" s="23"/>
      <c r="H175" s="23"/>
      <c r="I175" s="23"/>
      <c r="J175" s="23"/>
    </row>
    <row r="176" spans="1:10" ht="14.1" customHeight="1" x14ac:dyDescent="0.25">
      <c r="A176" s="23"/>
      <c r="B176" s="39" t="s">
        <v>61</v>
      </c>
      <c r="C176" s="40">
        <v>0</v>
      </c>
      <c r="D176" s="40">
        <v>0</v>
      </c>
      <c r="E176" s="40">
        <v>0</v>
      </c>
      <c r="F176" s="40">
        <v>0</v>
      </c>
      <c r="G176" s="23"/>
      <c r="H176" s="23"/>
      <c r="I176" s="23"/>
      <c r="J176" s="23"/>
    </row>
    <row r="177" spans="1:10" ht="14.1" customHeight="1" x14ac:dyDescent="0.25">
      <c r="A177" s="23"/>
      <c r="B177" s="39" t="s">
        <v>62</v>
      </c>
      <c r="C177" s="40">
        <v>0</v>
      </c>
      <c r="D177" s="40">
        <v>235000000</v>
      </c>
      <c r="E177" s="40">
        <v>185000000</v>
      </c>
      <c r="F177" s="40">
        <v>108500000</v>
      </c>
      <c r="G177" s="23"/>
      <c r="H177" s="23"/>
      <c r="I177" s="23"/>
      <c r="J177" s="23"/>
    </row>
    <row r="178" spans="1:10" ht="14.1" customHeight="1" x14ac:dyDescent="0.25">
      <c r="A178" s="23"/>
      <c r="B178" s="39" t="s">
        <v>49</v>
      </c>
      <c r="C178" s="40">
        <v>0</v>
      </c>
      <c r="D178" s="40">
        <v>235000000</v>
      </c>
      <c r="E178" s="40">
        <v>185000000</v>
      </c>
      <c r="F178" s="40">
        <v>108500000</v>
      </c>
      <c r="G178" s="23"/>
      <c r="H178" s="23"/>
      <c r="I178" s="23"/>
      <c r="J178" s="23"/>
    </row>
    <row r="179" spans="1:10" ht="14.1" customHeight="1" x14ac:dyDescent="0.25">
      <c r="A179" s="23"/>
      <c r="B179" s="39" t="s">
        <v>58</v>
      </c>
      <c r="C179" s="40">
        <v>0</v>
      </c>
      <c r="D179" s="40">
        <v>0</v>
      </c>
      <c r="E179" s="40">
        <v>0</v>
      </c>
      <c r="F179" s="40">
        <v>0</v>
      </c>
      <c r="G179" s="23"/>
      <c r="H179" s="23"/>
      <c r="I179" s="23"/>
      <c r="J179" s="23"/>
    </row>
    <row r="180" spans="1:10" ht="14.1" customHeight="1" x14ac:dyDescent="0.25">
      <c r="A180" s="23"/>
      <c r="B180" s="39" t="s">
        <v>59</v>
      </c>
      <c r="C180" s="40">
        <v>0</v>
      </c>
      <c r="D180" s="40">
        <v>0</v>
      </c>
      <c r="E180" s="40">
        <v>0</v>
      </c>
      <c r="F180" s="40">
        <v>0</v>
      </c>
      <c r="G180" s="23"/>
      <c r="H180" s="23"/>
      <c r="I180" s="23"/>
      <c r="J180" s="23"/>
    </row>
    <row r="181" spans="1:10" ht="14.1" customHeight="1" x14ac:dyDescent="0.25">
      <c r="A181" s="23"/>
      <c r="B181" s="39" t="s">
        <v>60</v>
      </c>
      <c r="C181" s="40">
        <v>0</v>
      </c>
      <c r="D181" s="40">
        <v>0</v>
      </c>
      <c r="E181" s="40">
        <v>0</v>
      </c>
      <c r="F181" s="40">
        <v>0</v>
      </c>
      <c r="G181" s="23"/>
      <c r="H181" s="23"/>
      <c r="I181" s="23"/>
      <c r="J181" s="23"/>
    </row>
    <row r="182" spans="1:10" ht="14.1" customHeight="1" x14ac:dyDescent="0.25">
      <c r="A182" s="23"/>
      <c r="B182" s="39" t="s">
        <v>61</v>
      </c>
      <c r="C182" s="40">
        <v>0</v>
      </c>
      <c r="D182" s="40">
        <v>0</v>
      </c>
      <c r="E182" s="40">
        <v>0</v>
      </c>
      <c r="F182" s="40">
        <v>0</v>
      </c>
      <c r="G182" s="23"/>
      <c r="H182" s="23"/>
      <c r="I182" s="23"/>
      <c r="J182" s="23"/>
    </row>
    <row r="183" spans="1:10" ht="14.1" customHeight="1" x14ac:dyDescent="0.25">
      <c r="A183" s="23"/>
      <c r="B183" s="39" t="s">
        <v>63</v>
      </c>
      <c r="C183" s="40">
        <v>0</v>
      </c>
      <c r="D183" s="40">
        <v>0</v>
      </c>
      <c r="E183" s="40">
        <v>0</v>
      </c>
      <c r="F183" s="40">
        <v>0</v>
      </c>
      <c r="G183" s="23"/>
      <c r="H183" s="23"/>
      <c r="I183" s="23"/>
      <c r="J183" s="23"/>
    </row>
    <row r="184" spans="1:10" ht="14.1" customHeight="1" x14ac:dyDescent="0.25">
      <c r="A184" s="23"/>
      <c r="B184" s="39" t="s">
        <v>49</v>
      </c>
      <c r="C184" s="40">
        <v>0</v>
      </c>
      <c r="D184" s="40">
        <v>0</v>
      </c>
      <c r="E184" s="40">
        <v>0</v>
      </c>
      <c r="F184" s="40">
        <v>0</v>
      </c>
      <c r="G184" s="23"/>
      <c r="H184" s="23"/>
      <c r="I184" s="23"/>
      <c r="J184" s="23"/>
    </row>
    <row r="185" spans="1:10" ht="14.1" customHeight="1" x14ac:dyDescent="0.25">
      <c r="A185" s="23"/>
      <c r="B185" s="39" t="s">
        <v>58</v>
      </c>
      <c r="C185" s="40">
        <v>0</v>
      </c>
      <c r="D185" s="40">
        <v>0</v>
      </c>
      <c r="E185" s="40">
        <v>0</v>
      </c>
      <c r="F185" s="40">
        <v>0</v>
      </c>
      <c r="G185" s="23"/>
      <c r="H185" s="23"/>
      <c r="I185" s="23"/>
      <c r="J185" s="23"/>
    </row>
    <row r="186" spans="1:10" ht="14.1" customHeight="1" x14ac:dyDescent="0.25">
      <c r="A186" s="23"/>
      <c r="B186" s="39" t="s">
        <v>59</v>
      </c>
      <c r="C186" s="40">
        <v>0</v>
      </c>
      <c r="D186" s="40">
        <v>0</v>
      </c>
      <c r="E186" s="40">
        <v>0</v>
      </c>
      <c r="F186" s="40">
        <v>0</v>
      </c>
      <c r="G186" s="23"/>
      <c r="H186" s="23"/>
      <c r="I186" s="23"/>
      <c r="J186" s="23"/>
    </row>
    <row r="187" spans="1:10" ht="14.1" customHeight="1" x14ac:dyDescent="0.25">
      <c r="A187" s="23"/>
      <c r="B187" s="39" t="s">
        <v>60</v>
      </c>
      <c r="C187" s="40">
        <v>0</v>
      </c>
      <c r="D187" s="40">
        <v>0</v>
      </c>
      <c r="E187" s="40">
        <v>0</v>
      </c>
      <c r="F187" s="40">
        <v>0</v>
      </c>
      <c r="G187" s="23"/>
      <c r="H187" s="23"/>
      <c r="I187" s="23"/>
      <c r="J187" s="23"/>
    </row>
    <row r="188" spans="1:10" ht="14.1" customHeight="1" x14ac:dyDescent="0.25">
      <c r="A188" s="23"/>
      <c r="B188" s="39" t="s">
        <v>61</v>
      </c>
      <c r="C188" s="40">
        <v>0</v>
      </c>
      <c r="D188" s="40">
        <v>0</v>
      </c>
      <c r="E188" s="40">
        <v>0</v>
      </c>
      <c r="F188" s="40">
        <v>0</v>
      </c>
      <c r="G188" s="23"/>
      <c r="H188" s="23"/>
      <c r="I188" s="23"/>
      <c r="J188" s="23"/>
    </row>
    <row r="189" spans="1:10" ht="14.1" customHeight="1" x14ac:dyDescent="0.25">
      <c r="A189" s="23"/>
      <c r="B189" s="39" t="s">
        <v>64</v>
      </c>
      <c r="C189" s="40">
        <v>0</v>
      </c>
      <c r="D189" s="40">
        <v>0</v>
      </c>
      <c r="E189" s="40">
        <v>0</v>
      </c>
      <c r="F189" s="40">
        <v>0</v>
      </c>
      <c r="G189" s="23"/>
      <c r="H189" s="23"/>
      <c r="I189" s="23"/>
      <c r="J189" s="23"/>
    </row>
    <row r="190" spans="1:10" ht="14.1" customHeight="1" x14ac:dyDescent="0.25">
      <c r="A190" s="23"/>
      <c r="B190" s="39" t="s">
        <v>65</v>
      </c>
      <c r="C190" s="40">
        <v>0</v>
      </c>
      <c r="D190" s="40">
        <v>0</v>
      </c>
      <c r="E190" s="40">
        <v>0</v>
      </c>
      <c r="F190" s="40">
        <v>0</v>
      </c>
      <c r="G190" s="23"/>
      <c r="H190" s="23"/>
      <c r="I190" s="23"/>
      <c r="J190" s="23"/>
    </row>
    <row r="191" spans="1:10" ht="14.1" customHeight="1" x14ac:dyDescent="0.25">
      <c r="A191" s="23"/>
      <c r="B191" s="41" t="s">
        <v>25</v>
      </c>
      <c r="C191" s="40">
        <v>0</v>
      </c>
      <c r="D191" s="40">
        <v>235000000</v>
      </c>
      <c r="E191" s="40">
        <v>185000000</v>
      </c>
      <c r="F191" s="40">
        <v>108500000</v>
      </c>
      <c r="G191" s="23"/>
      <c r="H191" s="23"/>
      <c r="I191" s="23"/>
      <c r="J191" s="23"/>
    </row>
    <row r="192" spans="1:10" ht="15" customHeight="1" x14ac:dyDescent="0.25">
      <c r="A192" s="23"/>
      <c r="B192" s="42" t="s">
        <v>18</v>
      </c>
      <c r="C192" s="43" t="s">
        <v>18</v>
      </c>
      <c r="D192" s="43" t="s">
        <v>18</v>
      </c>
      <c r="E192" s="43" t="s">
        <v>18</v>
      </c>
      <c r="F192" s="43" t="s">
        <v>18</v>
      </c>
      <c r="G192" s="23"/>
      <c r="H192" s="23"/>
      <c r="I192" s="23"/>
      <c r="J192" s="23"/>
    </row>
    <row r="193" spans="1:10" ht="15" customHeight="1" x14ac:dyDescent="0.25">
      <c r="A193" s="23"/>
      <c r="B193" s="26" t="s">
        <v>171</v>
      </c>
      <c r="C193" s="44">
        <v>0</v>
      </c>
      <c r="D193" s="44">
        <v>3546600000</v>
      </c>
      <c r="E193" s="44">
        <v>3515400000</v>
      </c>
      <c r="F193" s="44">
        <v>3520700000</v>
      </c>
      <c r="G193" s="23"/>
      <c r="H193" s="23"/>
      <c r="I193" s="23"/>
      <c r="J193" s="23"/>
    </row>
    <row r="194" spans="1:10" ht="15" customHeight="1" x14ac:dyDescent="0.25">
      <c r="A194" s="23"/>
      <c r="B194" s="27" t="s">
        <v>48</v>
      </c>
      <c r="C194" s="45">
        <v>0</v>
      </c>
      <c r="D194" s="45">
        <v>2289700000</v>
      </c>
      <c r="E194" s="45">
        <v>2289700000</v>
      </c>
      <c r="F194" s="45">
        <v>2289700000</v>
      </c>
      <c r="G194" s="23"/>
      <c r="H194" s="23"/>
      <c r="I194" s="23"/>
      <c r="J194" s="23"/>
    </row>
    <row r="195" spans="1:10" ht="15" customHeight="1" x14ac:dyDescent="0.25">
      <c r="A195" s="23"/>
      <c r="B195" s="27" t="s">
        <v>49</v>
      </c>
      <c r="C195" s="45">
        <v>0</v>
      </c>
      <c r="D195" s="45">
        <v>2289700000</v>
      </c>
      <c r="E195" s="45">
        <v>2289700000</v>
      </c>
      <c r="F195" s="45">
        <v>2289700000</v>
      </c>
      <c r="G195" s="23"/>
      <c r="H195" s="23"/>
      <c r="I195" s="23"/>
      <c r="J195" s="23"/>
    </row>
    <row r="196" spans="1:10" ht="15" customHeight="1" x14ac:dyDescent="0.25">
      <c r="A196" s="23"/>
      <c r="B196" s="27" t="s">
        <v>50</v>
      </c>
      <c r="C196" s="45">
        <v>0</v>
      </c>
      <c r="D196" s="45">
        <v>0</v>
      </c>
      <c r="E196" s="45">
        <v>0</v>
      </c>
      <c r="F196" s="45">
        <v>0</v>
      </c>
      <c r="G196" s="23"/>
      <c r="H196" s="23"/>
      <c r="I196" s="23"/>
      <c r="J196" s="23"/>
    </row>
    <row r="197" spans="1:10" ht="15" customHeight="1" x14ac:dyDescent="0.25">
      <c r="A197" s="23"/>
      <c r="B197" s="27" t="s">
        <v>51</v>
      </c>
      <c r="C197" s="45">
        <v>0</v>
      </c>
      <c r="D197" s="45">
        <v>400000000</v>
      </c>
      <c r="E197" s="45">
        <v>400000000</v>
      </c>
      <c r="F197" s="45">
        <v>400000000</v>
      </c>
      <c r="G197" s="23"/>
      <c r="H197" s="23"/>
      <c r="I197" s="23"/>
      <c r="J197" s="23"/>
    </row>
    <row r="198" spans="1:10" ht="15" customHeight="1" x14ac:dyDescent="0.25">
      <c r="A198" s="23"/>
      <c r="B198" s="27" t="s">
        <v>49</v>
      </c>
      <c r="C198" s="45">
        <v>0</v>
      </c>
      <c r="D198" s="45">
        <v>400000000</v>
      </c>
      <c r="E198" s="45">
        <v>400000000</v>
      </c>
      <c r="F198" s="45">
        <v>400000000</v>
      </c>
      <c r="G198" s="23"/>
      <c r="H198" s="23"/>
      <c r="I198" s="23"/>
      <c r="J198" s="23"/>
    </row>
    <row r="199" spans="1:10" ht="15" customHeight="1" x14ac:dyDescent="0.25">
      <c r="A199" s="23"/>
      <c r="B199" s="27" t="s">
        <v>50</v>
      </c>
      <c r="C199" s="45">
        <v>0</v>
      </c>
      <c r="D199" s="45">
        <v>0</v>
      </c>
      <c r="E199" s="45">
        <v>0</v>
      </c>
      <c r="F199" s="45">
        <v>0</v>
      </c>
      <c r="G199" s="23"/>
      <c r="H199" s="23"/>
      <c r="I199" s="23"/>
      <c r="J199" s="23"/>
    </row>
    <row r="200" spans="1:10" ht="15" customHeight="1" x14ac:dyDescent="0.25">
      <c r="A200" s="23"/>
      <c r="B200" s="27" t="s">
        <v>52</v>
      </c>
      <c r="C200" s="45">
        <v>0</v>
      </c>
      <c r="D200" s="45">
        <v>615800000</v>
      </c>
      <c r="E200" s="45">
        <v>630700000</v>
      </c>
      <c r="F200" s="45">
        <v>636000000</v>
      </c>
      <c r="G200" s="23"/>
      <c r="H200" s="23"/>
      <c r="I200" s="23"/>
      <c r="J200" s="23"/>
    </row>
    <row r="201" spans="1:10" ht="15" customHeight="1" x14ac:dyDescent="0.25">
      <c r="A201" s="23"/>
      <c r="B201" s="27" t="s">
        <v>49</v>
      </c>
      <c r="C201" s="45">
        <v>0</v>
      </c>
      <c r="D201" s="45">
        <v>615800000</v>
      </c>
      <c r="E201" s="45">
        <v>630700000</v>
      </c>
      <c r="F201" s="45">
        <v>636000000</v>
      </c>
      <c r="G201" s="23"/>
      <c r="H201" s="23"/>
      <c r="I201" s="23"/>
      <c r="J201" s="23"/>
    </row>
    <row r="202" spans="1:10" ht="15" customHeight="1" x14ac:dyDescent="0.25">
      <c r="A202" s="23"/>
      <c r="B202" s="27" t="s">
        <v>50</v>
      </c>
      <c r="C202" s="45">
        <v>0</v>
      </c>
      <c r="D202" s="45">
        <v>0</v>
      </c>
      <c r="E202" s="45">
        <v>0</v>
      </c>
      <c r="F202" s="45">
        <v>0</v>
      </c>
      <c r="G202" s="23"/>
      <c r="H202" s="23"/>
      <c r="I202" s="23"/>
      <c r="J202" s="23"/>
    </row>
    <row r="203" spans="1:10" ht="15" customHeight="1" x14ac:dyDescent="0.25">
      <c r="A203" s="23"/>
      <c r="B203" s="27" t="s">
        <v>53</v>
      </c>
      <c r="C203" s="45">
        <v>0</v>
      </c>
      <c r="D203" s="45">
        <v>0</v>
      </c>
      <c r="E203" s="45">
        <v>0</v>
      </c>
      <c r="F203" s="45">
        <v>0</v>
      </c>
      <c r="G203" s="23"/>
      <c r="H203" s="23"/>
      <c r="I203" s="23"/>
      <c r="J203" s="23"/>
    </row>
    <row r="204" spans="1:10" ht="15" customHeight="1" x14ac:dyDescent="0.25">
      <c r="A204" s="23"/>
      <c r="B204" s="27" t="s">
        <v>49</v>
      </c>
      <c r="C204" s="45">
        <v>0</v>
      </c>
      <c r="D204" s="45">
        <v>0</v>
      </c>
      <c r="E204" s="45">
        <v>0</v>
      </c>
      <c r="F204" s="45">
        <v>0</v>
      </c>
      <c r="G204" s="23"/>
      <c r="H204" s="23"/>
      <c r="I204" s="23"/>
      <c r="J204" s="23"/>
    </row>
    <row r="205" spans="1:10" ht="15" customHeight="1" x14ac:dyDescent="0.25">
      <c r="A205" s="23"/>
      <c r="B205" s="27" t="s">
        <v>50</v>
      </c>
      <c r="C205" s="45">
        <v>0</v>
      </c>
      <c r="D205" s="45">
        <v>0</v>
      </c>
      <c r="E205" s="45">
        <v>0</v>
      </c>
      <c r="F205" s="45">
        <v>0</v>
      </c>
      <c r="G205" s="23"/>
      <c r="H205" s="23"/>
      <c r="I205" s="23"/>
      <c r="J205" s="23"/>
    </row>
    <row r="206" spans="1:10" ht="20.100000000000001" customHeight="1" x14ac:dyDescent="0.25">
      <c r="A206" s="23"/>
      <c r="B206" s="27" t="s">
        <v>172</v>
      </c>
      <c r="C206" s="46">
        <v>0</v>
      </c>
      <c r="D206" s="46">
        <v>0</v>
      </c>
      <c r="E206" s="46">
        <v>0</v>
      </c>
      <c r="F206" s="46">
        <v>0</v>
      </c>
      <c r="G206" s="23"/>
      <c r="H206" s="23"/>
      <c r="I206" s="23"/>
      <c r="J206" s="23"/>
    </row>
    <row r="207" spans="1:10" ht="15" customHeight="1" x14ac:dyDescent="0.25">
      <c r="A207" s="23"/>
      <c r="B207" s="27" t="s">
        <v>49</v>
      </c>
      <c r="C207" s="45">
        <v>0</v>
      </c>
      <c r="D207" s="45">
        <v>0</v>
      </c>
      <c r="E207" s="45">
        <v>0</v>
      </c>
      <c r="F207" s="45">
        <v>0</v>
      </c>
      <c r="G207" s="23"/>
      <c r="H207" s="23"/>
      <c r="I207" s="23"/>
      <c r="J207" s="23"/>
    </row>
    <row r="208" spans="1:10" ht="15" customHeight="1" x14ac:dyDescent="0.25">
      <c r="A208" s="23"/>
      <c r="B208" s="27" t="s">
        <v>50</v>
      </c>
      <c r="C208" s="45">
        <v>0</v>
      </c>
      <c r="D208" s="45">
        <v>0</v>
      </c>
      <c r="E208" s="45">
        <v>0</v>
      </c>
      <c r="F208" s="45">
        <v>0</v>
      </c>
      <c r="G208" s="23"/>
      <c r="H208" s="23"/>
      <c r="I208" s="23"/>
      <c r="J208" s="23"/>
    </row>
    <row r="209" spans="1:10" ht="15" customHeight="1" x14ac:dyDescent="0.25">
      <c r="A209" s="23"/>
      <c r="B209" s="27" t="s">
        <v>55</v>
      </c>
      <c r="C209" s="45">
        <v>0</v>
      </c>
      <c r="D209" s="45">
        <v>0</v>
      </c>
      <c r="E209" s="45">
        <v>0</v>
      </c>
      <c r="F209" s="45">
        <v>0</v>
      </c>
      <c r="G209" s="23"/>
      <c r="H209" s="23"/>
      <c r="I209" s="23"/>
      <c r="J209" s="23"/>
    </row>
    <row r="210" spans="1:10" ht="15" customHeight="1" x14ac:dyDescent="0.25">
      <c r="A210" s="23"/>
      <c r="B210" s="27" t="s">
        <v>49</v>
      </c>
      <c r="C210" s="45">
        <v>0</v>
      </c>
      <c r="D210" s="45">
        <v>0</v>
      </c>
      <c r="E210" s="45">
        <v>0</v>
      </c>
      <c r="F210" s="45">
        <v>0</v>
      </c>
      <c r="G210" s="23"/>
      <c r="H210" s="23"/>
      <c r="I210" s="23"/>
      <c r="J210" s="23"/>
    </row>
    <row r="211" spans="1:10" ht="15" customHeight="1" x14ac:dyDescent="0.25">
      <c r="A211" s="23"/>
      <c r="B211" s="27" t="s">
        <v>50</v>
      </c>
      <c r="C211" s="45">
        <v>0</v>
      </c>
      <c r="D211" s="45">
        <v>0</v>
      </c>
      <c r="E211" s="45">
        <v>0</v>
      </c>
      <c r="F211" s="45">
        <v>0</v>
      </c>
      <c r="G211" s="23"/>
      <c r="H211" s="23"/>
      <c r="I211" s="23"/>
      <c r="J211" s="23"/>
    </row>
    <row r="212" spans="1:10" ht="15" customHeight="1" x14ac:dyDescent="0.25">
      <c r="A212" s="23"/>
      <c r="B212" s="27" t="s">
        <v>56</v>
      </c>
      <c r="C212" s="45">
        <v>0</v>
      </c>
      <c r="D212" s="45">
        <v>6100000</v>
      </c>
      <c r="E212" s="45">
        <v>10000000</v>
      </c>
      <c r="F212" s="45">
        <v>10000000</v>
      </c>
      <c r="G212" s="23"/>
      <c r="H212" s="23"/>
      <c r="I212" s="23"/>
      <c r="J212" s="23"/>
    </row>
    <row r="213" spans="1:10" ht="15" customHeight="1" x14ac:dyDescent="0.25">
      <c r="A213" s="23"/>
      <c r="B213" s="27" t="s">
        <v>49</v>
      </c>
      <c r="C213" s="45">
        <v>0</v>
      </c>
      <c r="D213" s="45">
        <v>6100000</v>
      </c>
      <c r="E213" s="45">
        <v>10000000</v>
      </c>
      <c r="F213" s="45">
        <v>10000000</v>
      </c>
      <c r="G213" s="23"/>
      <c r="H213" s="23"/>
      <c r="I213" s="23"/>
      <c r="J213" s="23"/>
    </row>
    <row r="214" spans="1:10" ht="15" customHeight="1" x14ac:dyDescent="0.25">
      <c r="A214" s="23"/>
      <c r="B214" s="27" t="s">
        <v>50</v>
      </c>
      <c r="C214" s="45">
        <v>0</v>
      </c>
      <c r="D214" s="45">
        <v>0</v>
      </c>
      <c r="E214" s="45">
        <v>0</v>
      </c>
      <c r="F214" s="45">
        <v>0</v>
      </c>
      <c r="G214" s="23"/>
      <c r="H214" s="23"/>
      <c r="I214" s="23"/>
      <c r="J214" s="23"/>
    </row>
    <row r="215" spans="1:10" ht="15" customHeight="1" x14ac:dyDescent="0.25">
      <c r="A215" s="23"/>
      <c r="B215" s="27" t="s">
        <v>57</v>
      </c>
      <c r="C215" s="45">
        <v>0</v>
      </c>
      <c r="D215" s="45">
        <v>0</v>
      </c>
      <c r="E215" s="45">
        <v>0</v>
      </c>
      <c r="F215" s="45">
        <v>0</v>
      </c>
      <c r="G215" s="23"/>
      <c r="H215" s="23"/>
      <c r="I215" s="23"/>
      <c r="J215" s="23"/>
    </row>
    <row r="216" spans="1:10" ht="15" customHeight="1" x14ac:dyDescent="0.25">
      <c r="A216" s="23"/>
      <c r="B216" s="27" t="s">
        <v>49</v>
      </c>
      <c r="C216" s="45">
        <v>0</v>
      </c>
      <c r="D216" s="45">
        <v>0</v>
      </c>
      <c r="E216" s="45">
        <v>0</v>
      </c>
      <c r="F216" s="45">
        <v>0</v>
      </c>
      <c r="G216" s="23"/>
      <c r="H216" s="23"/>
      <c r="I216" s="23"/>
      <c r="J216" s="23"/>
    </row>
    <row r="217" spans="1:10" ht="15" customHeight="1" x14ac:dyDescent="0.25">
      <c r="A217" s="23"/>
      <c r="B217" s="27" t="s">
        <v>58</v>
      </c>
      <c r="C217" s="45">
        <v>0</v>
      </c>
      <c r="D217" s="45">
        <v>0</v>
      </c>
      <c r="E217" s="45">
        <v>0</v>
      </c>
      <c r="F217" s="45">
        <v>0</v>
      </c>
      <c r="G217" s="23"/>
      <c r="H217" s="23"/>
      <c r="I217" s="23"/>
      <c r="J217" s="23"/>
    </row>
    <row r="218" spans="1:10" ht="15" customHeight="1" x14ac:dyDescent="0.25">
      <c r="A218" s="23"/>
      <c r="B218" s="27" t="s">
        <v>59</v>
      </c>
      <c r="C218" s="45">
        <v>0</v>
      </c>
      <c r="D218" s="45">
        <v>0</v>
      </c>
      <c r="E218" s="45">
        <v>0</v>
      </c>
      <c r="F218" s="45">
        <v>0</v>
      </c>
      <c r="G218" s="23"/>
      <c r="H218" s="23"/>
      <c r="I218" s="23"/>
      <c r="J218" s="23"/>
    </row>
    <row r="219" spans="1:10" ht="15" customHeight="1" x14ac:dyDescent="0.25">
      <c r="A219" s="23"/>
      <c r="B219" s="27" t="s">
        <v>60</v>
      </c>
      <c r="C219" s="45">
        <v>0</v>
      </c>
      <c r="D219" s="45">
        <v>0</v>
      </c>
      <c r="E219" s="45">
        <v>0</v>
      </c>
      <c r="F219" s="45">
        <v>0</v>
      </c>
      <c r="G219" s="23"/>
      <c r="H219" s="23"/>
      <c r="I219" s="23"/>
      <c r="J219" s="23"/>
    </row>
    <row r="220" spans="1:10" ht="15" customHeight="1" x14ac:dyDescent="0.25">
      <c r="A220" s="23"/>
      <c r="B220" s="27" t="s">
        <v>61</v>
      </c>
      <c r="C220" s="45">
        <v>0</v>
      </c>
      <c r="D220" s="45">
        <v>0</v>
      </c>
      <c r="E220" s="45">
        <v>0</v>
      </c>
      <c r="F220" s="45">
        <v>0</v>
      </c>
      <c r="G220" s="23"/>
      <c r="H220" s="23"/>
      <c r="I220" s="23"/>
      <c r="J220" s="23"/>
    </row>
    <row r="221" spans="1:10" ht="15" customHeight="1" x14ac:dyDescent="0.25">
      <c r="A221" s="23"/>
      <c r="B221" s="27" t="s">
        <v>62</v>
      </c>
      <c r="C221" s="45">
        <v>0</v>
      </c>
      <c r="D221" s="45">
        <v>235000000</v>
      </c>
      <c r="E221" s="45">
        <v>185000000</v>
      </c>
      <c r="F221" s="45">
        <v>185000000</v>
      </c>
      <c r="G221" s="23"/>
      <c r="H221" s="23"/>
      <c r="I221" s="23"/>
      <c r="J221" s="23"/>
    </row>
    <row r="222" spans="1:10" ht="15" customHeight="1" x14ac:dyDescent="0.25">
      <c r="A222" s="23"/>
      <c r="B222" s="27" t="s">
        <v>49</v>
      </c>
      <c r="C222" s="45">
        <v>0</v>
      </c>
      <c r="D222" s="45">
        <v>235000000</v>
      </c>
      <c r="E222" s="45">
        <v>185000000</v>
      </c>
      <c r="F222" s="45">
        <v>185000000</v>
      </c>
      <c r="G222" s="23"/>
      <c r="H222" s="23"/>
      <c r="I222" s="23"/>
      <c r="J222" s="23"/>
    </row>
    <row r="223" spans="1:10" ht="15" customHeight="1" x14ac:dyDescent="0.25">
      <c r="A223" s="23"/>
      <c r="B223" s="27" t="s">
        <v>58</v>
      </c>
      <c r="C223" s="45">
        <v>0</v>
      </c>
      <c r="D223" s="45">
        <v>0</v>
      </c>
      <c r="E223" s="45">
        <v>0</v>
      </c>
      <c r="F223" s="45">
        <v>0</v>
      </c>
      <c r="G223" s="23"/>
      <c r="H223" s="23"/>
      <c r="I223" s="23"/>
      <c r="J223" s="23"/>
    </row>
    <row r="224" spans="1:10" ht="15" customHeight="1" x14ac:dyDescent="0.25">
      <c r="A224" s="23"/>
      <c r="B224" s="27" t="s">
        <v>59</v>
      </c>
      <c r="C224" s="45">
        <v>0</v>
      </c>
      <c r="D224" s="45">
        <v>0</v>
      </c>
      <c r="E224" s="45">
        <v>0</v>
      </c>
      <c r="F224" s="45">
        <v>0</v>
      </c>
      <c r="G224" s="23"/>
      <c r="H224" s="23"/>
      <c r="I224" s="23"/>
      <c r="J224" s="23"/>
    </row>
    <row r="225" spans="1:10" ht="15" customHeight="1" x14ac:dyDescent="0.25">
      <c r="A225" s="23"/>
      <c r="B225" s="27" t="s">
        <v>60</v>
      </c>
      <c r="C225" s="45">
        <v>0</v>
      </c>
      <c r="D225" s="45">
        <v>0</v>
      </c>
      <c r="E225" s="45">
        <v>0</v>
      </c>
      <c r="F225" s="45">
        <v>0</v>
      </c>
      <c r="G225" s="23"/>
      <c r="H225" s="23"/>
      <c r="I225" s="23"/>
      <c r="J225" s="23"/>
    </row>
    <row r="226" spans="1:10" ht="15" customHeight="1" x14ac:dyDescent="0.25">
      <c r="A226" s="23"/>
      <c r="B226" s="27" t="s">
        <v>61</v>
      </c>
      <c r="C226" s="45">
        <v>0</v>
      </c>
      <c r="D226" s="45">
        <v>0</v>
      </c>
      <c r="E226" s="45">
        <v>0</v>
      </c>
      <c r="F226" s="45">
        <v>0</v>
      </c>
      <c r="G226" s="23"/>
      <c r="H226" s="23"/>
      <c r="I226" s="23"/>
      <c r="J226" s="23"/>
    </row>
    <row r="227" spans="1:10" ht="15" customHeight="1" x14ac:dyDescent="0.25">
      <c r="A227" s="23"/>
      <c r="B227" s="27" t="s">
        <v>63</v>
      </c>
      <c r="C227" s="45">
        <v>0</v>
      </c>
      <c r="D227" s="45">
        <v>0</v>
      </c>
      <c r="E227" s="45">
        <v>0</v>
      </c>
      <c r="F227" s="45">
        <v>0</v>
      </c>
      <c r="G227" s="23"/>
      <c r="H227" s="23"/>
      <c r="I227" s="23"/>
      <c r="J227" s="23"/>
    </row>
    <row r="228" spans="1:10" ht="15" customHeight="1" x14ac:dyDescent="0.25">
      <c r="A228" s="23"/>
      <c r="B228" s="27" t="s">
        <v>49</v>
      </c>
      <c r="C228" s="45">
        <v>0</v>
      </c>
      <c r="D228" s="45">
        <v>0</v>
      </c>
      <c r="E228" s="45">
        <v>0</v>
      </c>
      <c r="F228" s="45">
        <v>0</v>
      </c>
      <c r="G228" s="23"/>
      <c r="H228" s="23"/>
      <c r="I228" s="23"/>
      <c r="J228" s="23"/>
    </row>
    <row r="229" spans="1:10" ht="15" customHeight="1" x14ac:dyDescent="0.25">
      <c r="A229" s="23"/>
      <c r="B229" s="27" t="s">
        <v>58</v>
      </c>
      <c r="C229" s="45">
        <v>0</v>
      </c>
      <c r="D229" s="45">
        <v>0</v>
      </c>
      <c r="E229" s="45">
        <v>0</v>
      </c>
      <c r="F229" s="45">
        <v>0</v>
      </c>
      <c r="G229" s="23"/>
      <c r="H229" s="23"/>
      <c r="I229" s="23"/>
      <c r="J229" s="23"/>
    </row>
    <row r="230" spans="1:10" ht="15" customHeight="1" x14ac:dyDescent="0.25">
      <c r="A230" s="23"/>
      <c r="B230" s="27" t="s">
        <v>59</v>
      </c>
      <c r="C230" s="45">
        <v>0</v>
      </c>
      <c r="D230" s="45">
        <v>0</v>
      </c>
      <c r="E230" s="45">
        <v>0</v>
      </c>
      <c r="F230" s="45">
        <v>0</v>
      </c>
      <c r="G230" s="23"/>
      <c r="H230" s="23"/>
      <c r="I230" s="23"/>
      <c r="J230" s="23"/>
    </row>
    <row r="231" spans="1:10" ht="15" customHeight="1" x14ac:dyDescent="0.25">
      <c r="A231" s="23"/>
      <c r="B231" s="27" t="s">
        <v>60</v>
      </c>
      <c r="C231" s="45">
        <v>0</v>
      </c>
      <c r="D231" s="45">
        <v>0</v>
      </c>
      <c r="E231" s="45">
        <v>0</v>
      </c>
      <c r="F231" s="45">
        <v>0</v>
      </c>
      <c r="G231" s="23"/>
      <c r="H231" s="23"/>
      <c r="I231" s="23"/>
      <c r="J231" s="23"/>
    </row>
    <row r="232" spans="1:10" ht="15" customHeight="1" x14ac:dyDescent="0.25">
      <c r="A232" s="23"/>
      <c r="B232" s="27" t="s">
        <v>61</v>
      </c>
      <c r="C232" s="45">
        <v>0</v>
      </c>
      <c r="D232" s="45">
        <v>0</v>
      </c>
      <c r="E232" s="45">
        <v>0</v>
      </c>
      <c r="F232" s="45">
        <v>0</v>
      </c>
      <c r="G232" s="23"/>
      <c r="H232" s="23"/>
      <c r="I232" s="23"/>
      <c r="J232" s="23"/>
    </row>
    <row r="233" spans="1:10" ht="15" customHeight="1" x14ac:dyDescent="0.25">
      <c r="A233" s="23"/>
      <c r="B233" s="27" t="s">
        <v>64</v>
      </c>
      <c r="C233" s="45">
        <v>0</v>
      </c>
      <c r="D233" s="45">
        <v>0</v>
      </c>
      <c r="E233" s="45">
        <v>0</v>
      </c>
      <c r="F233" s="45">
        <v>0</v>
      </c>
      <c r="G233" s="23"/>
      <c r="H233" s="23"/>
      <c r="I233" s="23"/>
      <c r="J233" s="23"/>
    </row>
    <row r="234" spans="1:10" ht="15" customHeight="1" x14ac:dyDescent="0.25">
      <c r="A234" s="23"/>
      <c r="B234" s="27" t="s">
        <v>65</v>
      </c>
      <c r="C234" s="45">
        <v>0</v>
      </c>
      <c r="D234" s="45">
        <v>0</v>
      </c>
      <c r="E234" s="45">
        <v>0</v>
      </c>
      <c r="F234" s="45">
        <v>0</v>
      </c>
      <c r="G234" s="23"/>
      <c r="H234" s="23"/>
      <c r="I234" s="23"/>
      <c r="J234" s="23"/>
    </row>
    <row r="235" spans="1:10" ht="20.100000000000001" customHeight="1" x14ac:dyDescent="0.25">
      <c r="A235" s="23"/>
      <c r="B235" s="47" t="s">
        <v>18</v>
      </c>
      <c r="C235" s="23"/>
      <c r="D235" s="23"/>
      <c r="E235" s="23"/>
      <c r="F235" s="23"/>
      <c r="G235" s="23"/>
      <c r="H235" s="23"/>
      <c r="I235" s="23"/>
      <c r="J235" s="23"/>
    </row>
  </sheetData>
  <mergeCells count="28">
    <mergeCell ref="C137:F137"/>
    <mergeCell ref="C138:F138"/>
    <mergeCell ref="B147:F147"/>
    <mergeCell ref="C80:F80"/>
    <mergeCell ref="C81:F81"/>
    <mergeCell ref="B90:F90"/>
    <mergeCell ref="C135:F135"/>
    <mergeCell ref="C136:F136"/>
    <mergeCell ref="C78:F78"/>
    <mergeCell ref="C79:F79"/>
    <mergeCell ref="B1:F1"/>
    <mergeCell ref="B2:F2"/>
    <mergeCell ref="C3:F3"/>
    <mergeCell ref="C4:F4"/>
    <mergeCell ref="C5:F5"/>
    <mergeCell ref="C6:F6"/>
    <mergeCell ref="C14:F14"/>
    <mergeCell ref="B19:F19"/>
    <mergeCell ref="C20:F20"/>
    <mergeCell ref="C21:F21"/>
    <mergeCell ref="C22:F22"/>
    <mergeCell ref="C23:F23"/>
    <mergeCell ref="C7:F7"/>
    <mergeCell ref="B8:F8"/>
    <mergeCell ref="B9:F9"/>
    <mergeCell ref="C10:F10"/>
    <mergeCell ref="B32:F32"/>
    <mergeCell ref="B77:F77"/>
  </mergeCells>
  <pageMargins left="0" right="0" top="0" bottom="0"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291"/>
  <sheetViews>
    <sheetView view="pageBreakPreview" topLeftCell="A255" zoomScale="60" zoomScaleNormal="100" workbookViewId="0">
      <selection activeCell="H301" sqref="H301"/>
    </sheetView>
  </sheetViews>
  <sheetFormatPr defaultRowHeight="15" x14ac:dyDescent="0.25"/>
  <cols>
    <col min="1" max="1" width="9.7109375" style="396" customWidth="1"/>
    <col min="2" max="2" width="28.28515625" style="396" customWidth="1"/>
    <col min="3" max="5" width="15.85546875" style="396" customWidth="1"/>
    <col min="6" max="6" width="16.140625" style="396" customWidth="1"/>
    <col min="7" max="7" width="6.7109375" style="396" customWidth="1"/>
    <col min="8" max="8" width="18.28515625" style="396" customWidth="1"/>
    <col min="9" max="9" width="10.7109375" style="396" customWidth="1"/>
    <col min="10" max="10" width="17.42578125" style="396" customWidth="1"/>
    <col min="11" max="16384" width="9.140625" style="396"/>
  </cols>
  <sheetData>
    <row r="1" spans="1:10" ht="20.100000000000001" customHeight="1" x14ac:dyDescent="0.25">
      <c r="A1" s="1324"/>
      <c r="B1" s="1611" t="s">
        <v>0</v>
      </c>
      <c r="C1" s="1612"/>
      <c r="D1" s="1612"/>
      <c r="E1" s="1612"/>
      <c r="F1" s="1612"/>
      <c r="G1" s="1324"/>
      <c r="H1" s="1324"/>
      <c r="I1" s="1324"/>
      <c r="J1" s="1324"/>
    </row>
    <row r="2" spans="1:10" ht="24.95" customHeight="1" x14ac:dyDescent="0.25">
      <c r="A2" s="1324"/>
      <c r="B2" s="1613" t="s">
        <v>1</v>
      </c>
      <c r="C2" s="1614"/>
      <c r="D2" s="1614"/>
      <c r="E2" s="1614"/>
      <c r="F2" s="1614"/>
      <c r="G2" s="1324"/>
      <c r="H2" s="1324"/>
      <c r="I2" s="1324"/>
      <c r="J2" s="1324"/>
    </row>
    <row r="3" spans="1:10" ht="14.1" customHeight="1" x14ac:dyDescent="0.25">
      <c r="A3" s="1324"/>
      <c r="B3" s="1346" t="s">
        <v>2</v>
      </c>
      <c r="C3" s="1609" t="s">
        <v>1460</v>
      </c>
      <c r="D3" s="1610"/>
      <c r="E3" s="1610"/>
      <c r="F3" s="1610"/>
      <c r="G3" s="1324"/>
      <c r="H3" s="1324"/>
      <c r="I3" s="1324"/>
      <c r="J3" s="1324"/>
    </row>
    <row r="4" spans="1:10" ht="14.1" customHeight="1" x14ac:dyDescent="0.25">
      <c r="A4" s="1324"/>
      <c r="B4" s="1346" t="s">
        <v>4</v>
      </c>
      <c r="C4" s="1609" t="s">
        <v>248</v>
      </c>
      <c r="D4" s="1610"/>
      <c r="E4" s="1610"/>
      <c r="F4" s="1610"/>
      <c r="G4" s="1324"/>
      <c r="H4" s="1324"/>
      <c r="I4" s="1324"/>
      <c r="J4" s="1324"/>
    </row>
    <row r="5" spans="1:10" ht="14.1" customHeight="1" x14ac:dyDescent="0.25">
      <c r="A5" s="1324"/>
      <c r="B5" s="1346" t="s">
        <v>6</v>
      </c>
      <c r="C5" s="1609" t="s">
        <v>1459</v>
      </c>
      <c r="D5" s="1610"/>
      <c r="E5" s="1610"/>
      <c r="F5" s="1610"/>
      <c r="G5" s="1324"/>
      <c r="H5" s="1324"/>
      <c r="I5" s="1324"/>
      <c r="J5" s="1324"/>
    </row>
    <row r="6" spans="1:10" ht="14.1" customHeight="1" x14ac:dyDescent="0.25">
      <c r="A6" s="1324"/>
      <c r="B6" s="1346" t="s">
        <v>8</v>
      </c>
      <c r="C6" s="1609" t="s">
        <v>301</v>
      </c>
      <c r="D6" s="1610"/>
      <c r="E6" s="1610"/>
      <c r="F6" s="1610"/>
      <c r="G6" s="1324"/>
      <c r="H6" s="1324"/>
      <c r="I6" s="1324"/>
      <c r="J6" s="1324"/>
    </row>
    <row r="7" spans="1:10" ht="14.1" customHeight="1" x14ac:dyDescent="0.25">
      <c r="A7" s="1324"/>
      <c r="B7" s="1346" t="s">
        <v>10</v>
      </c>
      <c r="C7" s="1603" t="s">
        <v>11</v>
      </c>
      <c r="D7" s="1604"/>
      <c r="E7" s="1604"/>
      <c r="F7" s="1604"/>
      <c r="G7" s="1324"/>
      <c r="H7" s="1324"/>
      <c r="I7" s="1324"/>
      <c r="J7" s="1324"/>
    </row>
    <row r="8" spans="1:10" ht="14.1" customHeight="1" x14ac:dyDescent="0.25">
      <c r="A8" s="1324"/>
      <c r="B8" s="1605" t="s">
        <v>12</v>
      </c>
      <c r="C8" s="1606"/>
      <c r="D8" s="1606"/>
      <c r="E8" s="1606"/>
      <c r="F8" s="1606"/>
      <c r="G8" s="1324"/>
      <c r="H8" s="1324"/>
      <c r="I8" s="1324"/>
      <c r="J8" s="1324"/>
    </row>
    <row r="9" spans="1:10" ht="30.95" customHeight="1" x14ac:dyDescent="0.25">
      <c r="A9" s="1324"/>
      <c r="B9" s="1607" t="s">
        <v>1458</v>
      </c>
      <c r="C9" s="1608"/>
      <c r="D9" s="1608"/>
      <c r="E9" s="1608"/>
      <c r="F9" s="1608"/>
      <c r="G9" s="1324"/>
      <c r="H9" s="1324"/>
      <c r="I9" s="1324"/>
      <c r="J9" s="1324"/>
    </row>
    <row r="10" spans="1:10" ht="120.95" customHeight="1" x14ac:dyDescent="0.25">
      <c r="A10" s="1324"/>
      <c r="B10" s="1330" t="s">
        <v>14</v>
      </c>
      <c r="C10" s="1601" t="s">
        <v>1457</v>
      </c>
      <c r="D10" s="1602"/>
      <c r="E10" s="1602"/>
      <c r="F10" s="1602"/>
      <c r="G10" s="1324"/>
      <c r="H10" s="1324"/>
      <c r="I10" s="1324"/>
      <c r="J10" s="1324"/>
    </row>
    <row r="11" spans="1:10" ht="27.95" customHeight="1" x14ac:dyDescent="0.25">
      <c r="A11" s="1324"/>
      <c r="B11" s="1327" t="s">
        <v>179</v>
      </c>
      <c r="C11" s="1345">
        <v>2023</v>
      </c>
      <c r="D11" s="1345">
        <v>2024</v>
      </c>
      <c r="E11" s="1345">
        <v>2025</v>
      </c>
      <c r="F11" s="1345">
        <v>2026</v>
      </c>
      <c r="G11" s="1324"/>
      <c r="H11" s="1324"/>
      <c r="I11" s="1324"/>
      <c r="J11" s="1324"/>
    </row>
    <row r="12" spans="1:10" ht="14.1" customHeight="1" x14ac:dyDescent="0.25">
      <c r="A12" s="1324"/>
      <c r="B12" s="1344"/>
      <c r="C12" s="1343" t="s">
        <v>22</v>
      </c>
      <c r="D12" s="1343" t="s">
        <v>23</v>
      </c>
      <c r="E12" s="1343" t="s">
        <v>23</v>
      </c>
      <c r="F12" s="1343" t="s">
        <v>23</v>
      </c>
      <c r="G12" s="1324"/>
      <c r="H12" s="1324"/>
      <c r="I12" s="1324"/>
      <c r="J12" s="1324"/>
    </row>
    <row r="13" spans="1:10" ht="30.95" customHeight="1" x14ac:dyDescent="0.25">
      <c r="A13" s="1324"/>
      <c r="B13" s="1327" t="s">
        <v>1456</v>
      </c>
      <c r="C13" s="1340" t="s">
        <v>272</v>
      </c>
      <c r="D13" s="1340" t="s">
        <v>272</v>
      </c>
      <c r="E13" s="1340" t="s">
        <v>1455</v>
      </c>
      <c r="F13" s="1340" t="s">
        <v>1455</v>
      </c>
      <c r="G13" s="1324"/>
      <c r="H13" s="1324"/>
      <c r="I13" s="1324"/>
      <c r="J13" s="1324"/>
    </row>
    <row r="14" spans="1:10" ht="78.95" customHeight="1" x14ac:dyDescent="0.25">
      <c r="A14" s="1324"/>
      <c r="B14" s="1330" t="s">
        <v>16</v>
      </c>
      <c r="C14" s="1601" t="s">
        <v>1454</v>
      </c>
      <c r="D14" s="1602"/>
      <c r="E14" s="1602"/>
      <c r="F14" s="1602"/>
      <c r="G14" s="1324"/>
      <c r="H14" s="1324"/>
      <c r="I14" s="1324"/>
      <c r="J14" s="1324"/>
    </row>
    <row r="15" spans="1:10" ht="27.95" customHeight="1" x14ac:dyDescent="0.25">
      <c r="A15" s="1324"/>
      <c r="B15" s="1327" t="s">
        <v>184</v>
      </c>
      <c r="C15" s="1345">
        <v>2023</v>
      </c>
      <c r="D15" s="1345">
        <v>2024</v>
      </c>
      <c r="E15" s="1345">
        <v>2025</v>
      </c>
      <c r="F15" s="1345">
        <v>2026</v>
      </c>
      <c r="G15" s="1324"/>
      <c r="H15" s="1324"/>
      <c r="I15" s="1324"/>
      <c r="J15" s="1324"/>
    </row>
    <row r="16" spans="1:10" ht="14.1" customHeight="1" x14ac:dyDescent="0.25">
      <c r="A16" s="1324"/>
      <c r="B16" s="1344"/>
      <c r="C16" s="1343" t="s">
        <v>22</v>
      </c>
      <c r="D16" s="1343" t="s">
        <v>23</v>
      </c>
      <c r="E16" s="1343" t="s">
        <v>23</v>
      </c>
      <c r="F16" s="1343" t="s">
        <v>23</v>
      </c>
      <c r="G16" s="1324"/>
      <c r="H16" s="1324"/>
      <c r="I16" s="1324"/>
      <c r="J16" s="1324"/>
    </row>
    <row r="17" spans="1:10" ht="30.95" customHeight="1" x14ac:dyDescent="0.25">
      <c r="A17" s="1324"/>
      <c r="B17" s="1327" t="s">
        <v>1453</v>
      </c>
      <c r="C17" s="1340" t="s">
        <v>270</v>
      </c>
      <c r="D17" s="1340" t="s">
        <v>272</v>
      </c>
      <c r="E17" s="1340" t="s">
        <v>272</v>
      </c>
      <c r="F17" s="1340" t="s">
        <v>272</v>
      </c>
      <c r="G17" s="1324"/>
      <c r="H17" s="1324"/>
      <c r="I17" s="1324"/>
      <c r="J17" s="1324"/>
    </row>
    <row r="18" spans="1:10" ht="30.95" customHeight="1" x14ac:dyDescent="0.25">
      <c r="A18" s="1324"/>
      <c r="B18" s="1327" t="s">
        <v>1452</v>
      </c>
      <c r="C18" s="1340" t="s">
        <v>181</v>
      </c>
      <c r="D18" s="1340" t="s">
        <v>181</v>
      </c>
      <c r="E18" s="1340" t="s">
        <v>181</v>
      </c>
      <c r="F18" s="1340" t="s">
        <v>181</v>
      </c>
      <c r="G18" s="1324"/>
      <c r="H18" s="1324"/>
      <c r="I18" s="1324"/>
      <c r="J18" s="1324"/>
    </row>
    <row r="19" spans="1:10" ht="14.1" customHeight="1" x14ac:dyDescent="0.25">
      <c r="A19" s="1324"/>
      <c r="B19" s="1599" t="s">
        <v>27</v>
      </c>
      <c r="C19" s="1600"/>
      <c r="D19" s="1600"/>
      <c r="E19" s="1600"/>
      <c r="F19" s="1600"/>
      <c r="G19" s="1324"/>
      <c r="H19" s="1324"/>
      <c r="I19" s="1324"/>
      <c r="J19" s="1324"/>
    </row>
    <row r="20" spans="1:10" ht="14.1" customHeight="1" x14ac:dyDescent="0.25">
      <c r="A20" s="1324"/>
      <c r="B20" s="1342" t="s">
        <v>1451</v>
      </c>
      <c r="C20" s="1599" t="s">
        <v>1450</v>
      </c>
      <c r="D20" s="1600"/>
      <c r="E20" s="1600"/>
      <c r="F20" s="1600"/>
      <c r="G20" s="1324"/>
      <c r="H20" s="1324"/>
      <c r="I20" s="1324"/>
      <c r="J20" s="1324"/>
    </row>
    <row r="21" spans="1:10" ht="18" customHeight="1" x14ac:dyDescent="0.25">
      <c r="A21" s="1324"/>
      <c r="B21" s="1341" t="s">
        <v>19</v>
      </c>
      <c r="C21" s="1597" t="s">
        <v>1449</v>
      </c>
      <c r="D21" s="1598"/>
      <c r="E21" s="1598"/>
      <c r="F21" s="1598"/>
      <c r="G21" s="1324"/>
      <c r="H21" s="1324"/>
      <c r="I21" s="1324"/>
      <c r="J21" s="1324"/>
    </row>
    <row r="22" spans="1:10" ht="18" customHeight="1" x14ac:dyDescent="0.25">
      <c r="A22" s="1324"/>
      <c r="B22" s="1323" t="s">
        <v>20</v>
      </c>
      <c r="C22" s="1593" t="s">
        <v>1448</v>
      </c>
      <c r="D22" s="1594"/>
      <c r="E22" s="1594"/>
      <c r="F22" s="1594"/>
      <c r="G22" s="1324"/>
      <c r="H22" s="1324"/>
      <c r="I22" s="1324"/>
      <c r="J22" s="1324"/>
    </row>
    <row r="23" spans="1:10" ht="18" customHeight="1" x14ac:dyDescent="0.25">
      <c r="A23" s="1324"/>
      <c r="B23" s="1323" t="s">
        <v>21</v>
      </c>
      <c r="C23" s="1593" t="s">
        <v>512</v>
      </c>
      <c r="D23" s="1594"/>
      <c r="E23" s="1594"/>
      <c r="F23" s="1594"/>
      <c r="G23" s="1324"/>
      <c r="H23" s="1324"/>
      <c r="I23" s="1324"/>
      <c r="J23" s="1324"/>
    </row>
    <row r="24" spans="1:10" ht="15" customHeight="1" x14ac:dyDescent="0.25">
      <c r="A24" s="1324"/>
      <c r="B24" s="1339"/>
      <c r="C24" s="1338">
        <v>2023</v>
      </c>
      <c r="D24" s="1338">
        <v>2024</v>
      </c>
      <c r="E24" s="1338">
        <v>2025</v>
      </c>
      <c r="F24" s="1338">
        <v>2026</v>
      </c>
      <c r="G24" s="1324"/>
      <c r="H24" s="1324"/>
      <c r="I24" s="1324"/>
      <c r="J24" s="1324"/>
    </row>
    <row r="25" spans="1:10" ht="15" customHeight="1" x14ac:dyDescent="0.25">
      <c r="A25" s="1324"/>
      <c r="B25" s="1337"/>
      <c r="C25" s="1336" t="s">
        <v>22</v>
      </c>
      <c r="D25" s="1336" t="s">
        <v>23</v>
      </c>
      <c r="E25" s="1336" t="s">
        <v>23</v>
      </c>
      <c r="F25" s="1336" t="s">
        <v>23</v>
      </c>
      <c r="G25" s="1324"/>
      <c r="H25" s="1324"/>
      <c r="I25" s="1324"/>
      <c r="J25" s="1324"/>
    </row>
    <row r="26" spans="1:10" ht="14.1" customHeight="1" x14ac:dyDescent="0.25">
      <c r="A26" s="1324"/>
      <c r="B26" s="1327" t="s">
        <v>33</v>
      </c>
      <c r="C26" s="1340" t="s">
        <v>1447</v>
      </c>
      <c r="D26" s="1340" t="s">
        <v>1447</v>
      </c>
      <c r="E26" s="1340" t="s">
        <v>1447</v>
      </c>
      <c r="F26" s="1340" t="s">
        <v>1446</v>
      </c>
      <c r="G26" s="1324"/>
      <c r="H26" s="1324"/>
      <c r="I26" s="1324"/>
      <c r="J26" s="1324"/>
    </row>
    <row r="27" spans="1:10" ht="14.1" customHeight="1" x14ac:dyDescent="0.25">
      <c r="A27" s="1324"/>
      <c r="B27" s="1327" t="s">
        <v>35</v>
      </c>
      <c r="C27" s="1340" t="s">
        <v>1445</v>
      </c>
      <c r="D27" s="1340" t="s">
        <v>1444</v>
      </c>
      <c r="E27" s="1340" t="s">
        <v>1443</v>
      </c>
      <c r="F27" s="1340" t="s">
        <v>1442</v>
      </c>
      <c r="G27" s="1324"/>
      <c r="H27" s="1324"/>
      <c r="I27" s="1324"/>
      <c r="J27" s="1324"/>
    </row>
    <row r="28" spans="1:10" ht="14.1" customHeight="1" x14ac:dyDescent="0.25">
      <c r="A28" s="1324"/>
      <c r="B28" s="1327" t="s">
        <v>40</v>
      </c>
      <c r="C28" s="1340" t="s">
        <v>1441</v>
      </c>
      <c r="D28" s="1340" t="s">
        <v>1440</v>
      </c>
      <c r="E28" s="1340" t="s">
        <v>1439</v>
      </c>
      <c r="F28" s="1340" t="s">
        <v>1438</v>
      </c>
      <c r="G28" s="1324"/>
      <c r="H28" s="1324"/>
      <c r="I28" s="1324"/>
      <c r="J28" s="1324"/>
    </row>
    <row r="29" spans="1:10" ht="14.1" customHeight="1" x14ac:dyDescent="0.25">
      <c r="A29" s="1324"/>
      <c r="B29" s="1327" t="s">
        <v>41</v>
      </c>
      <c r="C29" s="1340" t="s">
        <v>18</v>
      </c>
      <c r="D29" s="1340" t="s">
        <v>42</v>
      </c>
      <c r="E29" s="1340" t="s">
        <v>42</v>
      </c>
      <c r="F29" s="1340" t="s">
        <v>1428</v>
      </c>
      <c r="G29" s="1324"/>
      <c r="H29" s="1324"/>
      <c r="I29" s="1324"/>
      <c r="J29" s="1324"/>
    </row>
    <row r="30" spans="1:10" ht="14.1" customHeight="1" x14ac:dyDescent="0.25">
      <c r="A30" s="1324"/>
      <c r="B30" s="1327" t="s">
        <v>43</v>
      </c>
      <c r="C30" s="1340" t="s">
        <v>18</v>
      </c>
      <c r="D30" s="1340" t="s">
        <v>1436</v>
      </c>
      <c r="E30" s="1340" t="s">
        <v>1435</v>
      </c>
      <c r="F30" s="1340" t="s">
        <v>1437</v>
      </c>
      <c r="G30" s="1324"/>
      <c r="H30" s="1324"/>
      <c r="I30" s="1324"/>
      <c r="J30" s="1324"/>
    </row>
    <row r="31" spans="1:10" ht="14.1" customHeight="1" x14ac:dyDescent="0.25">
      <c r="A31" s="1324"/>
      <c r="B31" s="1327" t="s">
        <v>47</v>
      </c>
      <c r="C31" s="1340" t="s">
        <v>18</v>
      </c>
      <c r="D31" s="1340" t="s">
        <v>1436</v>
      </c>
      <c r="E31" s="1340" t="s">
        <v>1435</v>
      </c>
      <c r="F31" s="1340" t="s">
        <v>1434</v>
      </c>
      <c r="G31" s="1324"/>
      <c r="H31" s="1324"/>
      <c r="I31" s="1324"/>
      <c r="J31" s="1324"/>
    </row>
    <row r="32" spans="1:10" ht="14.1" customHeight="1" x14ac:dyDescent="0.25">
      <c r="A32" s="1324"/>
      <c r="B32" s="1595" t="s">
        <v>24</v>
      </c>
      <c r="C32" s="1596"/>
      <c r="D32" s="1596"/>
      <c r="E32" s="1596"/>
      <c r="F32" s="1596"/>
      <c r="G32" s="1324"/>
      <c r="H32" s="1324"/>
      <c r="I32" s="1324"/>
      <c r="J32" s="1324"/>
    </row>
    <row r="33" spans="1:10" ht="14.1" customHeight="1" x14ac:dyDescent="0.25">
      <c r="A33" s="1324"/>
      <c r="B33" s="1339"/>
      <c r="C33" s="1338">
        <v>2023</v>
      </c>
      <c r="D33" s="1338">
        <v>2024</v>
      </c>
      <c r="E33" s="1338">
        <v>2025</v>
      </c>
      <c r="F33" s="1338">
        <v>2026</v>
      </c>
      <c r="G33" s="1324"/>
      <c r="H33" s="1324"/>
      <c r="I33" s="1324"/>
      <c r="J33" s="1324"/>
    </row>
    <row r="34" spans="1:10" ht="14.1" customHeight="1" x14ac:dyDescent="0.25">
      <c r="A34" s="1324"/>
      <c r="B34" s="1337"/>
      <c r="C34" s="1336" t="s">
        <v>22</v>
      </c>
      <c r="D34" s="1336" t="s">
        <v>23</v>
      </c>
      <c r="E34" s="1336" t="s">
        <v>23</v>
      </c>
      <c r="F34" s="1336" t="s">
        <v>23</v>
      </c>
      <c r="G34" s="1324"/>
      <c r="H34" s="1324"/>
      <c r="I34" s="1324"/>
      <c r="J34" s="1324"/>
    </row>
    <row r="35" spans="1:10" ht="14.1" customHeight="1" x14ac:dyDescent="0.25">
      <c r="A35" s="1324"/>
      <c r="B35" s="1335" t="s">
        <v>48</v>
      </c>
      <c r="C35" s="1333">
        <v>0</v>
      </c>
      <c r="D35" s="1333">
        <v>119700000</v>
      </c>
      <c r="E35" s="1333">
        <v>119700000</v>
      </c>
      <c r="F35" s="1333">
        <v>119700000</v>
      </c>
      <c r="G35" s="1324"/>
      <c r="H35" s="1324"/>
      <c r="I35" s="1324"/>
      <c r="J35" s="1324"/>
    </row>
    <row r="36" spans="1:10" ht="14.1" customHeight="1" x14ac:dyDescent="0.25">
      <c r="A36" s="1324"/>
      <c r="B36" s="1335" t="s">
        <v>49</v>
      </c>
      <c r="C36" s="1333">
        <v>0</v>
      </c>
      <c r="D36" s="1333">
        <v>119700000</v>
      </c>
      <c r="E36" s="1333">
        <v>119700000</v>
      </c>
      <c r="F36" s="1333">
        <v>119700000</v>
      </c>
      <c r="G36" s="1324"/>
      <c r="H36" s="1324"/>
      <c r="I36" s="1324"/>
      <c r="J36" s="1324"/>
    </row>
    <row r="37" spans="1:10" ht="14.1" customHeight="1" x14ac:dyDescent="0.25">
      <c r="A37" s="1324"/>
      <c r="B37" s="1335" t="s">
        <v>50</v>
      </c>
      <c r="C37" s="1333">
        <v>0</v>
      </c>
      <c r="D37" s="1333">
        <v>0</v>
      </c>
      <c r="E37" s="1333">
        <v>0</v>
      </c>
      <c r="F37" s="1333">
        <v>0</v>
      </c>
      <c r="G37" s="1324"/>
      <c r="H37" s="1324"/>
      <c r="I37" s="1324"/>
      <c r="J37" s="1324"/>
    </row>
    <row r="38" spans="1:10" ht="14.1" customHeight="1" x14ac:dyDescent="0.25">
      <c r="A38" s="1324"/>
      <c r="B38" s="1335" t="s">
        <v>51</v>
      </c>
      <c r="C38" s="1333">
        <v>0</v>
      </c>
      <c r="D38" s="1333">
        <v>13300000</v>
      </c>
      <c r="E38" s="1333">
        <v>13300000</v>
      </c>
      <c r="F38" s="1333">
        <v>13300000</v>
      </c>
      <c r="G38" s="1324"/>
      <c r="H38" s="1324"/>
      <c r="I38" s="1324"/>
      <c r="J38" s="1324"/>
    </row>
    <row r="39" spans="1:10" ht="14.1" customHeight="1" x14ac:dyDescent="0.25">
      <c r="A39" s="1324"/>
      <c r="B39" s="1335" t="s">
        <v>49</v>
      </c>
      <c r="C39" s="1333">
        <v>0</v>
      </c>
      <c r="D39" s="1333">
        <v>13300000</v>
      </c>
      <c r="E39" s="1333">
        <v>13300000</v>
      </c>
      <c r="F39" s="1333">
        <v>13300000</v>
      </c>
      <c r="G39" s="1324"/>
      <c r="H39" s="1324"/>
      <c r="I39" s="1324"/>
      <c r="J39" s="1324"/>
    </row>
    <row r="40" spans="1:10" ht="14.1" customHeight="1" x14ac:dyDescent="0.25">
      <c r="A40" s="1324"/>
      <c r="B40" s="1335" t="s">
        <v>50</v>
      </c>
      <c r="C40" s="1333">
        <v>0</v>
      </c>
      <c r="D40" s="1333">
        <v>0</v>
      </c>
      <c r="E40" s="1333">
        <v>0</v>
      </c>
      <c r="F40" s="1333">
        <v>0</v>
      </c>
      <c r="G40" s="1324"/>
      <c r="H40" s="1324"/>
      <c r="I40" s="1324"/>
      <c r="J40" s="1324"/>
    </row>
    <row r="41" spans="1:10" ht="14.1" customHeight="1" x14ac:dyDescent="0.25">
      <c r="A41" s="1324"/>
      <c r="B41" s="1335" t="s">
        <v>52</v>
      </c>
      <c r="C41" s="1333">
        <v>0</v>
      </c>
      <c r="D41" s="1333">
        <v>30500000</v>
      </c>
      <c r="E41" s="1333">
        <v>33500000</v>
      </c>
      <c r="F41" s="1333">
        <v>34000000</v>
      </c>
      <c r="G41" s="1324"/>
      <c r="H41" s="1324"/>
      <c r="I41" s="1324"/>
      <c r="J41" s="1324"/>
    </row>
    <row r="42" spans="1:10" ht="14.1" customHeight="1" x14ac:dyDescent="0.25">
      <c r="A42" s="1324"/>
      <c r="B42" s="1335" t="s">
        <v>49</v>
      </c>
      <c r="C42" s="1333">
        <v>0</v>
      </c>
      <c r="D42" s="1333">
        <v>30500000</v>
      </c>
      <c r="E42" s="1333">
        <v>33500000</v>
      </c>
      <c r="F42" s="1333">
        <v>34000000</v>
      </c>
      <c r="G42" s="1324"/>
      <c r="H42" s="1324"/>
      <c r="I42" s="1324"/>
      <c r="J42" s="1324"/>
    </row>
    <row r="43" spans="1:10" ht="14.1" customHeight="1" x14ac:dyDescent="0.25">
      <c r="A43" s="1324"/>
      <c r="B43" s="1335" t="s">
        <v>50</v>
      </c>
      <c r="C43" s="1333">
        <v>0</v>
      </c>
      <c r="D43" s="1333">
        <v>0</v>
      </c>
      <c r="E43" s="1333">
        <v>0</v>
      </c>
      <c r="F43" s="1333">
        <v>0</v>
      </c>
      <c r="G43" s="1324"/>
      <c r="H43" s="1324"/>
      <c r="I43" s="1324"/>
      <c r="J43" s="1324"/>
    </row>
    <row r="44" spans="1:10" ht="14.1" customHeight="1" x14ac:dyDescent="0.25">
      <c r="A44" s="1324"/>
      <c r="B44" s="1335" t="s">
        <v>53</v>
      </c>
      <c r="C44" s="1333">
        <v>0</v>
      </c>
      <c r="D44" s="1333">
        <v>0</v>
      </c>
      <c r="E44" s="1333">
        <v>0</v>
      </c>
      <c r="F44" s="1333">
        <v>0</v>
      </c>
      <c r="G44" s="1324"/>
      <c r="H44" s="1324"/>
      <c r="I44" s="1324"/>
      <c r="J44" s="1324"/>
    </row>
    <row r="45" spans="1:10" ht="14.1" customHeight="1" x14ac:dyDescent="0.25">
      <c r="A45" s="1324"/>
      <c r="B45" s="1335" t="s">
        <v>49</v>
      </c>
      <c r="C45" s="1333">
        <v>0</v>
      </c>
      <c r="D45" s="1333">
        <v>0</v>
      </c>
      <c r="E45" s="1333">
        <v>0</v>
      </c>
      <c r="F45" s="1333">
        <v>0</v>
      </c>
      <c r="G45" s="1324"/>
      <c r="H45" s="1324"/>
      <c r="I45" s="1324"/>
      <c r="J45" s="1324"/>
    </row>
    <row r="46" spans="1:10" ht="14.1" customHeight="1" x14ac:dyDescent="0.25">
      <c r="A46" s="1324"/>
      <c r="B46" s="1335" t="s">
        <v>50</v>
      </c>
      <c r="C46" s="1333">
        <v>0</v>
      </c>
      <c r="D46" s="1333">
        <v>0</v>
      </c>
      <c r="E46" s="1333">
        <v>0</v>
      </c>
      <c r="F46" s="1333">
        <v>0</v>
      </c>
      <c r="G46" s="1324"/>
      <c r="H46" s="1324"/>
      <c r="I46" s="1324"/>
      <c r="J46" s="1324"/>
    </row>
    <row r="47" spans="1:10" ht="14.1" customHeight="1" x14ac:dyDescent="0.25">
      <c r="A47" s="1324"/>
      <c r="B47" s="1335" t="s">
        <v>54</v>
      </c>
      <c r="C47" s="1333">
        <v>0</v>
      </c>
      <c r="D47" s="1333">
        <v>0</v>
      </c>
      <c r="E47" s="1333">
        <v>0</v>
      </c>
      <c r="F47" s="1333">
        <v>0</v>
      </c>
      <c r="G47" s="1324"/>
      <c r="H47" s="1324"/>
      <c r="I47" s="1324"/>
      <c r="J47" s="1324"/>
    </row>
    <row r="48" spans="1:10" ht="14.1" customHeight="1" x14ac:dyDescent="0.25">
      <c r="A48" s="1324"/>
      <c r="B48" s="1335" t="s">
        <v>49</v>
      </c>
      <c r="C48" s="1333">
        <v>0</v>
      </c>
      <c r="D48" s="1333">
        <v>0</v>
      </c>
      <c r="E48" s="1333">
        <v>0</v>
      </c>
      <c r="F48" s="1333">
        <v>0</v>
      </c>
      <c r="G48" s="1324"/>
      <c r="H48" s="1324"/>
      <c r="I48" s="1324"/>
      <c r="J48" s="1324"/>
    </row>
    <row r="49" spans="1:10" ht="14.1" customHeight="1" x14ac:dyDescent="0.25">
      <c r="A49" s="1324"/>
      <c r="B49" s="1335" t="s">
        <v>50</v>
      </c>
      <c r="C49" s="1333">
        <v>0</v>
      </c>
      <c r="D49" s="1333">
        <v>0</v>
      </c>
      <c r="E49" s="1333">
        <v>0</v>
      </c>
      <c r="F49" s="1333">
        <v>0</v>
      </c>
      <c r="G49" s="1324"/>
      <c r="H49" s="1324"/>
      <c r="I49" s="1324"/>
      <c r="J49" s="1324"/>
    </row>
    <row r="50" spans="1:10" ht="14.1" customHeight="1" x14ac:dyDescent="0.25">
      <c r="A50" s="1324"/>
      <c r="B50" s="1335" t="s">
        <v>55</v>
      </c>
      <c r="C50" s="1333">
        <v>0</v>
      </c>
      <c r="D50" s="1333">
        <v>1000000</v>
      </c>
      <c r="E50" s="1333">
        <v>1000000</v>
      </c>
      <c r="F50" s="1333">
        <v>1000000</v>
      </c>
      <c r="G50" s="1324"/>
      <c r="H50" s="1324"/>
      <c r="I50" s="1324"/>
      <c r="J50" s="1324"/>
    </row>
    <row r="51" spans="1:10" ht="14.1" customHeight="1" x14ac:dyDescent="0.25">
      <c r="A51" s="1324"/>
      <c r="B51" s="1335" t="s">
        <v>49</v>
      </c>
      <c r="C51" s="1333">
        <v>0</v>
      </c>
      <c r="D51" s="1333">
        <v>1000000</v>
      </c>
      <c r="E51" s="1333">
        <v>1000000</v>
      </c>
      <c r="F51" s="1333">
        <v>1000000</v>
      </c>
      <c r="G51" s="1324"/>
      <c r="H51" s="1324"/>
      <c r="I51" s="1324"/>
      <c r="J51" s="1324"/>
    </row>
    <row r="52" spans="1:10" ht="14.1" customHeight="1" x14ac:dyDescent="0.25">
      <c r="A52" s="1324"/>
      <c r="B52" s="1335" t="s">
        <v>50</v>
      </c>
      <c r="C52" s="1333">
        <v>0</v>
      </c>
      <c r="D52" s="1333">
        <v>0</v>
      </c>
      <c r="E52" s="1333">
        <v>0</v>
      </c>
      <c r="F52" s="1333">
        <v>0</v>
      </c>
      <c r="G52" s="1324"/>
      <c r="H52" s="1324"/>
      <c r="I52" s="1324"/>
      <c r="J52" s="1324"/>
    </row>
    <row r="53" spans="1:10" ht="14.1" customHeight="1" x14ac:dyDescent="0.25">
      <c r="A53" s="1324"/>
      <c r="B53" s="1335" t="s">
        <v>56</v>
      </c>
      <c r="C53" s="1333">
        <v>0</v>
      </c>
      <c r="D53" s="1333">
        <v>0</v>
      </c>
      <c r="E53" s="1333">
        <v>0</v>
      </c>
      <c r="F53" s="1333">
        <v>0</v>
      </c>
      <c r="G53" s="1324"/>
      <c r="H53" s="1324"/>
      <c r="I53" s="1324"/>
      <c r="J53" s="1324"/>
    </row>
    <row r="54" spans="1:10" ht="14.1" customHeight="1" x14ac:dyDescent="0.25">
      <c r="A54" s="1324"/>
      <c r="B54" s="1335" t="s">
        <v>49</v>
      </c>
      <c r="C54" s="1333">
        <v>0</v>
      </c>
      <c r="D54" s="1333">
        <v>0</v>
      </c>
      <c r="E54" s="1333">
        <v>0</v>
      </c>
      <c r="F54" s="1333">
        <v>0</v>
      </c>
      <c r="G54" s="1324"/>
      <c r="H54" s="1324"/>
      <c r="I54" s="1324"/>
      <c r="J54" s="1324"/>
    </row>
    <row r="55" spans="1:10" ht="14.1" customHeight="1" x14ac:dyDescent="0.25">
      <c r="A55" s="1324"/>
      <c r="B55" s="1335" t="s">
        <v>50</v>
      </c>
      <c r="C55" s="1333">
        <v>0</v>
      </c>
      <c r="D55" s="1333">
        <v>0</v>
      </c>
      <c r="E55" s="1333">
        <v>0</v>
      </c>
      <c r="F55" s="1333">
        <v>0</v>
      </c>
      <c r="G55" s="1324"/>
      <c r="H55" s="1324"/>
      <c r="I55" s="1324"/>
      <c r="J55" s="1324"/>
    </row>
    <row r="56" spans="1:10" ht="14.1" customHeight="1" x14ac:dyDescent="0.25">
      <c r="A56" s="1324"/>
      <c r="B56" s="1335" t="s">
        <v>57</v>
      </c>
      <c r="C56" s="1333">
        <v>0</v>
      </c>
      <c r="D56" s="1333">
        <v>0</v>
      </c>
      <c r="E56" s="1333">
        <v>0</v>
      </c>
      <c r="F56" s="1333">
        <v>0</v>
      </c>
      <c r="G56" s="1324"/>
      <c r="H56" s="1324"/>
      <c r="I56" s="1324"/>
      <c r="J56" s="1324"/>
    </row>
    <row r="57" spans="1:10" ht="14.1" customHeight="1" x14ac:dyDescent="0.25">
      <c r="A57" s="1324"/>
      <c r="B57" s="1335" t="s">
        <v>49</v>
      </c>
      <c r="C57" s="1333">
        <v>0</v>
      </c>
      <c r="D57" s="1333">
        <v>0</v>
      </c>
      <c r="E57" s="1333">
        <v>0</v>
      </c>
      <c r="F57" s="1333">
        <v>0</v>
      </c>
      <c r="G57" s="1324"/>
      <c r="H57" s="1324"/>
      <c r="I57" s="1324"/>
      <c r="J57" s="1324"/>
    </row>
    <row r="58" spans="1:10" ht="14.1" customHeight="1" x14ac:dyDescent="0.25">
      <c r="A58" s="1324"/>
      <c r="B58" s="1335" t="s">
        <v>58</v>
      </c>
      <c r="C58" s="1333">
        <v>0</v>
      </c>
      <c r="D58" s="1333">
        <v>0</v>
      </c>
      <c r="E58" s="1333">
        <v>0</v>
      </c>
      <c r="F58" s="1333">
        <v>0</v>
      </c>
      <c r="G58" s="1324"/>
      <c r="H58" s="1324"/>
      <c r="I58" s="1324"/>
      <c r="J58" s="1324"/>
    </row>
    <row r="59" spans="1:10" ht="14.1" customHeight="1" x14ac:dyDescent="0.25">
      <c r="A59" s="1324"/>
      <c r="B59" s="1335" t="s">
        <v>59</v>
      </c>
      <c r="C59" s="1333">
        <v>0</v>
      </c>
      <c r="D59" s="1333">
        <v>0</v>
      </c>
      <c r="E59" s="1333">
        <v>0</v>
      </c>
      <c r="F59" s="1333">
        <v>0</v>
      </c>
      <c r="G59" s="1324"/>
      <c r="H59" s="1324"/>
      <c r="I59" s="1324"/>
      <c r="J59" s="1324"/>
    </row>
    <row r="60" spans="1:10" ht="14.1" customHeight="1" x14ac:dyDescent="0.25">
      <c r="A60" s="1324"/>
      <c r="B60" s="1335" t="s">
        <v>60</v>
      </c>
      <c r="C60" s="1333">
        <v>0</v>
      </c>
      <c r="D60" s="1333">
        <v>0</v>
      </c>
      <c r="E60" s="1333">
        <v>0</v>
      </c>
      <c r="F60" s="1333">
        <v>0</v>
      </c>
      <c r="G60" s="1324"/>
      <c r="H60" s="1324"/>
      <c r="I60" s="1324"/>
      <c r="J60" s="1324"/>
    </row>
    <row r="61" spans="1:10" ht="14.1" customHeight="1" x14ac:dyDescent="0.25">
      <c r="A61" s="1324"/>
      <c r="B61" s="1335" t="s">
        <v>61</v>
      </c>
      <c r="C61" s="1333">
        <v>0</v>
      </c>
      <c r="D61" s="1333">
        <v>0</v>
      </c>
      <c r="E61" s="1333">
        <v>0</v>
      </c>
      <c r="F61" s="1333">
        <v>0</v>
      </c>
      <c r="G61" s="1324"/>
      <c r="H61" s="1324"/>
      <c r="I61" s="1324"/>
      <c r="J61" s="1324"/>
    </row>
    <row r="62" spans="1:10" ht="14.1" customHeight="1" x14ac:dyDescent="0.25">
      <c r="A62" s="1324"/>
      <c r="B62" s="1335" t="s">
        <v>62</v>
      </c>
      <c r="C62" s="1333">
        <v>0</v>
      </c>
      <c r="D62" s="1333">
        <v>0</v>
      </c>
      <c r="E62" s="1333">
        <v>0</v>
      </c>
      <c r="F62" s="1333">
        <v>0</v>
      </c>
      <c r="G62" s="1324"/>
      <c r="H62" s="1324"/>
      <c r="I62" s="1324"/>
      <c r="J62" s="1324"/>
    </row>
    <row r="63" spans="1:10" ht="14.1" customHeight="1" x14ac:dyDescent="0.25">
      <c r="A63" s="1324"/>
      <c r="B63" s="1335" t="s">
        <v>49</v>
      </c>
      <c r="C63" s="1333">
        <v>0</v>
      </c>
      <c r="D63" s="1333">
        <v>0</v>
      </c>
      <c r="E63" s="1333">
        <v>0</v>
      </c>
      <c r="F63" s="1333">
        <v>0</v>
      </c>
      <c r="G63" s="1324"/>
      <c r="H63" s="1324"/>
      <c r="I63" s="1324"/>
      <c r="J63" s="1324"/>
    </row>
    <row r="64" spans="1:10" ht="14.1" customHeight="1" x14ac:dyDescent="0.25">
      <c r="A64" s="1324"/>
      <c r="B64" s="1335" t="s">
        <v>58</v>
      </c>
      <c r="C64" s="1333">
        <v>0</v>
      </c>
      <c r="D64" s="1333">
        <v>0</v>
      </c>
      <c r="E64" s="1333">
        <v>0</v>
      </c>
      <c r="F64" s="1333">
        <v>0</v>
      </c>
      <c r="G64" s="1324"/>
      <c r="H64" s="1324"/>
      <c r="I64" s="1324"/>
      <c r="J64" s="1324"/>
    </row>
    <row r="65" spans="1:10" ht="14.1" customHeight="1" x14ac:dyDescent="0.25">
      <c r="A65" s="1324"/>
      <c r="B65" s="1335" t="s">
        <v>59</v>
      </c>
      <c r="C65" s="1333">
        <v>0</v>
      </c>
      <c r="D65" s="1333">
        <v>0</v>
      </c>
      <c r="E65" s="1333">
        <v>0</v>
      </c>
      <c r="F65" s="1333">
        <v>0</v>
      </c>
      <c r="G65" s="1324"/>
      <c r="H65" s="1324"/>
      <c r="I65" s="1324"/>
      <c r="J65" s="1324"/>
    </row>
    <row r="66" spans="1:10" ht="14.1" customHeight="1" x14ac:dyDescent="0.25">
      <c r="A66" s="1324"/>
      <c r="B66" s="1335" t="s">
        <v>60</v>
      </c>
      <c r="C66" s="1333">
        <v>0</v>
      </c>
      <c r="D66" s="1333">
        <v>0</v>
      </c>
      <c r="E66" s="1333">
        <v>0</v>
      </c>
      <c r="F66" s="1333">
        <v>0</v>
      </c>
      <c r="G66" s="1324"/>
      <c r="H66" s="1324"/>
      <c r="I66" s="1324"/>
      <c r="J66" s="1324"/>
    </row>
    <row r="67" spans="1:10" ht="14.1" customHeight="1" x14ac:dyDescent="0.25">
      <c r="A67" s="1324"/>
      <c r="B67" s="1335" t="s">
        <v>61</v>
      </c>
      <c r="C67" s="1333">
        <v>0</v>
      </c>
      <c r="D67" s="1333">
        <v>0</v>
      </c>
      <c r="E67" s="1333">
        <v>0</v>
      </c>
      <c r="F67" s="1333">
        <v>0</v>
      </c>
      <c r="G67" s="1324"/>
      <c r="H67" s="1324"/>
      <c r="I67" s="1324"/>
      <c r="J67" s="1324"/>
    </row>
    <row r="68" spans="1:10" ht="14.1" customHeight="1" x14ac:dyDescent="0.25">
      <c r="A68" s="1324"/>
      <c r="B68" s="1335" t="s">
        <v>63</v>
      </c>
      <c r="C68" s="1333">
        <v>0</v>
      </c>
      <c r="D68" s="1333">
        <v>0</v>
      </c>
      <c r="E68" s="1333">
        <v>0</v>
      </c>
      <c r="F68" s="1333">
        <v>0</v>
      </c>
      <c r="G68" s="1324"/>
      <c r="H68" s="1324"/>
      <c r="I68" s="1324"/>
      <c r="J68" s="1324"/>
    </row>
    <row r="69" spans="1:10" ht="14.1" customHeight="1" x14ac:dyDescent="0.25">
      <c r="A69" s="1324"/>
      <c r="B69" s="1335" t="s">
        <v>49</v>
      </c>
      <c r="C69" s="1333">
        <v>0</v>
      </c>
      <c r="D69" s="1333">
        <v>0</v>
      </c>
      <c r="E69" s="1333">
        <v>0</v>
      </c>
      <c r="F69" s="1333">
        <v>0</v>
      </c>
      <c r="G69" s="1324"/>
      <c r="H69" s="1324"/>
      <c r="I69" s="1324"/>
      <c r="J69" s="1324"/>
    </row>
    <row r="70" spans="1:10" ht="14.1" customHeight="1" x14ac:dyDescent="0.25">
      <c r="A70" s="1324"/>
      <c r="B70" s="1335" t="s">
        <v>58</v>
      </c>
      <c r="C70" s="1333">
        <v>0</v>
      </c>
      <c r="D70" s="1333">
        <v>0</v>
      </c>
      <c r="E70" s="1333">
        <v>0</v>
      </c>
      <c r="F70" s="1333">
        <v>0</v>
      </c>
      <c r="G70" s="1324"/>
      <c r="H70" s="1324"/>
      <c r="I70" s="1324"/>
      <c r="J70" s="1324"/>
    </row>
    <row r="71" spans="1:10" ht="14.1" customHeight="1" x14ac:dyDescent="0.25">
      <c r="A71" s="1324"/>
      <c r="B71" s="1335" t="s">
        <v>59</v>
      </c>
      <c r="C71" s="1333">
        <v>0</v>
      </c>
      <c r="D71" s="1333">
        <v>0</v>
      </c>
      <c r="E71" s="1333">
        <v>0</v>
      </c>
      <c r="F71" s="1333">
        <v>0</v>
      </c>
      <c r="G71" s="1324"/>
      <c r="H71" s="1324"/>
      <c r="I71" s="1324"/>
      <c r="J71" s="1324"/>
    </row>
    <row r="72" spans="1:10" ht="14.1" customHeight="1" x14ac:dyDescent="0.25">
      <c r="A72" s="1324"/>
      <c r="B72" s="1335" t="s">
        <v>60</v>
      </c>
      <c r="C72" s="1333">
        <v>0</v>
      </c>
      <c r="D72" s="1333">
        <v>0</v>
      </c>
      <c r="E72" s="1333">
        <v>0</v>
      </c>
      <c r="F72" s="1333">
        <v>0</v>
      </c>
      <c r="G72" s="1324"/>
      <c r="H72" s="1324"/>
      <c r="I72" s="1324"/>
      <c r="J72" s="1324"/>
    </row>
    <row r="73" spans="1:10" ht="14.1" customHeight="1" x14ac:dyDescent="0.25">
      <c r="A73" s="1324"/>
      <c r="B73" s="1335" t="s">
        <v>61</v>
      </c>
      <c r="C73" s="1333">
        <v>0</v>
      </c>
      <c r="D73" s="1333">
        <v>0</v>
      </c>
      <c r="E73" s="1333">
        <v>0</v>
      </c>
      <c r="F73" s="1333">
        <v>0</v>
      </c>
      <c r="G73" s="1324"/>
      <c r="H73" s="1324"/>
      <c r="I73" s="1324"/>
      <c r="J73" s="1324"/>
    </row>
    <row r="74" spans="1:10" ht="14.1" customHeight="1" x14ac:dyDescent="0.25">
      <c r="A74" s="1324"/>
      <c r="B74" s="1335" t="s">
        <v>64</v>
      </c>
      <c r="C74" s="1333">
        <v>0</v>
      </c>
      <c r="D74" s="1333">
        <v>0</v>
      </c>
      <c r="E74" s="1333">
        <v>0</v>
      </c>
      <c r="F74" s="1333">
        <v>0</v>
      </c>
      <c r="G74" s="1324"/>
      <c r="H74" s="1324"/>
      <c r="I74" s="1324"/>
      <c r="J74" s="1324"/>
    </row>
    <row r="75" spans="1:10" ht="14.1" customHeight="1" x14ac:dyDescent="0.25">
      <c r="A75" s="1324"/>
      <c r="B75" s="1335" t="s">
        <v>65</v>
      </c>
      <c r="C75" s="1333">
        <v>0</v>
      </c>
      <c r="D75" s="1333">
        <v>0</v>
      </c>
      <c r="E75" s="1333">
        <v>0</v>
      </c>
      <c r="F75" s="1333">
        <v>0</v>
      </c>
      <c r="G75" s="1324"/>
      <c r="H75" s="1324"/>
      <c r="I75" s="1324"/>
      <c r="J75" s="1324"/>
    </row>
    <row r="76" spans="1:10" ht="14.1" customHeight="1" x14ac:dyDescent="0.25">
      <c r="A76" s="1324"/>
      <c r="B76" s="1334" t="s">
        <v>25</v>
      </c>
      <c r="C76" s="1333">
        <v>0</v>
      </c>
      <c r="D76" s="1333">
        <v>164500000</v>
      </c>
      <c r="E76" s="1333">
        <v>167500000</v>
      </c>
      <c r="F76" s="1333">
        <v>168000000</v>
      </c>
      <c r="G76" s="1324"/>
      <c r="H76" s="1324"/>
      <c r="I76" s="1324"/>
      <c r="J76" s="1324"/>
    </row>
    <row r="77" spans="1:10" ht="14.1" customHeight="1" x14ac:dyDescent="0.25">
      <c r="A77" s="1324"/>
      <c r="B77" s="1599" t="s">
        <v>66</v>
      </c>
      <c r="C77" s="1600"/>
      <c r="D77" s="1600"/>
      <c r="E77" s="1600"/>
      <c r="F77" s="1600"/>
      <c r="G77" s="1324"/>
      <c r="H77" s="1324"/>
      <c r="I77" s="1324"/>
      <c r="J77" s="1324"/>
    </row>
    <row r="78" spans="1:10" ht="14.1" customHeight="1" x14ac:dyDescent="0.25">
      <c r="A78" s="1324"/>
      <c r="B78" s="1342" t="s">
        <v>1433</v>
      </c>
      <c r="C78" s="1599" t="s">
        <v>1253</v>
      </c>
      <c r="D78" s="1600"/>
      <c r="E78" s="1600"/>
      <c r="F78" s="1600"/>
      <c r="G78" s="1324"/>
      <c r="H78" s="1324"/>
      <c r="I78" s="1324"/>
      <c r="J78" s="1324"/>
    </row>
    <row r="79" spans="1:10" ht="14.1" customHeight="1" x14ac:dyDescent="0.25">
      <c r="A79" s="1324"/>
      <c r="B79" s="1341" t="s">
        <v>19</v>
      </c>
      <c r="C79" s="1597" t="s">
        <v>1432</v>
      </c>
      <c r="D79" s="1598"/>
      <c r="E79" s="1598"/>
      <c r="F79" s="1598"/>
      <c r="G79" s="1324"/>
      <c r="H79" s="1324"/>
      <c r="I79" s="1324"/>
      <c r="J79" s="1324"/>
    </row>
    <row r="80" spans="1:10" ht="14.1" customHeight="1" x14ac:dyDescent="0.25">
      <c r="A80" s="1324"/>
      <c r="B80" s="1323" t="s">
        <v>20</v>
      </c>
      <c r="C80" s="1593" t="s">
        <v>1431</v>
      </c>
      <c r="D80" s="1594"/>
      <c r="E80" s="1594"/>
      <c r="F80" s="1594"/>
      <c r="G80" s="1324"/>
      <c r="H80" s="1324"/>
      <c r="I80" s="1324"/>
      <c r="J80" s="1324"/>
    </row>
    <row r="81" spans="1:10" ht="14.1" customHeight="1" x14ac:dyDescent="0.25">
      <c r="A81" s="1324"/>
      <c r="B81" s="1323" t="s">
        <v>21</v>
      </c>
      <c r="C81" s="1593" t="s">
        <v>154</v>
      </c>
      <c r="D81" s="1594"/>
      <c r="E81" s="1594"/>
      <c r="F81" s="1594"/>
      <c r="G81" s="1324"/>
      <c r="H81" s="1324"/>
      <c r="I81" s="1324"/>
      <c r="J81" s="1324"/>
    </row>
    <row r="82" spans="1:10" ht="15" customHeight="1" x14ac:dyDescent="0.25">
      <c r="A82" s="1324"/>
      <c r="B82" s="1339"/>
      <c r="C82" s="1338">
        <v>2023</v>
      </c>
      <c r="D82" s="1338">
        <v>2024</v>
      </c>
      <c r="E82" s="1338">
        <v>2025</v>
      </c>
      <c r="F82" s="1338">
        <v>2026</v>
      </c>
      <c r="G82" s="1324"/>
      <c r="H82" s="1324"/>
      <c r="I82" s="1324"/>
      <c r="J82" s="1324"/>
    </row>
    <row r="83" spans="1:10" ht="15" customHeight="1" x14ac:dyDescent="0.25">
      <c r="A83" s="1324"/>
      <c r="B83" s="1337"/>
      <c r="C83" s="1336" t="s">
        <v>22</v>
      </c>
      <c r="D83" s="1336" t="s">
        <v>23</v>
      </c>
      <c r="E83" s="1336" t="s">
        <v>23</v>
      </c>
      <c r="F83" s="1336" t="s">
        <v>23</v>
      </c>
      <c r="G83" s="1324"/>
      <c r="H83" s="1324"/>
      <c r="I83" s="1324"/>
      <c r="J83" s="1324"/>
    </row>
    <row r="84" spans="1:10" ht="14.1" customHeight="1" x14ac:dyDescent="0.25">
      <c r="A84" s="1324"/>
      <c r="B84" s="1327" t="s">
        <v>33</v>
      </c>
      <c r="C84" s="1340" t="s">
        <v>1240</v>
      </c>
      <c r="D84" s="1340" t="s">
        <v>1240</v>
      </c>
      <c r="E84" s="1340" t="s">
        <v>1240</v>
      </c>
      <c r="F84" s="1340" t="s">
        <v>1240</v>
      </c>
      <c r="G84" s="1324"/>
      <c r="H84" s="1324"/>
      <c r="I84" s="1324"/>
      <c r="J84" s="1324"/>
    </row>
    <row r="85" spans="1:10" ht="14.1" customHeight="1" x14ac:dyDescent="0.25">
      <c r="A85" s="1324"/>
      <c r="B85" s="1327" t="s">
        <v>35</v>
      </c>
      <c r="C85" s="1340" t="s">
        <v>42</v>
      </c>
      <c r="D85" s="1340" t="s">
        <v>1430</v>
      </c>
      <c r="E85" s="1340" t="s">
        <v>1430</v>
      </c>
      <c r="F85" s="1340" t="s">
        <v>238</v>
      </c>
      <c r="G85" s="1324"/>
      <c r="H85" s="1324"/>
      <c r="I85" s="1324"/>
      <c r="J85" s="1324"/>
    </row>
    <row r="86" spans="1:10" ht="14.1" customHeight="1" x14ac:dyDescent="0.25">
      <c r="A86" s="1324"/>
      <c r="B86" s="1327" t="s">
        <v>40</v>
      </c>
      <c r="C86" s="1340" t="s">
        <v>42</v>
      </c>
      <c r="D86" s="1340" t="s">
        <v>1429</v>
      </c>
      <c r="E86" s="1340" t="s">
        <v>1429</v>
      </c>
      <c r="F86" s="1340" t="s">
        <v>1419</v>
      </c>
      <c r="G86" s="1324"/>
      <c r="H86" s="1324"/>
      <c r="I86" s="1324"/>
      <c r="J86" s="1324"/>
    </row>
    <row r="87" spans="1:10" ht="14.1" customHeight="1" x14ac:dyDescent="0.25">
      <c r="A87" s="1324"/>
      <c r="B87" s="1327" t="s">
        <v>41</v>
      </c>
      <c r="C87" s="1340" t="s">
        <v>18</v>
      </c>
      <c r="D87" s="1340" t="s">
        <v>42</v>
      </c>
      <c r="E87" s="1340" t="s">
        <v>42</v>
      </c>
      <c r="F87" s="1340" t="s">
        <v>42</v>
      </c>
      <c r="G87" s="1324"/>
      <c r="H87" s="1324"/>
      <c r="I87" s="1324"/>
      <c r="J87" s="1324"/>
    </row>
    <row r="88" spans="1:10" ht="14.1" customHeight="1" x14ac:dyDescent="0.25">
      <c r="A88" s="1324"/>
      <c r="B88" s="1327" t="s">
        <v>43</v>
      </c>
      <c r="C88" s="1340" t="s">
        <v>18</v>
      </c>
      <c r="D88" s="1340" t="s">
        <v>18</v>
      </c>
      <c r="E88" s="1340" t="s">
        <v>42</v>
      </c>
      <c r="F88" s="1340" t="s">
        <v>1428</v>
      </c>
      <c r="G88" s="1324"/>
      <c r="H88" s="1324"/>
      <c r="I88" s="1324"/>
      <c r="J88" s="1324"/>
    </row>
    <row r="89" spans="1:10" ht="14.1" customHeight="1" x14ac:dyDescent="0.25">
      <c r="A89" s="1324"/>
      <c r="B89" s="1327" t="s">
        <v>47</v>
      </c>
      <c r="C89" s="1340" t="s">
        <v>18</v>
      </c>
      <c r="D89" s="1340" t="s">
        <v>18</v>
      </c>
      <c r="E89" s="1340" t="s">
        <v>42</v>
      </c>
      <c r="F89" s="1340" t="s">
        <v>1428</v>
      </c>
      <c r="G89" s="1324"/>
      <c r="H89" s="1324"/>
      <c r="I89" s="1324"/>
      <c r="J89" s="1324"/>
    </row>
    <row r="90" spans="1:10" ht="14.1" customHeight="1" x14ac:dyDescent="0.25">
      <c r="A90" s="1324"/>
      <c r="B90" s="1595" t="s">
        <v>24</v>
      </c>
      <c r="C90" s="1596"/>
      <c r="D90" s="1596"/>
      <c r="E90" s="1596"/>
      <c r="F90" s="1596"/>
      <c r="G90" s="1324"/>
      <c r="H90" s="1324"/>
      <c r="I90" s="1324"/>
      <c r="J90" s="1324"/>
    </row>
    <row r="91" spans="1:10" ht="14.1" customHeight="1" x14ac:dyDescent="0.25">
      <c r="A91" s="1324"/>
      <c r="B91" s="1339"/>
      <c r="C91" s="1338">
        <v>2023</v>
      </c>
      <c r="D91" s="1338">
        <v>2024</v>
      </c>
      <c r="E91" s="1338">
        <v>2025</v>
      </c>
      <c r="F91" s="1338">
        <v>2026</v>
      </c>
      <c r="G91" s="1324"/>
      <c r="H91" s="1324"/>
      <c r="I91" s="1324"/>
      <c r="J91" s="1324"/>
    </row>
    <row r="92" spans="1:10" ht="14.1" customHeight="1" x14ac:dyDescent="0.25">
      <c r="A92" s="1324"/>
      <c r="B92" s="1337"/>
      <c r="C92" s="1336" t="s">
        <v>22</v>
      </c>
      <c r="D92" s="1336" t="s">
        <v>23</v>
      </c>
      <c r="E92" s="1336" t="s">
        <v>23</v>
      </c>
      <c r="F92" s="1336" t="s">
        <v>23</v>
      </c>
      <c r="G92" s="1324"/>
      <c r="H92" s="1324"/>
      <c r="I92" s="1324"/>
      <c r="J92" s="1324"/>
    </row>
    <row r="93" spans="1:10" ht="14.1" customHeight="1" x14ac:dyDescent="0.25">
      <c r="A93" s="1324"/>
      <c r="B93" s="1335" t="s">
        <v>48</v>
      </c>
      <c r="C93" s="1333">
        <v>0</v>
      </c>
      <c r="D93" s="1333">
        <v>0</v>
      </c>
      <c r="E93" s="1333">
        <v>0</v>
      </c>
      <c r="F93" s="1333">
        <v>0</v>
      </c>
      <c r="G93" s="1324"/>
      <c r="H93" s="1324"/>
      <c r="I93" s="1324"/>
      <c r="J93" s="1324"/>
    </row>
    <row r="94" spans="1:10" ht="14.1" customHeight="1" x14ac:dyDescent="0.25">
      <c r="A94" s="1324"/>
      <c r="B94" s="1335" t="s">
        <v>49</v>
      </c>
      <c r="C94" s="1333">
        <v>0</v>
      </c>
      <c r="D94" s="1333">
        <v>0</v>
      </c>
      <c r="E94" s="1333">
        <v>0</v>
      </c>
      <c r="F94" s="1333">
        <v>0</v>
      </c>
      <c r="G94" s="1324"/>
      <c r="H94" s="1324"/>
      <c r="I94" s="1324"/>
      <c r="J94" s="1324"/>
    </row>
    <row r="95" spans="1:10" ht="14.1" customHeight="1" x14ac:dyDescent="0.25">
      <c r="A95" s="1324"/>
      <c r="B95" s="1335" t="s">
        <v>50</v>
      </c>
      <c r="C95" s="1333">
        <v>0</v>
      </c>
      <c r="D95" s="1333">
        <v>0</v>
      </c>
      <c r="E95" s="1333">
        <v>0</v>
      </c>
      <c r="F95" s="1333">
        <v>0</v>
      </c>
      <c r="G95" s="1324"/>
      <c r="H95" s="1324"/>
      <c r="I95" s="1324"/>
      <c r="J95" s="1324"/>
    </row>
    <row r="96" spans="1:10" ht="14.1" customHeight="1" x14ac:dyDescent="0.25">
      <c r="A96" s="1324"/>
      <c r="B96" s="1335" t="s">
        <v>51</v>
      </c>
      <c r="C96" s="1333">
        <v>0</v>
      </c>
      <c r="D96" s="1333">
        <v>0</v>
      </c>
      <c r="E96" s="1333">
        <v>0</v>
      </c>
      <c r="F96" s="1333">
        <v>0</v>
      </c>
      <c r="G96" s="1324"/>
      <c r="H96" s="1324"/>
      <c r="I96" s="1324"/>
      <c r="J96" s="1324"/>
    </row>
    <row r="97" spans="1:10" ht="14.1" customHeight="1" x14ac:dyDescent="0.25">
      <c r="A97" s="1324"/>
      <c r="B97" s="1335" t="s">
        <v>49</v>
      </c>
      <c r="C97" s="1333">
        <v>0</v>
      </c>
      <c r="D97" s="1333">
        <v>0</v>
      </c>
      <c r="E97" s="1333">
        <v>0</v>
      </c>
      <c r="F97" s="1333">
        <v>0</v>
      </c>
      <c r="G97" s="1324"/>
      <c r="H97" s="1324"/>
      <c r="I97" s="1324"/>
      <c r="J97" s="1324"/>
    </row>
    <row r="98" spans="1:10" ht="14.1" customHeight="1" x14ac:dyDescent="0.25">
      <c r="A98" s="1324"/>
      <c r="B98" s="1335" t="s">
        <v>50</v>
      </c>
      <c r="C98" s="1333">
        <v>0</v>
      </c>
      <c r="D98" s="1333">
        <v>0</v>
      </c>
      <c r="E98" s="1333">
        <v>0</v>
      </c>
      <c r="F98" s="1333">
        <v>0</v>
      </c>
      <c r="G98" s="1324"/>
      <c r="H98" s="1324"/>
      <c r="I98" s="1324"/>
      <c r="J98" s="1324"/>
    </row>
    <row r="99" spans="1:10" ht="14.1" customHeight="1" x14ac:dyDescent="0.25">
      <c r="A99" s="1324"/>
      <c r="B99" s="1335" t="s">
        <v>52</v>
      </c>
      <c r="C99" s="1333">
        <v>0</v>
      </c>
      <c r="D99" s="1333">
        <v>0</v>
      </c>
      <c r="E99" s="1333">
        <v>0</v>
      </c>
      <c r="F99" s="1333">
        <v>0</v>
      </c>
      <c r="G99" s="1324"/>
      <c r="H99" s="1324"/>
      <c r="I99" s="1324"/>
      <c r="J99" s="1324"/>
    </row>
    <row r="100" spans="1:10" ht="14.1" customHeight="1" x14ac:dyDescent="0.25">
      <c r="A100" s="1324"/>
      <c r="B100" s="1335" t="s">
        <v>49</v>
      </c>
      <c r="C100" s="1333">
        <v>0</v>
      </c>
      <c r="D100" s="1333">
        <v>0</v>
      </c>
      <c r="E100" s="1333">
        <v>0</v>
      </c>
      <c r="F100" s="1333">
        <v>0</v>
      </c>
      <c r="G100" s="1324"/>
      <c r="H100" s="1324"/>
      <c r="I100" s="1324"/>
      <c r="J100" s="1324"/>
    </row>
    <row r="101" spans="1:10" ht="14.1" customHeight="1" x14ac:dyDescent="0.25">
      <c r="A101" s="1324"/>
      <c r="B101" s="1335" t="s">
        <v>50</v>
      </c>
      <c r="C101" s="1333">
        <v>0</v>
      </c>
      <c r="D101" s="1333">
        <v>0</v>
      </c>
      <c r="E101" s="1333">
        <v>0</v>
      </c>
      <c r="F101" s="1333">
        <v>0</v>
      </c>
      <c r="G101" s="1324"/>
      <c r="H101" s="1324"/>
      <c r="I101" s="1324"/>
      <c r="J101" s="1324"/>
    </row>
    <row r="102" spans="1:10" ht="14.1" customHeight="1" x14ac:dyDescent="0.25">
      <c r="A102" s="1324"/>
      <c r="B102" s="1335" t="s">
        <v>53</v>
      </c>
      <c r="C102" s="1333">
        <v>0</v>
      </c>
      <c r="D102" s="1333">
        <v>0</v>
      </c>
      <c r="E102" s="1333">
        <v>0</v>
      </c>
      <c r="F102" s="1333">
        <v>0</v>
      </c>
      <c r="G102" s="1324"/>
      <c r="H102" s="1324"/>
      <c r="I102" s="1324"/>
      <c r="J102" s="1324"/>
    </row>
    <row r="103" spans="1:10" ht="14.1" customHeight="1" x14ac:dyDescent="0.25">
      <c r="A103" s="1324"/>
      <c r="B103" s="1335" t="s">
        <v>49</v>
      </c>
      <c r="C103" s="1333">
        <v>0</v>
      </c>
      <c r="D103" s="1333">
        <v>0</v>
      </c>
      <c r="E103" s="1333">
        <v>0</v>
      </c>
      <c r="F103" s="1333">
        <v>0</v>
      </c>
      <c r="G103" s="1324"/>
      <c r="H103" s="1324"/>
      <c r="I103" s="1324"/>
      <c r="J103" s="1324"/>
    </row>
    <row r="104" spans="1:10" ht="14.1" customHeight="1" x14ac:dyDescent="0.25">
      <c r="A104" s="1324"/>
      <c r="B104" s="1335" t="s">
        <v>50</v>
      </c>
      <c r="C104" s="1333">
        <v>0</v>
      </c>
      <c r="D104" s="1333">
        <v>0</v>
      </c>
      <c r="E104" s="1333">
        <v>0</v>
      </c>
      <c r="F104" s="1333">
        <v>0</v>
      </c>
      <c r="G104" s="1324"/>
      <c r="H104" s="1324"/>
      <c r="I104" s="1324"/>
      <c r="J104" s="1324"/>
    </row>
    <row r="105" spans="1:10" ht="14.1" customHeight="1" x14ac:dyDescent="0.25">
      <c r="A105" s="1324"/>
      <c r="B105" s="1335" t="s">
        <v>54</v>
      </c>
      <c r="C105" s="1333">
        <v>0</v>
      </c>
      <c r="D105" s="1333">
        <v>0</v>
      </c>
      <c r="E105" s="1333">
        <v>0</v>
      </c>
      <c r="F105" s="1333">
        <v>0</v>
      </c>
      <c r="G105" s="1324"/>
      <c r="H105" s="1324"/>
      <c r="I105" s="1324"/>
      <c r="J105" s="1324"/>
    </row>
    <row r="106" spans="1:10" ht="14.1" customHeight="1" x14ac:dyDescent="0.25">
      <c r="A106" s="1324"/>
      <c r="B106" s="1335" t="s">
        <v>49</v>
      </c>
      <c r="C106" s="1333">
        <v>0</v>
      </c>
      <c r="D106" s="1333">
        <v>0</v>
      </c>
      <c r="E106" s="1333">
        <v>0</v>
      </c>
      <c r="F106" s="1333">
        <v>0</v>
      </c>
      <c r="G106" s="1324"/>
      <c r="H106" s="1324"/>
      <c r="I106" s="1324"/>
      <c r="J106" s="1324"/>
    </row>
    <row r="107" spans="1:10" ht="14.1" customHeight="1" x14ac:dyDescent="0.25">
      <c r="A107" s="1324"/>
      <c r="B107" s="1335" t="s">
        <v>50</v>
      </c>
      <c r="C107" s="1333">
        <v>0</v>
      </c>
      <c r="D107" s="1333">
        <v>0</v>
      </c>
      <c r="E107" s="1333">
        <v>0</v>
      </c>
      <c r="F107" s="1333">
        <v>0</v>
      </c>
      <c r="G107" s="1324"/>
      <c r="H107" s="1324"/>
      <c r="I107" s="1324"/>
      <c r="J107" s="1324"/>
    </row>
    <row r="108" spans="1:10" ht="14.1" customHeight="1" x14ac:dyDescent="0.25">
      <c r="A108" s="1324"/>
      <c r="B108" s="1335" t="s">
        <v>55</v>
      </c>
      <c r="C108" s="1333">
        <v>0</v>
      </c>
      <c r="D108" s="1333">
        <v>0</v>
      </c>
      <c r="E108" s="1333">
        <v>0</v>
      </c>
      <c r="F108" s="1333">
        <v>0</v>
      </c>
      <c r="G108" s="1324"/>
      <c r="H108" s="1324"/>
      <c r="I108" s="1324"/>
      <c r="J108" s="1324"/>
    </row>
    <row r="109" spans="1:10" ht="14.1" customHeight="1" x14ac:dyDescent="0.25">
      <c r="A109" s="1324"/>
      <c r="B109" s="1335" t="s">
        <v>49</v>
      </c>
      <c r="C109" s="1333">
        <v>0</v>
      </c>
      <c r="D109" s="1333">
        <v>0</v>
      </c>
      <c r="E109" s="1333">
        <v>0</v>
      </c>
      <c r="F109" s="1333">
        <v>0</v>
      </c>
      <c r="G109" s="1324"/>
      <c r="H109" s="1324"/>
      <c r="I109" s="1324"/>
      <c r="J109" s="1324"/>
    </row>
    <row r="110" spans="1:10" ht="14.1" customHeight="1" x14ac:dyDescent="0.25">
      <c r="A110" s="1324"/>
      <c r="B110" s="1335" t="s">
        <v>50</v>
      </c>
      <c r="C110" s="1333">
        <v>0</v>
      </c>
      <c r="D110" s="1333">
        <v>0</v>
      </c>
      <c r="E110" s="1333">
        <v>0</v>
      </c>
      <c r="F110" s="1333">
        <v>0</v>
      </c>
      <c r="G110" s="1324"/>
      <c r="H110" s="1324"/>
      <c r="I110" s="1324"/>
      <c r="J110" s="1324"/>
    </row>
    <row r="111" spans="1:10" ht="14.1" customHeight="1" x14ac:dyDescent="0.25">
      <c r="A111" s="1324"/>
      <c r="B111" s="1335" t="s">
        <v>56</v>
      </c>
      <c r="C111" s="1333">
        <v>0</v>
      </c>
      <c r="D111" s="1333">
        <v>0</v>
      </c>
      <c r="E111" s="1333">
        <v>0</v>
      </c>
      <c r="F111" s="1333">
        <v>0</v>
      </c>
      <c r="G111" s="1324"/>
      <c r="H111" s="1324"/>
      <c r="I111" s="1324"/>
      <c r="J111" s="1324"/>
    </row>
    <row r="112" spans="1:10" ht="14.1" customHeight="1" x14ac:dyDescent="0.25">
      <c r="A112" s="1324"/>
      <c r="B112" s="1335" t="s">
        <v>49</v>
      </c>
      <c r="C112" s="1333">
        <v>0</v>
      </c>
      <c r="D112" s="1333">
        <v>0</v>
      </c>
      <c r="E112" s="1333">
        <v>0</v>
      </c>
      <c r="F112" s="1333">
        <v>0</v>
      </c>
      <c r="G112" s="1324"/>
      <c r="H112" s="1324"/>
      <c r="I112" s="1324"/>
      <c r="J112" s="1324"/>
    </row>
    <row r="113" spans="1:10" ht="14.1" customHeight="1" x14ac:dyDescent="0.25">
      <c r="A113" s="1324"/>
      <c r="B113" s="1335" t="s">
        <v>50</v>
      </c>
      <c r="C113" s="1333">
        <v>0</v>
      </c>
      <c r="D113" s="1333">
        <v>0</v>
      </c>
      <c r="E113" s="1333">
        <v>0</v>
      </c>
      <c r="F113" s="1333">
        <v>0</v>
      </c>
      <c r="G113" s="1324"/>
      <c r="H113" s="1324"/>
      <c r="I113" s="1324"/>
      <c r="J113" s="1324"/>
    </row>
    <row r="114" spans="1:10" ht="14.1" customHeight="1" x14ac:dyDescent="0.25">
      <c r="A114" s="1324"/>
      <c r="B114" s="1335" t="s">
        <v>57</v>
      </c>
      <c r="C114" s="1333">
        <v>0</v>
      </c>
      <c r="D114" s="1333">
        <v>0</v>
      </c>
      <c r="E114" s="1333">
        <v>0</v>
      </c>
      <c r="F114" s="1333">
        <v>0</v>
      </c>
      <c r="G114" s="1324"/>
      <c r="H114" s="1324"/>
      <c r="I114" s="1324"/>
      <c r="J114" s="1324"/>
    </row>
    <row r="115" spans="1:10" ht="14.1" customHeight="1" x14ac:dyDescent="0.25">
      <c r="A115" s="1324"/>
      <c r="B115" s="1335" t="s">
        <v>49</v>
      </c>
      <c r="C115" s="1333">
        <v>0</v>
      </c>
      <c r="D115" s="1333">
        <v>0</v>
      </c>
      <c r="E115" s="1333">
        <v>0</v>
      </c>
      <c r="F115" s="1333">
        <v>0</v>
      </c>
      <c r="G115" s="1324"/>
      <c r="H115" s="1324"/>
      <c r="I115" s="1324"/>
      <c r="J115" s="1324"/>
    </row>
    <row r="116" spans="1:10" ht="14.1" customHeight="1" x14ac:dyDescent="0.25">
      <c r="A116" s="1324"/>
      <c r="B116" s="1335" t="s">
        <v>58</v>
      </c>
      <c r="C116" s="1333">
        <v>0</v>
      </c>
      <c r="D116" s="1333">
        <v>0</v>
      </c>
      <c r="E116" s="1333">
        <v>0</v>
      </c>
      <c r="F116" s="1333">
        <v>0</v>
      </c>
      <c r="G116" s="1324"/>
      <c r="H116" s="1324"/>
      <c r="I116" s="1324"/>
      <c r="J116" s="1324"/>
    </row>
    <row r="117" spans="1:10" ht="14.1" customHeight="1" x14ac:dyDescent="0.25">
      <c r="A117" s="1324"/>
      <c r="B117" s="1335" t="s">
        <v>59</v>
      </c>
      <c r="C117" s="1333">
        <v>0</v>
      </c>
      <c r="D117" s="1333">
        <v>0</v>
      </c>
      <c r="E117" s="1333">
        <v>0</v>
      </c>
      <c r="F117" s="1333">
        <v>0</v>
      </c>
      <c r="G117" s="1324"/>
      <c r="H117" s="1324"/>
      <c r="I117" s="1324"/>
      <c r="J117" s="1324"/>
    </row>
    <row r="118" spans="1:10" ht="14.1" customHeight="1" x14ac:dyDescent="0.25">
      <c r="A118" s="1324"/>
      <c r="B118" s="1335" t="s">
        <v>60</v>
      </c>
      <c r="C118" s="1333">
        <v>0</v>
      </c>
      <c r="D118" s="1333">
        <v>0</v>
      </c>
      <c r="E118" s="1333">
        <v>0</v>
      </c>
      <c r="F118" s="1333">
        <v>0</v>
      </c>
      <c r="G118" s="1324"/>
      <c r="H118" s="1324"/>
      <c r="I118" s="1324"/>
      <c r="J118" s="1324"/>
    </row>
    <row r="119" spans="1:10" ht="14.1" customHeight="1" x14ac:dyDescent="0.25">
      <c r="A119" s="1324"/>
      <c r="B119" s="1335" t="s">
        <v>61</v>
      </c>
      <c r="C119" s="1333">
        <v>0</v>
      </c>
      <c r="D119" s="1333">
        <v>0</v>
      </c>
      <c r="E119" s="1333">
        <v>0</v>
      </c>
      <c r="F119" s="1333">
        <v>0</v>
      </c>
      <c r="G119" s="1324"/>
      <c r="H119" s="1324"/>
      <c r="I119" s="1324"/>
      <c r="J119" s="1324"/>
    </row>
    <row r="120" spans="1:10" ht="14.1" customHeight="1" x14ac:dyDescent="0.25">
      <c r="A120" s="1324"/>
      <c r="B120" s="1335" t="s">
        <v>62</v>
      </c>
      <c r="C120" s="1333">
        <v>0</v>
      </c>
      <c r="D120" s="1333">
        <v>900000</v>
      </c>
      <c r="E120" s="1333">
        <v>900000</v>
      </c>
      <c r="F120" s="1333">
        <v>1000000</v>
      </c>
      <c r="G120" s="1324"/>
      <c r="H120" s="1324"/>
      <c r="I120" s="1324"/>
      <c r="J120" s="1324"/>
    </row>
    <row r="121" spans="1:10" ht="14.1" customHeight="1" x14ac:dyDescent="0.25">
      <c r="A121" s="1324"/>
      <c r="B121" s="1335" t="s">
        <v>49</v>
      </c>
      <c r="C121" s="1333">
        <v>0</v>
      </c>
      <c r="D121" s="1333">
        <v>900000</v>
      </c>
      <c r="E121" s="1333">
        <v>900000</v>
      </c>
      <c r="F121" s="1333">
        <v>1000000</v>
      </c>
      <c r="G121" s="1324"/>
      <c r="H121" s="1324"/>
      <c r="I121" s="1324"/>
      <c r="J121" s="1324"/>
    </row>
    <row r="122" spans="1:10" ht="14.1" customHeight="1" x14ac:dyDescent="0.25">
      <c r="A122" s="1324"/>
      <c r="B122" s="1335" t="s">
        <v>58</v>
      </c>
      <c r="C122" s="1333">
        <v>0</v>
      </c>
      <c r="D122" s="1333">
        <v>0</v>
      </c>
      <c r="E122" s="1333">
        <v>0</v>
      </c>
      <c r="F122" s="1333">
        <v>0</v>
      </c>
      <c r="G122" s="1324"/>
      <c r="H122" s="1324"/>
      <c r="I122" s="1324"/>
      <c r="J122" s="1324"/>
    </row>
    <row r="123" spans="1:10" ht="14.1" customHeight="1" x14ac:dyDescent="0.25">
      <c r="A123" s="1324"/>
      <c r="B123" s="1335" t="s">
        <v>59</v>
      </c>
      <c r="C123" s="1333">
        <v>0</v>
      </c>
      <c r="D123" s="1333">
        <v>0</v>
      </c>
      <c r="E123" s="1333">
        <v>0</v>
      </c>
      <c r="F123" s="1333">
        <v>0</v>
      </c>
      <c r="G123" s="1324"/>
      <c r="H123" s="1324"/>
      <c r="I123" s="1324"/>
      <c r="J123" s="1324"/>
    </row>
    <row r="124" spans="1:10" ht="14.1" customHeight="1" x14ac:dyDescent="0.25">
      <c r="A124" s="1324"/>
      <c r="B124" s="1335" t="s">
        <v>60</v>
      </c>
      <c r="C124" s="1333">
        <v>0</v>
      </c>
      <c r="D124" s="1333">
        <v>0</v>
      </c>
      <c r="E124" s="1333">
        <v>0</v>
      </c>
      <c r="F124" s="1333">
        <v>0</v>
      </c>
      <c r="G124" s="1324"/>
      <c r="H124" s="1324"/>
      <c r="I124" s="1324"/>
      <c r="J124" s="1324"/>
    </row>
    <row r="125" spans="1:10" ht="14.1" customHeight="1" x14ac:dyDescent="0.25">
      <c r="A125" s="1324"/>
      <c r="B125" s="1335" t="s">
        <v>61</v>
      </c>
      <c r="C125" s="1333">
        <v>0</v>
      </c>
      <c r="D125" s="1333">
        <v>0</v>
      </c>
      <c r="E125" s="1333">
        <v>0</v>
      </c>
      <c r="F125" s="1333">
        <v>0</v>
      </c>
      <c r="G125" s="1324"/>
      <c r="H125" s="1324"/>
      <c r="I125" s="1324"/>
      <c r="J125" s="1324"/>
    </row>
    <row r="126" spans="1:10" ht="14.1" customHeight="1" x14ac:dyDescent="0.25">
      <c r="A126" s="1324"/>
      <c r="B126" s="1335" t="s">
        <v>63</v>
      </c>
      <c r="C126" s="1333">
        <v>0</v>
      </c>
      <c r="D126" s="1333">
        <v>0</v>
      </c>
      <c r="E126" s="1333">
        <v>0</v>
      </c>
      <c r="F126" s="1333">
        <v>0</v>
      </c>
      <c r="G126" s="1324"/>
      <c r="H126" s="1324"/>
      <c r="I126" s="1324"/>
      <c r="J126" s="1324"/>
    </row>
    <row r="127" spans="1:10" ht="14.1" customHeight="1" x14ac:dyDescent="0.25">
      <c r="A127" s="1324"/>
      <c r="B127" s="1335" t="s">
        <v>49</v>
      </c>
      <c r="C127" s="1333">
        <v>0</v>
      </c>
      <c r="D127" s="1333">
        <v>0</v>
      </c>
      <c r="E127" s="1333">
        <v>0</v>
      </c>
      <c r="F127" s="1333">
        <v>0</v>
      </c>
      <c r="G127" s="1324"/>
      <c r="H127" s="1324"/>
      <c r="I127" s="1324"/>
      <c r="J127" s="1324"/>
    </row>
    <row r="128" spans="1:10" ht="14.1" customHeight="1" x14ac:dyDescent="0.25">
      <c r="A128" s="1324"/>
      <c r="B128" s="1335" t="s">
        <v>58</v>
      </c>
      <c r="C128" s="1333">
        <v>0</v>
      </c>
      <c r="D128" s="1333">
        <v>0</v>
      </c>
      <c r="E128" s="1333">
        <v>0</v>
      </c>
      <c r="F128" s="1333">
        <v>0</v>
      </c>
      <c r="G128" s="1324"/>
      <c r="H128" s="1324"/>
      <c r="I128" s="1324"/>
      <c r="J128" s="1324"/>
    </row>
    <row r="129" spans="1:10" ht="14.1" customHeight="1" x14ac:dyDescent="0.25">
      <c r="A129" s="1324"/>
      <c r="B129" s="1335" t="s">
        <v>59</v>
      </c>
      <c r="C129" s="1333">
        <v>0</v>
      </c>
      <c r="D129" s="1333">
        <v>0</v>
      </c>
      <c r="E129" s="1333">
        <v>0</v>
      </c>
      <c r="F129" s="1333">
        <v>0</v>
      </c>
      <c r="G129" s="1324"/>
      <c r="H129" s="1324"/>
      <c r="I129" s="1324"/>
      <c r="J129" s="1324"/>
    </row>
    <row r="130" spans="1:10" ht="14.1" customHeight="1" x14ac:dyDescent="0.25">
      <c r="A130" s="1324"/>
      <c r="B130" s="1335" t="s">
        <v>60</v>
      </c>
      <c r="C130" s="1333">
        <v>0</v>
      </c>
      <c r="D130" s="1333">
        <v>0</v>
      </c>
      <c r="E130" s="1333">
        <v>0</v>
      </c>
      <c r="F130" s="1333">
        <v>0</v>
      </c>
      <c r="G130" s="1324"/>
      <c r="H130" s="1324"/>
      <c r="I130" s="1324"/>
      <c r="J130" s="1324"/>
    </row>
    <row r="131" spans="1:10" ht="14.1" customHeight="1" x14ac:dyDescent="0.25">
      <c r="A131" s="1324"/>
      <c r="B131" s="1335" t="s">
        <v>61</v>
      </c>
      <c r="C131" s="1333">
        <v>0</v>
      </c>
      <c r="D131" s="1333">
        <v>0</v>
      </c>
      <c r="E131" s="1333">
        <v>0</v>
      </c>
      <c r="F131" s="1333">
        <v>0</v>
      </c>
      <c r="G131" s="1324"/>
      <c r="H131" s="1324"/>
      <c r="I131" s="1324"/>
      <c r="J131" s="1324"/>
    </row>
    <row r="132" spans="1:10" ht="14.1" customHeight="1" x14ac:dyDescent="0.25">
      <c r="A132" s="1324"/>
      <c r="B132" s="1335" t="s">
        <v>64</v>
      </c>
      <c r="C132" s="1333">
        <v>0</v>
      </c>
      <c r="D132" s="1333">
        <v>0</v>
      </c>
      <c r="E132" s="1333">
        <v>0</v>
      </c>
      <c r="F132" s="1333">
        <v>0</v>
      </c>
      <c r="G132" s="1324"/>
      <c r="H132" s="1324"/>
      <c r="I132" s="1324"/>
      <c r="J132" s="1324"/>
    </row>
    <row r="133" spans="1:10" ht="14.1" customHeight="1" x14ac:dyDescent="0.25">
      <c r="A133" s="1324"/>
      <c r="B133" s="1335" t="s">
        <v>65</v>
      </c>
      <c r="C133" s="1333">
        <v>0</v>
      </c>
      <c r="D133" s="1333">
        <v>0</v>
      </c>
      <c r="E133" s="1333">
        <v>0</v>
      </c>
      <c r="F133" s="1333">
        <v>0</v>
      </c>
      <c r="G133" s="1324"/>
      <c r="H133" s="1324"/>
      <c r="I133" s="1324"/>
      <c r="J133" s="1324"/>
    </row>
    <row r="134" spans="1:10" ht="14.1" customHeight="1" x14ac:dyDescent="0.25">
      <c r="A134" s="1324"/>
      <c r="B134" s="1334" t="s">
        <v>25</v>
      </c>
      <c r="C134" s="1333">
        <v>0</v>
      </c>
      <c r="D134" s="1333">
        <v>900000</v>
      </c>
      <c r="E134" s="1333">
        <v>900000</v>
      </c>
      <c r="F134" s="1333">
        <v>1000000</v>
      </c>
      <c r="G134" s="1324"/>
      <c r="H134" s="1324"/>
      <c r="I134" s="1324"/>
      <c r="J134" s="1324"/>
    </row>
    <row r="135" spans="1:10" ht="14.1" customHeight="1" x14ac:dyDescent="0.25">
      <c r="A135" s="1324"/>
      <c r="B135" s="1341" t="s">
        <v>19</v>
      </c>
      <c r="C135" s="1597" t="s">
        <v>1427</v>
      </c>
      <c r="D135" s="1598"/>
      <c r="E135" s="1598"/>
      <c r="F135" s="1598"/>
      <c r="G135" s="1324"/>
      <c r="H135" s="1324"/>
      <c r="I135" s="1324"/>
      <c r="J135" s="1324"/>
    </row>
    <row r="136" spans="1:10" ht="14.1" customHeight="1" x14ac:dyDescent="0.25">
      <c r="A136" s="1324"/>
      <c r="B136" s="1323" t="s">
        <v>20</v>
      </c>
      <c r="C136" s="1593" t="s">
        <v>1426</v>
      </c>
      <c r="D136" s="1594"/>
      <c r="E136" s="1594"/>
      <c r="F136" s="1594"/>
      <c r="G136" s="1324"/>
      <c r="H136" s="1324"/>
      <c r="I136" s="1324"/>
      <c r="J136" s="1324"/>
    </row>
    <row r="137" spans="1:10" ht="14.1" customHeight="1" x14ac:dyDescent="0.25">
      <c r="A137" s="1324"/>
      <c r="B137" s="1323" t="s">
        <v>21</v>
      </c>
      <c r="C137" s="1593" t="s">
        <v>1170</v>
      </c>
      <c r="D137" s="1594"/>
      <c r="E137" s="1594"/>
      <c r="F137" s="1594"/>
      <c r="G137" s="1324"/>
      <c r="H137" s="1324"/>
      <c r="I137" s="1324"/>
      <c r="J137" s="1324"/>
    </row>
    <row r="138" spans="1:10" ht="15" customHeight="1" x14ac:dyDescent="0.25">
      <c r="A138" s="1324"/>
      <c r="B138" s="1339"/>
      <c r="C138" s="1338">
        <v>2023</v>
      </c>
      <c r="D138" s="1338">
        <v>2024</v>
      </c>
      <c r="E138" s="1338">
        <v>2025</v>
      </c>
      <c r="F138" s="1338">
        <v>2026</v>
      </c>
      <c r="G138" s="1324"/>
      <c r="H138" s="1324"/>
      <c r="I138" s="1324"/>
      <c r="J138" s="1324"/>
    </row>
    <row r="139" spans="1:10" ht="15" customHeight="1" x14ac:dyDescent="0.25">
      <c r="A139" s="1324"/>
      <c r="B139" s="1337"/>
      <c r="C139" s="1336" t="s">
        <v>22</v>
      </c>
      <c r="D139" s="1336" t="s">
        <v>23</v>
      </c>
      <c r="E139" s="1336" t="s">
        <v>23</v>
      </c>
      <c r="F139" s="1336" t="s">
        <v>23</v>
      </c>
      <c r="G139" s="1324"/>
      <c r="H139" s="1324"/>
      <c r="I139" s="1324"/>
      <c r="J139" s="1324"/>
    </row>
    <row r="140" spans="1:10" ht="14.1" customHeight="1" x14ac:dyDescent="0.25">
      <c r="A140" s="1324"/>
      <c r="B140" s="1327" t="s">
        <v>33</v>
      </c>
      <c r="C140" s="1340" t="s">
        <v>196</v>
      </c>
      <c r="D140" s="1340" t="s">
        <v>196</v>
      </c>
      <c r="E140" s="1340" t="s">
        <v>196</v>
      </c>
      <c r="F140" s="1340" t="s">
        <v>196</v>
      </c>
      <c r="G140" s="1324"/>
      <c r="H140" s="1324"/>
      <c r="I140" s="1324"/>
      <c r="J140" s="1324"/>
    </row>
    <row r="141" spans="1:10" ht="14.1" customHeight="1" x14ac:dyDescent="0.25">
      <c r="A141" s="1324"/>
      <c r="B141" s="1327" t="s">
        <v>35</v>
      </c>
      <c r="C141" s="1340" t="s">
        <v>42</v>
      </c>
      <c r="D141" s="1340" t="s">
        <v>1329</v>
      </c>
      <c r="E141" s="1340" t="s">
        <v>1329</v>
      </c>
      <c r="F141" s="1340" t="s">
        <v>1329</v>
      </c>
      <c r="G141" s="1324"/>
      <c r="H141" s="1324"/>
      <c r="I141" s="1324"/>
      <c r="J141" s="1324"/>
    </row>
    <row r="142" spans="1:10" ht="14.1" customHeight="1" x14ac:dyDescent="0.25">
      <c r="A142" s="1324"/>
      <c r="B142" s="1327" t="s">
        <v>40</v>
      </c>
      <c r="C142" s="1340" t="s">
        <v>42</v>
      </c>
      <c r="D142" s="1340" t="s">
        <v>240</v>
      </c>
      <c r="E142" s="1340" t="s">
        <v>240</v>
      </c>
      <c r="F142" s="1340" t="s">
        <v>240</v>
      </c>
      <c r="G142" s="1324"/>
      <c r="H142" s="1324"/>
      <c r="I142" s="1324"/>
      <c r="J142" s="1324"/>
    </row>
    <row r="143" spans="1:10" ht="14.1" customHeight="1" x14ac:dyDescent="0.25">
      <c r="A143" s="1324"/>
      <c r="B143" s="1327" t="s">
        <v>41</v>
      </c>
      <c r="C143" s="1340" t="s">
        <v>18</v>
      </c>
      <c r="D143" s="1340" t="s">
        <v>42</v>
      </c>
      <c r="E143" s="1340" t="s">
        <v>42</v>
      </c>
      <c r="F143" s="1340" t="s">
        <v>42</v>
      </c>
      <c r="G143" s="1324"/>
      <c r="H143" s="1324"/>
      <c r="I143" s="1324"/>
      <c r="J143" s="1324"/>
    </row>
    <row r="144" spans="1:10" ht="14.1" customHeight="1" x14ac:dyDescent="0.25">
      <c r="A144" s="1324"/>
      <c r="B144" s="1327" t="s">
        <v>43</v>
      </c>
      <c r="C144" s="1340" t="s">
        <v>18</v>
      </c>
      <c r="D144" s="1340" t="s">
        <v>18</v>
      </c>
      <c r="E144" s="1340" t="s">
        <v>42</v>
      </c>
      <c r="F144" s="1340" t="s">
        <v>42</v>
      </c>
      <c r="G144" s="1324"/>
      <c r="H144" s="1324"/>
      <c r="I144" s="1324"/>
      <c r="J144" s="1324"/>
    </row>
    <row r="145" spans="1:10" ht="14.1" customHeight="1" x14ac:dyDescent="0.25">
      <c r="A145" s="1324"/>
      <c r="B145" s="1327" t="s">
        <v>47</v>
      </c>
      <c r="C145" s="1340" t="s">
        <v>18</v>
      </c>
      <c r="D145" s="1340" t="s">
        <v>18</v>
      </c>
      <c r="E145" s="1340" t="s">
        <v>42</v>
      </c>
      <c r="F145" s="1340" t="s">
        <v>42</v>
      </c>
      <c r="G145" s="1324"/>
      <c r="H145" s="1324"/>
      <c r="I145" s="1324"/>
      <c r="J145" s="1324"/>
    </row>
    <row r="146" spans="1:10" ht="14.1" customHeight="1" x14ac:dyDescent="0.25">
      <c r="A146" s="1324"/>
      <c r="B146" s="1595" t="s">
        <v>24</v>
      </c>
      <c r="C146" s="1596"/>
      <c r="D146" s="1596"/>
      <c r="E146" s="1596"/>
      <c r="F146" s="1596"/>
      <c r="G146" s="1324"/>
      <c r="H146" s="1324"/>
      <c r="I146" s="1324"/>
      <c r="J146" s="1324"/>
    </row>
    <row r="147" spans="1:10" ht="14.1" customHeight="1" x14ac:dyDescent="0.25">
      <c r="A147" s="1324"/>
      <c r="B147" s="1339"/>
      <c r="C147" s="1338">
        <v>2023</v>
      </c>
      <c r="D147" s="1338">
        <v>2024</v>
      </c>
      <c r="E147" s="1338">
        <v>2025</v>
      </c>
      <c r="F147" s="1338">
        <v>2026</v>
      </c>
      <c r="G147" s="1324"/>
      <c r="H147" s="1324"/>
      <c r="I147" s="1324"/>
      <c r="J147" s="1324"/>
    </row>
    <row r="148" spans="1:10" ht="14.1" customHeight="1" x14ac:dyDescent="0.25">
      <c r="A148" s="1324"/>
      <c r="B148" s="1337"/>
      <c r="C148" s="1336" t="s">
        <v>22</v>
      </c>
      <c r="D148" s="1336" t="s">
        <v>23</v>
      </c>
      <c r="E148" s="1336" t="s">
        <v>23</v>
      </c>
      <c r="F148" s="1336" t="s">
        <v>23</v>
      </c>
      <c r="G148" s="1324"/>
      <c r="H148" s="1324"/>
      <c r="I148" s="1324"/>
      <c r="J148" s="1324"/>
    </row>
    <row r="149" spans="1:10" ht="14.1" customHeight="1" x14ac:dyDescent="0.25">
      <c r="A149" s="1324"/>
      <c r="B149" s="1335" t="s">
        <v>48</v>
      </c>
      <c r="C149" s="1333">
        <v>0</v>
      </c>
      <c r="D149" s="1333">
        <v>0</v>
      </c>
      <c r="E149" s="1333">
        <v>0</v>
      </c>
      <c r="F149" s="1333">
        <v>0</v>
      </c>
      <c r="G149" s="1324"/>
      <c r="H149" s="1324"/>
      <c r="I149" s="1324"/>
      <c r="J149" s="1324"/>
    </row>
    <row r="150" spans="1:10" ht="14.1" customHeight="1" x14ac:dyDescent="0.25">
      <c r="A150" s="1324"/>
      <c r="B150" s="1335" t="s">
        <v>49</v>
      </c>
      <c r="C150" s="1333">
        <v>0</v>
      </c>
      <c r="D150" s="1333">
        <v>0</v>
      </c>
      <c r="E150" s="1333">
        <v>0</v>
      </c>
      <c r="F150" s="1333">
        <v>0</v>
      </c>
      <c r="G150" s="1324"/>
      <c r="H150" s="1324"/>
      <c r="I150" s="1324"/>
      <c r="J150" s="1324"/>
    </row>
    <row r="151" spans="1:10" ht="14.1" customHeight="1" x14ac:dyDescent="0.25">
      <c r="A151" s="1324"/>
      <c r="B151" s="1335" t="s">
        <v>50</v>
      </c>
      <c r="C151" s="1333">
        <v>0</v>
      </c>
      <c r="D151" s="1333">
        <v>0</v>
      </c>
      <c r="E151" s="1333">
        <v>0</v>
      </c>
      <c r="F151" s="1333">
        <v>0</v>
      </c>
      <c r="G151" s="1324"/>
      <c r="H151" s="1324"/>
      <c r="I151" s="1324"/>
      <c r="J151" s="1324"/>
    </row>
    <row r="152" spans="1:10" ht="14.1" customHeight="1" x14ac:dyDescent="0.25">
      <c r="A152" s="1324"/>
      <c r="B152" s="1335" t="s">
        <v>51</v>
      </c>
      <c r="C152" s="1333">
        <v>0</v>
      </c>
      <c r="D152" s="1333">
        <v>0</v>
      </c>
      <c r="E152" s="1333">
        <v>0</v>
      </c>
      <c r="F152" s="1333">
        <v>0</v>
      </c>
      <c r="G152" s="1324"/>
      <c r="H152" s="1324"/>
      <c r="I152" s="1324"/>
      <c r="J152" s="1324"/>
    </row>
    <row r="153" spans="1:10" ht="14.1" customHeight="1" x14ac:dyDescent="0.25">
      <c r="A153" s="1324"/>
      <c r="B153" s="1335" t="s">
        <v>49</v>
      </c>
      <c r="C153" s="1333">
        <v>0</v>
      </c>
      <c r="D153" s="1333">
        <v>0</v>
      </c>
      <c r="E153" s="1333">
        <v>0</v>
      </c>
      <c r="F153" s="1333">
        <v>0</v>
      </c>
      <c r="G153" s="1324"/>
      <c r="H153" s="1324"/>
      <c r="I153" s="1324"/>
      <c r="J153" s="1324"/>
    </row>
    <row r="154" spans="1:10" ht="14.1" customHeight="1" x14ac:dyDescent="0.25">
      <c r="A154" s="1324"/>
      <c r="B154" s="1335" t="s">
        <v>50</v>
      </c>
      <c r="C154" s="1333">
        <v>0</v>
      </c>
      <c r="D154" s="1333">
        <v>0</v>
      </c>
      <c r="E154" s="1333">
        <v>0</v>
      </c>
      <c r="F154" s="1333">
        <v>0</v>
      </c>
      <c r="G154" s="1324"/>
      <c r="H154" s="1324"/>
      <c r="I154" s="1324"/>
      <c r="J154" s="1324"/>
    </row>
    <row r="155" spans="1:10" ht="14.1" customHeight="1" x14ac:dyDescent="0.25">
      <c r="A155" s="1324"/>
      <c r="B155" s="1335" t="s">
        <v>52</v>
      </c>
      <c r="C155" s="1333">
        <v>0</v>
      </c>
      <c r="D155" s="1333">
        <v>0</v>
      </c>
      <c r="E155" s="1333">
        <v>0</v>
      </c>
      <c r="F155" s="1333">
        <v>0</v>
      </c>
      <c r="G155" s="1324"/>
      <c r="H155" s="1324"/>
      <c r="I155" s="1324"/>
      <c r="J155" s="1324"/>
    </row>
    <row r="156" spans="1:10" ht="14.1" customHeight="1" x14ac:dyDescent="0.25">
      <c r="A156" s="1324"/>
      <c r="B156" s="1335" t="s">
        <v>49</v>
      </c>
      <c r="C156" s="1333">
        <v>0</v>
      </c>
      <c r="D156" s="1333">
        <v>0</v>
      </c>
      <c r="E156" s="1333">
        <v>0</v>
      </c>
      <c r="F156" s="1333">
        <v>0</v>
      </c>
      <c r="G156" s="1324"/>
      <c r="H156" s="1324"/>
      <c r="I156" s="1324"/>
      <c r="J156" s="1324"/>
    </row>
    <row r="157" spans="1:10" ht="14.1" customHeight="1" x14ac:dyDescent="0.25">
      <c r="A157" s="1324"/>
      <c r="B157" s="1335" t="s">
        <v>50</v>
      </c>
      <c r="C157" s="1333">
        <v>0</v>
      </c>
      <c r="D157" s="1333">
        <v>0</v>
      </c>
      <c r="E157" s="1333">
        <v>0</v>
      </c>
      <c r="F157" s="1333">
        <v>0</v>
      </c>
      <c r="G157" s="1324"/>
      <c r="H157" s="1324"/>
      <c r="I157" s="1324"/>
      <c r="J157" s="1324"/>
    </row>
    <row r="158" spans="1:10" ht="14.1" customHeight="1" x14ac:dyDescent="0.25">
      <c r="A158" s="1324"/>
      <c r="B158" s="1335" t="s">
        <v>53</v>
      </c>
      <c r="C158" s="1333">
        <v>0</v>
      </c>
      <c r="D158" s="1333">
        <v>0</v>
      </c>
      <c r="E158" s="1333">
        <v>0</v>
      </c>
      <c r="F158" s="1333">
        <v>0</v>
      </c>
      <c r="G158" s="1324"/>
      <c r="H158" s="1324"/>
      <c r="I158" s="1324"/>
      <c r="J158" s="1324"/>
    </row>
    <row r="159" spans="1:10" ht="14.1" customHeight="1" x14ac:dyDescent="0.25">
      <c r="A159" s="1324"/>
      <c r="B159" s="1335" t="s">
        <v>49</v>
      </c>
      <c r="C159" s="1333">
        <v>0</v>
      </c>
      <c r="D159" s="1333">
        <v>0</v>
      </c>
      <c r="E159" s="1333">
        <v>0</v>
      </c>
      <c r="F159" s="1333">
        <v>0</v>
      </c>
      <c r="G159" s="1324"/>
      <c r="H159" s="1324"/>
      <c r="I159" s="1324"/>
      <c r="J159" s="1324"/>
    </row>
    <row r="160" spans="1:10" ht="14.1" customHeight="1" x14ac:dyDescent="0.25">
      <c r="A160" s="1324"/>
      <c r="B160" s="1335" t="s">
        <v>50</v>
      </c>
      <c r="C160" s="1333">
        <v>0</v>
      </c>
      <c r="D160" s="1333">
        <v>0</v>
      </c>
      <c r="E160" s="1333">
        <v>0</v>
      </c>
      <c r="F160" s="1333">
        <v>0</v>
      </c>
      <c r="G160" s="1324"/>
      <c r="H160" s="1324"/>
      <c r="I160" s="1324"/>
      <c r="J160" s="1324"/>
    </row>
    <row r="161" spans="1:10" ht="14.1" customHeight="1" x14ac:dyDescent="0.25">
      <c r="A161" s="1324"/>
      <c r="B161" s="1335" t="s">
        <v>54</v>
      </c>
      <c r="C161" s="1333">
        <v>0</v>
      </c>
      <c r="D161" s="1333">
        <v>0</v>
      </c>
      <c r="E161" s="1333">
        <v>0</v>
      </c>
      <c r="F161" s="1333">
        <v>0</v>
      </c>
      <c r="G161" s="1324"/>
      <c r="H161" s="1324"/>
      <c r="I161" s="1324"/>
      <c r="J161" s="1324"/>
    </row>
    <row r="162" spans="1:10" ht="14.1" customHeight="1" x14ac:dyDescent="0.25">
      <c r="A162" s="1324"/>
      <c r="B162" s="1335" t="s">
        <v>49</v>
      </c>
      <c r="C162" s="1333">
        <v>0</v>
      </c>
      <c r="D162" s="1333">
        <v>0</v>
      </c>
      <c r="E162" s="1333">
        <v>0</v>
      </c>
      <c r="F162" s="1333">
        <v>0</v>
      </c>
      <c r="G162" s="1324"/>
      <c r="H162" s="1324"/>
      <c r="I162" s="1324"/>
      <c r="J162" s="1324"/>
    </row>
    <row r="163" spans="1:10" ht="14.1" customHeight="1" x14ac:dyDescent="0.25">
      <c r="A163" s="1324"/>
      <c r="B163" s="1335" t="s">
        <v>50</v>
      </c>
      <c r="C163" s="1333">
        <v>0</v>
      </c>
      <c r="D163" s="1333">
        <v>0</v>
      </c>
      <c r="E163" s="1333">
        <v>0</v>
      </c>
      <c r="F163" s="1333">
        <v>0</v>
      </c>
      <c r="G163" s="1324"/>
      <c r="H163" s="1324"/>
      <c r="I163" s="1324"/>
      <c r="J163" s="1324"/>
    </row>
    <row r="164" spans="1:10" ht="14.1" customHeight="1" x14ac:dyDescent="0.25">
      <c r="A164" s="1324"/>
      <c r="B164" s="1335" t="s">
        <v>55</v>
      </c>
      <c r="C164" s="1333">
        <v>0</v>
      </c>
      <c r="D164" s="1333">
        <v>0</v>
      </c>
      <c r="E164" s="1333">
        <v>0</v>
      </c>
      <c r="F164" s="1333">
        <v>0</v>
      </c>
      <c r="G164" s="1324"/>
      <c r="H164" s="1324"/>
      <c r="I164" s="1324"/>
      <c r="J164" s="1324"/>
    </row>
    <row r="165" spans="1:10" ht="14.1" customHeight="1" x14ac:dyDescent="0.25">
      <c r="A165" s="1324"/>
      <c r="B165" s="1335" t="s">
        <v>49</v>
      </c>
      <c r="C165" s="1333">
        <v>0</v>
      </c>
      <c r="D165" s="1333">
        <v>0</v>
      </c>
      <c r="E165" s="1333">
        <v>0</v>
      </c>
      <c r="F165" s="1333">
        <v>0</v>
      </c>
      <c r="G165" s="1324"/>
      <c r="H165" s="1324"/>
      <c r="I165" s="1324"/>
      <c r="J165" s="1324"/>
    </row>
    <row r="166" spans="1:10" ht="14.1" customHeight="1" x14ac:dyDescent="0.25">
      <c r="A166" s="1324"/>
      <c r="B166" s="1335" t="s">
        <v>50</v>
      </c>
      <c r="C166" s="1333">
        <v>0</v>
      </c>
      <c r="D166" s="1333">
        <v>0</v>
      </c>
      <c r="E166" s="1333">
        <v>0</v>
      </c>
      <c r="F166" s="1333">
        <v>0</v>
      </c>
      <c r="G166" s="1324"/>
      <c r="H166" s="1324"/>
      <c r="I166" s="1324"/>
      <c r="J166" s="1324"/>
    </row>
    <row r="167" spans="1:10" ht="14.1" customHeight="1" x14ac:dyDescent="0.25">
      <c r="A167" s="1324"/>
      <c r="B167" s="1335" t="s">
        <v>56</v>
      </c>
      <c r="C167" s="1333">
        <v>0</v>
      </c>
      <c r="D167" s="1333">
        <v>0</v>
      </c>
      <c r="E167" s="1333">
        <v>0</v>
      </c>
      <c r="F167" s="1333">
        <v>0</v>
      </c>
      <c r="G167" s="1324"/>
      <c r="H167" s="1324"/>
      <c r="I167" s="1324"/>
      <c r="J167" s="1324"/>
    </row>
    <row r="168" spans="1:10" ht="14.1" customHeight="1" x14ac:dyDescent="0.25">
      <c r="A168" s="1324"/>
      <c r="B168" s="1335" t="s">
        <v>49</v>
      </c>
      <c r="C168" s="1333">
        <v>0</v>
      </c>
      <c r="D168" s="1333">
        <v>0</v>
      </c>
      <c r="E168" s="1333">
        <v>0</v>
      </c>
      <c r="F168" s="1333">
        <v>0</v>
      </c>
      <c r="G168" s="1324"/>
      <c r="H168" s="1324"/>
      <c r="I168" s="1324"/>
      <c r="J168" s="1324"/>
    </row>
    <row r="169" spans="1:10" ht="14.1" customHeight="1" x14ac:dyDescent="0.25">
      <c r="A169" s="1324"/>
      <c r="B169" s="1335" t="s">
        <v>50</v>
      </c>
      <c r="C169" s="1333">
        <v>0</v>
      </c>
      <c r="D169" s="1333">
        <v>0</v>
      </c>
      <c r="E169" s="1333">
        <v>0</v>
      </c>
      <c r="F169" s="1333">
        <v>0</v>
      </c>
      <c r="G169" s="1324"/>
      <c r="H169" s="1324"/>
      <c r="I169" s="1324"/>
      <c r="J169" s="1324"/>
    </row>
    <row r="170" spans="1:10" ht="14.1" customHeight="1" x14ac:dyDescent="0.25">
      <c r="A170" s="1324"/>
      <c r="B170" s="1335" t="s">
        <v>57</v>
      </c>
      <c r="C170" s="1333">
        <v>0</v>
      </c>
      <c r="D170" s="1333">
        <v>0</v>
      </c>
      <c r="E170" s="1333">
        <v>0</v>
      </c>
      <c r="F170" s="1333">
        <v>0</v>
      </c>
      <c r="G170" s="1324"/>
      <c r="H170" s="1324"/>
      <c r="I170" s="1324"/>
      <c r="J170" s="1324"/>
    </row>
    <row r="171" spans="1:10" ht="14.1" customHeight="1" x14ac:dyDescent="0.25">
      <c r="A171" s="1324"/>
      <c r="B171" s="1335" t="s">
        <v>49</v>
      </c>
      <c r="C171" s="1333">
        <v>0</v>
      </c>
      <c r="D171" s="1333">
        <v>0</v>
      </c>
      <c r="E171" s="1333">
        <v>0</v>
      </c>
      <c r="F171" s="1333">
        <v>0</v>
      </c>
      <c r="G171" s="1324"/>
      <c r="H171" s="1324"/>
      <c r="I171" s="1324"/>
      <c r="J171" s="1324"/>
    </row>
    <row r="172" spans="1:10" ht="14.1" customHeight="1" x14ac:dyDescent="0.25">
      <c r="A172" s="1324"/>
      <c r="B172" s="1335" t="s">
        <v>58</v>
      </c>
      <c r="C172" s="1333">
        <v>0</v>
      </c>
      <c r="D172" s="1333">
        <v>0</v>
      </c>
      <c r="E172" s="1333">
        <v>0</v>
      </c>
      <c r="F172" s="1333">
        <v>0</v>
      </c>
      <c r="G172" s="1324"/>
      <c r="H172" s="1324"/>
      <c r="I172" s="1324"/>
      <c r="J172" s="1324"/>
    </row>
    <row r="173" spans="1:10" ht="14.1" customHeight="1" x14ac:dyDescent="0.25">
      <c r="A173" s="1324"/>
      <c r="B173" s="1335" t="s">
        <v>59</v>
      </c>
      <c r="C173" s="1333">
        <v>0</v>
      </c>
      <c r="D173" s="1333">
        <v>0</v>
      </c>
      <c r="E173" s="1333">
        <v>0</v>
      </c>
      <c r="F173" s="1333">
        <v>0</v>
      </c>
      <c r="G173" s="1324"/>
      <c r="H173" s="1324"/>
      <c r="I173" s="1324"/>
      <c r="J173" s="1324"/>
    </row>
    <row r="174" spans="1:10" ht="14.1" customHeight="1" x14ac:dyDescent="0.25">
      <c r="A174" s="1324"/>
      <c r="B174" s="1335" t="s">
        <v>60</v>
      </c>
      <c r="C174" s="1333">
        <v>0</v>
      </c>
      <c r="D174" s="1333">
        <v>0</v>
      </c>
      <c r="E174" s="1333">
        <v>0</v>
      </c>
      <c r="F174" s="1333">
        <v>0</v>
      </c>
      <c r="G174" s="1324"/>
      <c r="H174" s="1324"/>
      <c r="I174" s="1324"/>
      <c r="J174" s="1324"/>
    </row>
    <row r="175" spans="1:10" ht="14.1" customHeight="1" x14ac:dyDescent="0.25">
      <c r="A175" s="1324"/>
      <c r="B175" s="1335" t="s">
        <v>61</v>
      </c>
      <c r="C175" s="1333">
        <v>0</v>
      </c>
      <c r="D175" s="1333">
        <v>0</v>
      </c>
      <c r="E175" s="1333">
        <v>0</v>
      </c>
      <c r="F175" s="1333">
        <v>0</v>
      </c>
      <c r="G175" s="1324"/>
      <c r="H175" s="1324"/>
      <c r="I175" s="1324"/>
      <c r="J175" s="1324"/>
    </row>
    <row r="176" spans="1:10" ht="14.1" customHeight="1" x14ac:dyDescent="0.25">
      <c r="A176" s="1324"/>
      <c r="B176" s="1335" t="s">
        <v>62</v>
      </c>
      <c r="C176" s="1333">
        <v>0</v>
      </c>
      <c r="D176" s="1333">
        <v>2500000</v>
      </c>
      <c r="E176" s="1333">
        <v>2500000</v>
      </c>
      <c r="F176" s="1333">
        <v>2500000</v>
      </c>
      <c r="G176" s="1324"/>
      <c r="H176" s="1324"/>
      <c r="I176" s="1324"/>
      <c r="J176" s="1324"/>
    </row>
    <row r="177" spans="1:10" ht="14.1" customHeight="1" x14ac:dyDescent="0.25">
      <c r="A177" s="1324"/>
      <c r="B177" s="1335" t="s">
        <v>49</v>
      </c>
      <c r="C177" s="1333">
        <v>0</v>
      </c>
      <c r="D177" s="1333">
        <v>2500000</v>
      </c>
      <c r="E177" s="1333">
        <v>2500000</v>
      </c>
      <c r="F177" s="1333">
        <v>2500000</v>
      </c>
      <c r="G177" s="1324"/>
      <c r="H177" s="1324"/>
      <c r="I177" s="1324"/>
      <c r="J177" s="1324"/>
    </row>
    <row r="178" spans="1:10" ht="14.1" customHeight="1" x14ac:dyDescent="0.25">
      <c r="A178" s="1324"/>
      <c r="B178" s="1335" t="s">
        <v>58</v>
      </c>
      <c r="C178" s="1333">
        <v>0</v>
      </c>
      <c r="D178" s="1333">
        <v>0</v>
      </c>
      <c r="E178" s="1333">
        <v>0</v>
      </c>
      <c r="F178" s="1333">
        <v>0</v>
      </c>
      <c r="G178" s="1324"/>
      <c r="H178" s="1324"/>
      <c r="I178" s="1324"/>
      <c r="J178" s="1324"/>
    </row>
    <row r="179" spans="1:10" ht="14.1" customHeight="1" x14ac:dyDescent="0.25">
      <c r="A179" s="1324"/>
      <c r="B179" s="1335" t="s">
        <v>59</v>
      </c>
      <c r="C179" s="1333">
        <v>0</v>
      </c>
      <c r="D179" s="1333">
        <v>0</v>
      </c>
      <c r="E179" s="1333">
        <v>0</v>
      </c>
      <c r="F179" s="1333">
        <v>0</v>
      </c>
      <c r="G179" s="1324"/>
      <c r="H179" s="1324"/>
      <c r="I179" s="1324"/>
      <c r="J179" s="1324"/>
    </row>
    <row r="180" spans="1:10" ht="14.1" customHeight="1" x14ac:dyDescent="0.25">
      <c r="A180" s="1324"/>
      <c r="B180" s="1335" t="s">
        <v>60</v>
      </c>
      <c r="C180" s="1333">
        <v>0</v>
      </c>
      <c r="D180" s="1333">
        <v>0</v>
      </c>
      <c r="E180" s="1333">
        <v>0</v>
      </c>
      <c r="F180" s="1333">
        <v>0</v>
      </c>
      <c r="G180" s="1324"/>
      <c r="H180" s="1324"/>
      <c r="I180" s="1324"/>
      <c r="J180" s="1324"/>
    </row>
    <row r="181" spans="1:10" ht="14.1" customHeight="1" x14ac:dyDescent="0.25">
      <c r="A181" s="1324"/>
      <c r="B181" s="1335" t="s">
        <v>61</v>
      </c>
      <c r="C181" s="1333">
        <v>0</v>
      </c>
      <c r="D181" s="1333">
        <v>0</v>
      </c>
      <c r="E181" s="1333">
        <v>0</v>
      </c>
      <c r="F181" s="1333">
        <v>0</v>
      </c>
      <c r="G181" s="1324"/>
      <c r="H181" s="1324"/>
      <c r="I181" s="1324"/>
      <c r="J181" s="1324"/>
    </row>
    <row r="182" spans="1:10" ht="14.1" customHeight="1" x14ac:dyDescent="0.25">
      <c r="A182" s="1324"/>
      <c r="B182" s="1335" t="s">
        <v>63</v>
      </c>
      <c r="C182" s="1333">
        <v>0</v>
      </c>
      <c r="D182" s="1333">
        <v>0</v>
      </c>
      <c r="E182" s="1333">
        <v>0</v>
      </c>
      <c r="F182" s="1333">
        <v>0</v>
      </c>
      <c r="G182" s="1324"/>
      <c r="H182" s="1324"/>
      <c r="I182" s="1324"/>
      <c r="J182" s="1324"/>
    </row>
    <row r="183" spans="1:10" ht="14.1" customHeight="1" x14ac:dyDescent="0.25">
      <c r="A183" s="1324"/>
      <c r="B183" s="1335" t="s">
        <v>49</v>
      </c>
      <c r="C183" s="1333">
        <v>0</v>
      </c>
      <c r="D183" s="1333">
        <v>0</v>
      </c>
      <c r="E183" s="1333">
        <v>0</v>
      </c>
      <c r="F183" s="1333">
        <v>0</v>
      </c>
      <c r="G183" s="1324"/>
      <c r="H183" s="1324"/>
      <c r="I183" s="1324"/>
      <c r="J183" s="1324"/>
    </row>
    <row r="184" spans="1:10" ht="14.1" customHeight="1" x14ac:dyDescent="0.25">
      <c r="A184" s="1324"/>
      <c r="B184" s="1335" t="s">
        <v>58</v>
      </c>
      <c r="C184" s="1333">
        <v>0</v>
      </c>
      <c r="D184" s="1333">
        <v>0</v>
      </c>
      <c r="E184" s="1333">
        <v>0</v>
      </c>
      <c r="F184" s="1333">
        <v>0</v>
      </c>
      <c r="G184" s="1324"/>
      <c r="H184" s="1324"/>
      <c r="I184" s="1324"/>
      <c r="J184" s="1324"/>
    </row>
    <row r="185" spans="1:10" ht="14.1" customHeight="1" x14ac:dyDescent="0.25">
      <c r="A185" s="1324"/>
      <c r="B185" s="1335" t="s">
        <v>59</v>
      </c>
      <c r="C185" s="1333">
        <v>0</v>
      </c>
      <c r="D185" s="1333">
        <v>0</v>
      </c>
      <c r="E185" s="1333">
        <v>0</v>
      </c>
      <c r="F185" s="1333">
        <v>0</v>
      </c>
      <c r="G185" s="1324"/>
      <c r="H185" s="1324"/>
      <c r="I185" s="1324"/>
      <c r="J185" s="1324"/>
    </row>
    <row r="186" spans="1:10" ht="14.1" customHeight="1" x14ac:dyDescent="0.25">
      <c r="A186" s="1324"/>
      <c r="B186" s="1335" t="s">
        <v>60</v>
      </c>
      <c r="C186" s="1333">
        <v>0</v>
      </c>
      <c r="D186" s="1333">
        <v>0</v>
      </c>
      <c r="E186" s="1333">
        <v>0</v>
      </c>
      <c r="F186" s="1333">
        <v>0</v>
      </c>
      <c r="G186" s="1324"/>
      <c r="H186" s="1324"/>
      <c r="I186" s="1324"/>
      <c r="J186" s="1324"/>
    </row>
    <row r="187" spans="1:10" ht="14.1" customHeight="1" x14ac:dyDescent="0.25">
      <c r="A187" s="1324"/>
      <c r="B187" s="1335" t="s">
        <v>61</v>
      </c>
      <c r="C187" s="1333">
        <v>0</v>
      </c>
      <c r="D187" s="1333">
        <v>0</v>
      </c>
      <c r="E187" s="1333">
        <v>0</v>
      </c>
      <c r="F187" s="1333">
        <v>0</v>
      </c>
      <c r="G187" s="1324"/>
      <c r="H187" s="1324"/>
      <c r="I187" s="1324"/>
      <c r="J187" s="1324"/>
    </row>
    <row r="188" spans="1:10" ht="14.1" customHeight="1" x14ac:dyDescent="0.25">
      <c r="A188" s="1324"/>
      <c r="B188" s="1335" t="s">
        <v>64</v>
      </c>
      <c r="C188" s="1333">
        <v>0</v>
      </c>
      <c r="D188" s="1333">
        <v>0</v>
      </c>
      <c r="E188" s="1333">
        <v>0</v>
      </c>
      <c r="F188" s="1333">
        <v>0</v>
      </c>
      <c r="G188" s="1324"/>
      <c r="H188" s="1324"/>
      <c r="I188" s="1324"/>
      <c r="J188" s="1324"/>
    </row>
    <row r="189" spans="1:10" ht="14.1" customHeight="1" x14ac:dyDescent="0.25">
      <c r="A189" s="1324"/>
      <c r="B189" s="1335" t="s">
        <v>65</v>
      </c>
      <c r="C189" s="1333">
        <v>0</v>
      </c>
      <c r="D189" s="1333">
        <v>0</v>
      </c>
      <c r="E189" s="1333">
        <v>0</v>
      </c>
      <c r="F189" s="1333">
        <v>0</v>
      </c>
      <c r="G189" s="1324"/>
      <c r="H189" s="1324"/>
      <c r="I189" s="1324"/>
      <c r="J189" s="1324"/>
    </row>
    <row r="190" spans="1:10" ht="14.1" customHeight="1" x14ac:dyDescent="0.25">
      <c r="A190" s="1324"/>
      <c r="B190" s="1334" t="s">
        <v>25</v>
      </c>
      <c r="C190" s="1333">
        <v>0</v>
      </c>
      <c r="D190" s="1333">
        <v>2500000</v>
      </c>
      <c r="E190" s="1333">
        <v>2500000</v>
      </c>
      <c r="F190" s="1333">
        <v>2500000</v>
      </c>
      <c r="G190" s="1324"/>
      <c r="H190" s="1324"/>
      <c r="I190" s="1324"/>
      <c r="J190" s="1324"/>
    </row>
    <row r="191" spans="1:10" ht="14.1" customHeight="1" x14ac:dyDescent="0.25">
      <c r="A191" s="1324"/>
      <c r="B191" s="1342" t="s">
        <v>1425</v>
      </c>
      <c r="C191" s="1599" t="s">
        <v>1424</v>
      </c>
      <c r="D191" s="1600"/>
      <c r="E191" s="1600"/>
      <c r="F191" s="1600"/>
      <c r="G191" s="1324"/>
      <c r="H191" s="1324"/>
      <c r="I191" s="1324"/>
      <c r="J191" s="1324"/>
    </row>
    <row r="192" spans="1:10" ht="18" customHeight="1" x14ac:dyDescent="0.25">
      <c r="A192" s="1324"/>
      <c r="B192" s="1341" t="s">
        <v>19</v>
      </c>
      <c r="C192" s="1597" t="s">
        <v>1423</v>
      </c>
      <c r="D192" s="1598"/>
      <c r="E192" s="1598"/>
      <c r="F192" s="1598"/>
      <c r="G192" s="1324"/>
      <c r="H192" s="1324"/>
      <c r="I192" s="1324"/>
      <c r="J192" s="1324"/>
    </row>
    <row r="193" spans="1:10" ht="18" customHeight="1" x14ac:dyDescent="0.25">
      <c r="A193" s="1324"/>
      <c r="B193" s="1323" t="s">
        <v>20</v>
      </c>
      <c r="C193" s="1593" t="s">
        <v>1422</v>
      </c>
      <c r="D193" s="1594"/>
      <c r="E193" s="1594"/>
      <c r="F193" s="1594"/>
      <c r="G193" s="1324"/>
      <c r="H193" s="1324"/>
      <c r="I193" s="1324"/>
      <c r="J193" s="1324"/>
    </row>
    <row r="194" spans="1:10" ht="18" customHeight="1" x14ac:dyDescent="0.25">
      <c r="A194" s="1324"/>
      <c r="B194" s="1323" t="s">
        <v>21</v>
      </c>
      <c r="C194" s="1593" t="s">
        <v>1421</v>
      </c>
      <c r="D194" s="1594"/>
      <c r="E194" s="1594"/>
      <c r="F194" s="1594"/>
      <c r="G194" s="1324"/>
      <c r="H194" s="1324"/>
      <c r="I194" s="1324"/>
      <c r="J194" s="1324"/>
    </row>
    <row r="195" spans="1:10" ht="15" customHeight="1" x14ac:dyDescent="0.25">
      <c r="A195" s="1324"/>
      <c r="B195" s="1339"/>
      <c r="C195" s="1338">
        <v>2023</v>
      </c>
      <c r="D195" s="1338">
        <v>2024</v>
      </c>
      <c r="E195" s="1338">
        <v>2025</v>
      </c>
      <c r="F195" s="1338">
        <v>2026</v>
      </c>
      <c r="G195" s="1324"/>
      <c r="H195" s="1324"/>
      <c r="I195" s="1324"/>
      <c r="J195" s="1324"/>
    </row>
    <row r="196" spans="1:10" ht="15" customHeight="1" x14ac:dyDescent="0.25">
      <c r="A196" s="1324"/>
      <c r="B196" s="1337"/>
      <c r="C196" s="1336" t="s">
        <v>22</v>
      </c>
      <c r="D196" s="1336" t="s">
        <v>23</v>
      </c>
      <c r="E196" s="1336" t="s">
        <v>23</v>
      </c>
      <c r="F196" s="1336" t="s">
        <v>23</v>
      </c>
      <c r="G196" s="1324"/>
      <c r="H196" s="1324"/>
      <c r="I196" s="1324"/>
      <c r="J196" s="1324"/>
    </row>
    <row r="197" spans="1:10" ht="14.1" customHeight="1" x14ac:dyDescent="0.25">
      <c r="A197" s="1324"/>
      <c r="B197" s="1327" t="s">
        <v>33</v>
      </c>
      <c r="C197" s="1340" t="s">
        <v>248</v>
      </c>
      <c r="D197" s="1340" t="s">
        <v>248</v>
      </c>
      <c r="E197" s="1340" t="s">
        <v>248</v>
      </c>
      <c r="F197" s="1340" t="s">
        <v>196</v>
      </c>
      <c r="G197" s="1324"/>
      <c r="H197" s="1324"/>
      <c r="I197" s="1324"/>
      <c r="J197" s="1324"/>
    </row>
    <row r="198" spans="1:10" ht="14.1" customHeight="1" x14ac:dyDescent="0.25">
      <c r="A198" s="1324"/>
      <c r="B198" s="1327" t="s">
        <v>35</v>
      </c>
      <c r="C198" s="1340" t="s">
        <v>42</v>
      </c>
      <c r="D198" s="1340" t="s">
        <v>1420</v>
      </c>
      <c r="E198" s="1340" t="s">
        <v>1420</v>
      </c>
      <c r="F198" s="1340" t="s">
        <v>1419</v>
      </c>
      <c r="G198" s="1324"/>
      <c r="H198" s="1324"/>
      <c r="I198" s="1324"/>
      <c r="J198" s="1324"/>
    </row>
    <row r="199" spans="1:10" ht="14.1" customHeight="1" x14ac:dyDescent="0.25">
      <c r="A199" s="1324"/>
      <c r="B199" s="1327" t="s">
        <v>40</v>
      </c>
      <c r="C199" s="1340" t="s">
        <v>42</v>
      </c>
      <c r="D199" s="1340" t="s">
        <v>1418</v>
      </c>
      <c r="E199" s="1340" t="s">
        <v>1418</v>
      </c>
      <c r="F199" s="1340" t="s">
        <v>1418</v>
      </c>
      <c r="G199" s="1324"/>
      <c r="H199" s="1324"/>
      <c r="I199" s="1324"/>
      <c r="J199" s="1324"/>
    </row>
    <row r="200" spans="1:10" ht="14.1" customHeight="1" x14ac:dyDescent="0.25">
      <c r="A200" s="1324"/>
      <c r="B200" s="1327" t="s">
        <v>41</v>
      </c>
      <c r="C200" s="1340" t="s">
        <v>18</v>
      </c>
      <c r="D200" s="1340" t="s">
        <v>42</v>
      </c>
      <c r="E200" s="1340" t="s">
        <v>42</v>
      </c>
      <c r="F200" s="1340" t="s">
        <v>1417</v>
      </c>
      <c r="G200" s="1324"/>
      <c r="H200" s="1324"/>
      <c r="I200" s="1324"/>
      <c r="J200" s="1324"/>
    </row>
    <row r="201" spans="1:10" ht="14.1" customHeight="1" x14ac:dyDescent="0.25">
      <c r="A201" s="1324"/>
      <c r="B201" s="1327" t="s">
        <v>43</v>
      </c>
      <c r="C201" s="1340" t="s">
        <v>18</v>
      </c>
      <c r="D201" s="1340" t="s">
        <v>18</v>
      </c>
      <c r="E201" s="1340" t="s">
        <v>42</v>
      </c>
      <c r="F201" s="1340" t="s">
        <v>1417</v>
      </c>
      <c r="G201" s="1324"/>
      <c r="H201" s="1324"/>
      <c r="I201" s="1324"/>
      <c r="J201" s="1324"/>
    </row>
    <row r="202" spans="1:10" ht="14.1" customHeight="1" x14ac:dyDescent="0.25">
      <c r="A202" s="1324"/>
      <c r="B202" s="1327" t="s">
        <v>47</v>
      </c>
      <c r="C202" s="1340" t="s">
        <v>18</v>
      </c>
      <c r="D202" s="1340" t="s">
        <v>18</v>
      </c>
      <c r="E202" s="1340" t="s">
        <v>42</v>
      </c>
      <c r="F202" s="1340" t="s">
        <v>42</v>
      </c>
      <c r="G202" s="1324"/>
      <c r="H202" s="1324"/>
      <c r="I202" s="1324"/>
      <c r="J202" s="1324"/>
    </row>
    <row r="203" spans="1:10" ht="14.1" customHeight="1" x14ac:dyDescent="0.25">
      <c r="A203" s="1324"/>
      <c r="B203" s="1595" t="s">
        <v>24</v>
      </c>
      <c r="C203" s="1596"/>
      <c r="D203" s="1596"/>
      <c r="E203" s="1596"/>
      <c r="F203" s="1596"/>
      <c r="G203" s="1324"/>
      <c r="H203" s="1324"/>
      <c r="I203" s="1324"/>
      <c r="J203" s="1324"/>
    </row>
    <row r="204" spans="1:10" ht="14.1" customHeight="1" x14ac:dyDescent="0.25">
      <c r="A204" s="1324"/>
      <c r="B204" s="1339"/>
      <c r="C204" s="1338">
        <v>2023</v>
      </c>
      <c r="D204" s="1338">
        <v>2024</v>
      </c>
      <c r="E204" s="1338">
        <v>2025</v>
      </c>
      <c r="F204" s="1338">
        <v>2026</v>
      </c>
      <c r="G204" s="1324"/>
      <c r="H204" s="1324"/>
      <c r="I204" s="1324"/>
      <c r="J204" s="1324"/>
    </row>
    <row r="205" spans="1:10" ht="14.1" customHeight="1" x14ac:dyDescent="0.25">
      <c r="A205" s="1324"/>
      <c r="B205" s="1337"/>
      <c r="C205" s="1336" t="s">
        <v>22</v>
      </c>
      <c r="D205" s="1336" t="s">
        <v>23</v>
      </c>
      <c r="E205" s="1336" t="s">
        <v>23</v>
      </c>
      <c r="F205" s="1336" t="s">
        <v>23</v>
      </c>
      <c r="G205" s="1324"/>
      <c r="H205" s="1324"/>
      <c r="I205" s="1324"/>
      <c r="J205" s="1324"/>
    </row>
    <row r="206" spans="1:10" ht="14.1" customHeight="1" x14ac:dyDescent="0.25">
      <c r="A206" s="1324"/>
      <c r="B206" s="1335" t="s">
        <v>48</v>
      </c>
      <c r="C206" s="1333">
        <v>0</v>
      </c>
      <c r="D206" s="1333">
        <v>0</v>
      </c>
      <c r="E206" s="1333">
        <v>0</v>
      </c>
      <c r="F206" s="1333">
        <v>0</v>
      </c>
      <c r="G206" s="1324"/>
      <c r="H206" s="1324"/>
      <c r="I206" s="1324"/>
      <c r="J206" s="1324"/>
    </row>
    <row r="207" spans="1:10" ht="14.1" customHeight="1" x14ac:dyDescent="0.25">
      <c r="A207" s="1324"/>
      <c r="B207" s="1335" t="s">
        <v>49</v>
      </c>
      <c r="C207" s="1333">
        <v>0</v>
      </c>
      <c r="D207" s="1333">
        <v>0</v>
      </c>
      <c r="E207" s="1333">
        <v>0</v>
      </c>
      <c r="F207" s="1333">
        <v>0</v>
      </c>
      <c r="G207" s="1324"/>
      <c r="H207" s="1324"/>
      <c r="I207" s="1324"/>
      <c r="J207" s="1324"/>
    </row>
    <row r="208" spans="1:10" ht="14.1" customHeight="1" x14ac:dyDescent="0.25">
      <c r="A208" s="1324"/>
      <c r="B208" s="1335" t="s">
        <v>50</v>
      </c>
      <c r="C208" s="1333">
        <v>0</v>
      </c>
      <c r="D208" s="1333">
        <v>0</v>
      </c>
      <c r="E208" s="1333">
        <v>0</v>
      </c>
      <c r="F208" s="1333">
        <v>0</v>
      </c>
      <c r="G208" s="1324"/>
      <c r="H208" s="1324"/>
      <c r="I208" s="1324"/>
      <c r="J208" s="1324"/>
    </row>
    <row r="209" spans="1:10" ht="14.1" customHeight="1" x14ac:dyDescent="0.25">
      <c r="A209" s="1324"/>
      <c r="B209" s="1335" t="s">
        <v>51</v>
      </c>
      <c r="C209" s="1333">
        <v>0</v>
      </c>
      <c r="D209" s="1333">
        <v>0</v>
      </c>
      <c r="E209" s="1333">
        <v>0</v>
      </c>
      <c r="F209" s="1333">
        <v>0</v>
      </c>
      <c r="G209" s="1324"/>
      <c r="H209" s="1324"/>
      <c r="I209" s="1324"/>
      <c r="J209" s="1324"/>
    </row>
    <row r="210" spans="1:10" ht="14.1" customHeight="1" x14ac:dyDescent="0.25">
      <c r="A210" s="1324"/>
      <c r="B210" s="1335" t="s">
        <v>49</v>
      </c>
      <c r="C210" s="1333">
        <v>0</v>
      </c>
      <c r="D210" s="1333">
        <v>0</v>
      </c>
      <c r="E210" s="1333">
        <v>0</v>
      </c>
      <c r="F210" s="1333">
        <v>0</v>
      </c>
      <c r="G210" s="1324"/>
      <c r="H210" s="1324"/>
      <c r="I210" s="1324"/>
      <c r="J210" s="1324"/>
    </row>
    <row r="211" spans="1:10" ht="14.1" customHeight="1" x14ac:dyDescent="0.25">
      <c r="A211" s="1324"/>
      <c r="B211" s="1335" t="s">
        <v>50</v>
      </c>
      <c r="C211" s="1333">
        <v>0</v>
      </c>
      <c r="D211" s="1333">
        <v>0</v>
      </c>
      <c r="E211" s="1333">
        <v>0</v>
      </c>
      <c r="F211" s="1333">
        <v>0</v>
      </c>
      <c r="G211" s="1324"/>
      <c r="H211" s="1324"/>
      <c r="I211" s="1324"/>
      <c r="J211" s="1324"/>
    </row>
    <row r="212" spans="1:10" ht="14.1" customHeight="1" x14ac:dyDescent="0.25">
      <c r="A212" s="1324"/>
      <c r="B212" s="1335" t="s">
        <v>52</v>
      </c>
      <c r="C212" s="1333">
        <v>0</v>
      </c>
      <c r="D212" s="1333">
        <v>0</v>
      </c>
      <c r="E212" s="1333">
        <v>0</v>
      </c>
      <c r="F212" s="1333">
        <v>0</v>
      </c>
      <c r="G212" s="1324"/>
      <c r="H212" s="1324"/>
      <c r="I212" s="1324"/>
      <c r="J212" s="1324"/>
    </row>
    <row r="213" spans="1:10" ht="14.1" customHeight="1" x14ac:dyDescent="0.25">
      <c r="A213" s="1324"/>
      <c r="B213" s="1335" t="s">
        <v>49</v>
      </c>
      <c r="C213" s="1333">
        <v>0</v>
      </c>
      <c r="D213" s="1333">
        <v>0</v>
      </c>
      <c r="E213" s="1333">
        <v>0</v>
      </c>
      <c r="F213" s="1333">
        <v>0</v>
      </c>
      <c r="G213" s="1324"/>
      <c r="H213" s="1324"/>
      <c r="I213" s="1324"/>
      <c r="J213" s="1324"/>
    </row>
    <row r="214" spans="1:10" ht="14.1" customHeight="1" x14ac:dyDescent="0.25">
      <c r="A214" s="1324"/>
      <c r="B214" s="1335" t="s">
        <v>50</v>
      </c>
      <c r="C214" s="1333">
        <v>0</v>
      </c>
      <c r="D214" s="1333">
        <v>0</v>
      </c>
      <c r="E214" s="1333">
        <v>0</v>
      </c>
      <c r="F214" s="1333">
        <v>0</v>
      </c>
      <c r="G214" s="1324"/>
      <c r="H214" s="1324"/>
      <c r="I214" s="1324"/>
      <c r="J214" s="1324"/>
    </row>
    <row r="215" spans="1:10" ht="14.1" customHeight="1" x14ac:dyDescent="0.25">
      <c r="A215" s="1324"/>
      <c r="B215" s="1335" t="s">
        <v>53</v>
      </c>
      <c r="C215" s="1333">
        <v>0</v>
      </c>
      <c r="D215" s="1333">
        <v>0</v>
      </c>
      <c r="E215" s="1333">
        <v>0</v>
      </c>
      <c r="F215" s="1333">
        <v>0</v>
      </c>
      <c r="G215" s="1324"/>
      <c r="H215" s="1324"/>
      <c r="I215" s="1324"/>
      <c r="J215" s="1324"/>
    </row>
    <row r="216" spans="1:10" ht="14.1" customHeight="1" x14ac:dyDescent="0.25">
      <c r="A216" s="1324"/>
      <c r="B216" s="1335" t="s">
        <v>49</v>
      </c>
      <c r="C216" s="1333">
        <v>0</v>
      </c>
      <c r="D216" s="1333">
        <v>0</v>
      </c>
      <c r="E216" s="1333">
        <v>0</v>
      </c>
      <c r="F216" s="1333">
        <v>0</v>
      </c>
      <c r="G216" s="1324"/>
      <c r="H216" s="1324"/>
      <c r="I216" s="1324"/>
      <c r="J216" s="1324"/>
    </row>
    <row r="217" spans="1:10" ht="14.1" customHeight="1" x14ac:dyDescent="0.25">
      <c r="A217" s="1324"/>
      <c r="B217" s="1335" t="s">
        <v>50</v>
      </c>
      <c r="C217" s="1333">
        <v>0</v>
      </c>
      <c r="D217" s="1333">
        <v>0</v>
      </c>
      <c r="E217" s="1333">
        <v>0</v>
      </c>
      <c r="F217" s="1333">
        <v>0</v>
      </c>
      <c r="G217" s="1324"/>
      <c r="H217" s="1324"/>
      <c r="I217" s="1324"/>
      <c r="J217" s="1324"/>
    </row>
    <row r="218" spans="1:10" ht="14.1" customHeight="1" x14ac:dyDescent="0.25">
      <c r="A218" s="1324"/>
      <c r="B218" s="1335" t="s">
        <v>54</v>
      </c>
      <c r="C218" s="1333">
        <v>0</v>
      </c>
      <c r="D218" s="1333">
        <v>0</v>
      </c>
      <c r="E218" s="1333">
        <v>0</v>
      </c>
      <c r="F218" s="1333">
        <v>0</v>
      </c>
      <c r="G218" s="1324"/>
      <c r="H218" s="1324"/>
      <c r="I218" s="1324"/>
      <c r="J218" s="1324"/>
    </row>
    <row r="219" spans="1:10" ht="14.1" customHeight="1" x14ac:dyDescent="0.25">
      <c r="A219" s="1324"/>
      <c r="B219" s="1335" t="s">
        <v>49</v>
      </c>
      <c r="C219" s="1333">
        <v>0</v>
      </c>
      <c r="D219" s="1333">
        <v>0</v>
      </c>
      <c r="E219" s="1333">
        <v>0</v>
      </c>
      <c r="F219" s="1333">
        <v>0</v>
      </c>
      <c r="G219" s="1324"/>
      <c r="H219" s="1324"/>
      <c r="I219" s="1324"/>
      <c r="J219" s="1324"/>
    </row>
    <row r="220" spans="1:10" ht="14.1" customHeight="1" x14ac:dyDescent="0.25">
      <c r="A220" s="1324"/>
      <c r="B220" s="1335" t="s">
        <v>50</v>
      </c>
      <c r="C220" s="1333">
        <v>0</v>
      </c>
      <c r="D220" s="1333">
        <v>0</v>
      </c>
      <c r="E220" s="1333">
        <v>0</v>
      </c>
      <c r="F220" s="1333">
        <v>0</v>
      </c>
      <c r="G220" s="1324"/>
      <c r="H220" s="1324"/>
      <c r="I220" s="1324"/>
      <c r="J220" s="1324"/>
    </row>
    <row r="221" spans="1:10" ht="14.1" customHeight="1" x14ac:dyDescent="0.25">
      <c r="A221" s="1324"/>
      <c r="B221" s="1335" t="s">
        <v>55</v>
      </c>
      <c r="C221" s="1333">
        <v>0</v>
      </c>
      <c r="D221" s="1333">
        <v>0</v>
      </c>
      <c r="E221" s="1333">
        <v>0</v>
      </c>
      <c r="F221" s="1333">
        <v>0</v>
      </c>
      <c r="G221" s="1324"/>
      <c r="H221" s="1324"/>
      <c r="I221" s="1324"/>
      <c r="J221" s="1324"/>
    </row>
    <row r="222" spans="1:10" ht="14.1" customHeight="1" x14ac:dyDescent="0.25">
      <c r="A222" s="1324"/>
      <c r="B222" s="1335" t="s">
        <v>49</v>
      </c>
      <c r="C222" s="1333">
        <v>0</v>
      </c>
      <c r="D222" s="1333">
        <v>0</v>
      </c>
      <c r="E222" s="1333">
        <v>0</v>
      </c>
      <c r="F222" s="1333">
        <v>0</v>
      </c>
      <c r="G222" s="1324"/>
      <c r="H222" s="1324"/>
      <c r="I222" s="1324"/>
      <c r="J222" s="1324"/>
    </row>
    <row r="223" spans="1:10" ht="14.1" customHeight="1" x14ac:dyDescent="0.25">
      <c r="A223" s="1324"/>
      <c r="B223" s="1335" t="s">
        <v>50</v>
      </c>
      <c r="C223" s="1333">
        <v>0</v>
      </c>
      <c r="D223" s="1333">
        <v>0</v>
      </c>
      <c r="E223" s="1333">
        <v>0</v>
      </c>
      <c r="F223" s="1333">
        <v>0</v>
      </c>
      <c r="G223" s="1324"/>
      <c r="H223" s="1324"/>
      <c r="I223" s="1324"/>
      <c r="J223" s="1324"/>
    </row>
    <row r="224" spans="1:10" ht="14.1" customHeight="1" x14ac:dyDescent="0.25">
      <c r="A224" s="1324"/>
      <c r="B224" s="1335" t="s">
        <v>56</v>
      </c>
      <c r="C224" s="1333">
        <v>0</v>
      </c>
      <c r="D224" s="1333">
        <v>0</v>
      </c>
      <c r="E224" s="1333">
        <v>0</v>
      </c>
      <c r="F224" s="1333">
        <v>0</v>
      </c>
      <c r="G224" s="1324"/>
      <c r="H224" s="1324"/>
      <c r="I224" s="1324"/>
      <c r="J224" s="1324"/>
    </row>
    <row r="225" spans="1:10" ht="14.1" customHeight="1" x14ac:dyDescent="0.25">
      <c r="A225" s="1324"/>
      <c r="B225" s="1335" t="s">
        <v>49</v>
      </c>
      <c r="C225" s="1333">
        <v>0</v>
      </c>
      <c r="D225" s="1333">
        <v>0</v>
      </c>
      <c r="E225" s="1333">
        <v>0</v>
      </c>
      <c r="F225" s="1333">
        <v>0</v>
      </c>
      <c r="G225" s="1324"/>
      <c r="H225" s="1324"/>
      <c r="I225" s="1324"/>
      <c r="J225" s="1324"/>
    </row>
    <row r="226" spans="1:10" ht="14.1" customHeight="1" x14ac:dyDescent="0.25">
      <c r="A226" s="1324"/>
      <c r="B226" s="1335" t="s">
        <v>50</v>
      </c>
      <c r="C226" s="1333">
        <v>0</v>
      </c>
      <c r="D226" s="1333">
        <v>0</v>
      </c>
      <c r="E226" s="1333">
        <v>0</v>
      </c>
      <c r="F226" s="1333">
        <v>0</v>
      </c>
      <c r="G226" s="1324"/>
      <c r="H226" s="1324"/>
      <c r="I226" s="1324"/>
      <c r="J226" s="1324"/>
    </row>
    <row r="227" spans="1:10" ht="14.1" customHeight="1" x14ac:dyDescent="0.25">
      <c r="A227" s="1324"/>
      <c r="B227" s="1335" t="s">
        <v>57</v>
      </c>
      <c r="C227" s="1333">
        <v>0</v>
      </c>
      <c r="D227" s="1333">
        <v>0</v>
      </c>
      <c r="E227" s="1333">
        <v>0</v>
      </c>
      <c r="F227" s="1333">
        <v>0</v>
      </c>
      <c r="G227" s="1324"/>
      <c r="H227" s="1324"/>
      <c r="I227" s="1324"/>
      <c r="J227" s="1324"/>
    </row>
    <row r="228" spans="1:10" ht="14.1" customHeight="1" x14ac:dyDescent="0.25">
      <c r="A228" s="1324"/>
      <c r="B228" s="1335" t="s">
        <v>49</v>
      </c>
      <c r="C228" s="1333">
        <v>0</v>
      </c>
      <c r="D228" s="1333">
        <v>0</v>
      </c>
      <c r="E228" s="1333">
        <v>0</v>
      </c>
      <c r="F228" s="1333">
        <v>0</v>
      </c>
      <c r="G228" s="1324"/>
      <c r="H228" s="1324"/>
      <c r="I228" s="1324"/>
      <c r="J228" s="1324"/>
    </row>
    <row r="229" spans="1:10" ht="14.1" customHeight="1" x14ac:dyDescent="0.25">
      <c r="A229" s="1324"/>
      <c r="B229" s="1335" t="s">
        <v>58</v>
      </c>
      <c r="C229" s="1333">
        <v>0</v>
      </c>
      <c r="D229" s="1333">
        <v>0</v>
      </c>
      <c r="E229" s="1333">
        <v>0</v>
      </c>
      <c r="F229" s="1333">
        <v>0</v>
      </c>
      <c r="G229" s="1324"/>
      <c r="H229" s="1324"/>
      <c r="I229" s="1324"/>
      <c r="J229" s="1324"/>
    </row>
    <row r="230" spans="1:10" ht="14.1" customHeight="1" x14ac:dyDescent="0.25">
      <c r="A230" s="1324"/>
      <c r="B230" s="1335" t="s">
        <v>59</v>
      </c>
      <c r="C230" s="1333">
        <v>0</v>
      </c>
      <c r="D230" s="1333">
        <v>0</v>
      </c>
      <c r="E230" s="1333">
        <v>0</v>
      </c>
      <c r="F230" s="1333">
        <v>0</v>
      </c>
      <c r="G230" s="1324"/>
      <c r="H230" s="1324"/>
      <c r="I230" s="1324"/>
      <c r="J230" s="1324"/>
    </row>
    <row r="231" spans="1:10" ht="14.1" customHeight="1" x14ac:dyDescent="0.25">
      <c r="A231" s="1324"/>
      <c r="B231" s="1335" t="s">
        <v>60</v>
      </c>
      <c r="C231" s="1333">
        <v>0</v>
      </c>
      <c r="D231" s="1333">
        <v>0</v>
      </c>
      <c r="E231" s="1333">
        <v>0</v>
      </c>
      <c r="F231" s="1333">
        <v>0</v>
      </c>
      <c r="G231" s="1324"/>
      <c r="H231" s="1324"/>
      <c r="I231" s="1324"/>
      <c r="J231" s="1324"/>
    </row>
    <row r="232" spans="1:10" ht="14.1" customHeight="1" x14ac:dyDescent="0.25">
      <c r="A232" s="1324"/>
      <c r="B232" s="1335" t="s">
        <v>61</v>
      </c>
      <c r="C232" s="1333">
        <v>0</v>
      </c>
      <c r="D232" s="1333">
        <v>0</v>
      </c>
      <c r="E232" s="1333">
        <v>0</v>
      </c>
      <c r="F232" s="1333">
        <v>0</v>
      </c>
      <c r="G232" s="1324"/>
      <c r="H232" s="1324"/>
      <c r="I232" s="1324"/>
      <c r="J232" s="1324"/>
    </row>
    <row r="233" spans="1:10" ht="14.1" customHeight="1" x14ac:dyDescent="0.25">
      <c r="A233" s="1324"/>
      <c r="B233" s="1335" t="s">
        <v>62</v>
      </c>
      <c r="C233" s="1333">
        <v>0</v>
      </c>
      <c r="D233" s="1333">
        <v>600000</v>
      </c>
      <c r="E233" s="1333">
        <v>600000</v>
      </c>
      <c r="F233" s="1333">
        <v>500000</v>
      </c>
      <c r="G233" s="1324"/>
      <c r="H233" s="1324"/>
      <c r="I233" s="1324"/>
      <c r="J233" s="1324"/>
    </row>
    <row r="234" spans="1:10" ht="14.1" customHeight="1" x14ac:dyDescent="0.25">
      <c r="A234" s="1324"/>
      <c r="B234" s="1335" t="s">
        <v>49</v>
      </c>
      <c r="C234" s="1333">
        <v>0</v>
      </c>
      <c r="D234" s="1333">
        <v>600000</v>
      </c>
      <c r="E234" s="1333">
        <v>600000</v>
      </c>
      <c r="F234" s="1333">
        <v>500000</v>
      </c>
      <c r="G234" s="1324"/>
      <c r="H234" s="1324"/>
      <c r="I234" s="1324"/>
      <c r="J234" s="1324"/>
    </row>
    <row r="235" spans="1:10" ht="14.1" customHeight="1" x14ac:dyDescent="0.25">
      <c r="A235" s="1324"/>
      <c r="B235" s="1335" t="s">
        <v>58</v>
      </c>
      <c r="C235" s="1333">
        <v>0</v>
      </c>
      <c r="D235" s="1333">
        <v>0</v>
      </c>
      <c r="E235" s="1333">
        <v>0</v>
      </c>
      <c r="F235" s="1333">
        <v>0</v>
      </c>
      <c r="G235" s="1324"/>
      <c r="H235" s="1324"/>
      <c r="I235" s="1324"/>
      <c r="J235" s="1324"/>
    </row>
    <row r="236" spans="1:10" ht="14.1" customHeight="1" x14ac:dyDescent="0.25">
      <c r="A236" s="1324"/>
      <c r="B236" s="1335" t="s">
        <v>59</v>
      </c>
      <c r="C236" s="1333">
        <v>0</v>
      </c>
      <c r="D236" s="1333">
        <v>0</v>
      </c>
      <c r="E236" s="1333">
        <v>0</v>
      </c>
      <c r="F236" s="1333">
        <v>0</v>
      </c>
      <c r="G236" s="1324"/>
      <c r="H236" s="1324"/>
      <c r="I236" s="1324"/>
      <c r="J236" s="1324"/>
    </row>
    <row r="237" spans="1:10" ht="14.1" customHeight="1" x14ac:dyDescent="0.25">
      <c r="A237" s="1324"/>
      <c r="B237" s="1335" t="s">
        <v>60</v>
      </c>
      <c r="C237" s="1333">
        <v>0</v>
      </c>
      <c r="D237" s="1333">
        <v>0</v>
      </c>
      <c r="E237" s="1333">
        <v>0</v>
      </c>
      <c r="F237" s="1333">
        <v>0</v>
      </c>
      <c r="G237" s="1324"/>
      <c r="H237" s="1324"/>
      <c r="I237" s="1324"/>
      <c r="J237" s="1324"/>
    </row>
    <row r="238" spans="1:10" ht="14.1" customHeight="1" x14ac:dyDescent="0.25">
      <c r="A238" s="1324"/>
      <c r="B238" s="1335" t="s">
        <v>61</v>
      </c>
      <c r="C238" s="1333">
        <v>0</v>
      </c>
      <c r="D238" s="1333">
        <v>0</v>
      </c>
      <c r="E238" s="1333">
        <v>0</v>
      </c>
      <c r="F238" s="1333">
        <v>0</v>
      </c>
      <c r="G238" s="1324"/>
      <c r="H238" s="1324"/>
      <c r="I238" s="1324"/>
      <c r="J238" s="1324"/>
    </row>
    <row r="239" spans="1:10" ht="14.1" customHeight="1" x14ac:dyDescent="0.25">
      <c r="A239" s="1324"/>
      <c r="B239" s="1335" t="s">
        <v>63</v>
      </c>
      <c r="C239" s="1333">
        <v>0</v>
      </c>
      <c r="D239" s="1333">
        <v>0</v>
      </c>
      <c r="E239" s="1333">
        <v>0</v>
      </c>
      <c r="F239" s="1333">
        <v>0</v>
      </c>
      <c r="G239" s="1324"/>
      <c r="H239" s="1324"/>
      <c r="I239" s="1324"/>
      <c r="J239" s="1324"/>
    </row>
    <row r="240" spans="1:10" ht="14.1" customHeight="1" x14ac:dyDescent="0.25">
      <c r="A240" s="1324"/>
      <c r="B240" s="1335" t="s">
        <v>49</v>
      </c>
      <c r="C240" s="1333">
        <v>0</v>
      </c>
      <c r="D240" s="1333">
        <v>0</v>
      </c>
      <c r="E240" s="1333">
        <v>0</v>
      </c>
      <c r="F240" s="1333">
        <v>0</v>
      </c>
      <c r="G240" s="1324"/>
      <c r="H240" s="1324"/>
      <c r="I240" s="1324"/>
      <c r="J240" s="1324"/>
    </row>
    <row r="241" spans="1:10" ht="14.1" customHeight="1" x14ac:dyDescent="0.25">
      <c r="A241" s="1324"/>
      <c r="B241" s="1335" t="s">
        <v>58</v>
      </c>
      <c r="C241" s="1333">
        <v>0</v>
      </c>
      <c r="D241" s="1333">
        <v>0</v>
      </c>
      <c r="E241" s="1333">
        <v>0</v>
      </c>
      <c r="F241" s="1333">
        <v>0</v>
      </c>
      <c r="G241" s="1324"/>
      <c r="H241" s="1324"/>
      <c r="I241" s="1324"/>
      <c r="J241" s="1324"/>
    </row>
    <row r="242" spans="1:10" ht="14.1" customHeight="1" x14ac:dyDescent="0.25">
      <c r="A242" s="1324"/>
      <c r="B242" s="1335" t="s">
        <v>59</v>
      </c>
      <c r="C242" s="1333">
        <v>0</v>
      </c>
      <c r="D242" s="1333">
        <v>0</v>
      </c>
      <c r="E242" s="1333">
        <v>0</v>
      </c>
      <c r="F242" s="1333">
        <v>0</v>
      </c>
      <c r="G242" s="1324"/>
      <c r="H242" s="1324"/>
      <c r="I242" s="1324"/>
      <c r="J242" s="1324"/>
    </row>
    <row r="243" spans="1:10" ht="14.1" customHeight="1" x14ac:dyDescent="0.25">
      <c r="A243" s="1324"/>
      <c r="B243" s="1335" t="s">
        <v>60</v>
      </c>
      <c r="C243" s="1333">
        <v>0</v>
      </c>
      <c r="D243" s="1333">
        <v>0</v>
      </c>
      <c r="E243" s="1333">
        <v>0</v>
      </c>
      <c r="F243" s="1333">
        <v>0</v>
      </c>
      <c r="G243" s="1324"/>
      <c r="H243" s="1324"/>
      <c r="I243" s="1324"/>
      <c r="J243" s="1324"/>
    </row>
    <row r="244" spans="1:10" ht="14.1" customHeight="1" x14ac:dyDescent="0.25">
      <c r="A244" s="1324"/>
      <c r="B244" s="1335" t="s">
        <v>61</v>
      </c>
      <c r="C244" s="1333">
        <v>0</v>
      </c>
      <c r="D244" s="1333">
        <v>0</v>
      </c>
      <c r="E244" s="1333">
        <v>0</v>
      </c>
      <c r="F244" s="1333">
        <v>0</v>
      </c>
      <c r="G244" s="1324"/>
      <c r="H244" s="1324"/>
      <c r="I244" s="1324"/>
      <c r="J244" s="1324"/>
    </row>
    <row r="245" spans="1:10" ht="14.1" customHeight="1" x14ac:dyDescent="0.25">
      <c r="A245" s="1324"/>
      <c r="B245" s="1335" t="s">
        <v>64</v>
      </c>
      <c r="C245" s="1333">
        <v>0</v>
      </c>
      <c r="D245" s="1333">
        <v>0</v>
      </c>
      <c r="E245" s="1333">
        <v>0</v>
      </c>
      <c r="F245" s="1333">
        <v>0</v>
      </c>
      <c r="G245" s="1324"/>
      <c r="H245" s="1324"/>
      <c r="I245" s="1324"/>
      <c r="J245" s="1324"/>
    </row>
    <row r="246" spans="1:10" ht="14.1" customHeight="1" x14ac:dyDescent="0.25">
      <c r="A246" s="1324"/>
      <c r="B246" s="1335" t="s">
        <v>65</v>
      </c>
      <c r="C246" s="1333">
        <v>0</v>
      </c>
      <c r="D246" s="1333">
        <v>0</v>
      </c>
      <c r="E246" s="1333">
        <v>0</v>
      </c>
      <c r="F246" s="1333">
        <v>0</v>
      </c>
      <c r="G246" s="1324"/>
      <c r="H246" s="1324"/>
      <c r="I246" s="1324"/>
      <c r="J246" s="1324"/>
    </row>
    <row r="247" spans="1:10" ht="14.1" customHeight="1" x14ac:dyDescent="0.25">
      <c r="A247" s="1324"/>
      <c r="B247" s="1334" t="s">
        <v>25</v>
      </c>
      <c r="C247" s="1333">
        <v>0</v>
      </c>
      <c r="D247" s="1333">
        <v>600000</v>
      </c>
      <c r="E247" s="1333">
        <v>600000</v>
      </c>
      <c r="F247" s="1333">
        <v>500000</v>
      </c>
      <c r="G247" s="1324"/>
      <c r="H247" s="1324"/>
      <c r="I247" s="1324"/>
      <c r="J247" s="1324"/>
    </row>
    <row r="248" spans="1:10" ht="15" customHeight="1" x14ac:dyDescent="0.25">
      <c r="A248" s="1324"/>
      <c r="B248" s="1332" t="s">
        <v>18</v>
      </c>
      <c r="C248" s="1331" t="s">
        <v>18</v>
      </c>
      <c r="D248" s="1331" t="s">
        <v>18</v>
      </c>
      <c r="E248" s="1331" t="s">
        <v>18</v>
      </c>
      <c r="F248" s="1331" t="s">
        <v>18</v>
      </c>
      <c r="G248" s="1324"/>
      <c r="H248" s="1324"/>
      <c r="I248" s="1324"/>
      <c r="J248" s="1324"/>
    </row>
    <row r="249" spans="1:10" ht="15" customHeight="1" x14ac:dyDescent="0.25">
      <c r="A249" s="1324"/>
      <c r="B249" s="1330" t="s">
        <v>171</v>
      </c>
      <c r="C249" s="1329">
        <v>0</v>
      </c>
      <c r="D249" s="1329">
        <v>168500000</v>
      </c>
      <c r="E249" s="1329">
        <v>171500000</v>
      </c>
      <c r="F249" s="1329">
        <v>172000000</v>
      </c>
      <c r="G249" s="1324"/>
      <c r="H249" s="1324"/>
      <c r="I249" s="1324"/>
      <c r="J249" s="1324"/>
    </row>
    <row r="250" spans="1:10" ht="15" customHeight="1" x14ac:dyDescent="0.25">
      <c r="A250" s="1324"/>
      <c r="B250" s="1327" t="s">
        <v>48</v>
      </c>
      <c r="C250" s="1326">
        <v>0</v>
      </c>
      <c r="D250" s="1326">
        <v>119700000</v>
      </c>
      <c r="E250" s="1326">
        <v>119700000</v>
      </c>
      <c r="F250" s="1326">
        <v>119700000</v>
      </c>
      <c r="G250" s="1324"/>
      <c r="H250" s="1324"/>
      <c r="I250" s="1324"/>
      <c r="J250" s="1324"/>
    </row>
    <row r="251" spans="1:10" ht="15" customHeight="1" x14ac:dyDescent="0.25">
      <c r="A251" s="1324"/>
      <c r="B251" s="1327" t="s">
        <v>49</v>
      </c>
      <c r="C251" s="1326">
        <v>0</v>
      </c>
      <c r="D251" s="1326">
        <v>119700000</v>
      </c>
      <c r="E251" s="1326">
        <v>119700000</v>
      </c>
      <c r="F251" s="1326">
        <v>119700000</v>
      </c>
      <c r="G251" s="1324"/>
      <c r="H251" s="1324"/>
      <c r="I251" s="1324"/>
      <c r="J251" s="1324"/>
    </row>
    <row r="252" spans="1:10" ht="15" customHeight="1" x14ac:dyDescent="0.25">
      <c r="A252" s="1324"/>
      <c r="B252" s="1327" t="s">
        <v>50</v>
      </c>
      <c r="C252" s="1326">
        <v>0</v>
      </c>
      <c r="D252" s="1326">
        <v>0</v>
      </c>
      <c r="E252" s="1326">
        <v>0</v>
      </c>
      <c r="F252" s="1326">
        <v>0</v>
      </c>
      <c r="G252" s="1324"/>
      <c r="H252" s="1324"/>
      <c r="I252" s="1324"/>
      <c r="J252" s="1324"/>
    </row>
    <row r="253" spans="1:10" ht="15" customHeight="1" x14ac:dyDescent="0.25">
      <c r="A253" s="1324"/>
      <c r="B253" s="1327" t="s">
        <v>51</v>
      </c>
      <c r="C253" s="1326">
        <v>0</v>
      </c>
      <c r="D253" s="1326">
        <v>13300000</v>
      </c>
      <c r="E253" s="1326">
        <v>13300000</v>
      </c>
      <c r="F253" s="1326">
        <v>13300000</v>
      </c>
      <c r="G253" s="1324"/>
      <c r="H253" s="1324"/>
      <c r="I253" s="1324"/>
      <c r="J253" s="1324"/>
    </row>
    <row r="254" spans="1:10" ht="15" customHeight="1" x14ac:dyDescent="0.25">
      <c r="A254" s="1324"/>
      <c r="B254" s="1327" t="s">
        <v>49</v>
      </c>
      <c r="C254" s="1326">
        <v>0</v>
      </c>
      <c r="D254" s="1326">
        <v>13300000</v>
      </c>
      <c r="E254" s="1326">
        <v>13300000</v>
      </c>
      <c r="F254" s="1326">
        <v>13300000</v>
      </c>
      <c r="G254" s="1324"/>
      <c r="H254" s="1324"/>
      <c r="I254" s="1324"/>
      <c r="J254" s="1324"/>
    </row>
    <row r="255" spans="1:10" ht="15" customHeight="1" x14ac:dyDescent="0.25">
      <c r="A255" s="1324"/>
      <c r="B255" s="1327" t="s">
        <v>50</v>
      </c>
      <c r="C255" s="1326">
        <v>0</v>
      </c>
      <c r="D255" s="1326">
        <v>0</v>
      </c>
      <c r="E255" s="1326">
        <v>0</v>
      </c>
      <c r="F255" s="1326">
        <v>0</v>
      </c>
      <c r="G255" s="1324"/>
      <c r="H255" s="1324"/>
      <c r="I255" s="1324"/>
      <c r="J255" s="1324"/>
    </row>
    <row r="256" spans="1:10" ht="15" customHeight="1" x14ac:dyDescent="0.25">
      <c r="A256" s="1324"/>
      <c r="B256" s="1327" t="s">
        <v>52</v>
      </c>
      <c r="C256" s="1326">
        <v>0</v>
      </c>
      <c r="D256" s="1326">
        <v>30500000</v>
      </c>
      <c r="E256" s="1326">
        <v>33500000</v>
      </c>
      <c r="F256" s="1326">
        <v>34000000</v>
      </c>
      <c r="G256" s="1324"/>
      <c r="H256" s="1324"/>
      <c r="I256" s="1324"/>
      <c r="J256" s="1324"/>
    </row>
    <row r="257" spans="1:10" ht="15" customHeight="1" x14ac:dyDescent="0.25">
      <c r="A257" s="1324"/>
      <c r="B257" s="1327" t="s">
        <v>49</v>
      </c>
      <c r="C257" s="1326">
        <v>0</v>
      </c>
      <c r="D257" s="1326">
        <v>30500000</v>
      </c>
      <c r="E257" s="1326">
        <v>33500000</v>
      </c>
      <c r="F257" s="1326">
        <v>34000000</v>
      </c>
      <c r="G257" s="1324"/>
      <c r="H257" s="1324"/>
      <c r="I257" s="1324"/>
      <c r="J257" s="1324"/>
    </row>
    <row r="258" spans="1:10" ht="15" customHeight="1" x14ac:dyDescent="0.25">
      <c r="A258" s="1324"/>
      <c r="B258" s="1327" t="s">
        <v>50</v>
      </c>
      <c r="C258" s="1326">
        <v>0</v>
      </c>
      <c r="D258" s="1326">
        <v>0</v>
      </c>
      <c r="E258" s="1326">
        <v>0</v>
      </c>
      <c r="F258" s="1326">
        <v>0</v>
      </c>
      <c r="G258" s="1324"/>
      <c r="H258" s="1324"/>
      <c r="I258" s="1324"/>
      <c r="J258" s="1324"/>
    </row>
    <row r="259" spans="1:10" ht="15" customHeight="1" x14ac:dyDescent="0.25">
      <c r="A259" s="1324"/>
      <c r="B259" s="1327" t="s">
        <v>53</v>
      </c>
      <c r="C259" s="1326">
        <v>0</v>
      </c>
      <c r="D259" s="1326">
        <v>0</v>
      </c>
      <c r="E259" s="1326">
        <v>0</v>
      </c>
      <c r="F259" s="1326">
        <v>0</v>
      </c>
      <c r="G259" s="1324"/>
      <c r="H259" s="1324"/>
      <c r="I259" s="1324"/>
      <c r="J259" s="1324"/>
    </row>
    <row r="260" spans="1:10" ht="15" customHeight="1" x14ac:dyDescent="0.25">
      <c r="A260" s="1324"/>
      <c r="B260" s="1327" t="s">
        <v>49</v>
      </c>
      <c r="C260" s="1326">
        <v>0</v>
      </c>
      <c r="D260" s="1326">
        <v>0</v>
      </c>
      <c r="E260" s="1326">
        <v>0</v>
      </c>
      <c r="F260" s="1326">
        <v>0</v>
      </c>
      <c r="G260" s="1324"/>
      <c r="H260" s="1324"/>
      <c r="I260" s="1324"/>
      <c r="J260" s="1324"/>
    </row>
    <row r="261" spans="1:10" ht="15" customHeight="1" x14ac:dyDescent="0.25">
      <c r="A261" s="1324"/>
      <c r="B261" s="1327" t="s">
        <v>50</v>
      </c>
      <c r="C261" s="1326">
        <v>0</v>
      </c>
      <c r="D261" s="1326">
        <v>0</v>
      </c>
      <c r="E261" s="1326">
        <v>0</v>
      </c>
      <c r="F261" s="1326">
        <v>0</v>
      </c>
      <c r="G261" s="1324"/>
      <c r="H261" s="1324"/>
      <c r="I261" s="1324"/>
      <c r="J261" s="1324"/>
    </row>
    <row r="262" spans="1:10" ht="20.100000000000001" customHeight="1" x14ac:dyDescent="0.25">
      <c r="A262" s="1324"/>
      <c r="B262" s="1327" t="s">
        <v>172</v>
      </c>
      <c r="C262" s="1328">
        <v>0</v>
      </c>
      <c r="D262" s="1328">
        <v>0</v>
      </c>
      <c r="E262" s="1328">
        <v>0</v>
      </c>
      <c r="F262" s="1328">
        <v>0</v>
      </c>
      <c r="G262" s="1324"/>
      <c r="H262" s="1324"/>
      <c r="I262" s="1324"/>
      <c r="J262" s="1324"/>
    </row>
    <row r="263" spans="1:10" ht="15" customHeight="1" x14ac:dyDescent="0.25">
      <c r="A263" s="1324"/>
      <c r="B263" s="1327" t="s">
        <v>49</v>
      </c>
      <c r="C263" s="1326">
        <v>0</v>
      </c>
      <c r="D263" s="1326">
        <v>0</v>
      </c>
      <c r="E263" s="1326">
        <v>0</v>
      </c>
      <c r="F263" s="1326">
        <v>0</v>
      </c>
      <c r="G263" s="1324"/>
      <c r="H263" s="1324"/>
      <c r="I263" s="1324"/>
      <c r="J263" s="1324"/>
    </row>
    <row r="264" spans="1:10" ht="15" customHeight="1" x14ac:dyDescent="0.25">
      <c r="A264" s="1324"/>
      <c r="B264" s="1327" t="s">
        <v>50</v>
      </c>
      <c r="C264" s="1326">
        <v>0</v>
      </c>
      <c r="D264" s="1326">
        <v>0</v>
      </c>
      <c r="E264" s="1326">
        <v>0</v>
      </c>
      <c r="F264" s="1326">
        <v>0</v>
      </c>
      <c r="G264" s="1324"/>
      <c r="H264" s="1324"/>
      <c r="I264" s="1324"/>
      <c r="J264" s="1324"/>
    </row>
    <row r="265" spans="1:10" ht="15" customHeight="1" x14ac:dyDescent="0.25">
      <c r="A265" s="1324"/>
      <c r="B265" s="1327" t="s">
        <v>55</v>
      </c>
      <c r="C265" s="1326">
        <v>0</v>
      </c>
      <c r="D265" s="1326">
        <v>1000000</v>
      </c>
      <c r="E265" s="1326">
        <v>1000000</v>
      </c>
      <c r="F265" s="1326">
        <v>1000000</v>
      </c>
      <c r="G265" s="1324"/>
      <c r="H265" s="1324"/>
      <c r="I265" s="1324"/>
      <c r="J265" s="1324"/>
    </row>
    <row r="266" spans="1:10" ht="15" customHeight="1" x14ac:dyDescent="0.25">
      <c r="A266" s="1324"/>
      <c r="B266" s="1327" t="s">
        <v>49</v>
      </c>
      <c r="C266" s="1326">
        <v>0</v>
      </c>
      <c r="D266" s="1326">
        <v>1000000</v>
      </c>
      <c r="E266" s="1326">
        <v>1000000</v>
      </c>
      <c r="F266" s="1326">
        <v>1000000</v>
      </c>
      <c r="G266" s="1324"/>
      <c r="H266" s="1324"/>
      <c r="I266" s="1324"/>
      <c r="J266" s="1324"/>
    </row>
    <row r="267" spans="1:10" ht="15" customHeight="1" x14ac:dyDescent="0.25">
      <c r="A267" s="1324"/>
      <c r="B267" s="1327" t="s">
        <v>50</v>
      </c>
      <c r="C267" s="1326">
        <v>0</v>
      </c>
      <c r="D267" s="1326">
        <v>0</v>
      </c>
      <c r="E267" s="1326">
        <v>0</v>
      </c>
      <c r="F267" s="1326">
        <v>0</v>
      </c>
      <c r="G267" s="1324"/>
      <c r="H267" s="1324"/>
      <c r="I267" s="1324"/>
      <c r="J267" s="1324"/>
    </row>
    <row r="268" spans="1:10" ht="15" customHeight="1" x14ac:dyDescent="0.25">
      <c r="A268" s="1324"/>
      <c r="B268" s="1327" t="s">
        <v>56</v>
      </c>
      <c r="C268" s="1326">
        <v>0</v>
      </c>
      <c r="D268" s="1326">
        <v>0</v>
      </c>
      <c r="E268" s="1326">
        <v>0</v>
      </c>
      <c r="F268" s="1326">
        <v>0</v>
      </c>
      <c r="G268" s="1324"/>
      <c r="H268" s="1324"/>
      <c r="I268" s="1324"/>
      <c r="J268" s="1324"/>
    </row>
    <row r="269" spans="1:10" ht="15" customHeight="1" x14ac:dyDescent="0.25">
      <c r="A269" s="1324"/>
      <c r="B269" s="1327" t="s">
        <v>49</v>
      </c>
      <c r="C269" s="1326">
        <v>0</v>
      </c>
      <c r="D269" s="1326">
        <v>0</v>
      </c>
      <c r="E269" s="1326">
        <v>0</v>
      </c>
      <c r="F269" s="1326">
        <v>0</v>
      </c>
      <c r="G269" s="1324"/>
      <c r="H269" s="1324"/>
      <c r="I269" s="1324"/>
      <c r="J269" s="1324"/>
    </row>
    <row r="270" spans="1:10" ht="15" customHeight="1" x14ac:dyDescent="0.25">
      <c r="A270" s="1324"/>
      <c r="B270" s="1327" t="s">
        <v>50</v>
      </c>
      <c r="C270" s="1326">
        <v>0</v>
      </c>
      <c r="D270" s="1326">
        <v>0</v>
      </c>
      <c r="E270" s="1326">
        <v>0</v>
      </c>
      <c r="F270" s="1326">
        <v>0</v>
      </c>
      <c r="G270" s="1324"/>
      <c r="H270" s="1324"/>
      <c r="I270" s="1324"/>
      <c r="J270" s="1324"/>
    </row>
    <row r="271" spans="1:10" ht="15" customHeight="1" x14ac:dyDescent="0.25">
      <c r="A271" s="1324"/>
      <c r="B271" s="1327" t="s">
        <v>57</v>
      </c>
      <c r="C271" s="1326">
        <v>0</v>
      </c>
      <c r="D271" s="1326">
        <v>0</v>
      </c>
      <c r="E271" s="1326">
        <v>0</v>
      </c>
      <c r="F271" s="1326">
        <v>0</v>
      </c>
      <c r="G271" s="1324"/>
      <c r="H271" s="1324"/>
      <c r="I271" s="1324"/>
      <c r="J271" s="1324"/>
    </row>
    <row r="272" spans="1:10" ht="15" customHeight="1" x14ac:dyDescent="0.25">
      <c r="A272" s="1324"/>
      <c r="B272" s="1327" t="s">
        <v>49</v>
      </c>
      <c r="C272" s="1326">
        <v>0</v>
      </c>
      <c r="D272" s="1326">
        <v>0</v>
      </c>
      <c r="E272" s="1326">
        <v>0</v>
      </c>
      <c r="F272" s="1326">
        <v>0</v>
      </c>
      <c r="G272" s="1324"/>
      <c r="H272" s="1324"/>
      <c r="I272" s="1324"/>
      <c r="J272" s="1324"/>
    </row>
    <row r="273" spans="1:10" ht="15" customHeight="1" x14ac:dyDescent="0.25">
      <c r="A273" s="1324"/>
      <c r="B273" s="1327" t="s">
        <v>58</v>
      </c>
      <c r="C273" s="1326">
        <v>0</v>
      </c>
      <c r="D273" s="1326">
        <v>0</v>
      </c>
      <c r="E273" s="1326">
        <v>0</v>
      </c>
      <c r="F273" s="1326">
        <v>0</v>
      </c>
      <c r="G273" s="1324"/>
      <c r="H273" s="1324"/>
      <c r="I273" s="1324"/>
      <c r="J273" s="1324"/>
    </row>
    <row r="274" spans="1:10" ht="15" customHeight="1" x14ac:dyDescent="0.25">
      <c r="A274" s="1324"/>
      <c r="B274" s="1327" t="s">
        <v>59</v>
      </c>
      <c r="C274" s="1326">
        <v>0</v>
      </c>
      <c r="D274" s="1326">
        <v>0</v>
      </c>
      <c r="E274" s="1326">
        <v>0</v>
      </c>
      <c r="F274" s="1326">
        <v>0</v>
      </c>
      <c r="G274" s="1324"/>
      <c r="H274" s="1324"/>
      <c r="I274" s="1324"/>
      <c r="J274" s="1324"/>
    </row>
    <row r="275" spans="1:10" ht="15" customHeight="1" x14ac:dyDescent="0.25">
      <c r="A275" s="1324"/>
      <c r="B275" s="1327" t="s">
        <v>60</v>
      </c>
      <c r="C275" s="1326">
        <v>0</v>
      </c>
      <c r="D275" s="1326">
        <v>0</v>
      </c>
      <c r="E275" s="1326">
        <v>0</v>
      </c>
      <c r="F275" s="1326">
        <v>0</v>
      </c>
      <c r="G275" s="1324"/>
      <c r="H275" s="1324"/>
      <c r="I275" s="1324"/>
      <c r="J275" s="1324"/>
    </row>
    <row r="276" spans="1:10" ht="15" customHeight="1" x14ac:dyDescent="0.25">
      <c r="A276" s="1324"/>
      <c r="B276" s="1327" t="s">
        <v>61</v>
      </c>
      <c r="C276" s="1326">
        <v>0</v>
      </c>
      <c r="D276" s="1326">
        <v>0</v>
      </c>
      <c r="E276" s="1326">
        <v>0</v>
      </c>
      <c r="F276" s="1326">
        <v>0</v>
      </c>
      <c r="G276" s="1324"/>
      <c r="H276" s="1324"/>
      <c r="I276" s="1324"/>
      <c r="J276" s="1324"/>
    </row>
    <row r="277" spans="1:10" ht="15" customHeight="1" x14ac:dyDescent="0.25">
      <c r="A277" s="1324"/>
      <c r="B277" s="1327" t="s">
        <v>62</v>
      </c>
      <c r="C277" s="1326">
        <v>0</v>
      </c>
      <c r="D277" s="1326">
        <v>4000000</v>
      </c>
      <c r="E277" s="1326">
        <v>4000000</v>
      </c>
      <c r="F277" s="1326">
        <v>4000000</v>
      </c>
      <c r="G277" s="1324"/>
      <c r="H277" s="1324"/>
      <c r="I277" s="1324"/>
      <c r="J277" s="1324"/>
    </row>
    <row r="278" spans="1:10" ht="15" customHeight="1" x14ac:dyDescent="0.25">
      <c r="A278" s="1324"/>
      <c r="B278" s="1327" t="s">
        <v>49</v>
      </c>
      <c r="C278" s="1326">
        <v>0</v>
      </c>
      <c r="D278" s="1326">
        <v>4000000</v>
      </c>
      <c r="E278" s="1326">
        <v>4000000</v>
      </c>
      <c r="F278" s="1326">
        <v>4000000</v>
      </c>
      <c r="G278" s="1324"/>
      <c r="H278" s="1324"/>
      <c r="I278" s="1324"/>
      <c r="J278" s="1324"/>
    </row>
    <row r="279" spans="1:10" ht="15" customHeight="1" x14ac:dyDescent="0.25">
      <c r="A279" s="1324"/>
      <c r="B279" s="1327" t="s">
        <v>58</v>
      </c>
      <c r="C279" s="1326">
        <v>0</v>
      </c>
      <c r="D279" s="1326">
        <v>0</v>
      </c>
      <c r="E279" s="1326">
        <v>0</v>
      </c>
      <c r="F279" s="1326">
        <v>0</v>
      </c>
      <c r="G279" s="1324"/>
      <c r="H279" s="1324"/>
      <c r="I279" s="1324"/>
      <c r="J279" s="1324"/>
    </row>
    <row r="280" spans="1:10" ht="15" customHeight="1" x14ac:dyDescent="0.25">
      <c r="A280" s="1324"/>
      <c r="B280" s="1327" t="s">
        <v>59</v>
      </c>
      <c r="C280" s="1326">
        <v>0</v>
      </c>
      <c r="D280" s="1326">
        <v>0</v>
      </c>
      <c r="E280" s="1326">
        <v>0</v>
      </c>
      <c r="F280" s="1326">
        <v>0</v>
      </c>
      <c r="G280" s="1324"/>
      <c r="H280" s="1324"/>
      <c r="I280" s="1324"/>
      <c r="J280" s="1324"/>
    </row>
    <row r="281" spans="1:10" ht="15" customHeight="1" x14ac:dyDescent="0.25">
      <c r="A281" s="1324"/>
      <c r="B281" s="1327" t="s">
        <v>60</v>
      </c>
      <c r="C281" s="1326">
        <v>0</v>
      </c>
      <c r="D281" s="1326">
        <v>0</v>
      </c>
      <c r="E281" s="1326">
        <v>0</v>
      </c>
      <c r="F281" s="1326">
        <v>0</v>
      </c>
      <c r="G281" s="1324"/>
      <c r="H281" s="1324"/>
      <c r="I281" s="1324"/>
      <c r="J281" s="1324"/>
    </row>
    <row r="282" spans="1:10" ht="15" customHeight="1" x14ac:dyDescent="0.25">
      <c r="A282" s="1324"/>
      <c r="B282" s="1327" t="s">
        <v>61</v>
      </c>
      <c r="C282" s="1326">
        <v>0</v>
      </c>
      <c r="D282" s="1326">
        <v>0</v>
      </c>
      <c r="E282" s="1326">
        <v>0</v>
      </c>
      <c r="F282" s="1326">
        <v>0</v>
      </c>
      <c r="G282" s="1324"/>
      <c r="H282" s="1324"/>
      <c r="I282" s="1324"/>
      <c r="J282" s="1324"/>
    </row>
    <row r="283" spans="1:10" ht="15" customHeight="1" x14ac:dyDescent="0.25">
      <c r="A283" s="1324"/>
      <c r="B283" s="1327" t="s">
        <v>63</v>
      </c>
      <c r="C283" s="1326">
        <v>0</v>
      </c>
      <c r="D283" s="1326">
        <v>0</v>
      </c>
      <c r="E283" s="1326">
        <v>0</v>
      </c>
      <c r="F283" s="1326">
        <v>0</v>
      </c>
      <c r="G283" s="1324"/>
      <c r="H283" s="1324"/>
      <c r="I283" s="1324"/>
      <c r="J283" s="1324"/>
    </row>
    <row r="284" spans="1:10" ht="15" customHeight="1" x14ac:dyDescent="0.25">
      <c r="A284" s="1324"/>
      <c r="B284" s="1327" t="s">
        <v>49</v>
      </c>
      <c r="C284" s="1326">
        <v>0</v>
      </c>
      <c r="D284" s="1326">
        <v>0</v>
      </c>
      <c r="E284" s="1326">
        <v>0</v>
      </c>
      <c r="F284" s="1326">
        <v>0</v>
      </c>
      <c r="G284" s="1324"/>
      <c r="H284" s="1324"/>
      <c r="I284" s="1324"/>
      <c r="J284" s="1324"/>
    </row>
    <row r="285" spans="1:10" ht="15" customHeight="1" x14ac:dyDescent="0.25">
      <c r="A285" s="1324"/>
      <c r="B285" s="1327" t="s">
        <v>58</v>
      </c>
      <c r="C285" s="1326">
        <v>0</v>
      </c>
      <c r="D285" s="1326">
        <v>0</v>
      </c>
      <c r="E285" s="1326">
        <v>0</v>
      </c>
      <c r="F285" s="1326">
        <v>0</v>
      </c>
      <c r="G285" s="1324"/>
      <c r="H285" s="1324"/>
      <c r="I285" s="1324"/>
      <c r="J285" s="1324"/>
    </row>
    <row r="286" spans="1:10" ht="15" customHeight="1" x14ac:dyDescent="0.25">
      <c r="A286" s="1324"/>
      <c r="B286" s="1327" t="s">
        <v>59</v>
      </c>
      <c r="C286" s="1326">
        <v>0</v>
      </c>
      <c r="D286" s="1326">
        <v>0</v>
      </c>
      <c r="E286" s="1326">
        <v>0</v>
      </c>
      <c r="F286" s="1326">
        <v>0</v>
      </c>
      <c r="G286" s="1324"/>
      <c r="H286" s="1324"/>
      <c r="I286" s="1324"/>
      <c r="J286" s="1324"/>
    </row>
    <row r="287" spans="1:10" ht="15" customHeight="1" x14ac:dyDescent="0.25">
      <c r="A287" s="1324"/>
      <c r="B287" s="1327" t="s">
        <v>60</v>
      </c>
      <c r="C287" s="1326">
        <v>0</v>
      </c>
      <c r="D287" s="1326">
        <v>0</v>
      </c>
      <c r="E287" s="1326">
        <v>0</v>
      </c>
      <c r="F287" s="1326">
        <v>0</v>
      </c>
      <c r="G287" s="1324"/>
      <c r="H287" s="1324"/>
      <c r="I287" s="1324"/>
      <c r="J287" s="1324"/>
    </row>
    <row r="288" spans="1:10" ht="15" customHeight="1" x14ac:dyDescent="0.25">
      <c r="A288" s="1324"/>
      <c r="B288" s="1327" t="s">
        <v>61</v>
      </c>
      <c r="C288" s="1326">
        <v>0</v>
      </c>
      <c r="D288" s="1326">
        <v>0</v>
      </c>
      <c r="E288" s="1326">
        <v>0</v>
      </c>
      <c r="F288" s="1326">
        <v>0</v>
      </c>
      <c r="G288" s="1324"/>
      <c r="H288" s="1324"/>
      <c r="I288" s="1324"/>
      <c r="J288" s="1324"/>
    </row>
    <row r="289" spans="1:10" ht="15" customHeight="1" x14ac:dyDescent="0.25">
      <c r="A289" s="1324"/>
      <c r="B289" s="1327" t="s">
        <v>64</v>
      </c>
      <c r="C289" s="1326">
        <v>0</v>
      </c>
      <c r="D289" s="1326">
        <v>0</v>
      </c>
      <c r="E289" s="1326">
        <v>0</v>
      </c>
      <c r="F289" s="1326">
        <v>0</v>
      </c>
      <c r="G289" s="1324"/>
      <c r="H289" s="1324"/>
      <c r="I289" s="1324"/>
      <c r="J289" s="1324"/>
    </row>
    <row r="290" spans="1:10" ht="15" customHeight="1" x14ac:dyDescent="0.25">
      <c r="A290" s="1324"/>
      <c r="B290" s="1327" t="s">
        <v>65</v>
      </c>
      <c r="C290" s="1326">
        <v>0</v>
      </c>
      <c r="D290" s="1326">
        <v>0</v>
      </c>
      <c r="E290" s="1326">
        <v>0</v>
      </c>
      <c r="F290" s="1326">
        <v>0</v>
      </c>
      <c r="G290" s="1324"/>
      <c r="H290" s="1324"/>
      <c r="I290" s="1324"/>
      <c r="J290" s="1324"/>
    </row>
    <row r="291" spans="1:10" ht="20.100000000000001" customHeight="1" x14ac:dyDescent="0.25">
      <c r="A291" s="1324"/>
      <c r="B291" s="1325" t="s">
        <v>18</v>
      </c>
      <c r="C291" s="1324"/>
      <c r="D291" s="1324"/>
      <c r="E291" s="1324"/>
      <c r="F291" s="1324"/>
      <c r="G291" s="1324"/>
      <c r="H291" s="1324"/>
      <c r="I291" s="1324"/>
      <c r="J291" s="1324"/>
    </row>
  </sheetData>
  <mergeCells count="32">
    <mergeCell ref="B19:F19"/>
    <mergeCell ref="B1:F1"/>
    <mergeCell ref="B2:F2"/>
    <mergeCell ref="C3:F3"/>
    <mergeCell ref="C4:F4"/>
    <mergeCell ref="C5:F5"/>
    <mergeCell ref="C6:F6"/>
    <mergeCell ref="C7:F7"/>
    <mergeCell ref="B8:F8"/>
    <mergeCell ref="B9:F9"/>
    <mergeCell ref="C10:F10"/>
    <mergeCell ref="C14:F14"/>
    <mergeCell ref="C135:F135"/>
    <mergeCell ref="C20:F20"/>
    <mergeCell ref="C21:F21"/>
    <mergeCell ref="C22:F22"/>
    <mergeCell ref="C23:F23"/>
    <mergeCell ref="B32:F32"/>
    <mergeCell ref="B77:F77"/>
    <mergeCell ref="C78:F78"/>
    <mergeCell ref="C79:F79"/>
    <mergeCell ref="C80:F80"/>
    <mergeCell ref="C81:F81"/>
    <mergeCell ref="B90:F90"/>
    <mergeCell ref="C136:F136"/>
    <mergeCell ref="C194:F194"/>
    <mergeCell ref="B203:F203"/>
    <mergeCell ref="C137:F137"/>
    <mergeCell ref="B146:F146"/>
    <mergeCell ref="C191:F191"/>
    <mergeCell ref="C192:F192"/>
    <mergeCell ref="C193:F193"/>
  </mergeCells>
  <pageMargins left="0" right="0" top="0" bottom="0" header="0" footer="0"/>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4"/>
  <sheetViews>
    <sheetView view="pageBreakPreview" topLeftCell="B142" zoomScale="60" zoomScaleNormal="100" workbookViewId="0">
      <selection activeCell="M198" sqref="M198"/>
    </sheetView>
  </sheetViews>
  <sheetFormatPr defaultRowHeight="15" x14ac:dyDescent="0.25"/>
  <cols>
    <col min="1" max="1" width="13.28515625" style="49" hidden="1" customWidth="1"/>
    <col min="2" max="2" width="9.7109375" style="49" customWidth="1"/>
    <col min="3" max="3" width="28.28515625" style="49" customWidth="1"/>
    <col min="4" max="6" width="15.85546875" style="49" customWidth="1"/>
    <col min="7" max="7" width="16.140625" style="49" customWidth="1"/>
    <col min="8" max="8" width="6.7109375" style="49" customWidth="1"/>
    <col min="9" max="9" width="18.28515625" style="49" customWidth="1"/>
    <col min="10" max="10" width="10.7109375" style="49" customWidth="1"/>
    <col min="11" max="11" width="17.42578125" style="49" customWidth="1"/>
    <col min="12" max="16384" width="9.140625" style="49"/>
  </cols>
  <sheetData>
    <row r="1" spans="1:11" ht="20.100000000000001" customHeight="1" x14ac:dyDescent="0.25">
      <c r="A1" s="48"/>
      <c r="B1" s="48"/>
      <c r="C1" s="1724" t="s">
        <v>0</v>
      </c>
      <c r="D1" s="1725"/>
      <c r="E1" s="1725"/>
      <c r="F1" s="1725"/>
      <c r="G1" s="1725"/>
      <c r="H1" s="48"/>
      <c r="I1" s="48"/>
      <c r="J1" s="48"/>
      <c r="K1" s="48"/>
    </row>
    <row r="2" spans="1:11" ht="24.95" customHeight="1" x14ac:dyDescent="0.25">
      <c r="A2" s="48"/>
      <c r="B2" s="48"/>
      <c r="C2" s="1726" t="s">
        <v>1</v>
      </c>
      <c r="D2" s="1727"/>
      <c r="E2" s="1727"/>
      <c r="F2" s="1727"/>
      <c r="G2" s="1727"/>
      <c r="H2" s="48"/>
      <c r="I2" s="48"/>
      <c r="J2" s="48"/>
      <c r="K2" s="48"/>
    </row>
    <row r="3" spans="1:11" ht="14.1" customHeight="1" x14ac:dyDescent="0.25">
      <c r="A3" s="48"/>
      <c r="B3" s="48"/>
      <c r="C3" s="50" t="s">
        <v>2</v>
      </c>
      <c r="D3" s="1722" t="s">
        <v>256</v>
      </c>
      <c r="E3" s="1723"/>
      <c r="F3" s="1723"/>
      <c r="G3" s="1723"/>
      <c r="H3" s="48"/>
      <c r="I3" s="48"/>
      <c r="J3" s="48"/>
      <c r="K3" s="48"/>
    </row>
    <row r="4" spans="1:11" ht="14.1" customHeight="1" x14ac:dyDescent="0.25">
      <c r="A4" s="48"/>
      <c r="B4" s="48"/>
      <c r="C4" s="50" t="s">
        <v>4</v>
      </c>
      <c r="D4" s="1722" t="s">
        <v>257</v>
      </c>
      <c r="E4" s="1723"/>
      <c r="F4" s="1723"/>
      <c r="G4" s="1723"/>
      <c r="H4" s="48"/>
      <c r="I4" s="48"/>
      <c r="J4" s="48"/>
      <c r="K4" s="48"/>
    </row>
    <row r="5" spans="1:11" ht="14.1" customHeight="1" x14ac:dyDescent="0.25">
      <c r="A5" s="48"/>
      <c r="B5" s="48"/>
      <c r="C5" s="50" t="s">
        <v>6</v>
      </c>
      <c r="D5" s="1722" t="s">
        <v>258</v>
      </c>
      <c r="E5" s="1723"/>
      <c r="F5" s="1723"/>
      <c r="G5" s="1723"/>
      <c r="H5" s="48"/>
      <c r="I5" s="48"/>
      <c r="J5" s="48"/>
      <c r="K5" s="48"/>
    </row>
    <row r="6" spans="1:11" ht="14.1" customHeight="1" x14ac:dyDescent="0.25">
      <c r="A6" s="48"/>
      <c r="B6" s="48"/>
      <c r="C6" s="50" t="s">
        <v>8</v>
      </c>
      <c r="D6" s="1722" t="s">
        <v>259</v>
      </c>
      <c r="E6" s="1723"/>
      <c r="F6" s="1723"/>
      <c r="G6" s="1723"/>
      <c r="H6" s="48"/>
      <c r="I6" s="48"/>
      <c r="J6" s="48"/>
      <c r="K6" s="48"/>
    </row>
    <row r="7" spans="1:11" ht="14.1" customHeight="1" x14ac:dyDescent="0.25">
      <c r="A7" s="48"/>
      <c r="B7" s="48"/>
      <c r="C7" s="50" t="s">
        <v>10</v>
      </c>
      <c r="D7" s="1714" t="s">
        <v>11</v>
      </c>
      <c r="E7" s="1715"/>
      <c r="F7" s="1715"/>
      <c r="G7" s="1715"/>
      <c r="H7" s="48"/>
      <c r="I7" s="48"/>
      <c r="J7" s="48"/>
      <c r="K7" s="48"/>
    </row>
    <row r="8" spans="1:11" ht="14.1" customHeight="1" x14ac:dyDescent="0.25">
      <c r="A8" s="48"/>
      <c r="B8" s="48"/>
      <c r="C8" s="1716" t="s">
        <v>12</v>
      </c>
      <c r="D8" s="1717"/>
      <c r="E8" s="1717"/>
      <c r="F8" s="1717"/>
      <c r="G8" s="1717"/>
      <c r="H8" s="48"/>
      <c r="I8" s="48"/>
      <c r="J8" s="48"/>
      <c r="K8" s="48"/>
    </row>
    <row r="9" spans="1:11" ht="20.100000000000001" customHeight="1" x14ac:dyDescent="0.25">
      <c r="A9" s="48"/>
      <c r="B9" s="48"/>
      <c r="C9" s="1718" t="s">
        <v>260</v>
      </c>
      <c r="D9" s="1719"/>
      <c r="E9" s="1719"/>
      <c r="F9" s="1719"/>
      <c r="G9" s="1719"/>
      <c r="H9" s="48"/>
      <c r="I9" s="48"/>
      <c r="J9" s="48"/>
      <c r="K9" s="48"/>
    </row>
    <row r="10" spans="1:11" ht="87" customHeight="1" x14ac:dyDescent="0.25">
      <c r="A10" s="48"/>
      <c r="B10" s="48"/>
      <c r="C10" s="51" t="s">
        <v>14</v>
      </c>
      <c r="D10" s="1720" t="s">
        <v>261</v>
      </c>
      <c r="E10" s="1721"/>
      <c r="F10" s="1721"/>
      <c r="G10" s="1721"/>
      <c r="H10" s="48"/>
      <c r="I10" s="48"/>
      <c r="J10" s="48"/>
      <c r="K10" s="48"/>
    </row>
    <row r="11" spans="1:11" ht="27.95" customHeight="1" x14ac:dyDescent="0.25">
      <c r="A11" s="48"/>
      <c r="B11" s="48"/>
      <c r="C11" s="52" t="s">
        <v>179</v>
      </c>
      <c r="D11" s="53">
        <v>2023</v>
      </c>
      <c r="E11" s="53">
        <v>2024</v>
      </c>
      <c r="F11" s="53">
        <v>2025</v>
      </c>
      <c r="G11" s="53">
        <v>2026</v>
      </c>
      <c r="H11" s="48"/>
      <c r="I11" s="48"/>
      <c r="J11" s="48"/>
      <c r="K11" s="48"/>
    </row>
    <row r="12" spans="1:11" ht="14.1" customHeight="1" x14ac:dyDescent="0.25">
      <c r="A12" s="48"/>
      <c r="B12" s="48"/>
      <c r="C12" s="54"/>
      <c r="D12" s="55" t="s">
        <v>22</v>
      </c>
      <c r="E12" s="55" t="s">
        <v>23</v>
      </c>
      <c r="F12" s="55" t="s">
        <v>23</v>
      </c>
      <c r="G12" s="55" t="s">
        <v>23</v>
      </c>
      <c r="H12" s="48"/>
      <c r="I12" s="48"/>
      <c r="J12" s="48"/>
      <c r="K12" s="48"/>
    </row>
    <row r="13" spans="1:11" ht="14.1" customHeight="1" x14ac:dyDescent="0.25">
      <c r="A13" s="48"/>
      <c r="B13" s="48"/>
      <c r="C13" s="52" t="s">
        <v>262</v>
      </c>
      <c r="D13" s="56" t="s">
        <v>181</v>
      </c>
      <c r="E13" s="56" t="s">
        <v>181</v>
      </c>
      <c r="F13" s="56" t="s">
        <v>181</v>
      </c>
      <c r="G13" s="56" t="s">
        <v>181</v>
      </c>
      <c r="H13" s="48"/>
      <c r="I13" s="48"/>
      <c r="J13" s="48"/>
      <c r="K13" s="48"/>
    </row>
    <row r="14" spans="1:11" ht="14.1" customHeight="1" x14ac:dyDescent="0.25">
      <c r="A14" s="48"/>
      <c r="B14" s="48"/>
      <c r="C14" s="52" t="s">
        <v>263</v>
      </c>
      <c r="D14" s="56" t="s">
        <v>181</v>
      </c>
      <c r="E14" s="56" t="s">
        <v>181</v>
      </c>
      <c r="F14" s="56" t="s">
        <v>181</v>
      </c>
      <c r="G14" s="56" t="s">
        <v>181</v>
      </c>
      <c r="H14" s="48"/>
      <c r="I14" s="48"/>
      <c r="J14" s="48"/>
      <c r="K14" s="48"/>
    </row>
    <row r="15" spans="1:11" ht="14.1" customHeight="1" x14ac:dyDescent="0.25">
      <c r="A15" s="48"/>
      <c r="B15" s="48"/>
      <c r="C15" s="52" t="s">
        <v>264</v>
      </c>
      <c r="D15" s="56" t="s">
        <v>265</v>
      </c>
      <c r="E15" s="56" t="s">
        <v>266</v>
      </c>
      <c r="F15" s="56" t="s">
        <v>267</v>
      </c>
      <c r="G15" s="56" t="s">
        <v>268</v>
      </c>
      <c r="H15" s="48"/>
      <c r="I15" s="48"/>
      <c r="J15" s="48"/>
      <c r="K15" s="48"/>
    </row>
    <row r="16" spans="1:11" ht="14.1" customHeight="1" x14ac:dyDescent="0.25">
      <c r="A16" s="48"/>
      <c r="B16" s="48"/>
      <c r="C16" s="52" t="s">
        <v>269</v>
      </c>
      <c r="D16" s="56" t="s">
        <v>268</v>
      </c>
      <c r="E16" s="56" t="s">
        <v>270</v>
      </c>
      <c r="F16" s="56" t="s">
        <v>271</v>
      </c>
      <c r="G16" s="56" t="s">
        <v>272</v>
      </c>
      <c r="H16" s="48"/>
      <c r="I16" s="48"/>
      <c r="J16" s="48"/>
      <c r="K16" s="48"/>
    </row>
    <row r="17" spans="1:11" ht="14.1" customHeight="1" x14ac:dyDescent="0.25">
      <c r="A17" s="48"/>
      <c r="B17" s="48"/>
      <c r="C17" s="52" t="s">
        <v>273</v>
      </c>
      <c r="D17" s="56" t="s">
        <v>268</v>
      </c>
      <c r="E17" s="56" t="s">
        <v>270</v>
      </c>
      <c r="F17" s="56" t="s">
        <v>271</v>
      </c>
      <c r="G17" s="56" t="s">
        <v>272</v>
      </c>
      <c r="H17" s="48"/>
      <c r="I17" s="48"/>
      <c r="J17" s="48"/>
      <c r="K17" s="48"/>
    </row>
    <row r="18" spans="1:11" ht="108" customHeight="1" x14ac:dyDescent="0.25">
      <c r="A18" s="48"/>
      <c r="B18" s="48"/>
      <c r="C18" s="51" t="s">
        <v>16</v>
      </c>
      <c r="D18" s="1720" t="s">
        <v>274</v>
      </c>
      <c r="E18" s="1721"/>
      <c r="F18" s="1721"/>
      <c r="G18" s="1721"/>
      <c r="H18" s="48"/>
      <c r="I18" s="48"/>
      <c r="J18" s="48"/>
      <c r="K18" s="48"/>
    </row>
    <row r="19" spans="1:11" ht="27.95" customHeight="1" x14ac:dyDescent="0.25">
      <c r="A19" s="48"/>
      <c r="B19" s="48"/>
      <c r="C19" s="52" t="s">
        <v>184</v>
      </c>
      <c r="D19" s="53">
        <v>2023</v>
      </c>
      <c r="E19" s="53">
        <v>2024</v>
      </c>
      <c r="F19" s="53">
        <v>2025</v>
      </c>
      <c r="G19" s="53">
        <v>2026</v>
      </c>
      <c r="H19" s="48"/>
      <c r="I19" s="48"/>
      <c r="J19" s="48"/>
      <c r="K19" s="48"/>
    </row>
    <row r="20" spans="1:11" ht="14.1" customHeight="1" x14ac:dyDescent="0.25">
      <c r="A20" s="48"/>
      <c r="B20" s="48"/>
      <c r="C20" s="54"/>
      <c r="D20" s="55" t="s">
        <v>22</v>
      </c>
      <c r="E20" s="55" t="s">
        <v>23</v>
      </c>
      <c r="F20" s="55" t="s">
        <v>23</v>
      </c>
      <c r="G20" s="55" t="s">
        <v>23</v>
      </c>
      <c r="H20" s="48"/>
      <c r="I20" s="48"/>
      <c r="J20" s="48"/>
      <c r="K20" s="48"/>
    </row>
    <row r="21" spans="1:11" ht="30.95" customHeight="1" x14ac:dyDescent="0.25">
      <c r="A21" s="48"/>
      <c r="B21" s="48"/>
      <c r="C21" s="52" t="s">
        <v>275</v>
      </c>
      <c r="D21" s="56" t="s">
        <v>181</v>
      </c>
      <c r="E21" s="56" t="s">
        <v>181</v>
      </c>
      <c r="F21" s="56" t="s">
        <v>181</v>
      </c>
      <c r="G21" s="56" t="s">
        <v>181</v>
      </c>
      <c r="H21" s="48"/>
      <c r="I21" s="48"/>
      <c r="J21" s="48"/>
      <c r="K21" s="48"/>
    </row>
    <row r="22" spans="1:11" ht="30.95" customHeight="1" x14ac:dyDescent="0.25">
      <c r="A22" s="48"/>
      <c r="B22" s="48"/>
      <c r="C22" s="52" t="s">
        <v>276</v>
      </c>
      <c r="D22" s="56" t="s">
        <v>181</v>
      </c>
      <c r="E22" s="56" t="s">
        <v>181</v>
      </c>
      <c r="F22" s="56" t="s">
        <v>181</v>
      </c>
      <c r="G22" s="56" t="s">
        <v>181</v>
      </c>
      <c r="H22" s="48"/>
      <c r="I22" s="48"/>
      <c r="J22" s="48"/>
      <c r="K22" s="48"/>
    </row>
    <row r="23" spans="1:11" ht="20.100000000000001" customHeight="1" x14ac:dyDescent="0.25">
      <c r="A23" s="48"/>
      <c r="B23" s="48"/>
      <c r="C23" s="52" t="s">
        <v>277</v>
      </c>
      <c r="D23" s="56" t="s">
        <v>155</v>
      </c>
      <c r="E23" s="56" t="s">
        <v>278</v>
      </c>
      <c r="F23" s="56" t="s">
        <v>130</v>
      </c>
      <c r="G23" s="56" t="s">
        <v>155</v>
      </c>
      <c r="H23" s="48"/>
      <c r="I23" s="48"/>
      <c r="J23" s="48"/>
      <c r="K23" s="48"/>
    </row>
    <row r="24" spans="1:11" ht="14.1" customHeight="1" x14ac:dyDescent="0.25">
      <c r="A24" s="48"/>
      <c r="B24" s="48"/>
      <c r="C24" s="52" t="s">
        <v>279</v>
      </c>
      <c r="D24" s="56" t="s">
        <v>245</v>
      </c>
      <c r="E24" s="56" t="s">
        <v>155</v>
      </c>
      <c r="F24" s="56" t="s">
        <v>155</v>
      </c>
      <c r="G24" s="56" t="s">
        <v>128</v>
      </c>
      <c r="H24" s="48"/>
      <c r="I24" s="48"/>
      <c r="J24" s="48"/>
      <c r="K24" s="48"/>
    </row>
    <row r="25" spans="1:11" ht="14.1" customHeight="1" x14ac:dyDescent="0.25">
      <c r="A25" s="48"/>
      <c r="B25" s="48"/>
      <c r="C25" s="1706" t="s">
        <v>27</v>
      </c>
      <c r="D25" s="1707"/>
      <c r="E25" s="1707"/>
      <c r="F25" s="1707"/>
      <c r="G25" s="1707"/>
      <c r="H25" s="48"/>
      <c r="I25" s="48"/>
      <c r="J25" s="48"/>
      <c r="K25" s="48"/>
    </row>
    <row r="26" spans="1:11" ht="14.1" customHeight="1" x14ac:dyDescent="0.25">
      <c r="A26" s="48"/>
      <c r="B26" s="48"/>
      <c r="C26" s="57" t="s">
        <v>280</v>
      </c>
      <c r="D26" s="1706" t="s">
        <v>281</v>
      </c>
      <c r="E26" s="1707"/>
      <c r="F26" s="1707"/>
      <c r="G26" s="1707"/>
      <c r="H26" s="48"/>
      <c r="I26" s="48"/>
      <c r="J26" s="48"/>
      <c r="K26" s="48"/>
    </row>
    <row r="27" spans="1:11" ht="18" customHeight="1" x14ac:dyDescent="0.25">
      <c r="A27" s="48"/>
      <c r="B27" s="48"/>
      <c r="C27" s="58" t="s">
        <v>19</v>
      </c>
      <c r="D27" s="1708" t="s">
        <v>282</v>
      </c>
      <c r="E27" s="1709"/>
      <c r="F27" s="1709"/>
      <c r="G27" s="1709"/>
      <c r="H27" s="48"/>
      <c r="I27" s="48"/>
      <c r="J27" s="48"/>
      <c r="K27" s="48"/>
    </row>
    <row r="28" spans="1:11" ht="18" customHeight="1" x14ac:dyDescent="0.25">
      <c r="A28" s="48"/>
      <c r="B28" s="48"/>
      <c r="C28" s="59" t="s">
        <v>20</v>
      </c>
      <c r="D28" s="1710" t="s">
        <v>283</v>
      </c>
      <c r="E28" s="1711"/>
      <c r="F28" s="1711"/>
      <c r="G28" s="1711"/>
      <c r="H28" s="48"/>
      <c r="I28" s="48"/>
      <c r="J28" s="48"/>
      <c r="K28" s="48"/>
    </row>
    <row r="29" spans="1:11" ht="18" customHeight="1" x14ac:dyDescent="0.25">
      <c r="A29" s="48"/>
      <c r="B29" s="48"/>
      <c r="C29" s="59" t="s">
        <v>21</v>
      </c>
      <c r="D29" s="1710" t="s">
        <v>284</v>
      </c>
      <c r="E29" s="1711"/>
      <c r="F29" s="1711"/>
      <c r="G29" s="1711"/>
      <c r="H29" s="48"/>
      <c r="I29" s="48"/>
      <c r="J29" s="48"/>
      <c r="K29" s="48"/>
    </row>
    <row r="30" spans="1:11" ht="15" customHeight="1" x14ac:dyDescent="0.25">
      <c r="A30" s="48"/>
      <c r="B30" s="48"/>
      <c r="C30" s="60"/>
      <c r="D30" s="61">
        <v>2023</v>
      </c>
      <c r="E30" s="61">
        <v>2024</v>
      </c>
      <c r="F30" s="61">
        <v>2025</v>
      </c>
      <c r="G30" s="61">
        <v>2026</v>
      </c>
      <c r="H30" s="48"/>
      <c r="I30" s="48"/>
      <c r="J30" s="48"/>
      <c r="K30" s="48"/>
    </row>
    <row r="31" spans="1:11" ht="15" customHeight="1" x14ac:dyDescent="0.25">
      <c r="A31" s="48"/>
      <c r="B31" s="48"/>
      <c r="C31" s="62"/>
      <c r="D31" s="63" t="s">
        <v>22</v>
      </c>
      <c r="E31" s="63" t="s">
        <v>23</v>
      </c>
      <c r="F31" s="63" t="s">
        <v>23</v>
      </c>
      <c r="G31" s="63" t="s">
        <v>23</v>
      </c>
      <c r="H31" s="48"/>
      <c r="I31" s="48"/>
      <c r="J31" s="48"/>
      <c r="K31" s="48"/>
    </row>
    <row r="32" spans="1:11" ht="14.1" customHeight="1" x14ac:dyDescent="0.25">
      <c r="A32" s="48"/>
      <c r="B32" s="48"/>
      <c r="C32" s="52" t="s">
        <v>33</v>
      </c>
      <c r="D32" s="56" t="s">
        <v>285</v>
      </c>
      <c r="E32" s="56" t="s">
        <v>285</v>
      </c>
      <c r="F32" s="56" t="s">
        <v>285</v>
      </c>
      <c r="G32" s="56" t="s">
        <v>285</v>
      </c>
      <c r="H32" s="48"/>
      <c r="I32" s="48"/>
      <c r="J32" s="48"/>
      <c r="K32" s="48"/>
    </row>
    <row r="33" spans="1:11" ht="14.1" customHeight="1" x14ac:dyDescent="0.25">
      <c r="A33" s="48"/>
      <c r="B33" s="48"/>
      <c r="C33" s="52" t="s">
        <v>35</v>
      </c>
      <c r="D33" s="56" t="s">
        <v>286</v>
      </c>
      <c r="E33" s="56" t="s">
        <v>287</v>
      </c>
      <c r="F33" s="56" t="s">
        <v>287</v>
      </c>
      <c r="G33" s="56" t="s">
        <v>288</v>
      </c>
      <c r="H33" s="48"/>
      <c r="I33" s="48"/>
      <c r="J33" s="48"/>
      <c r="K33" s="48"/>
    </row>
    <row r="34" spans="1:11" ht="14.1" customHeight="1" x14ac:dyDescent="0.25">
      <c r="A34" s="48"/>
      <c r="B34" s="48"/>
      <c r="C34" s="52" t="s">
        <v>40</v>
      </c>
      <c r="D34" s="56" t="s">
        <v>289</v>
      </c>
      <c r="E34" s="56" t="s">
        <v>290</v>
      </c>
      <c r="F34" s="56" t="s">
        <v>290</v>
      </c>
      <c r="G34" s="56" t="s">
        <v>291</v>
      </c>
      <c r="H34" s="48"/>
      <c r="I34" s="48"/>
      <c r="J34" s="48"/>
      <c r="K34" s="48"/>
    </row>
    <row r="35" spans="1:11" ht="14.1" customHeight="1" x14ac:dyDescent="0.25">
      <c r="A35" s="48"/>
      <c r="B35" s="48"/>
      <c r="C35" s="52" t="s">
        <v>41</v>
      </c>
      <c r="D35" s="56" t="s">
        <v>18</v>
      </c>
      <c r="E35" s="56" t="s">
        <v>42</v>
      </c>
      <c r="F35" s="56" t="s">
        <v>42</v>
      </c>
      <c r="G35" s="56" t="s">
        <v>42</v>
      </c>
      <c r="H35" s="48"/>
      <c r="I35" s="48"/>
      <c r="J35" s="48"/>
      <c r="K35" s="48"/>
    </row>
    <row r="36" spans="1:11" ht="14.1" customHeight="1" x14ac:dyDescent="0.25">
      <c r="A36" s="48"/>
      <c r="B36" s="48"/>
      <c r="C36" s="52" t="s">
        <v>43</v>
      </c>
      <c r="D36" s="56" t="s">
        <v>18</v>
      </c>
      <c r="E36" s="56" t="s">
        <v>292</v>
      </c>
      <c r="F36" s="56" t="s">
        <v>42</v>
      </c>
      <c r="G36" s="56" t="s">
        <v>293</v>
      </c>
      <c r="H36" s="48"/>
      <c r="I36" s="48"/>
      <c r="J36" s="48"/>
      <c r="K36" s="48"/>
    </row>
    <row r="37" spans="1:11" ht="14.1" customHeight="1" x14ac:dyDescent="0.25">
      <c r="A37" s="48"/>
      <c r="B37" s="48"/>
      <c r="C37" s="52" t="s">
        <v>47</v>
      </c>
      <c r="D37" s="56" t="s">
        <v>18</v>
      </c>
      <c r="E37" s="56" t="s">
        <v>292</v>
      </c>
      <c r="F37" s="56" t="s">
        <v>42</v>
      </c>
      <c r="G37" s="56" t="s">
        <v>293</v>
      </c>
      <c r="H37" s="48"/>
      <c r="I37" s="48"/>
      <c r="J37" s="48"/>
      <c r="K37" s="48"/>
    </row>
    <row r="38" spans="1:11" ht="14.1" customHeight="1" x14ac:dyDescent="0.25">
      <c r="A38" s="48"/>
      <c r="B38" s="48"/>
      <c r="C38" s="1712" t="s">
        <v>24</v>
      </c>
      <c r="D38" s="1713"/>
      <c r="E38" s="1713"/>
      <c r="F38" s="1713"/>
      <c r="G38" s="1713"/>
      <c r="H38" s="48"/>
      <c r="I38" s="48"/>
      <c r="J38" s="48"/>
      <c r="K38" s="48"/>
    </row>
    <row r="39" spans="1:11" ht="14.1" customHeight="1" x14ac:dyDescent="0.25">
      <c r="A39" s="48"/>
      <c r="B39" s="48"/>
      <c r="C39" s="60"/>
      <c r="D39" s="61">
        <v>2023</v>
      </c>
      <c r="E39" s="61">
        <v>2024</v>
      </c>
      <c r="F39" s="61">
        <v>2025</v>
      </c>
      <c r="G39" s="61">
        <v>2026</v>
      </c>
      <c r="H39" s="48"/>
      <c r="I39" s="48"/>
      <c r="J39" s="48"/>
      <c r="K39" s="48"/>
    </row>
    <row r="40" spans="1:11" ht="14.1" customHeight="1" x14ac:dyDescent="0.25">
      <c r="A40" s="48"/>
      <c r="B40" s="48"/>
      <c r="C40" s="62"/>
      <c r="D40" s="63" t="s">
        <v>22</v>
      </c>
      <c r="E40" s="63" t="s">
        <v>23</v>
      </c>
      <c r="F40" s="63" t="s">
        <v>23</v>
      </c>
      <c r="G40" s="63" t="s">
        <v>23</v>
      </c>
      <c r="H40" s="48"/>
      <c r="I40" s="48"/>
      <c r="J40" s="48"/>
      <c r="K40" s="48"/>
    </row>
    <row r="41" spans="1:11" ht="14.1" customHeight="1" x14ac:dyDescent="0.25">
      <c r="A41" s="48"/>
      <c r="B41" s="48"/>
      <c r="C41" s="64" t="s">
        <v>48</v>
      </c>
      <c r="D41" s="65">
        <v>0</v>
      </c>
      <c r="E41" s="65">
        <v>38900000</v>
      </c>
      <c r="F41" s="65">
        <v>38900000</v>
      </c>
      <c r="G41" s="65">
        <v>38900000</v>
      </c>
      <c r="H41" s="48"/>
      <c r="I41" s="48"/>
      <c r="J41" s="48"/>
      <c r="K41" s="48"/>
    </row>
    <row r="42" spans="1:11" ht="14.1" customHeight="1" x14ac:dyDescent="0.25">
      <c r="A42" s="48"/>
      <c r="B42" s="48"/>
      <c r="C42" s="64" t="s">
        <v>49</v>
      </c>
      <c r="D42" s="65">
        <v>0</v>
      </c>
      <c r="E42" s="65">
        <v>38900000</v>
      </c>
      <c r="F42" s="65">
        <v>38900000</v>
      </c>
      <c r="G42" s="65">
        <v>38900000</v>
      </c>
      <c r="H42" s="48"/>
      <c r="I42" s="48"/>
      <c r="J42" s="48"/>
      <c r="K42" s="48"/>
    </row>
    <row r="43" spans="1:11" ht="14.1" customHeight="1" x14ac:dyDescent="0.25">
      <c r="A43" s="48"/>
      <c r="B43" s="48"/>
      <c r="C43" s="64" t="s">
        <v>50</v>
      </c>
      <c r="D43" s="65">
        <v>0</v>
      </c>
      <c r="E43" s="65">
        <v>0</v>
      </c>
      <c r="F43" s="65">
        <v>0</v>
      </c>
      <c r="G43" s="65">
        <v>0</v>
      </c>
      <c r="H43" s="48"/>
      <c r="I43" s="48"/>
      <c r="J43" s="48"/>
      <c r="K43" s="48"/>
    </row>
    <row r="44" spans="1:11" ht="14.1" customHeight="1" x14ac:dyDescent="0.25">
      <c r="A44" s="48"/>
      <c r="B44" s="48"/>
      <c r="C44" s="64" t="s">
        <v>51</v>
      </c>
      <c r="D44" s="65">
        <v>0</v>
      </c>
      <c r="E44" s="65">
        <v>6850000</v>
      </c>
      <c r="F44" s="65">
        <v>6850000</v>
      </c>
      <c r="G44" s="65">
        <v>6850000</v>
      </c>
      <c r="H44" s="48"/>
      <c r="I44" s="48"/>
      <c r="J44" s="48"/>
      <c r="K44" s="48"/>
    </row>
    <row r="45" spans="1:11" ht="14.1" customHeight="1" x14ac:dyDescent="0.25">
      <c r="A45" s="48"/>
      <c r="B45" s="48"/>
      <c r="C45" s="64" t="s">
        <v>49</v>
      </c>
      <c r="D45" s="65">
        <v>0</v>
      </c>
      <c r="E45" s="65">
        <v>6850000</v>
      </c>
      <c r="F45" s="65">
        <v>6850000</v>
      </c>
      <c r="G45" s="65">
        <v>6850000</v>
      </c>
      <c r="H45" s="48"/>
      <c r="I45" s="48"/>
      <c r="J45" s="48"/>
      <c r="K45" s="48"/>
    </row>
    <row r="46" spans="1:11" ht="14.1" customHeight="1" x14ac:dyDescent="0.25">
      <c r="A46" s="48"/>
      <c r="B46" s="48"/>
      <c r="C46" s="64" t="s">
        <v>50</v>
      </c>
      <c r="D46" s="65">
        <v>0</v>
      </c>
      <c r="E46" s="65">
        <v>0</v>
      </c>
      <c r="F46" s="65">
        <v>0</v>
      </c>
      <c r="G46" s="65">
        <v>0</v>
      </c>
      <c r="H46" s="48"/>
      <c r="I46" s="48"/>
      <c r="J46" s="48"/>
      <c r="K46" s="48"/>
    </row>
    <row r="47" spans="1:11" ht="14.1" customHeight="1" x14ac:dyDescent="0.25">
      <c r="A47" s="48"/>
      <c r="B47" s="48"/>
      <c r="C47" s="64" t="s">
        <v>52</v>
      </c>
      <c r="D47" s="65">
        <v>0</v>
      </c>
      <c r="E47" s="65">
        <v>11250000</v>
      </c>
      <c r="F47" s="65">
        <v>11250000</v>
      </c>
      <c r="G47" s="65">
        <v>11500000</v>
      </c>
      <c r="H47" s="48"/>
      <c r="I47" s="48"/>
      <c r="J47" s="48"/>
      <c r="K47" s="48"/>
    </row>
    <row r="48" spans="1:11" ht="14.1" customHeight="1" x14ac:dyDescent="0.25">
      <c r="A48" s="48"/>
      <c r="B48" s="48"/>
      <c r="C48" s="64" t="s">
        <v>49</v>
      </c>
      <c r="D48" s="65">
        <v>0</v>
      </c>
      <c r="E48" s="65">
        <v>11250000</v>
      </c>
      <c r="F48" s="65">
        <v>11250000</v>
      </c>
      <c r="G48" s="65">
        <v>11500000</v>
      </c>
      <c r="H48" s="48"/>
      <c r="I48" s="48"/>
      <c r="J48" s="48"/>
      <c r="K48" s="48"/>
    </row>
    <row r="49" spans="1:11" ht="14.1" customHeight="1" x14ac:dyDescent="0.25">
      <c r="A49" s="48"/>
      <c r="B49" s="48"/>
      <c r="C49" s="64" t="s">
        <v>50</v>
      </c>
      <c r="D49" s="65">
        <v>0</v>
      </c>
      <c r="E49" s="65">
        <v>0</v>
      </c>
      <c r="F49" s="65">
        <v>0</v>
      </c>
      <c r="G49" s="65">
        <v>0</v>
      </c>
      <c r="H49" s="48"/>
      <c r="I49" s="48"/>
      <c r="J49" s="48"/>
      <c r="K49" s="48"/>
    </row>
    <row r="50" spans="1:11" ht="14.1" customHeight="1" x14ac:dyDescent="0.25">
      <c r="A50" s="48"/>
      <c r="B50" s="48"/>
      <c r="C50" s="64" t="s">
        <v>53</v>
      </c>
      <c r="D50" s="65">
        <v>0</v>
      </c>
      <c r="E50" s="65">
        <v>0</v>
      </c>
      <c r="F50" s="65">
        <v>0</v>
      </c>
      <c r="G50" s="65">
        <v>0</v>
      </c>
      <c r="H50" s="48"/>
      <c r="I50" s="48"/>
      <c r="J50" s="48"/>
      <c r="K50" s="48"/>
    </row>
    <row r="51" spans="1:11" ht="14.1" customHeight="1" x14ac:dyDescent="0.25">
      <c r="A51" s="48"/>
      <c r="B51" s="48"/>
      <c r="C51" s="64" t="s">
        <v>49</v>
      </c>
      <c r="D51" s="65">
        <v>0</v>
      </c>
      <c r="E51" s="65">
        <v>0</v>
      </c>
      <c r="F51" s="65">
        <v>0</v>
      </c>
      <c r="G51" s="65">
        <v>0</v>
      </c>
      <c r="H51" s="48"/>
      <c r="I51" s="48"/>
      <c r="J51" s="48"/>
      <c r="K51" s="48"/>
    </row>
    <row r="52" spans="1:11" ht="14.1" customHeight="1" x14ac:dyDescent="0.25">
      <c r="A52" s="48"/>
      <c r="B52" s="48"/>
      <c r="C52" s="64" t="s">
        <v>50</v>
      </c>
      <c r="D52" s="65">
        <v>0</v>
      </c>
      <c r="E52" s="65">
        <v>0</v>
      </c>
      <c r="F52" s="65">
        <v>0</v>
      </c>
      <c r="G52" s="65">
        <v>0</v>
      </c>
      <c r="H52" s="48"/>
      <c r="I52" s="48"/>
      <c r="J52" s="48"/>
      <c r="K52" s="48"/>
    </row>
    <row r="53" spans="1:11" ht="14.1" customHeight="1" x14ac:dyDescent="0.25">
      <c r="A53" s="48"/>
      <c r="B53" s="48"/>
      <c r="C53" s="64" t="s">
        <v>54</v>
      </c>
      <c r="D53" s="65">
        <v>0</v>
      </c>
      <c r="E53" s="65">
        <v>0</v>
      </c>
      <c r="F53" s="65">
        <v>0</v>
      </c>
      <c r="G53" s="65">
        <v>0</v>
      </c>
      <c r="H53" s="48"/>
      <c r="I53" s="48"/>
      <c r="J53" s="48"/>
      <c r="K53" s="48"/>
    </row>
    <row r="54" spans="1:11" ht="14.1" customHeight="1" x14ac:dyDescent="0.25">
      <c r="A54" s="48"/>
      <c r="B54" s="48"/>
      <c r="C54" s="64" t="s">
        <v>49</v>
      </c>
      <c r="D54" s="65">
        <v>0</v>
      </c>
      <c r="E54" s="65">
        <v>0</v>
      </c>
      <c r="F54" s="65">
        <v>0</v>
      </c>
      <c r="G54" s="65">
        <v>0</v>
      </c>
      <c r="H54" s="48"/>
      <c r="I54" s="48"/>
      <c r="J54" s="48"/>
      <c r="K54" s="48"/>
    </row>
    <row r="55" spans="1:11" ht="14.1" customHeight="1" x14ac:dyDescent="0.25">
      <c r="A55" s="48"/>
      <c r="B55" s="48"/>
      <c r="C55" s="64" t="s">
        <v>50</v>
      </c>
      <c r="D55" s="65">
        <v>0</v>
      </c>
      <c r="E55" s="65">
        <v>0</v>
      </c>
      <c r="F55" s="65">
        <v>0</v>
      </c>
      <c r="G55" s="65">
        <v>0</v>
      </c>
      <c r="H55" s="48"/>
      <c r="I55" s="48"/>
      <c r="J55" s="48"/>
      <c r="K55" s="48"/>
    </row>
    <row r="56" spans="1:11" ht="14.1" customHeight="1" x14ac:dyDescent="0.25">
      <c r="A56" s="48"/>
      <c r="B56" s="48"/>
      <c r="C56" s="64" t="s">
        <v>55</v>
      </c>
      <c r="D56" s="65">
        <v>0</v>
      </c>
      <c r="E56" s="65">
        <v>3500000</v>
      </c>
      <c r="F56" s="65">
        <v>3500000</v>
      </c>
      <c r="G56" s="65">
        <v>3500000</v>
      </c>
      <c r="H56" s="48"/>
      <c r="I56" s="48"/>
      <c r="J56" s="48"/>
      <c r="K56" s="48"/>
    </row>
    <row r="57" spans="1:11" ht="14.1" customHeight="1" x14ac:dyDescent="0.25">
      <c r="A57" s="48"/>
      <c r="B57" s="48"/>
      <c r="C57" s="64" t="s">
        <v>49</v>
      </c>
      <c r="D57" s="65">
        <v>0</v>
      </c>
      <c r="E57" s="65">
        <v>3500000</v>
      </c>
      <c r="F57" s="65">
        <v>3500000</v>
      </c>
      <c r="G57" s="65">
        <v>3500000</v>
      </c>
      <c r="H57" s="48"/>
      <c r="I57" s="48"/>
      <c r="J57" s="48"/>
      <c r="K57" s="48"/>
    </row>
    <row r="58" spans="1:11" ht="14.1" customHeight="1" x14ac:dyDescent="0.25">
      <c r="A58" s="48"/>
      <c r="B58" s="48"/>
      <c r="C58" s="64" t="s">
        <v>50</v>
      </c>
      <c r="D58" s="65">
        <v>0</v>
      </c>
      <c r="E58" s="65">
        <v>0</v>
      </c>
      <c r="F58" s="65">
        <v>0</v>
      </c>
      <c r="G58" s="65">
        <v>0</v>
      </c>
      <c r="H58" s="48"/>
      <c r="I58" s="48"/>
      <c r="J58" s="48"/>
      <c r="K58" s="48"/>
    </row>
    <row r="59" spans="1:11" ht="14.1" customHeight="1" x14ac:dyDescent="0.25">
      <c r="A59" s="48"/>
      <c r="B59" s="48"/>
      <c r="C59" s="64" t="s">
        <v>56</v>
      </c>
      <c r="D59" s="65">
        <v>0</v>
      </c>
      <c r="E59" s="65">
        <v>0</v>
      </c>
      <c r="F59" s="65">
        <v>0</v>
      </c>
      <c r="G59" s="65">
        <v>0</v>
      </c>
      <c r="H59" s="48"/>
      <c r="I59" s="48"/>
      <c r="J59" s="48"/>
      <c r="K59" s="48"/>
    </row>
    <row r="60" spans="1:11" ht="14.1" customHeight="1" x14ac:dyDescent="0.25">
      <c r="A60" s="48"/>
      <c r="B60" s="48"/>
      <c r="C60" s="64" t="s">
        <v>49</v>
      </c>
      <c r="D60" s="65">
        <v>0</v>
      </c>
      <c r="E60" s="65">
        <v>0</v>
      </c>
      <c r="F60" s="65">
        <v>0</v>
      </c>
      <c r="G60" s="65">
        <v>0</v>
      </c>
      <c r="H60" s="48"/>
      <c r="I60" s="48"/>
      <c r="J60" s="48"/>
      <c r="K60" s="48"/>
    </row>
    <row r="61" spans="1:11" ht="14.1" customHeight="1" x14ac:dyDescent="0.25">
      <c r="A61" s="48"/>
      <c r="B61" s="48"/>
      <c r="C61" s="64" t="s">
        <v>50</v>
      </c>
      <c r="D61" s="65">
        <v>0</v>
      </c>
      <c r="E61" s="65">
        <v>0</v>
      </c>
      <c r="F61" s="65">
        <v>0</v>
      </c>
      <c r="G61" s="65">
        <v>0</v>
      </c>
      <c r="H61" s="48"/>
      <c r="I61" s="48"/>
      <c r="J61" s="48"/>
      <c r="K61" s="48"/>
    </row>
    <row r="62" spans="1:11" ht="14.1" customHeight="1" x14ac:dyDescent="0.25">
      <c r="A62" s="48"/>
      <c r="B62" s="48"/>
      <c r="C62" s="64" t="s">
        <v>57</v>
      </c>
      <c r="D62" s="65">
        <v>0</v>
      </c>
      <c r="E62" s="65">
        <v>0</v>
      </c>
      <c r="F62" s="65">
        <v>0</v>
      </c>
      <c r="G62" s="65">
        <v>0</v>
      </c>
      <c r="H62" s="48"/>
      <c r="I62" s="48"/>
      <c r="J62" s="48"/>
      <c r="K62" s="48"/>
    </row>
    <row r="63" spans="1:11" ht="14.1" customHeight="1" x14ac:dyDescent="0.25">
      <c r="A63" s="48"/>
      <c r="B63" s="48"/>
      <c r="C63" s="64" t="s">
        <v>49</v>
      </c>
      <c r="D63" s="65">
        <v>0</v>
      </c>
      <c r="E63" s="65">
        <v>0</v>
      </c>
      <c r="F63" s="65">
        <v>0</v>
      </c>
      <c r="G63" s="65">
        <v>0</v>
      </c>
      <c r="H63" s="48"/>
      <c r="I63" s="48"/>
      <c r="J63" s="48"/>
      <c r="K63" s="48"/>
    </row>
    <row r="64" spans="1:11" ht="14.1" customHeight="1" x14ac:dyDescent="0.25">
      <c r="A64" s="48"/>
      <c r="B64" s="48"/>
      <c r="C64" s="64" t="s">
        <v>58</v>
      </c>
      <c r="D64" s="65">
        <v>0</v>
      </c>
      <c r="E64" s="65">
        <v>0</v>
      </c>
      <c r="F64" s="65">
        <v>0</v>
      </c>
      <c r="G64" s="65">
        <v>0</v>
      </c>
      <c r="H64" s="48"/>
      <c r="I64" s="48"/>
      <c r="J64" s="48"/>
      <c r="K64" s="48"/>
    </row>
    <row r="65" spans="1:11" ht="14.1" customHeight="1" x14ac:dyDescent="0.25">
      <c r="A65" s="48"/>
      <c r="B65" s="48"/>
      <c r="C65" s="64" t="s">
        <v>59</v>
      </c>
      <c r="D65" s="65">
        <v>0</v>
      </c>
      <c r="E65" s="65">
        <v>0</v>
      </c>
      <c r="F65" s="65">
        <v>0</v>
      </c>
      <c r="G65" s="65">
        <v>0</v>
      </c>
      <c r="H65" s="48"/>
      <c r="I65" s="48"/>
      <c r="J65" s="48"/>
      <c r="K65" s="48"/>
    </row>
    <row r="66" spans="1:11" ht="14.1" customHeight="1" x14ac:dyDescent="0.25">
      <c r="A66" s="48"/>
      <c r="B66" s="48"/>
      <c r="C66" s="64" t="s">
        <v>60</v>
      </c>
      <c r="D66" s="65">
        <v>0</v>
      </c>
      <c r="E66" s="65">
        <v>0</v>
      </c>
      <c r="F66" s="65">
        <v>0</v>
      </c>
      <c r="G66" s="65">
        <v>0</v>
      </c>
      <c r="H66" s="48"/>
      <c r="I66" s="48"/>
      <c r="J66" s="48"/>
      <c r="K66" s="48"/>
    </row>
    <row r="67" spans="1:11" ht="14.1" customHeight="1" x14ac:dyDescent="0.25">
      <c r="A67" s="48"/>
      <c r="B67" s="48"/>
      <c r="C67" s="64" t="s">
        <v>61</v>
      </c>
      <c r="D67" s="65">
        <v>0</v>
      </c>
      <c r="E67" s="65">
        <v>0</v>
      </c>
      <c r="F67" s="65">
        <v>0</v>
      </c>
      <c r="G67" s="65">
        <v>0</v>
      </c>
      <c r="H67" s="48"/>
      <c r="I67" s="48"/>
      <c r="J67" s="48"/>
      <c r="K67" s="48"/>
    </row>
    <row r="68" spans="1:11" ht="14.1" customHeight="1" x14ac:dyDescent="0.25">
      <c r="A68" s="48"/>
      <c r="B68" s="48"/>
      <c r="C68" s="64" t="s">
        <v>62</v>
      </c>
      <c r="D68" s="65">
        <v>0</v>
      </c>
      <c r="E68" s="65">
        <v>0</v>
      </c>
      <c r="F68" s="65">
        <v>0</v>
      </c>
      <c r="G68" s="65">
        <v>0</v>
      </c>
      <c r="H68" s="48"/>
      <c r="I68" s="48"/>
      <c r="J68" s="48"/>
      <c r="K68" s="48"/>
    </row>
    <row r="69" spans="1:11" ht="14.1" customHeight="1" x14ac:dyDescent="0.25">
      <c r="A69" s="48"/>
      <c r="B69" s="48"/>
      <c r="C69" s="64" t="s">
        <v>49</v>
      </c>
      <c r="D69" s="65">
        <v>0</v>
      </c>
      <c r="E69" s="65">
        <v>0</v>
      </c>
      <c r="F69" s="65">
        <v>0</v>
      </c>
      <c r="G69" s="65">
        <v>0</v>
      </c>
      <c r="H69" s="48"/>
      <c r="I69" s="48"/>
      <c r="J69" s="48"/>
      <c r="K69" s="48"/>
    </row>
    <row r="70" spans="1:11" ht="14.1" customHeight="1" x14ac:dyDescent="0.25">
      <c r="A70" s="48"/>
      <c r="B70" s="48"/>
      <c r="C70" s="64" t="s">
        <v>58</v>
      </c>
      <c r="D70" s="65">
        <v>0</v>
      </c>
      <c r="E70" s="65">
        <v>0</v>
      </c>
      <c r="F70" s="65">
        <v>0</v>
      </c>
      <c r="G70" s="65">
        <v>0</v>
      </c>
      <c r="H70" s="48"/>
      <c r="I70" s="48"/>
      <c r="J70" s="48"/>
      <c r="K70" s="48"/>
    </row>
    <row r="71" spans="1:11" ht="14.1" customHeight="1" x14ac:dyDescent="0.25">
      <c r="A71" s="48"/>
      <c r="B71" s="48"/>
      <c r="C71" s="64" t="s">
        <v>59</v>
      </c>
      <c r="D71" s="65">
        <v>0</v>
      </c>
      <c r="E71" s="65">
        <v>0</v>
      </c>
      <c r="F71" s="65">
        <v>0</v>
      </c>
      <c r="G71" s="65">
        <v>0</v>
      </c>
      <c r="H71" s="48"/>
      <c r="I71" s="48"/>
      <c r="J71" s="48"/>
      <c r="K71" s="48"/>
    </row>
    <row r="72" spans="1:11" ht="14.1" customHeight="1" x14ac:dyDescent="0.25">
      <c r="A72" s="48"/>
      <c r="B72" s="48"/>
      <c r="C72" s="64" t="s">
        <v>60</v>
      </c>
      <c r="D72" s="65">
        <v>0</v>
      </c>
      <c r="E72" s="65">
        <v>0</v>
      </c>
      <c r="F72" s="65">
        <v>0</v>
      </c>
      <c r="G72" s="65">
        <v>0</v>
      </c>
      <c r="H72" s="48"/>
      <c r="I72" s="48"/>
      <c r="J72" s="48"/>
      <c r="K72" s="48"/>
    </row>
    <row r="73" spans="1:11" ht="14.1" customHeight="1" x14ac:dyDescent="0.25">
      <c r="A73" s="48"/>
      <c r="B73" s="48"/>
      <c r="C73" s="64" t="s">
        <v>61</v>
      </c>
      <c r="D73" s="65">
        <v>0</v>
      </c>
      <c r="E73" s="65">
        <v>0</v>
      </c>
      <c r="F73" s="65">
        <v>0</v>
      </c>
      <c r="G73" s="65">
        <v>0</v>
      </c>
      <c r="H73" s="48"/>
      <c r="I73" s="48"/>
      <c r="J73" s="48"/>
      <c r="K73" s="48"/>
    </row>
    <row r="74" spans="1:11" ht="14.1" customHeight="1" x14ac:dyDescent="0.25">
      <c r="A74" s="48"/>
      <c r="B74" s="48"/>
      <c r="C74" s="64" t="s">
        <v>63</v>
      </c>
      <c r="D74" s="65">
        <v>0</v>
      </c>
      <c r="E74" s="65">
        <v>0</v>
      </c>
      <c r="F74" s="65">
        <v>0</v>
      </c>
      <c r="G74" s="65">
        <v>0</v>
      </c>
      <c r="H74" s="48"/>
      <c r="I74" s="48"/>
      <c r="J74" s="48"/>
      <c r="K74" s="48"/>
    </row>
    <row r="75" spans="1:11" ht="14.1" customHeight="1" x14ac:dyDescent="0.25">
      <c r="A75" s="48"/>
      <c r="B75" s="48"/>
      <c r="C75" s="64" t="s">
        <v>49</v>
      </c>
      <c r="D75" s="65">
        <v>0</v>
      </c>
      <c r="E75" s="65">
        <v>0</v>
      </c>
      <c r="F75" s="65">
        <v>0</v>
      </c>
      <c r="G75" s="65">
        <v>0</v>
      </c>
      <c r="H75" s="48"/>
      <c r="I75" s="48"/>
      <c r="J75" s="48"/>
      <c r="K75" s="48"/>
    </row>
    <row r="76" spans="1:11" ht="14.1" customHeight="1" x14ac:dyDescent="0.25">
      <c r="A76" s="48"/>
      <c r="B76" s="48"/>
      <c r="C76" s="64" t="s">
        <v>58</v>
      </c>
      <c r="D76" s="65">
        <v>0</v>
      </c>
      <c r="E76" s="65">
        <v>0</v>
      </c>
      <c r="F76" s="65">
        <v>0</v>
      </c>
      <c r="G76" s="65">
        <v>0</v>
      </c>
      <c r="H76" s="48"/>
      <c r="I76" s="48"/>
      <c r="J76" s="48"/>
      <c r="K76" s="48"/>
    </row>
    <row r="77" spans="1:11" ht="14.1" customHeight="1" x14ac:dyDescent="0.25">
      <c r="A77" s="48"/>
      <c r="B77" s="48"/>
      <c r="C77" s="64" t="s">
        <v>59</v>
      </c>
      <c r="D77" s="65">
        <v>0</v>
      </c>
      <c r="E77" s="65">
        <v>0</v>
      </c>
      <c r="F77" s="65">
        <v>0</v>
      </c>
      <c r="G77" s="65">
        <v>0</v>
      </c>
      <c r="H77" s="48"/>
      <c r="I77" s="48"/>
      <c r="J77" s="48"/>
      <c r="K77" s="48"/>
    </row>
    <row r="78" spans="1:11" ht="14.1" customHeight="1" x14ac:dyDescent="0.25">
      <c r="A78" s="48"/>
      <c r="B78" s="48"/>
      <c r="C78" s="64" t="s">
        <v>60</v>
      </c>
      <c r="D78" s="65">
        <v>0</v>
      </c>
      <c r="E78" s="65">
        <v>0</v>
      </c>
      <c r="F78" s="65">
        <v>0</v>
      </c>
      <c r="G78" s="65">
        <v>0</v>
      </c>
      <c r="H78" s="48"/>
      <c r="I78" s="48"/>
      <c r="J78" s="48"/>
      <c r="K78" s="48"/>
    </row>
    <row r="79" spans="1:11" ht="14.1" customHeight="1" x14ac:dyDescent="0.25">
      <c r="A79" s="48"/>
      <c r="B79" s="48"/>
      <c r="C79" s="64" t="s">
        <v>61</v>
      </c>
      <c r="D79" s="65">
        <v>0</v>
      </c>
      <c r="E79" s="65">
        <v>0</v>
      </c>
      <c r="F79" s="65">
        <v>0</v>
      </c>
      <c r="G79" s="65">
        <v>0</v>
      </c>
      <c r="H79" s="48"/>
      <c r="I79" s="48"/>
      <c r="J79" s="48"/>
      <c r="K79" s="48"/>
    </row>
    <row r="80" spans="1:11" ht="14.1" customHeight="1" x14ac:dyDescent="0.25">
      <c r="A80" s="48"/>
      <c r="B80" s="48"/>
      <c r="C80" s="64" t="s">
        <v>64</v>
      </c>
      <c r="D80" s="65">
        <v>0</v>
      </c>
      <c r="E80" s="65">
        <v>0</v>
      </c>
      <c r="F80" s="65">
        <v>0</v>
      </c>
      <c r="G80" s="65">
        <v>0</v>
      </c>
      <c r="H80" s="48"/>
      <c r="I80" s="48"/>
      <c r="J80" s="48"/>
      <c r="K80" s="48"/>
    </row>
    <row r="81" spans="1:11" ht="14.1" customHeight="1" x14ac:dyDescent="0.25">
      <c r="A81" s="48"/>
      <c r="B81" s="48"/>
      <c r="C81" s="64" t="s">
        <v>65</v>
      </c>
      <c r="D81" s="65">
        <v>0</v>
      </c>
      <c r="E81" s="65">
        <v>0</v>
      </c>
      <c r="F81" s="65">
        <v>0</v>
      </c>
      <c r="G81" s="65">
        <v>0</v>
      </c>
      <c r="H81" s="48"/>
      <c r="I81" s="48"/>
      <c r="J81" s="48"/>
      <c r="K81" s="48"/>
    </row>
    <row r="82" spans="1:11" ht="14.1" customHeight="1" x14ac:dyDescent="0.25">
      <c r="A82" s="48"/>
      <c r="B82" s="48"/>
      <c r="C82" s="66" t="s">
        <v>25</v>
      </c>
      <c r="D82" s="65">
        <v>0</v>
      </c>
      <c r="E82" s="65">
        <v>60500000</v>
      </c>
      <c r="F82" s="65">
        <v>60500000</v>
      </c>
      <c r="G82" s="65">
        <v>60750000</v>
      </c>
      <c r="H82" s="48"/>
      <c r="I82" s="48"/>
      <c r="J82" s="48"/>
      <c r="K82" s="48"/>
    </row>
    <row r="83" spans="1:11" ht="14.1" customHeight="1" x14ac:dyDescent="0.25">
      <c r="A83" s="48"/>
      <c r="B83" s="48"/>
      <c r="C83" s="1706" t="s">
        <v>66</v>
      </c>
      <c r="D83" s="1707"/>
      <c r="E83" s="1707"/>
      <c r="F83" s="1707"/>
      <c r="G83" s="1707"/>
      <c r="H83" s="48"/>
      <c r="I83" s="48"/>
      <c r="J83" s="48"/>
      <c r="K83" s="48"/>
    </row>
    <row r="84" spans="1:11" ht="14.1" customHeight="1" x14ac:dyDescent="0.25">
      <c r="A84" s="48"/>
      <c r="B84" s="48"/>
      <c r="C84" s="57" t="s">
        <v>294</v>
      </c>
      <c r="D84" s="1706" t="s">
        <v>295</v>
      </c>
      <c r="E84" s="1707"/>
      <c r="F84" s="1707"/>
      <c r="G84" s="1707"/>
      <c r="H84" s="48"/>
      <c r="I84" s="48"/>
      <c r="J84" s="48"/>
      <c r="K84" s="48"/>
    </row>
    <row r="85" spans="1:11" ht="14.1" customHeight="1" x14ac:dyDescent="0.25">
      <c r="A85" s="48"/>
      <c r="B85" s="48"/>
      <c r="C85" s="58" t="s">
        <v>19</v>
      </c>
      <c r="D85" s="1708" t="s">
        <v>296</v>
      </c>
      <c r="E85" s="1709"/>
      <c r="F85" s="1709"/>
      <c r="G85" s="1709"/>
      <c r="H85" s="48"/>
      <c r="I85" s="48"/>
      <c r="J85" s="48"/>
      <c r="K85" s="48"/>
    </row>
    <row r="86" spans="1:11" ht="14.1" customHeight="1" x14ac:dyDescent="0.25">
      <c r="A86" s="48"/>
      <c r="B86" s="48"/>
      <c r="C86" s="59" t="s">
        <v>20</v>
      </c>
      <c r="D86" s="1710" t="s">
        <v>295</v>
      </c>
      <c r="E86" s="1711"/>
      <c r="F86" s="1711"/>
      <c r="G86" s="1711"/>
      <c r="H86" s="48"/>
      <c r="I86" s="48"/>
      <c r="J86" s="48"/>
      <c r="K86" s="48"/>
    </row>
    <row r="87" spans="1:11" ht="14.1" customHeight="1" x14ac:dyDescent="0.25">
      <c r="A87" s="48"/>
      <c r="B87" s="48"/>
      <c r="C87" s="59" t="s">
        <v>21</v>
      </c>
      <c r="D87" s="1710" t="s">
        <v>297</v>
      </c>
      <c r="E87" s="1711"/>
      <c r="F87" s="1711"/>
      <c r="G87" s="1711"/>
      <c r="H87" s="48"/>
      <c r="I87" s="48"/>
      <c r="J87" s="48"/>
      <c r="K87" s="48"/>
    </row>
    <row r="88" spans="1:11" ht="15" customHeight="1" x14ac:dyDescent="0.25">
      <c r="A88" s="48"/>
      <c r="B88" s="48"/>
      <c r="C88" s="60"/>
      <c r="D88" s="61">
        <v>2023</v>
      </c>
      <c r="E88" s="61">
        <v>2024</v>
      </c>
      <c r="F88" s="61">
        <v>2025</v>
      </c>
      <c r="G88" s="61">
        <v>2026</v>
      </c>
      <c r="H88" s="48"/>
      <c r="I88" s="48"/>
      <c r="J88" s="48"/>
      <c r="K88" s="48"/>
    </row>
    <row r="89" spans="1:11" ht="15" customHeight="1" x14ac:dyDescent="0.25">
      <c r="A89" s="48"/>
      <c r="B89" s="48"/>
      <c r="C89" s="62"/>
      <c r="D89" s="63" t="s">
        <v>22</v>
      </c>
      <c r="E89" s="63" t="s">
        <v>23</v>
      </c>
      <c r="F89" s="63" t="s">
        <v>23</v>
      </c>
      <c r="G89" s="63" t="s">
        <v>23</v>
      </c>
      <c r="H89" s="48"/>
      <c r="I89" s="48"/>
      <c r="J89" s="48"/>
      <c r="K89" s="48"/>
    </row>
    <row r="90" spans="1:11" ht="14.1" customHeight="1" x14ac:dyDescent="0.25">
      <c r="A90" s="48"/>
      <c r="B90" s="48"/>
      <c r="C90" s="52" t="s">
        <v>33</v>
      </c>
      <c r="D90" s="56" t="s">
        <v>34</v>
      </c>
      <c r="E90" s="56" t="s">
        <v>34</v>
      </c>
      <c r="F90" s="56" t="s">
        <v>34</v>
      </c>
      <c r="G90" s="56" t="s">
        <v>34</v>
      </c>
      <c r="H90" s="48"/>
      <c r="I90" s="48"/>
      <c r="J90" s="48"/>
      <c r="K90" s="48"/>
    </row>
    <row r="91" spans="1:11" ht="14.1" customHeight="1" x14ac:dyDescent="0.25">
      <c r="A91" s="48"/>
      <c r="B91" s="48"/>
      <c r="C91" s="52" t="s">
        <v>35</v>
      </c>
      <c r="D91" s="56" t="s">
        <v>42</v>
      </c>
      <c r="E91" s="56" t="s">
        <v>238</v>
      </c>
      <c r="F91" s="56" t="s">
        <v>238</v>
      </c>
      <c r="G91" s="56" t="s">
        <v>238</v>
      </c>
      <c r="H91" s="48"/>
      <c r="I91" s="48"/>
      <c r="J91" s="48"/>
      <c r="K91" s="48"/>
    </row>
    <row r="92" spans="1:11" ht="14.1" customHeight="1" x14ac:dyDescent="0.25">
      <c r="A92" s="48"/>
      <c r="B92" s="48"/>
      <c r="C92" s="52" t="s">
        <v>40</v>
      </c>
      <c r="D92" s="56" t="s">
        <v>42</v>
      </c>
      <c r="E92" s="56" t="s">
        <v>238</v>
      </c>
      <c r="F92" s="56" t="s">
        <v>238</v>
      </c>
      <c r="G92" s="56" t="s">
        <v>238</v>
      </c>
      <c r="H92" s="48"/>
      <c r="I92" s="48"/>
      <c r="J92" s="48"/>
      <c r="K92" s="48"/>
    </row>
    <row r="93" spans="1:11" ht="14.1" customHeight="1" x14ac:dyDescent="0.25">
      <c r="A93" s="48"/>
      <c r="B93" s="48"/>
      <c r="C93" s="52" t="s">
        <v>41</v>
      </c>
      <c r="D93" s="56" t="s">
        <v>18</v>
      </c>
      <c r="E93" s="56" t="s">
        <v>42</v>
      </c>
      <c r="F93" s="56" t="s">
        <v>42</v>
      </c>
      <c r="G93" s="56" t="s">
        <v>42</v>
      </c>
      <c r="H93" s="48"/>
      <c r="I93" s="48"/>
      <c r="J93" s="48"/>
      <c r="K93" s="48"/>
    </row>
    <row r="94" spans="1:11" ht="14.1" customHeight="1" x14ac:dyDescent="0.25">
      <c r="A94" s="48"/>
      <c r="B94" s="48"/>
      <c r="C94" s="52" t="s">
        <v>43</v>
      </c>
      <c r="D94" s="56" t="s">
        <v>18</v>
      </c>
      <c r="E94" s="56" t="s">
        <v>18</v>
      </c>
      <c r="F94" s="56" t="s">
        <v>42</v>
      </c>
      <c r="G94" s="56" t="s">
        <v>42</v>
      </c>
      <c r="H94" s="48"/>
      <c r="I94" s="48"/>
      <c r="J94" s="48"/>
      <c r="K94" s="48"/>
    </row>
    <row r="95" spans="1:11" ht="14.1" customHeight="1" x14ac:dyDescent="0.25">
      <c r="A95" s="48"/>
      <c r="B95" s="48"/>
      <c r="C95" s="52" t="s">
        <v>47</v>
      </c>
      <c r="D95" s="56" t="s">
        <v>18</v>
      </c>
      <c r="E95" s="56" t="s">
        <v>18</v>
      </c>
      <c r="F95" s="56" t="s">
        <v>42</v>
      </c>
      <c r="G95" s="56" t="s">
        <v>42</v>
      </c>
      <c r="H95" s="48"/>
      <c r="I95" s="48"/>
      <c r="J95" s="48"/>
      <c r="K95" s="48"/>
    </row>
    <row r="96" spans="1:11" ht="14.1" customHeight="1" x14ac:dyDescent="0.25">
      <c r="A96" s="48"/>
      <c r="B96" s="48"/>
      <c r="C96" s="1712" t="s">
        <v>24</v>
      </c>
      <c r="D96" s="1713"/>
      <c r="E96" s="1713"/>
      <c r="F96" s="1713"/>
      <c r="G96" s="1713"/>
      <c r="H96" s="48"/>
      <c r="I96" s="48"/>
      <c r="J96" s="48"/>
      <c r="K96" s="48"/>
    </row>
    <row r="97" spans="1:11" ht="14.1" customHeight="1" x14ac:dyDescent="0.25">
      <c r="A97" s="48"/>
      <c r="B97" s="48"/>
      <c r="C97" s="60"/>
      <c r="D97" s="61">
        <v>2023</v>
      </c>
      <c r="E97" s="61">
        <v>2024</v>
      </c>
      <c r="F97" s="61">
        <v>2025</v>
      </c>
      <c r="G97" s="61">
        <v>2026</v>
      </c>
      <c r="H97" s="48"/>
      <c r="I97" s="48"/>
      <c r="J97" s="48"/>
      <c r="K97" s="48"/>
    </row>
    <row r="98" spans="1:11" ht="14.1" customHeight="1" x14ac:dyDescent="0.25">
      <c r="A98" s="48"/>
      <c r="B98" s="48"/>
      <c r="C98" s="62"/>
      <c r="D98" s="63" t="s">
        <v>22</v>
      </c>
      <c r="E98" s="63" t="s">
        <v>23</v>
      </c>
      <c r="F98" s="63" t="s">
        <v>23</v>
      </c>
      <c r="G98" s="63" t="s">
        <v>23</v>
      </c>
      <c r="H98" s="48"/>
      <c r="I98" s="48"/>
      <c r="J98" s="48"/>
      <c r="K98" s="48"/>
    </row>
    <row r="99" spans="1:11" ht="14.1" customHeight="1" x14ac:dyDescent="0.25">
      <c r="A99" s="48"/>
      <c r="B99" s="48"/>
      <c r="C99" s="64" t="s">
        <v>48</v>
      </c>
      <c r="D99" s="65">
        <v>0</v>
      </c>
      <c r="E99" s="65">
        <v>0</v>
      </c>
      <c r="F99" s="65">
        <v>0</v>
      </c>
      <c r="G99" s="65">
        <v>0</v>
      </c>
      <c r="H99" s="48"/>
      <c r="I99" s="48"/>
      <c r="J99" s="48"/>
      <c r="K99" s="48"/>
    </row>
    <row r="100" spans="1:11" ht="14.1" customHeight="1" x14ac:dyDescent="0.25">
      <c r="A100" s="48"/>
      <c r="B100" s="48"/>
      <c r="C100" s="64" t="s">
        <v>49</v>
      </c>
      <c r="D100" s="65">
        <v>0</v>
      </c>
      <c r="E100" s="65">
        <v>0</v>
      </c>
      <c r="F100" s="65">
        <v>0</v>
      </c>
      <c r="G100" s="65">
        <v>0</v>
      </c>
      <c r="H100" s="48"/>
      <c r="I100" s="48"/>
      <c r="J100" s="48"/>
      <c r="K100" s="48"/>
    </row>
    <row r="101" spans="1:11" ht="14.1" customHeight="1" x14ac:dyDescent="0.25">
      <c r="A101" s="48"/>
      <c r="B101" s="48"/>
      <c r="C101" s="64" t="s">
        <v>50</v>
      </c>
      <c r="D101" s="65">
        <v>0</v>
      </c>
      <c r="E101" s="65">
        <v>0</v>
      </c>
      <c r="F101" s="65">
        <v>0</v>
      </c>
      <c r="G101" s="65">
        <v>0</v>
      </c>
      <c r="H101" s="48"/>
      <c r="I101" s="48"/>
      <c r="J101" s="48"/>
      <c r="K101" s="48"/>
    </row>
    <row r="102" spans="1:11" ht="14.1" customHeight="1" x14ac:dyDescent="0.25">
      <c r="A102" s="48"/>
      <c r="B102" s="48"/>
      <c r="C102" s="64" t="s">
        <v>51</v>
      </c>
      <c r="D102" s="65">
        <v>0</v>
      </c>
      <c r="E102" s="65">
        <v>0</v>
      </c>
      <c r="F102" s="65">
        <v>0</v>
      </c>
      <c r="G102" s="65">
        <v>0</v>
      </c>
      <c r="H102" s="48"/>
      <c r="I102" s="48"/>
      <c r="J102" s="48"/>
      <c r="K102" s="48"/>
    </row>
    <row r="103" spans="1:11" ht="14.1" customHeight="1" x14ac:dyDescent="0.25">
      <c r="A103" s="48"/>
      <c r="B103" s="48"/>
      <c r="C103" s="64" t="s">
        <v>49</v>
      </c>
      <c r="D103" s="65">
        <v>0</v>
      </c>
      <c r="E103" s="65">
        <v>0</v>
      </c>
      <c r="F103" s="65">
        <v>0</v>
      </c>
      <c r="G103" s="65">
        <v>0</v>
      </c>
      <c r="H103" s="48"/>
      <c r="I103" s="48"/>
      <c r="J103" s="48"/>
      <c r="K103" s="48"/>
    </row>
    <row r="104" spans="1:11" ht="14.1" customHeight="1" x14ac:dyDescent="0.25">
      <c r="A104" s="48"/>
      <c r="B104" s="48"/>
      <c r="C104" s="64" t="s">
        <v>50</v>
      </c>
      <c r="D104" s="65">
        <v>0</v>
      </c>
      <c r="E104" s="65">
        <v>0</v>
      </c>
      <c r="F104" s="65">
        <v>0</v>
      </c>
      <c r="G104" s="65">
        <v>0</v>
      </c>
      <c r="H104" s="48"/>
      <c r="I104" s="48"/>
      <c r="J104" s="48"/>
      <c r="K104" s="48"/>
    </row>
    <row r="105" spans="1:11" ht="14.1" customHeight="1" x14ac:dyDescent="0.25">
      <c r="A105" s="48"/>
      <c r="B105" s="48"/>
      <c r="C105" s="64" t="s">
        <v>52</v>
      </c>
      <c r="D105" s="65">
        <v>0</v>
      </c>
      <c r="E105" s="65">
        <v>0</v>
      </c>
      <c r="F105" s="65">
        <v>0</v>
      </c>
      <c r="G105" s="65">
        <v>0</v>
      </c>
      <c r="H105" s="48"/>
      <c r="I105" s="48"/>
      <c r="J105" s="48"/>
      <c r="K105" s="48"/>
    </row>
    <row r="106" spans="1:11" ht="14.1" customHeight="1" x14ac:dyDescent="0.25">
      <c r="A106" s="48"/>
      <c r="B106" s="48"/>
      <c r="C106" s="64" t="s">
        <v>49</v>
      </c>
      <c r="D106" s="65">
        <v>0</v>
      </c>
      <c r="E106" s="65">
        <v>0</v>
      </c>
      <c r="F106" s="65">
        <v>0</v>
      </c>
      <c r="G106" s="65">
        <v>0</v>
      </c>
      <c r="H106" s="48"/>
      <c r="I106" s="48"/>
      <c r="J106" s="48"/>
      <c r="K106" s="48"/>
    </row>
    <row r="107" spans="1:11" ht="14.1" customHeight="1" x14ac:dyDescent="0.25">
      <c r="A107" s="48"/>
      <c r="B107" s="48"/>
      <c r="C107" s="64" t="s">
        <v>50</v>
      </c>
      <c r="D107" s="65">
        <v>0</v>
      </c>
      <c r="E107" s="65">
        <v>0</v>
      </c>
      <c r="F107" s="65">
        <v>0</v>
      </c>
      <c r="G107" s="65">
        <v>0</v>
      </c>
      <c r="H107" s="48"/>
      <c r="I107" s="48"/>
      <c r="J107" s="48"/>
      <c r="K107" s="48"/>
    </row>
    <row r="108" spans="1:11" ht="14.1" customHeight="1" x14ac:dyDescent="0.25">
      <c r="A108" s="48"/>
      <c r="B108" s="48"/>
      <c r="C108" s="64" t="s">
        <v>53</v>
      </c>
      <c r="D108" s="65">
        <v>0</v>
      </c>
      <c r="E108" s="65">
        <v>0</v>
      </c>
      <c r="F108" s="65">
        <v>0</v>
      </c>
      <c r="G108" s="65">
        <v>0</v>
      </c>
      <c r="H108" s="48"/>
      <c r="I108" s="48"/>
      <c r="J108" s="48"/>
      <c r="K108" s="48"/>
    </row>
    <row r="109" spans="1:11" ht="14.1" customHeight="1" x14ac:dyDescent="0.25">
      <c r="A109" s="48"/>
      <c r="B109" s="48"/>
      <c r="C109" s="64" t="s">
        <v>49</v>
      </c>
      <c r="D109" s="65">
        <v>0</v>
      </c>
      <c r="E109" s="65">
        <v>0</v>
      </c>
      <c r="F109" s="65">
        <v>0</v>
      </c>
      <c r="G109" s="65">
        <v>0</v>
      </c>
      <c r="H109" s="48"/>
      <c r="I109" s="48"/>
      <c r="J109" s="48"/>
      <c r="K109" s="48"/>
    </row>
    <row r="110" spans="1:11" ht="14.1" customHeight="1" x14ac:dyDescent="0.25">
      <c r="A110" s="48"/>
      <c r="B110" s="48"/>
      <c r="C110" s="64" t="s">
        <v>50</v>
      </c>
      <c r="D110" s="65">
        <v>0</v>
      </c>
      <c r="E110" s="65">
        <v>0</v>
      </c>
      <c r="F110" s="65">
        <v>0</v>
      </c>
      <c r="G110" s="65">
        <v>0</v>
      </c>
      <c r="H110" s="48"/>
      <c r="I110" s="48"/>
      <c r="J110" s="48"/>
      <c r="K110" s="48"/>
    </row>
    <row r="111" spans="1:11" ht="14.1" customHeight="1" x14ac:dyDescent="0.25">
      <c r="A111" s="48"/>
      <c r="B111" s="48"/>
      <c r="C111" s="64" t="s">
        <v>54</v>
      </c>
      <c r="D111" s="65">
        <v>0</v>
      </c>
      <c r="E111" s="65">
        <v>0</v>
      </c>
      <c r="F111" s="65">
        <v>0</v>
      </c>
      <c r="G111" s="65">
        <v>0</v>
      </c>
      <c r="H111" s="48"/>
      <c r="I111" s="48"/>
      <c r="J111" s="48"/>
      <c r="K111" s="48"/>
    </row>
    <row r="112" spans="1:11" ht="14.1" customHeight="1" x14ac:dyDescent="0.25">
      <c r="A112" s="48"/>
      <c r="B112" s="48"/>
      <c r="C112" s="64" t="s">
        <v>49</v>
      </c>
      <c r="D112" s="65">
        <v>0</v>
      </c>
      <c r="E112" s="65">
        <v>0</v>
      </c>
      <c r="F112" s="65">
        <v>0</v>
      </c>
      <c r="G112" s="65">
        <v>0</v>
      </c>
      <c r="H112" s="48"/>
      <c r="I112" s="48"/>
      <c r="J112" s="48"/>
      <c r="K112" s="48"/>
    </row>
    <row r="113" spans="1:11" ht="14.1" customHeight="1" x14ac:dyDescent="0.25">
      <c r="A113" s="48"/>
      <c r="B113" s="48"/>
      <c r="C113" s="64" t="s">
        <v>50</v>
      </c>
      <c r="D113" s="65">
        <v>0</v>
      </c>
      <c r="E113" s="65">
        <v>0</v>
      </c>
      <c r="F113" s="65">
        <v>0</v>
      </c>
      <c r="G113" s="65">
        <v>0</v>
      </c>
      <c r="H113" s="48"/>
      <c r="I113" s="48"/>
      <c r="J113" s="48"/>
      <c r="K113" s="48"/>
    </row>
    <row r="114" spans="1:11" ht="14.1" customHeight="1" x14ac:dyDescent="0.25">
      <c r="A114" s="48"/>
      <c r="B114" s="48"/>
      <c r="C114" s="64" t="s">
        <v>55</v>
      </c>
      <c r="D114" s="65">
        <v>0</v>
      </c>
      <c r="E114" s="65">
        <v>0</v>
      </c>
      <c r="F114" s="65">
        <v>0</v>
      </c>
      <c r="G114" s="65">
        <v>0</v>
      </c>
      <c r="H114" s="48"/>
      <c r="I114" s="48"/>
      <c r="J114" s="48"/>
      <c r="K114" s="48"/>
    </row>
    <row r="115" spans="1:11" ht="14.1" customHeight="1" x14ac:dyDescent="0.25">
      <c r="A115" s="48"/>
      <c r="B115" s="48"/>
      <c r="C115" s="64" t="s">
        <v>49</v>
      </c>
      <c r="D115" s="65">
        <v>0</v>
      </c>
      <c r="E115" s="65">
        <v>0</v>
      </c>
      <c r="F115" s="65">
        <v>0</v>
      </c>
      <c r="G115" s="65">
        <v>0</v>
      </c>
      <c r="H115" s="48"/>
      <c r="I115" s="48"/>
      <c r="J115" s="48"/>
      <c r="K115" s="48"/>
    </row>
    <row r="116" spans="1:11" ht="14.1" customHeight="1" x14ac:dyDescent="0.25">
      <c r="A116" s="48"/>
      <c r="B116" s="48"/>
      <c r="C116" s="64" t="s">
        <v>50</v>
      </c>
      <c r="D116" s="65">
        <v>0</v>
      </c>
      <c r="E116" s="65">
        <v>0</v>
      </c>
      <c r="F116" s="65">
        <v>0</v>
      </c>
      <c r="G116" s="65">
        <v>0</v>
      </c>
      <c r="H116" s="48"/>
      <c r="I116" s="48"/>
      <c r="J116" s="48"/>
      <c r="K116" s="48"/>
    </row>
    <row r="117" spans="1:11" ht="14.1" customHeight="1" x14ac:dyDescent="0.25">
      <c r="A117" s="48"/>
      <c r="B117" s="48"/>
      <c r="C117" s="64" t="s">
        <v>56</v>
      </c>
      <c r="D117" s="65">
        <v>0</v>
      </c>
      <c r="E117" s="65">
        <v>0</v>
      </c>
      <c r="F117" s="65">
        <v>0</v>
      </c>
      <c r="G117" s="65">
        <v>0</v>
      </c>
      <c r="H117" s="48"/>
      <c r="I117" s="48"/>
      <c r="J117" s="48"/>
      <c r="K117" s="48"/>
    </row>
    <row r="118" spans="1:11" ht="14.1" customHeight="1" x14ac:dyDescent="0.25">
      <c r="A118" s="48"/>
      <c r="B118" s="48"/>
      <c r="C118" s="64" t="s">
        <v>49</v>
      </c>
      <c r="D118" s="65">
        <v>0</v>
      </c>
      <c r="E118" s="65">
        <v>0</v>
      </c>
      <c r="F118" s="65">
        <v>0</v>
      </c>
      <c r="G118" s="65">
        <v>0</v>
      </c>
      <c r="H118" s="48"/>
      <c r="I118" s="48"/>
      <c r="J118" s="48"/>
      <c r="K118" s="48"/>
    </row>
    <row r="119" spans="1:11" ht="14.1" customHeight="1" x14ac:dyDescent="0.25">
      <c r="A119" s="48"/>
      <c r="B119" s="48"/>
      <c r="C119" s="64" t="s">
        <v>50</v>
      </c>
      <c r="D119" s="65">
        <v>0</v>
      </c>
      <c r="E119" s="65">
        <v>0</v>
      </c>
      <c r="F119" s="65">
        <v>0</v>
      </c>
      <c r="G119" s="65">
        <v>0</v>
      </c>
      <c r="H119" s="48"/>
      <c r="I119" s="48"/>
      <c r="J119" s="48"/>
      <c r="K119" s="48"/>
    </row>
    <row r="120" spans="1:11" ht="14.1" customHeight="1" x14ac:dyDescent="0.25">
      <c r="A120" s="48"/>
      <c r="B120" s="48"/>
      <c r="C120" s="64" t="s">
        <v>57</v>
      </c>
      <c r="D120" s="65">
        <v>0</v>
      </c>
      <c r="E120" s="65">
        <v>0</v>
      </c>
      <c r="F120" s="65">
        <v>0</v>
      </c>
      <c r="G120" s="65">
        <v>0</v>
      </c>
      <c r="H120" s="48"/>
      <c r="I120" s="48"/>
      <c r="J120" s="48"/>
      <c r="K120" s="48"/>
    </row>
    <row r="121" spans="1:11" ht="14.1" customHeight="1" x14ac:dyDescent="0.25">
      <c r="A121" s="48"/>
      <c r="B121" s="48"/>
      <c r="C121" s="64" t="s">
        <v>49</v>
      </c>
      <c r="D121" s="65">
        <v>0</v>
      </c>
      <c r="E121" s="65">
        <v>0</v>
      </c>
      <c r="F121" s="65">
        <v>0</v>
      </c>
      <c r="G121" s="65">
        <v>0</v>
      </c>
      <c r="H121" s="48"/>
      <c r="I121" s="48"/>
      <c r="J121" s="48"/>
      <c r="K121" s="48"/>
    </row>
    <row r="122" spans="1:11" ht="14.1" customHeight="1" x14ac:dyDescent="0.25">
      <c r="A122" s="48"/>
      <c r="B122" s="48"/>
      <c r="C122" s="64" t="s">
        <v>58</v>
      </c>
      <c r="D122" s="65">
        <v>0</v>
      </c>
      <c r="E122" s="65">
        <v>0</v>
      </c>
      <c r="F122" s="65">
        <v>0</v>
      </c>
      <c r="G122" s="65">
        <v>0</v>
      </c>
      <c r="H122" s="48"/>
      <c r="I122" s="48"/>
      <c r="J122" s="48"/>
      <c r="K122" s="48"/>
    </row>
    <row r="123" spans="1:11" ht="14.1" customHeight="1" x14ac:dyDescent="0.25">
      <c r="A123" s="48"/>
      <c r="B123" s="48"/>
      <c r="C123" s="64" t="s">
        <v>59</v>
      </c>
      <c r="D123" s="65">
        <v>0</v>
      </c>
      <c r="E123" s="65">
        <v>0</v>
      </c>
      <c r="F123" s="65">
        <v>0</v>
      </c>
      <c r="G123" s="65">
        <v>0</v>
      </c>
      <c r="H123" s="48"/>
      <c r="I123" s="48"/>
      <c r="J123" s="48"/>
      <c r="K123" s="48"/>
    </row>
    <row r="124" spans="1:11" ht="14.1" customHeight="1" x14ac:dyDescent="0.25">
      <c r="A124" s="48"/>
      <c r="B124" s="48"/>
      <c r="C124" s="64" t="s">
        <v>60</v>
      </c>
      <c r="D124" s="65">
        <v>0</v>
      </c>
      <c r="E124" s="65">
        <v>0</v>
      </c>
      <c r="F124" s="65">
        <v>0</v>
      </c>
      <c r="G124" s="65">
        <v>0</v>
      </c>
      <c r="H124" s="48"/>
      <c r="I124" s="48"/>
      <c r="J124" s="48"/>
      <c r="K124" s="48"/>
    </row>
    <row r="125" spans="1:11" ht="14.1" customHeight="1" x14ac:dyDescent="0.25">
      <c r="A125" s="48"/>
      <c r="B125" s="48"/>
      <c r="C125" s="64" t="s">
        <v>61</v>
      </c>
      <c r="D125" s="65">
        <v>0</v>
      </c>
      <c r="E125" s="65">
        <v>0</v>
      </c>
      <c r="F125" s="65">
        <v>0</v>
      </c>
      <c r="G125" s="65">
        <v>0</v>
      </c>
      <c r="H125" s="48"/>
      <c r="I125" s="48"/>
      <c r="J125" s="48"/>
      <c r="K125" s="48"/>
    </row>
    <row r="126" spans="1:11" ht="14.1" customHeight="1" x14ac:dyDescent="0.25">
      <c r="A126" s="48"/>
      <c r="B126" s="48"/>
      <c r="C126" s="64" t="s">
        <v>62</v>
      </c>
      <c r="D126" s="65">
        <v>0</v>
      </c>
      <c r="E126" s="65">
        <v>1000000</v>
      </c>
      <c r="F126" s="65">
        <v>1000000</v>
      </c>
      <c r="G126" s="65">
        <v>1000000</v>
      </c>
      <c r="H126" s="48"/>
      <c r="I126" s="48"/>
      <c r="J126" s="48"/>
      <c r="K126" s="48"/>
    </row>
    <row r="127" spans="1:11" ht="14.1" customHeight="1" x14ac:dyDescent="0.25">
      <c r="A127" s="48"/>
      <c r="B127" s="48"/>
      <c r="C127" s="64" t="s">
        <v>49</v>
      </c>
      <c r="D127" s="65">
        <v>0</v>
      </c>
      <c r="E127" s="65">
        <v>1000000</v>
      </c>
      <c r="F127" s="65">
        <v>1000000</v>
      </c>
      <c r="G127" s="65">
        <v>1000000</v>
      </c>
      <c r="H127" s="48"/>
      <c r="I127" s="48"/>
      <c r="J127" s="48"/>
      <c r="K127" s="48"/>
    </row>
    <row r="128" spans="1:11" ht="14.1" customHeight="1" x14ac:dyDescent="0.25">
      <c r="A128" s="48"/>
      <c r="B128" s="48"/>
      <c r="C128" s="64" t="s">
        <v>58</v>
      </c>
      <c r="D128" s="65">
        <v>0</v>
      </c>
      <c r="E128" s="65">
        <v>0</v>
      </c>
      <c r="F128" s="65">
        <v>0</v>
      </c>
      <c r="G128" s="65">
        <v>0</v>
      </c>
      <c r="H128" s="48"/>
      <c r="I128" s="48"/>
      <c r="J128" s="48"/>
      <c r="K128" s="48"/>
    </row>
    <row r="129" spans="1:11" ht="14.1" customHeight="1" x14ac:dyDescent="0.25">
      <c r="A129" s="48"/>
      <c r="B129" s="48"/>
      <c r="C129" s="64" t="s">
        <v>59</v>
      </c>
      <c r="D129" s="65">
        <v>0</v>
      </c>
      <c r="E129" s="65">
        <v>0</v>
      </c>
      <c r="F129" s="65">
        <v>0</v>
      </c>
      <c r="G129" s="65">
        <v>0</v>
      </c>
      <c r="H129" s="48"/>
      <c r="I129" s="48"/>
      <c r="J129" s="48"/>
      <c r="K129" s="48"/>
    </row>
    <row r="130" spans="1:11" ht="14.1" customHeight="1" x14ac:dyDescent="0.25">
      <c r="A130" s="48"/>
      <c r="B130" s="48"/>
      <c r="C130" s="64" t="s">
        <v>60</v>
      </c>
      <c r="D130" s="65">
        <v>0</v>
      </c>
      <c r="E130" s="65">
        <v>0</v>
      </c>
      <c r="F130" s="65">
        <v>0</v>
      </c>
      <c r="G130" s="65">
        <v>0</v>
      </c>
      <c r="H130" s="48"/>
      <c r="I130" s="48"/>
      <c r="J130" s="48"/>
      <c r="K130" s="48"/>
    </row>
    <row r="131" spans="1:11" ht="14.1" customHeight="1" x14ac:dyDescent="0.25">
      <c r="A131" s="48"/>
      <c r="B131" s="48"/>
      <c r="C131" s="64" t="s">
        <v>61</v>
      </c>
      <c r="D131" s="65">
        <v>0</v>
      </c>
      <c r="E131" s="65">
        <v>0</v>
      </c>
      <c r="F131" s="65">
        <v>0</v>
      </c>
      <c r="G131" s="65">
        <v>0</v>
      </c>
      <c r="H131" s="48"/>
      <c r="I131" s="48"/>
      <c r="J131" s="48"/>
      <c r="K131" s="48"/>
    </row>
    <row r="132" spans="1:11" ht="14.1" customHeight="1" x14ac:dyDescent="0.25">
      <c r="A132" s="48"/>
      <c r="B132" s="48"/>
      <c r="C132" s="64" t="s">
        <v>63</v>
      </c>
      <c r="D132" s="65">
        <v>0</v>
      </c>
      <c r="E132" s="65">
        <v>0</v>
      </c>
      <c r="F132" s="65">
        <v>0</v>
      </c>
      <c r="G132" s="65">
        <v>0</v>
      </c>
      <c r="H132" s="48"/>
      <c r="I132" s="48"/>
      <c r="J132" s="48"/>
      <c r="K132" s="48"/>
    </row>
    <row r="133" spans="1:11" ht="14.1" customHeight="1" x14ac:dyDescent="0.25">
      <c r="A133" s="48"/>
      <c r="B133" s="48"/>
      <c r="C133" s="64" t="s">
        <v>49</v>
      </c>
      <c r="D133" s="65">
        <v>0</v>
      </c>
      <c r="E133" s="65">
        <v>0</v>
      </c>
      <c r="F133" s="65">
        <v>0</v>
      </c>
      <c r="G133" s="65">
        <v>0</v>
      </c>
      <c r="H133" s="48"/>
      <c r="I133" s="48"/>
      <c r="J133" s="48"/>
      <c r="K133" s="48"/>
    </row>
    <row r="134" spans="1:11" ht="14.1" customHeight="1" x14ac:dyDescent="0.25">
      <c r="A134" s="48"/>
      <c r="B134" s="48"/>
      <c r="C134" s="64" t="s">
        <v>58</v>
      </c>
      <c r="D134" s="65">
        <v>0</v>
      </c>
      <c r="E134" s="65">
        <v>0</v>
      </c>
      <c r="F134" s="65">
        <v>0</v>
      </c>
      <c r="G134" s="65">
        <v>0</v>
      </c>
      <c r="H134" s="48"/>
      <c r="I134" s="48"/>
      <c r="J134" s="48"/>
      <c r="K134" s="48"/>
    </row>
    <row r="135" spans="1:11" ht="14.1" customHeight="1" x14ac:dyDescent="0.25">
      <c r="A135" s="48"/>
      <c r="B135" s="48"/>
      <c r="C135" s="64" t="s">
        <v>59</v>
      </c>
      <c r="D135" s="65">
        <v>0</v>
      </c>
      <c r="E135" s="65">
        <v>0</v>
      </c>
      <c r="F135" s="65">
        <v>0</v>
      </c>
      <c r="G135" s="65">
        <v>0</v>
      </c>
      <c r="H135" s="48"/>
      <c r="I135" s="48"/>
      <c r="J135" s="48"/>
      <c r="K135" s="48"/>
    </row>
    <row r="136" spans="1:11" ht="14.1" customHeight="1" x14ac:dyDescent="0.25">
      <c r="A136" s="48"/>
      <c r="B136" s="48"/>
      <c r="C136" s="64" t="s">
        <v>60</v>
      </c>
      <c r="D136" s="65">
        <v>0</v>
      </c>
      <c r="E136" s="65">
        <v>0</v>
      </c>
      <c r="F136" s="65">
        <v>0</v>
      </c>
      <c r="G136" s="65">
        <v>0</v>
      </c>
      <c r="H136" s="48"/>
      <c r="I136" s="48"/>
      <c r="J136" s="48"/>
      <c r="K136" s="48"/>
    </row>
    <row r="137" spans="1:11" ht="14.1" customHeight="1" x14ac:dyDescent="0.25">
      <c r="A137" s="48"/>
      <c r="B137" s="48"/>
      <c r="C137" s="64" t="s">
        <v>61</v>
      </c>
      <c r="D137" s="65">
        <v>0</v>
      </c>
      <c r="E137" s="65">
        <v>0</v>
      </c>
      <c r="F137" s="65">
        <v>0</v>
      </c>
      <c r="G137" s="65">
        <v>0</v>
      </c>
      <c r="H137" s="48"/>
      <c r="I137" s="48"/>
      <c r="J137" s="48"/>
      <c r="K137" s="48"/>
    </row>
    <row r="138" spans="1:11" ht="14.1" customHeight="1" x14ac:dyDescent="0.25">
      <c r="A138" s="48"/>
      <c r="B138" s="48"/>
      <c r="C138" s="64" t="s">
        <v>64</v>
      </c>
      <c r="D138" s="65">
        <v>0</v>
      </c>
      <c r="E138" s="65">
        <v>0</v>
      </c>
      <c r="F138" s="65">
        <v>0</v>
      </c>
      <c r="G138" s="65">
        <v>0</v>
      </c>
      <c r="H138" s="48"/>
      <c r="I138" s="48"/>
      <c r="J138" s="48"/>
      <c r="K138" s="48"/>
    </row>
    <row r="139" spans="1:11" ht="14.1" customHeight="1" x14ac:dyDescent="0.25">
      <c r="A139" s="48"/>
      <c r="B139" s="48"/>
      <c r="C139" s="64" t="s">
        <v>65</v>
      </c>
      <c r="D139" s="65">
        <v>0</v>
      </c>
      <c r="E139" s="65">
        <v>0</v>
      </c>
      <c r="F139" s="65">
        <v>0</v>
      </c>
      <c r="G139" s="65">
        <v>0</v>
      </c>
      <c r="H139" s="48"/>
      <c r="I139" s="48"/>
      <c r="J139" s="48"/>
      <c r="K139" s="48"/>
    </row>
    <row r="140" spans="1:11" ht="14.1" customHeight="1" x14ac:dyDescent="0.25">
      <c r="A140" s="48"/>
      <c r="B140" s="48"/>
      <c r="C140" s="66" t="s">
        <v>25</v>
      </c>
      <c r="D140" s="65">
        <v>0</v>
      </c>
      <c r="E140" s="65">
        <v>1000000</v>
      </c>
      <c r="F140" s="65">
        <v>1000000</v>
      </c>
      <c r="G140" s="65">
        <v>1000000</v>
      </c>
      <c r="H140" s="48"/>
      <c r="I140" s="48"/>
      <c r="J140" s="48"/>
      <c r="K140" s="48"/>
    </row>
    <row r="141" spans="1:11" ht="15" customHeight="1" x14ac:dyDescent="0.25">
      <c r="A141" s="48"/>
      <c r="B141" s="48"/>
      <c r="C141" s="67" t="s">
        <v>18</v>
      </c>
      <c r="D141" s="68" t="s">
        <v>18</v>
      </c>
      <c r="E141" s="68" t="s">
        <v>18</v>
      </c>
      <c r="F141" s="68" t="s">
        <v>18</v>
      </c>
      <c r="G141" s="68" t="s">
        <v>18</v>
      </c>
      <c r="H141" s="48"/>
      <c r="I141" s="48"/>
      <c r="J141" s="48"/>
      <c r="K141" s="48"/>
    </row>
    <row r="142" spans="1:11" ht="15" customHeight="1" x14ac:dyDescent="0.25">
      <c r="A142" s="48"/>
      <c r="B142" s="48"/>
      <c r="C142" s="51" t="s">
        <v>171</v>
      </c>
      <c r="D142" s="69">
        <v>0</v>
      </c>
      <c r="E142" s="69">
        <v>61500000</v>
      </c>
      <c r="F142" s="69">
        <v>61500000</v>
      </c>
      <c r="G142" s="69">
        <v>61750000</v>
      </c>
      <c r="H142" s="48"/>
      <c r="I142" s="48"/>
      <c r="J142" s="48"/>
      <c r="K142" s="48"/>
    </row>
    <row r="143" spans="1:11" ht="15" customHeight="1" x14ac:dyDescent="0.25">
      <c r="A143" s="48"/>
      <c r="B143" s="48"/>
      <c r="C143" s="52" t="s">
        <v>48</v>
      </c>
      <c r="D143" s="70">
        <v>0</v>
      </c>
      <c r="E143" s="70">
        <v>38900000</v>
      </c>
      <c r="F143" s="70">
        <v>38900000</v>
      </c>
      <c r="G143" s="70">
        <v>38900000</v>
      </c>
      <c r="H143" s="48"/>
      <c r="I143" s="48"/>
      <c r="J143" s="48"/>
      <c r="K143" s="48"/>
    </row>
    <row r="144" spans="1:11" ht="15" customHeight="1" x14ac:dyDescent="0.25">
      <c r="A144" s="48"/>
      <c r="B144" s="48"/>
      <c r="C144" s="52" t="s">
        <v>49</v>
      </c>
      <c r="D144" s="70">
        <v>0</v>
      </c>
      <c r="E144" s="70">
        <v>38900000</v>
      </c>
      <c r="F144" s="70">
        <v>38900000</v>
      </c>
      <c r="G144" s="70">
        <v>38900000</v>
      </c>
      <c r="H144" s="48"/>
      <c r="I144" s="48"/>
      <c r="J144" s="48"/>
      <c r="K144" s="48"/>
    </row>
    <row r="145" spans="1:11" ht="15" customHeight="1" x14ac:dyDescent="0.25">
      <c r="A145" s="48"/>
      <c r="B145" s="48"/>
      <c r="C145" s="52" t="s">
        <v>50</v>
      </c>
      <c r="D145" s="70">
        <v>0</v>
      </c>
      <c r="E145" s="70">
        <v>0</v>
      </c>
      <c r="F145" s="70">
        <v>0</v>
      </c>
      <c r="G145" s="70">
        <v>0</v>
      </c>
      <c r="H145" s="48"/>
      <c r="I145" s="48"/>
      <c r="J145" s="48"/>
      <c r="K145" s="48"/>
    </row>
    <row r="146" spans="1:11" ht="15" customHeight="1" x14ac:dyDescent="0.25">
      <c r="A146" s="48"/>
      <c r="B146" s="48"/>
      <c r="C146" s="52" t="s">
        <v>51</v>
      </c>
      <c r="D146" s="70">
        <v>0</v>
      </c>
      <c r="E146" s="70">
        <v>6850000</v>
      </c>
      <c r="F146" s="70">
        <v>6850000</v>
      </c>
      <c r="G146" s="70">
        <v>6850000</v>
      </c>
      <c r="H146" s="48"/>
      <c r="I146" s="48"/>
      <c r="J146" s="48"/>
      <c r="K146" s="48"/>
    </row>
    <row r="147" spans="1:11" ht="15" customHeight="1" x14ac:dyDescent="0.25">
      <c r="A147" s="48"/>
      <c r="B147" s="48"/>
      <c r="C147" s="52" t="s">
        <v>49</v>
      </c>
      <c r="D147" s="70">
        <v>0</v>
      </c>
      <c r="E147" s="70">
        <v>6850000</v>
      </c>
      <c r="F147" s="70">
        <v>6850000</v>
      </c>
      <c r="G147" s="70">
        <v>6850000</v>
      </c>
      <c r="H147" s="48"/>
      <c r="I147" s="48"/>
      <c r="J147" s="48"/>
      <c r="K147" s="48"/>
    </row>
    <row r="148" spans="1:11" ht="15" customHeight="1" x14ac:dyDescent="0.25">
      <c r="A148" s="48"/>
      <c r="B148" s="48"/>
      <c r="C148" s="52" t="s">
        <v>50</v>
      </c>
      <c r="D148" s="70">
        <v>0</v>
      </c>
      <c r="E148" s="70">
        <v>0</v>
      </c>
      <c r="F148" s="70">
        <v>0</v>
      </c>
      <c r="G148" s="70">
        <v>0</v>
      </c>
      <c r="H148" s="48"/>
      <c r="I148" s="48"/>
      <c r="J148" s="48"/>
      <c r="K148" s="48"/>
    </row>
    <row r="149" spans="1:11" ht="15" customHeight="1" x14ac:dyDescent="0.25">
      <c r="A149" s="48"/>
      <c r="B149" s="48"/>
      <c r="C149" s="52" t="s">
        <v>52</v>
      </c>
      <c r="D149" s="70">
        <v>0</v>
      </c>
      <c r="E149" s="70">
        <v>11250000</v>
      </c>
      <c r="F149" s="70">
        <v>11250000</v>
      </c>
      <c r="G149" s="70">
        <v>11500000</v>
      </c>
      <c r="H149" s="48"/>
      <c r="I149" s="48"/>
      <c r="J149" s="48"/>
      <c r="K149" s="48"/>
    </row>
    <row r="150" spans="1:11" ht="15" customHeight="1" x14ac:dyDescent="0.25">
      <c r="A150" s="48"/>
      <c r="B150" s="48"/>
      <c r="C150" s="52" t="s">
        <v>49</v>
      </c>
      <c r="D150" s="70">
        <v>0</v>
      </c>
      <c r="E150" s="70">
        <v>11250000</v>
      </c>
      <c r="F150" s="70">
        <v>11250000</v>
      </c>
      <c r="G150" s="70">
        <v>11500000</v>
      </c>
      <c r="H150" s="48"/>
      <c r="I150" s="48"/>
      <c r="J150" s="48"/>
      <c r="K150" s="48"/>
    </row>
    <row r="151" spans="1:11" ht="15" customHeight="1" x14ac:dyDescent="0.25">
      <c r="A151" s="48"/>
      <c r="B151" s="48"/>
      <c r="C151" s="52" t="s">
        <v>50</v>
      </c>
      <c r="D151" s="70">
        <v>0</v>
      </c>
      <c r="E151" s="70">
        <v>0</v>
      </c>
      <c r="F151" s="70">
        <v>0</v>
      </c>
      <c r="G151" s="70">
        <v>0</v>
      </c>
      <c r="H151" s="48"/>
      <c r="I151" s="48"/>
      <c r="J151" s="48"/>
      <c r="K151" s="48"/>
    </row>
    <row r="152" spans="1:11" ht="15" customHeight="1" x14ac:dyDescent="0.25">
      <c r="A152" s="48"/>
      <c r="B152" s="48"/>
      <c r="C152" s="52" t="s">
        <v>53</v>
      </c>
      <c r="D152" s="70">
        <v>0</v>
      </c>
      <c r="E152" s="70">
        <v>0</v>
      </c>
      <c r="F152" s="70">
        <v>0</v>
      </c>
      <c r="G152" s="70">
        <v>0</v>
      </c>
      <c r="H152" s="48"/>
      <c r="I152" s="48"/>
      <c r="J152" s="48"/>
      <c r="K152" s="48"/>
    </row>
    <row r="153" spans="1:11" ht="15" customHeight="1" x14ac:dyDescent="0.25">
      <c r="A153" s="48"/>
      <c r="B153" s="48"/>
      <c r="C153" s="52" t="s">
        <v>49</v>
      </c>
      <c r="D153" s="70">
        <v>0</v>
      </c>
      <c r="E153" s="70">
        <v>0</v>
      </c>
      <c r="F153" s="70">
        <v>0</v>
      </c>
      <c r="G153" s="70">
        <v>0</v>
      </c>
      <c r="H153" s="48"/>
      <c r="I153" s="48"/>
      <c r="J153" s="48"/>
      <c r="K153" s="48"/>
    </row>
    <row r="154" spans="1:11" ht="15" customHeight="1" x14ac:dyDescent="0.25">
      <c r="A154" s="48"/>
      <c r="B154" s="48"/>
      <c r="C154" s="52" t="s">
        <v>50</v>
      </c>
      <c r="D154" s="70">
        <v>0</v>
      </c>
      <c r="E154" s="70">
        <v>0</v>
      </c>
      <c r="F154" s="70">
        <v>0</v>
      </c>
      <c r="G154" s="70">
        <v>0</v>
      </c>
      <c r="H154" s="48"/>
      <c r="I154" s="48"/>
      <c r="J154" s="48"/>
      <c r="K154" s="48"/>
    </row>
    <row r="155" spans="1:11" ht="20.100000000000001" customHeight="1" x14ac:dyDescent="0.25">
      <c r="A155" s="48"/>
      <c r="B155" s="48"/>
      <c r="C155" s="52" t="s">
        <v>172</v>
      </c>
      <c r="D155" s="71">
        <v>0</v>
      </c>
      <c r="E155" s="71">
        <v>0</v>
      </c>
      <c r="F155" s="71">
        <v>0</v>
      </c>
      <c r="G155" s="71">
        <v>0</v>
      </c>
      <c r="H155" s="48"/>
      <c r="I155" s="48"/>
      <c r="J155" s="48"/>
      <c r="K155" s="48"/>
    </row>
    <row r="156" spans="1:11" ht="15" customHeight="1" x14ac:dyDescent="0.25">
      <c r="A156" s="48"/>
      <c r="B156" s="48"/>
      <c r="C156" s="52" t="s">
        <v>49</v>
      </c>
      <c r="D156" s="70">
        <v>0</v>
      </c>
      <c r="E156" s="70">
        <v>0</v>
      </c>
      <c r="F156" s="70">
        <v>0</v>
      </c>
      <c r="G156" s="70">
        <v>0</v>
      </c>
      <c r="H156" s="48"/>
      <c r="I156" s="48"/>
      <c r="J156" s="48"/>
      <c r="K156" s="48"/>
    </row>
    <row r="157" spans="1:11" ht="15" customHeight="1" x14ac:dyDescent="0.25">
      <c r="A157" s="48"/>
      <c r="B157" s="48"/>
      <c r="C157" s="52" t="s">
        <v>50</v>
      </c>
      <c r="D157" s="70">
        <v>0</v>
      </c>
      <c r="E157" s="70">
        <v>0</v>
      </c>
      <c r="F157" s="70">
        <v>0</v>
      </c>
      <c r="G157" s="70">
        <v>0</v>
      </c>
      <c r="H157" s="48"/>
      <c r="I157" s="48"/>
      <c r="J157" s="48"/>
      <c r="K157" s="48"/>
    </row>
    <row r="158" spans="1:11" ht="15" customHeight="1" x14ac:dyDescent="0.25">
      <c r="A158" s="48"/>
      <c r="B158" s="48"/>
      <c r="C158" s="52" t="s">
        <v>55</v>
      </c>
      <c r="D158" s="70">
        <v>0</v>
      </c>
      <c r="E158" s="70">
        <v>3500000</v>
      </c>
      <c r="F158" s="70">
        <v>3500000</v>
      </c>
      <c r="G158" s="70">
        <v>3500000</v>
      </c>
      <c r="H158" s="48"/>
      <c r="I158" s="48"/>
      <c r="J158" s="48"/>
      <c r="K158" s="48"/>
    </row>
    <row r="159" spans="1:11" ht="15" customHeight="1" x14ac:dyDescent="0.25">
      <c r="A159" s="48"/>
      <c r="B159" s="48"/>
      <c r="C159" s="52" t="s">
        <v>49</v>
      </c>
      <c r="D159" s="70">
        <v>0</v>
      </c>
      <c r="E159" s="70">
        <v>3500000</v>
      </c>
      <c r="F159" s="70">
        <v>3500000</v>
      </c>
      <c r="G159" s="70">
        <v>3500000</v>
      </c>
      <c r="H159" s="48"/>
      <c r="I159" s="48"/>
      <c r="J159" s="48"/>
      <c r="K159" s="48"/>
    </row>
    <row r="160" spans="1:11" ht="15" customHeight="1" x14ac:dyDescent="0.25">
      <c r="A160" s="48"/>
      <c r="B160" s="48"/>
      <c r="C160" s="52" t="s">
        <v>50</v>
      </c>
      <c r="D160" s="70">
        <v>0</v>
      </c>
      <c r="E160" s="70">
        <v>0</v>
      </c>
      <c r="F160" s="70">
        <v>0</v>
      </c>
      <c r="G160" s="70">
        <v>0</v>
      </c>
      <c r="H160" s="48"/>
      <c r="I160" s="48"/>
      <c r="J160" s="48"/>
      <c r="K160" s="48"/>
    </row>
    <row r="161" spans="1:11" ht="15" customHeight="1" x14ac:dyDescent="0.25">
      <c r="A161" s="48"/>
      <c r="B161" s="48"/>
      <c r="C161" s="52" t="s">
        <v>56</v>
      </c>
      <c r="D161" s="70">
        <v>0</v>
      </c>
      <c r="E161" s="70">
        <v>0</v>
      </c>
      <c r="F161" s="70">
        <v>0</v>
      </c>
      <c r="G161" s="70">
        <v>0</v>
      </c>
      <c r="H161" s="48"/>
      <c r="I161" s="48"/>
      <c r="J161" s="48"/>
      <c r="K161" s="48"/>
    </row>
    <row r="162" spans="1:11" ht="15" customHeight="1" x14ac:dyDescent="0.25">
      <c r="A162" s="48"/>
      <c r="B162" s="48"/>
      <c r="C162" s="52" t="s">
        <v>49</v>
      </c>
      <c r="D162" s="70">
        <v>0</v>
      </c>
      <c r="E162" s="70">
        <v>0</v>
      </c>
      <c r="F162" s="70">
        <v>0</v>
      </c>
      <c r="G162" s="70">
        <v>0</v>
      </c>
      <c r="H162" s="48"/>
      <c r="I162" s="48"/>
      <c r="J162" s="48"/>
      <c r="K162" s="48"/>
    </row>
    <row r="163" spans="1:11" ht="15" customHeight="1" x14ac:dyDescent="0.25">
      <c r="A163" s="48"/>
      <c r="B163" s="48"/>
      <c r="C163" s="52" t="s">
        <v>50</v>
      </c>
      <c r="D163" s="70">
        <v>0</v>
      </c>
      <c r="E163" s="70">
        <v>0</v>
      </c>
      <c r="F163" s="70">
        <v>0</v>
      </c>
      <c r="G163" s="70">
        <v>0</v>
      </c>
      <c r="H163" s="48"/>
      <c r="I163" s="48"/>
      <c r="J163" s="48"/>
      <c r="K163" s="48"/>
    </row>
    <row r="164" spans="1:11" ht="15" customHeight="1" x14ac:dyDescent="0.25">
      <c r="A164" s="48"/>
      <c r="B164" s="48"/>
      <c r="C164" s="52" t="s">
        <v>57</v>
      </c>
      <c r="D164" s="70">
        <v>0</v>
      </c>
      <c r="E164" s="70">
        <v>0</v>
      </c>
      <c r="F164" s="70">
        <v>0</v>
      </c>
      <c r="G164" s="70">
        <v>0</v>
      </c>
      <c r="H164" s="48"/>
      <c r="I164" s="48"/>
      <c r="J164" s="48"/>
      <c r="K164" s="48"/>
    </row>
    <row r="165" spans="1:11" ht="15" customHeight="1" x14ac:dyDescent="0.25">
      <c r="A165" s="48"/>
      <c r="B165" s="48"/>
      <c r="C165" s="52" t="s">
        <v>49</v>
      </c>
      <c r="D165" s="70">
        <v>0</v>
      </c>
      <c r="E165" s="70">
        <v>0</v>
      </c>
      <c r="F165" s="70">
        <v>0</v>
      </c>
      <c r="G165" s="70">
        <v>0</v>
      </c>
      <c r="H165" s="48"/>
      <c r="I165" s="48"/>
      <c r="J165" s="48"/>
      <c r="K165" s="48"/>
    </row>
    <row r="166" spans="1:11" ht="15" customHeight="1" x14ac:dyDescent="0.25">
      <c r="A166" s="48"/>
      <c r="B166" s="48"/>
      <c r="C166" s="52" t="s">
        <v>58</v>
      </c>
      <c r="D166" s="70">
        <v>0</v>
      </c>
      <c r="E166" s="70">
        <v>0</v>
      </c>
      <c r="F166" s="70">
        <v>0</v>
      </c>
      <c r="G166" s="70">
        <v>0</v>
      </c>
      <c r="H166" s="48"/>
      <c r="I166" s="48"/>
      <c r="J166" s="48"/>
      <c r="K166" s="48"/>
    </row>
    <row r="167" spans="1:11" ht="15" customHeight="1" x14ac:dyDescent="0.25">
      <c r="A167" s="48"/>
      <c r="B167" s="48"/>
      <c r="C167" s="52" t="s">
        <v>59</v>
      </c>
      <c r="D167" s="70">
        <v>0</v>
      </c>
      <c r="E167" s="70">
        <v>0</v>
      </c>
      <c r="F167" s="70">
        <v>0</v>
      </c>
      <c r="G167" s="70">
        <v>0</v>
      </c>
      <c r="H167" s="48"/>
      <c r="I167" s="48"/>
      <c r="J167" s="48"/>
      <c r="K167" s="48"/>
    </row>
    <row r="168" spans="1:11" ht="15" customHeight="1" x14ac:dyDescent="0.25">
      <c r="A168" s="48"/>
      <c r="B168" s="48"/>
      <c r="C168" s="52" t="s">
        <v>60</v>
      </c>
      <c r="D168" s="70">
        <v>0</v>
      </c>
      <c r="E168" s="70">
        <v>0</v>
      </c>
      <c r="F168" s="70">
        <v>0</v>
      </c>
      <c r="G168" s="70">
        <v>0</v>
      </c>
      <c r="H168" s="48"/>
      <c r="I168" s="48"/>
      <c r="J168" s="48"/>
      <c r="K168" s="48"/>
    </row>
    <row r="169" spans="1:11" ht="15" customHeight="1" x14ac:dyDescent="0.25">
      <c r="A169" s="48"/>
      <c r="B169" s="48"/>
      <c r="C169" s="52" t="s">
        <v>61</v>
      </c>
      <c r="D169" s="70">
        <v>0</v>
      </c>
      <c r="E169" s="70">
        <v>0</v>
      </c>
      <c r="F169" s="70">
        <v>0</v>
      </c>
      <c r="G169" s="70">
        <v>0</v>
      </c>
      <c r="H169" s="48"/>
      <c r="I169" s="48"/>
      <c r="J169" s="48"/>
      <c r="K169" s="48"/>
    </row>
    <row r="170" spans="1:11" ht="15" customHeight="1" x14ac:dyDescent="0.25">
      <c r="A170" s="48"/>
      <c r="B170" s="48"/>
      <c r="C170" s="52" t="s">
        <v>62</v>
      </c>
      <c r="D170" s="70">
        <v>0</v>
      </c>
      <c r="E170" s="70">
        <v>1000000</v>
      </c>
      <c r="F170" s="70">
        <v>1000000</v>
      </c>
      <c r="G170" s="70">
        <v>1000000</v>
      </c>
      <c r="H170" s="48"/>
      <c r="I170" s="48"/>
      <c r="J170" s="48"/>
      <c r="K170" s="48"/>
    </row>
    <row r="171" spans="1:11" ht="15" customHeight="1" x14ac:dyDescent="0.25">
      <c r="A171" s="48"/>
      <c r="B171" s="48"/>
      <c r="C171" s="52" t="s">
        <v>49</v>
      </c>
      <c r="D171" s="70">
        <v>0</v>
      </c>
      <c r="E171" s="70">
        <v>1000000</v>
      </c>
      <c r="F171" s="70">
        <v>1000000</v>
      </c>
      <c r="G171" s="70">
        <v>1000000</v>
      </c>
      <c r="H171" s="48"/>
      <c r="I171" s="48"/>
      <c r="J171" s="48"/>
      <c r="K171" s="48"/>
    </row>
    <row r="172" spans="1:11" ht="15" customHeight="1" x14ac:dyDescent="0.25">
      <c r="A172" s="48"/>
      <c r="B172" s="48"/>
      <c r="C172" s="52" t="s">
        <v>58</v>
      </c>
      <c r="D172" s="70">
        <v>0</v>
      </c>
      <c r="E172" s="70">
        <v>0</v>
      </c>
      <c r="F172" s="70">
        <v>0</v>
      </c>
      <c r="G172" s="70">
        <v>0</v>
      </c>
      <c r="H172" s="48"/>
      <c r="I172" s="48"/>
      <c r="J172" s="48"/>
      <c r="K172" s="48"/>
    </row>
    <row r="173" spans="1:11" ht="15" customHeight="1" x14ac:dyDescent="0.25">
      <c r="A173" s="48"/>
      <c r="B173" s="48"/>
      <c r="C173" s="52" t="s">
        <v>59</v>
      </c>
      <c r="D173" s="70">
        <v>0</v>
      </c>
      <c r="E173" s="70">
        <v>0</v>
      </c>
      <c r="F173" s="70">
        <v>0</v>
      </c>
      <c r="G173" s="70">
        <v>0</v>
      </c>
      <c r="H173" s="48"/>
      <c r="I173" s="48"/>
      <c r="J173" s="48"/>
      <c r="K173" s="48"/>
    </row>
    <row r="174" spans="1:11" ht="15" customHeight="1" x14ac:dyDescent="0.25">
      <c r="A174" s="48"/>
      <c r="B174" s="48"/>
      <c r="C174" s="52" t="s">
        <v>60</v>
      </c>
      <c r="D174" s="70">
        <v>0</v>
      </c>
      <c r="E174" s="70">
        <v>0</v>
      </c>
      <c r="F174" s="70">
        <v>0</v>
      </c>
      <c r="G174" s="70">
        <v>0</v>
      </c>
      <c r="H174" s="48"/>
      <c r="I174" s="48"/>
      <c r="J174" s="48"/>
      <c r="K174" s="48"/>
    </row>
    <row r="175" spans="1:11" ht="15" customHeight="1" x14ac:dyDescent="0.25">
      <c r="A175" s="48"/>
      <c r="B175" s="48"/>
      <c r="C175" s="52" t="s">
        <v>61</v>
      </c>
      <c r="D175" s="70">
        <v>0</v>
      </c>
      <c r="E175" s="70">
        <v>0</v>
      </c>
      <c r="F175" s="70">
        <v>0</v>
      </c>
      <c r="G175" s="70">
        <v>0</v>
      </c>
      <c r="H175" s="48"/>
      <c r="I175" s="48"/>
      <c r="J175" s="48"/>
      <c r="K175" s="48"/>
    </row>
    <row r="176" spans="1:11" ht="15" customHeight="1" x14ac:dyDescent="0.25">
      <c r="A176" s="48"/>
      <c r="B176" s="48"/>
      <c r="C176" s="52" t="s">
        <v>63</v>
      </c>
      <c r="D176" s="70">
        <v>0</v>
      </c>
      <c r="E176" s="70">
        <v>0</v>
      </c>
      <c r="F176" s="70">
        <v>0</v>
      </c>
      <c r="G176" s="70">
        <v>0</v>
      </c>
      <c r="H176" s="48"/>
      <c r="I176" s="48"/>
      <c r="J176" s="48"/>
      <c r="K176" s="48"/>
    </row>
    <row r="177" spans="1:11" ht="15" customHeight="1" x14ac:dyDescent="0.25">
      <c r="A177" s="48"/>
      <c r="B177" s="48"/>
      <c r="C177" s="52" t="s">
        <v>49</v>
      </c>
      <c r="D177" s="70">
        <v>0</v>
      </c>
      <c r="E177" s="70">
        <v>0</v>
      </c>
      <c r="F177" s="70">
        <v>0</v>
      </c>
      <c r="G177" s="70">
        <v>0</v>
      </c>
      <c r="H177" s="48"/>
      <c r="I177" s="48"/>
      <c r="J177" s="48"/>
      <c r="K177" s="48"/>
    </row>
    <row r="178" spans="1:11" ht="15" customHeight="1" x14ac:dyDescent="0.25">
      <c r="A178" s="48"/>
      <c r="B178" s="48"/>
      <c r="C178" s="52" t="s">
        <v>58</v>
      </c>
      <c r="D178" s="70">
        <v>0</v>
      </c>
      <c r="E178" s="70">
        <v>0</v>
      </c>
      <c r="F178" s="70">
        <v>0</v>
      </c>
      <c r="G178" s="70">
        <v>0</v>
      </c>
      <c r="H178" s="48"/>
      <c r="I178" s="48"/>
      <c r="J178" s="48"/>
      <c r="K178" s="48"/>
    </row>
    <row r="179" spans="1:11" ht="15" customHeight="1" x14ac:dyDescent="0.25">
      <c r="A179" s="48"/>
      <c r="B179" s="48"/>
      <c r="C179" s="52" t="s">
        <v>59</v>
      </c>
      <c r="D179" s="70">
        <v>0</v>
      </c>
      <c r="E179" s="70">
        <v>0</v>
      </c>
      <c r="F179" s="70">
        <v>0</v>
      </c>
      <c r="G179" s="70">
        <v>0</v>
      </c>
      <c r="H179" s="48"/>
      <c r="I179" s="48"/>
      <c r="J179" s="48"/>
      <c r="K179" s="48"/>
    </row>
    <row r="180" spans="1:11" ht="15" customHeight="1" x14ac:dyDescent="0.25">
      <c r="A180" s="48"/>
      <c r="B180" s="48"/>
      <c r="C180" s="52" t="s">
        <v>60</v>
      </c>
      <c r="D180" s="70">
        <v>0</v>
      </c>
      <c r="E180" s="70">
        <v>0</v>
      </c>
      <c r="F180" s="70">
        <v>0</v>
      </c>
      <c r="G180" s="70">
        <v>0</v>
      </c>
      <c r="H180" s="48"/>
      <c r="I180" s="48"/>
      <c r="J180" s="48"/>
      <c r="K180" s="48"/>
    </row>
    <row r="181" spans="1:11" ht="15" customHeight="1" x14ac:dyDescent="0.25">
      <c r="A181" s="48"/>
      <c r="B181" s="48"/>
      <c r="C181" s="52" t="s">
        <v>61</v>
      </c>
      <c r="D181" s="70">
        <v>0</v>
      </c>
      <c r="E181" s="70">
        <v>0</v>
      </c>
      <c r="F181" s="70">
        <v>0</v>
      </c>
      <c r="G181" s="70">
        <v>0</v>
      </c>
      <c r="H181" s="48"/>
      <c r="I181" s="48"/>
      <c r="J181" s="48"/>
      <c r="K181" s="48"/>
    </row>
    <row r="182" spans="1:11" ht="15" customHeight="1" x14ac:dyDescent="0.25">
      <c r="A182" s="48"/>
      <c r="B182" s="48"/>
      <c r="C182" s="52" t="s">
        <v>64</v>
      </c>
      <c r="D182" s="70">
        <v>0</v>
      </c>
      <c r="E182" s="70">
        <v>0</v>
      </c>
      <c r="F182" s="70">
        <v>0</v>
      </c>
      <c r="G182" s="70">
        <v>0</v>
      </c>
      <c r="H182" s="48"/>
      <c r="I182" s="48"/>
      <c r="J182" s="48"/>
      <c r="K182" s="48"/>
    </row>
    <row r="183" spans="1:11" ht="15" customHeight="1" x14ac:dyDescent="0.25">
      <c r="A183" s="48"/>
      <c r="B183" s="48"/>
      <c r="C183" s="52" t="s">
        <v>65</v>
      </c>
      <c r="D183" s="70">
        <v>0</v>
      </c>
      <c r="E183" s="70">
        <v>0</v>
      </c>
      <c r="F183" s="70">
        <v>0</v>
      </c>
      <c r="G183" s="70">
        <v>0</v>
      </c>
      <c r="H183" s="48"/>
      <c r="I183" s="48"/>
      <c r="J183" s="48"/>
      <c r="K183" s="48"/>
    </row>
    <row r="184" spans="1:11" ht="20.100000000000001" customHeight="1" x14ac:dyDescent="0.25">
      <c r="A184" s="48"/>
      <c r="B184" s="48"/>
      <c r="C184" s="72" t="s">
        <v>18</v>
      </c>
      <c r="D184" s="48"/>
      <c r="E184" s="48"/>
      <c r="F184" s="48"/>
      <c r="G184" s="48"/>
      <c r="H184" s="48"/>
      <c r="I184" s="48"/>
      <c r="J184" s="48"/>
      <c r="K184" s="48"/>
    </row>
  </sheetData>
  <mergeCells count="23">
    <mergeCell ref="D6:G6"/>
    <mergeCell ref="C1:G1"/>
    <mergeCell ref="C2:G2"/>
    <mergeCell ref="D3:G3"/>
    <mergeCell ref="D4:G4"/>
    <mergeCell ref="D5:G5"/>
    <mergeCell ref="C83:G83"/>
    <mergeCell ref="D7:G7"/>
    <mergeCell ref="C8:G8"/>
    <mergeCell ref="C9:G9"/>
    <mergeCell ref="D10:G10"/>
    <mergeCell ref="D18:G18"/>
    <mergeCell ref="C25:G25"/>
    <mergeCell ref="D26:G26"/>
    <mergeCell ref="D27:G27"/>
    <mergeCell ref="D28:G28"/>
    <mergeCell ref="D29:G29"/>
    <mergeCell ref="C38:G38"/>
    <mergeCell ref="D84:G84"/>
    <mergeCell ref="D85:G85"/>
    <mergeCell ref="D86:G86"/>
    <mergeCell ref="D87:G87"/>
    <mergeCell ref="C96:G96"/>
  </mergeCells>
  <pageMargins left="0" right="0" top="0" bottom="0" header="0" footer="0"/>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236"/>
  <sheetViews>
    <sheetView view="pageBreakPreview" topLeftCell="A207" zoomScale="60" zoomScaleNormal="100" workbookViewId="0">
      <selection activeCell="H249" sqref="H249"/>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1461</v>
      </c>
      <c r="D3" s="1632"/>
      <c r="E3" s="1632"/>
      <c r="F3" s="1632"/>
      <c r="G3" s="23"/>
      <c r="H3" s="23"/>
      <c r="I3" s="23"/>
      <c r="J3" s="23"/>
    </row>
    <row r="4" spans="1:10" ht="14.1" customHeight="1" x14ac:dyDescent="0.25">
      <c r="A4" s="23"/>
      <c r="B4" s="25" t="s">
        <v>4</v>
      </c>
      <c r="C4" s="1631" t="s">
        <v>1462</v>
      </c>
      <c r="D4" s="1632"/>
      <c r="E4" s="1632"/>
      <c r="F4" s="1632"/>
      <c r="G4" s="23"/>
      <c r="H4" s="23"/>
      <c r="I4" s="23"/>
      <c r="J4" s="23"/>
    </row>
    <row r="5" spans="1:10" ht="14.1" customHeight="1" x14ac:dyDescent="0.25">
      <c r="A5" s="23"/>
      <c r="B5" s="25" t="s">
        <v>6</v>
      </c>
      <c r="C5" s="1631" t="s">
        <v>1463</v>
      </c>
      <c r="D5" s="1632"/>
      <c r="E5" s="1632"/>
      <c r="F5" s="1632"/>
      <c r="G5" s="23"/>
      <c r="H5" s="23"/>
      <c r="I5" s="23"/>
      <c r="J5" s="23"/>
    </row>
    <row r="6" spans="1:10" ht="14.1" customHeight="1" x14ac:dyDescent="0.25">
      <c r="A6" s="23"/>
      <c r="B6" s="25" t="s">
        <v>8</v>
      </c>
      <c r="C6" s="1631" t="s">
        <v>365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20.100000000000001" customHeight="1" x14ac:dyDescent="0.25">
      <c r="A9" s="23"/>
      <c r="B9" s="1629" t="s">
        <v>1464</v>
      </c>
      <c r="C9" s="1630"/>
      <c r="D9" s="1630"/>
      <c r="E9" s="1630"/>
      <c r="F9" s="1630"/>
      <c r="G9" s="23"/>
      <c r="H9" s="23"/>
      <c r="I9" s="23"/>
      <c r="J9" s="23"/>
    </row>
    <row r="10" spans="1:10" ht="30.95" customHeight="1" x14ac:dyDescent="0.25">
      <c r="A10" s="23"/>
      <c r="B10" s="26" t="s">
        <v>14</v>
      </c>
      <c r="C10" s="1623" t="s">
        <v>1465</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14.1" customHeight="1" x14ac:dyDescent="0.25">
      <c r="A13" s="23"/>
      <c r="B13" s="27" t="s">
        <v>1466</v>
      </c>
      <c r="C13" s="31" t="s">
        <v>186</v>
      </c>
      <c r="D13" s="31" t="s">
        <v>186</v>
      </c>
      <c r="E13" s="31" t="s">
        <v>186</v>
      </c>
      <c r="F13" s="31" t="s">
        <v>186</v>
      </c>
      <c r="G13" s="23"/>
      <c r="H13" s="23"/>
      <c r="I13" s="23"/>
      <c r="J13" s="23"/>
    </row>
    <row r="14" spans="1:10" ht="72" customHeight="1" x14ac:dyDescent="0.25">
      <c r="A14" s="23"/>
      <c r="B14" s="26" t="s">
        <v>16</v>
      </c>
      <c r="C14" s="1623" t="s">
        <v>1467</v>
      </c>
      <c r="D14" s="1624"/>
      <c r="E14" s="1624"/>
      <c r="F14" s="1624"/>
      <c r="G14" s="23"/>
      <c r="H14" s="23"/>
      <c r="I14" s="23"/>
      <c r="J14" s="23"/>
    </row>
    <row r="15" spans="1:10" ht="27.95" customHeight="1" x14ac:dyDescent="0.25">
      <c r="A15" s="23"/>
      <c r="B15" s="27" t="s">
        <v>184</v>
      </c>
      <c r="C15" s="28">
        <v>2023</v>
      </c>
      <c r="D15" s="28">
        <v>2024</v>
      </c>
      <c r="E15" s="28">
        <v>2025</v>
      </c>
      <c r="F15" s="28">
        <v>2026</v>
      </c>
      <c r="G15" s="23"/>
      <c r="H15" s="23"/>
      <c r="I15" s="23"/>
      <c r="J15" s="23"/>
    </row>
    <row r="16" spans="1:10" ht="14.1" customHeight="1" x14ac:dyDescent="0.25">
      <c r="A16" s="23"/>
      <c r="B16" s="29"/>
      <c r="C16" s="30" t="s">
        <v>22</v>
      </c>
      <c r="D16" s="30" t="s">
        <v>23</v>
      </c>
      <c r="E16" s="30" t="s">
        <v>23</v>
      </c>
      <c r="F16" s="30" t="s">
        <v>23</v>
      </c>
      <c r="G16" s="23"/>
      <c r="H16" s="23"/>
      <c r="I16" s="23"/>
      <c r="J16" s="23"/>
    </row>
    <row r="17" spans="1:10" ht="20.100000000000001" customHeight="1" x14ac:dyDescent="0.25">
      <c r="A17" s="23"/>
      <c r="B17" s="27" t="s">
        <v>1468</v>
      </c>
      <c r="C17" s="31" t="s">
        <v>220</v>
      </c>
      <c r="D17" s="31" t="s">
        <v>220</v>
      </c>
      <c r="E17" s="31" t="s">
        <v>220</v>
      </c>
      <c r="F17" s="31" t="s">
        <v>220</v>
      </c>
      <c r="G17" s="23"/>
      <c r="H17" s="23"/>
      <c r="I17" s="23"/>
      <c r="J17" s="23"/>
    </row>
    <row r="18" spans="1:10" ht="20.100000000000001" customHeight="1" x14ac:dyDescent="0.25">
      <c r="A18" s="23"/>
      <c r="B18" s="27" t="s">
        <v>1469</v>
      </c>
      <c r="C18" s="31" t="s">
        <v>1470</v>
      </c>
      <c r="D18" s="31" t="s">
        <v>1470</v>
      </c>
      <c r="E18" s="31" t="s">
        <v>1470</v>
      </c>
      <c r="F18" s="31" t="s">
        <v>1470</v>
      </c>
      <c r="G18" s="23"/>
      <c r="H18" s="23"/>
      <c r="I18" s="23"/>
      <c r="J18" s="23"/>
    </row>
    <row r="19" spans="1:10" ht="20.100000000000001" customHeight="1" x14ac:dyDescent="0.25">
      <c r="A19" s="23"/>
      <c r="B19" s="27" t="s">
        <v>1471</v>
      </c>
      <c r="C19" s="31" t="s">
        <v>197</v>
      </c>
      <c r="D19" s="31" t="s">
        <v>197</v>
      </c>
      <c r="E19" s="31" t="s">
        <v>197</v>
      </c>
      <c r="F19" s="31" t="s">
        <v>197</v>
      </c>
      <c r="G19" s="23"/>
      <c r="H19" s="23"/>
      <c r="I19" s="23"/>
      <c r="J19" s="23"/>
    </row>
    <row r="20" spans="1:10" ht="14.1" customHeight="1" x14ac:dyDescent="0.25">
      <c r="A20" s="23"/>
      <c r="B20" s="1621" t="s">
        <v>27</v>
      </c>
      <c r="C20" s="1622"/>
      <c r="D20" s="1622"/>
      <c r="E20" s="1622"/>
      <c r="F20" s="1622"/>
      <c r="G20" s="23"/>
      <c r="H20" s="23"/>
      <c r="I20" s="23"/>
      <c r="J20" s="23"/>
    </row>
    <row r="21" spans="1:10" ht="14.1" customHeight="1" x14ac:dyDescent="0.25">
      <c r="A21" s="23"/>
      <c r="B21" s="32" t="s">
        <v>1472</v>
      </c>
      <c r="C21" s="1621" t="s">
        <v>1473</v>
      </c>
      <c r="D21" s="1622"/>
      <c r="E21" s="1622"/>
      <c r="F21" s="1622"/>
      <c r="G21" s="23"/>
      <c r="H21" s="23"/>
      <c r="I21" s="23"/>
      <c r="J21" s="23"/>
    </row>
    <row r="22" spans="1:10" ht="27" customHeight="1" x14ac:dyDescent="0.25">
      <c r="A22" s="23"/>
      <c r="B22" s="33" t="s">
        <v>19</v>
      </c>
      <c r="C22" s="1619" t="s">
        <v>1474</v>
      </c>
      <c r="D22" s="1620"/>
      <c r="E22" s="1620"/>
      <c r="F22" s="1620"/>
      <c r="G22" s="23"/>
      <c r="H22" s="23"/>
      <c r="I22" s="23"/>
      <c r="J22" s="23"/>
    </row>
    <row r="23" spans="1:10" ht="27" customHeight="1" x14ac:dyDescent="0.25">
      <c r="A23" s="23"/>
      <c r="B23" s="34" t="s">
        <v>20</v>
      </c>
      <c r="C23" s="1615" t="s">
        <v>1475</v>
      </c>
      <c r="D23" s="1616"/>
      <c r="E23" s="1616"/>
      <c r="F23" s="1616"/>
      <c r="G23" s="23"/>
      <c r="H23" s="23"/>
      <c r="I23" s="23"/>
      <c r="J23" s="23"/>
    </row>
    <row r="24" spans="1:10" ht="27" customHeight="1" x14ac:dyDescent="0.25">
      <c r="A24" s="23"/>
      <c r="B24" s="34" t="s">
        <v>21</v>
      </c>
      <c r="C24" s="1615" t="s">
        <v>1476</v>
      </c>
      <c r="D24" s="1616"/>
      <c r="E24" s="1616"/>
      <c r="F24" s="1616"/>
      <c r="G24" s="23"/>
      <c r="H24" s="23"/>
      <c r="I24" s="23"/>
      <c r="J24" s="23"/>
    </row>
    <row r="25" spans="1:10" ht="15" customHeight="1" x14ac:dyDescent="0.25">
      <c r="A25" s="23"/>
      <c r="B25" s="35"/>
      <c r="C25" s="36">
        <v>2023</v>
      </c>
      <c r="D25" s="36">
        <v>2024</v>
      </c>
      <c r="E25" s="36">
        <v>2025</v>
      </c>
      <c r="F25" s="36">
        <v>2026</v>
      </c>
      <c r="G25" s="23"/>
      <c r="H25" s="23"/>
      <c r="I25" s="23"/>
      <c r="J25" s="23"/>
    </row>
    <row r="26" spans="1:10" ht="15" customHeight="1" x14ac:dyDescent="0.25">
      <c r="A26" s="23"/>
      <c r="B26" s="37"/>
      <c r="C26" s="38" t="s">
        <v>22</v>
      </c>
      <c r="D26" s="38" t="s">
        <v>23</v>
      </c>
      <c r="E26" s="38" t="s">
        <v>23</v>
      </c>
      <c r="F26" s="38" t="s">
        <v>23</v>
      </c>
      <c r="G26" s="23"/>
      <c r="H26" s="23"/>
      <c r="I26" s="23"/>
      <c r="J26" s="23"/>
    </row>
    <row r="27" spans="1:10" ht="14.1" customHeight="1" x14ac:dyDescent="0.25">
      <c r="A27" s="23"/>
      <c r="B27" s="27" t="s">
        <v>33</v>
      </c>
      <c r="C27" s="31" t="s">
        <v>1477</v>
      </c>
      <c r="D27" s="31" t="s">
        <v>1478</v>
      </c>
      <c r="E27" s="31" t="s">
        <v>1478</v>
      </c>
      <c r="F27" s="31" t="s">
        <v>1478</v>
      </c>
      <c r="G27" s="23"/>
      <c r="H27" s="23"/>
      <c r="I27" s="23"/>
      <c r="J27" s="23"/>
    </row>
    <row r="28" spans="1:10" ht="14.1" customHeight="1" x14ac:dyDescent="0.25">
      <c r="A28" s="23"/>
      <c r="B28" s="27" t="s">
        <v>35</v>
      </c>
      <c r="C28" s="31" t="s">
        <v>1479</v>
      </c>
      <c r="D28" s="31" t="s">
        <v>1480</v>
      </c>
      <c r="E28" s="31" t="s">
        <v>1481</v>
      </c>
      <c r="F28" s="31" t="s">
        <v>1482</v>
      </c>
      <c r="G28" s="23"/>
      <c r="H28" s="23"/>
      <c r="I28" s="23"/>
      <c r="J28" s="23"/>
    </row>
    <row r="29" spans="1:10" ht="14.1" customHeight="1" x14ac:dyDescent="0.25">
      <c r="A29" s="23"/>
      <c r="B29" s="27" t="s">
        <v>40</v>
      </c>
      <c r="C29" s="31" t="s">
        <v>1483</v>
      </c>
      <c r="D29" s="31" t="s">
        <v>1484</v>
      </c>
      <c r="E29" s="31" t="s">
        <v>1485</v>
      </c>
      <c r="F29" s="31" t="s">
        <v>1486</v>
      </c>
      <c r="G29" s="23"/>
      <c r="H29" s="23"/>
      <c r="I29" s="23"/>
      <c r="J29" s="23"/>
    </row>
    <row r="30" spans="1:10" ht="14.1" customHeight="1" x14ac:dyDescent="0.25">
      <c r="A30" s="23"/>
      <c r="B30" s="27" t="s">
        <v>41</v>
      </c>
      <c r="C30" s="31" t="s">
        <v>18</v>
      </c>
      <c r="D30" s="31" t="s">
        <v>401</v>
      </c>
      <c r="E30" s="31" t="s">
        <v>42</v>
      </c>
      <c r="F30" s="31" t="s">
        <v>42</v>
      </c>
      <c r="G30" s="23"/>
      <c r="H30" s="23"/>
      <c r="I30" s="23"/>
      <c r="J30" s="23"/>
    </row>
    <row r="31" spans="1:10" ht="14.1" customHeight="1" x14ac:dyDescent="0.25">
      <c r="A31" s="23"/>
      <c r="B31" s="27" t="s">
        <v>43</v>
      </c>
      <c r="C31" s="31" t="s">
        <v>18</v>
      </c>
      <c r="D31" s="31" t="s">
        <v>1487</v>
      </c>
      <c r="E31" s="31" t="s">
        <v>1488</v>
      </c>
      <c r="F31" s="31" t="s">
        <v>1489</v>
      </c>
      <c r="G31" s="23"/>
      <c r="H31" s="23"/>
      <c r="I31" s="23"/>
      <c r="J31" s="23"/>
    </row>
    <row r="32" spans="1:10" ht="14.1" customHeight="1" x14ac:dyDescent="0.25">
      <c r="A32" s="23"/>
      <c r="B32" s="27" t="s">
        <v>47</v>
      </c>
      <c r="C32" s="31" t="s">
        <v>18</v>
      </c>
      <c r="D32" s="31" t="s">
        <v>1490</v>
      </c>
      <c r="E32" s="31" t="s">
        <v>1488</v>
      </c>
      <c r="F32" s="31" t="s">
        <v>1489</v>
      </c>
      <c r="G32" s="23"/>
      <c r="H32" s="23"/>
      <c r="I32" s="23"/>
      <c r="J32" s="23"/>
    </row>
    <row r="33" spans="1:10" ht="14.1" customHeight="1" x14ac:dyDescent="0.25">
      <c r="A33" s="23"/>
      <c r="B33" s="1617" t="s">
        <v>24</v>
      </c>
      <c r="C33" s="1618"/>
      <c r="D33" s="1618"/>
      <c r="E33" s="1618"/>
      <c r="F33" s="1618"/>
      <c r="G33" s="23"/>
      <c r="H33" s="23"/>
      <c r="I33" s="23"/>
      <c r="J33" s="23"/>
    </row>
    <row r="34" spans="1:10" ht="14.1" customHeight="1" x14ac:dyDescent="0.25">
      <c r="A34" s="23"/>
      <c r="B34" s="35"/>
      <c r="C34" s="36">
        <v>2023</v>
      </c>
      <c r="D34" s="36">
        <v>2024</v>
      </c>
      <c r="E34" s="36">
        <v>2025</v>
      </c>
      <c r="F34" s="36">
        <v>2026</v>
      </c>
      <c r="G34" s="23"/>
      <c r="H34" s="23"/>
      <c r="I34" s="23"/>
      <c r="J34" s="23"/>
    </row>
    <row r="35" spans="1:10" ht="14.1" customHeight="1" x14ac:dyDescent="0.25">
      <c r="A35" s="23"/>
      <c r="B35" s="37"/>
      <c r="C35" s="38" t="s">
        <v>22</v>
      </c>
      <c r="D35" s="38" t="s">
        <v>23</v>
      </c>
      <c r="E35" s="38" t="s">
        <v>23</v>
      </c>
      <c r="F35" s="38" t="s">
        <v>23</v>
      </c>
      <c r="G35" s="23"/>
      <c r="H35" s="23"/>
      <c r="I35" s="23"/>
      <c r="J35" s="23"/>
    </row>
    <row r="36" spans="1:10" ht="14.1" customHeight="1" x14ac:dyDescent="0.25">
      <c r="A36" s="23"/>
      <c r="B36" s="39" t="s">
        <v>48</v>
      </c>
      <c r="C36" s="40">
        <v>0</v>
      </c>
      <c r="D36" s="40">
        <v>117076000</v>
      </c>
      <c r="E36" s="40">
        <v>117076000</v>
      </c>
      <c r="F36" s="40">
        <v>117076000</v>
      </c>
      <c r="G36" s="23"/>
      <c r="H36" s="23"/>
      <c r="I36" s="23"/>
      <c r="J36" s="23"/>
    </row>
    <row r="37" spans="1:10" ht="14.1" customHeight="1" x14ac:dyDescent="0.25">
      <c r="A37" s="23"/>
      <c r="B37" s="39" t="s">
        <v>49</v>
      </c>
      <c r="C37" s="40">
        <v>0</v>
      </c>
      <c r="D37" s="40">
        <v>117076000</v>
      </c>
      <c r="E37" s="40">
        <v>117076000</v>
      </c>
      <c r="F37" s="40">
        <v>117076000</v>
      </c>
      <c r="G37" s="23"/>
      <c r="H37" s="23"/>
      <c r="I37" s="23"/>
      <c r="J37" s="23"/>
    </row>
    <row r="38" spans="1:10" ht="14.1" customHeight="1" x14ac:dyDescent="0.25">
      <c r="A38" s="23"/>
      <c r="B38" s="39" t="s">
        <v>50</v>
      </c>
      <c r="C38" s="40">
        <v>0</v>
      </c>
      <c r="D38" s="40">
        <v>0</v>
      </c>
      <c r="E38" s="40">
        <v>0</v>
      </c>
      <c r="F38" s="40">
        <v>0</v>
      </c>
      <c r="G38" s="23"/>
      <c r="H38" s="23"/>
      <c r="I38" s="23"/>
      <c r="J38" s="23"/>
    </row>
    <row r="39" spans="1:10" ht="14.1" customHeight="1" x14ac:dyDescent="0.25">
      <c r="A39" s="23"/>
      <c r="B39" s="39" t="s">
        <v>51</v>
      </c>
      <c r="C39" s="40">
        <v>0</v>
      </c>
      <c r="D39" s="40">
        <v>15441000</v>
      </c>
      <c r="E39" s="40">
        <v>15441000</v>
      </c>
      <c r="F39" s="40">
        <v>15441000</v>
      </c>
      <c r="G39" s="23"/>
      <c r="H39" s="23"/>
      <c r="I39" s="23"/>
      <c r="J39" s="23"/>
    </row>
    <row r="40" spans="1:10" ht="14.1" customHeight="1" x14ac:dyDescent="0.25">
      <c r="A40" s="23"/>
      <c r="B40" s="39" t="s">
        <v>49</v>
      </c>
      <c r="C40" s="40">
        <v>0</v>
      </c>
      <c r="D40" s="40">
        <v>15441000</v>
      </c>
      <c r="E40" s="40">
        <v>15441000</v>
      </c>
      <c r="F40" s="40">
        <v>15441000</v>
      </c>
      <c r="G40" s="23"/>
      <c r="H40" s="23"/>
      <c r="I40" s="23"/>
      <c r="J40" s="23"/>
    </row>
    <row r="41" spans="1:10" ht="14.1" customHeight="1" x14ac:dyDescent="0.25">
      <c r="A41" s="23"/>
      <c r="B41" s="39" t="s">
        <v>50</v>
      </c>
      <c r="C41" s="40">
        <v>0</v>
      </c>
      <c r="D41" s="40">
        <v>0</v>
      </c>
      <c r="E41" s="40">
        <v>0</v>
      </c>
      <c r="F41" s="40">
        <v>0</v>
      </c>
      <c r="G41" s="23"/>
      <c r="H41" s="23"/>
      <c r="I41" s="23"/>
      <c r="J41" s="23"/>
    </row>
    <row r="42" spans="1:10" ht="14.1" customHeight="1" x14ac:dyDescent="0.25">
      <c r="A42" s="23"/>
      <c r="B42" s="39" t="s">
        <v>52</v>
      </c>
      <c r="C42" s="40">
        <v>0</v>
      </c>
      <c r="D42" s="40">
        <v>25483000</v>
      </c>
      <c r="E42" s="40">
        <v>27483000</v>
      </c>
      <c r="F42" s="40">
        <v>27983000</v>
      </c>
      <c r="G42" s="23"/>
      <c r="H42" s="23"/>
      <c r="I42" s="23"/>
      <c r="J42" s="23"/>
    </row>
    <row r="43" spans="1:10" ht="14.1" customHeight="1" x14ac:dyDescent="0.25">
      <c r="A43" s="23"/>
      <c r="B43" s="39" t="s">
        <v>49</v>
      </c>
      <c r="C43" s="40">
        <v>0</v>
      </c>
      <c r="D43" s="40">
        <v>25483000</v>
      </c>
      <c r="E43" s="40">
        <v>27483000</v>
      </c>
      <c r="F43" s="40">
        <v>27983000</v>
      </c>
      <c r="G43" s="23"/>
      <c r="H43" s="23"/>
      <c r="I43" s="23"/>
      <c r="J43" s="23"/>
    </row>
    <row r="44" spans="1:10" ht="14.1" customHeight="1" x14ac:dyDescent="0.25">
      <c r="A44" s="23"/>
      <c r="B44" s="39" t="s">
        <v>50</v>
      </c>
      <c r="C44" s="40">
        <v>0</v>
      </c>
      <c r="D44" s="40">
        <v>0</v>
      </c>
      <c r="E44" s="40">
        <v>0</v>
      </c>
      <c r="F44" s="40">
        <v>0</v>
      </c>
      <c r="G44" s="23"/>
      <c r="H44" s="23"/>
      <c r="I44" s="23"/>
      <c r="J44" s="23"/>
    </row>
    <row r="45" spans="1:10" ht="14.1" customHeight="1" x14ac:dyDescent="0.25">
      <c r="A45" s="23"/>
      <c r="B45" s="39" t="s">
        <v>53</v>
      </c>
      <c r="C45" s="40">
        <v>0</v>
      </c>
      <c r="D45" s="40">
        <v>0</v>
      </c>
      <c r="E45" s="40">
        <v>0</v>
      </c>
      <c r="F45" s="40">
        <v>0</v>
      </c>
      <c r="G45" s="23"/>
      <c r="H45" s="23"/>
      <c r="I45" s="23"/>
      <c r="J45" s="23"/>
    </row>
    <row r="46" spans="1:10" ht="14.1" customHeight="1" x14ac:dyDescent="0.25">
      <c r="A46" s="23"/>
      <c r="B46" s="39" t="s">
        <v>49</v>
      </c>
      <c r="C46" s="40">
        <v>0</v>
      </c>
      <c r="D46" s="40">
        <v>0</v>
      </c>
      <c r="E46" s="40">
        <v>0</v>
      </c>
      <c r="F46" s="40">
        <v>0</v>
      </c>
      <c r="G46" s="23"/>
      <c r="H46" s="23"/>
      <c r="I46" s="23"/>
      <c r="J46" s="23"/>
    </row>
    <row r="47" spans="1:10" ht="14.1" customHeight="1" x14ac:dyDescent="0.25">
      <c r="A47" s="23"/>
      <c r="B47" s="39" t="s">
        <v>50</v>
      </c>
      <c r="C47" s="40">
        <v>0</v>
      </c>
      <c r="D47" s="40">
        <v>0</v>
      </c>
      <c r="E47" s="40">
        <v>0</v>
      </c>
      <c r="F47" s="40">
        <v>0</v>
      </c>
      <c r="G47" s="23"/>
      <c r="H47" s="23"/>
      <c r="I47" s="23"/>
      <c r="J47" s="23"/>
    </row>
    <row r="48" spans="1:10" ht="14.1" customHeight="1" x14ac:dyDescent="0.25">
      <c r="A48" s="23"/>
      <c r="B48" s="39" t="s">
        <v>54</v>
      </c>
      <c r="C48" s="40">
        <v>0</v>
      </c>
      <c r="D48" s="40">
        <v>0</v>
      </c>
      <c r="E48" s="40">
        <v>0</v>
      </c>
      <c r="F48" s="40">
        <v>0</v>
      </c>
      <c r="G48" s="23"/>
      <c r="H48" s="23"/>
      <c r="I48" s="23"/>
      <c r="J48" s="23"/>
    </row>
    <row r="49" spans="1:10" ht="14.1" customHeight="1" x14ac:dyDescent="0.25">
      <c r="A49" s="23"/>
      <c r="B49" s="39" t="s">
        <v>49</v>
      </c>
      <c r="C49" s="40">
        <v>0</v>
      </c>
      <c r="D49" s="40">
        <v>0</v>
      </c>
      <c r="E49" s="40">
        <v>0</v>
      </c>
      <c r="F49" s="40">
        <v>0</v>
      </c>
      <c r="G49" s="23"/>
      <c r="H49" s="23"/>
      <c r="I49" s="23"/>
      <c r="J49" s="23"/>
    </row>
    <row r="50" spans="1:10" ht="14.1" customHeight="1" x14ac:dyDescent="0.25">
      <c r="A50" s="23"/>
      <c r="B50" s="39" t="s">
        <v>50</v>
      </c>
      <c r="C50" s="40">
        <v>0</v>
      </c>
      <c r="D50" s="40">
        <v>0</v>
      </c>
      <c r="E50" s="40">
        <v>0</v>
      </c>
      <c r="F50" s="40">
        <v>0</v>
      </c>
      <c r="G50" s="23"/>
      <c r="H50" s="23"/>
      <c r="I50" s="23"/>
      <c r="J50" s="23"/>
    </row>
    <row r="51" spans="1:10" ht="14.1" customHeight="1" x14ac:dyDescent="0.25">
      <c r="A51" s="23"/>
      <c r="B51" s="39" t="s">
        <v>55</v>
      </c>
      <c r="C51" s="40">
        <v>0</v>
      </c>
      <c r="D51" s="40">
        <v>0</v>
      </c>
      <c r="E51" s="40">
        <v>0</v>
      </c>
      <c r="F51" s="40">
        <v>0</v>
      </c>
      <c r="G51" s="23"/>
      <c r="H51" s="23"/>
      <c r="I51" s="23"/>
      <c r="J51" s="23"/>
    </row>
    <row r="52" spans="1:10" ht="14.1" customHeight="1" x14ac:dyDescent="0.25">
      <c r="A52" s="23"/>
      <c r="B52" s="39" t="s">
        <v>49</v>
      </c>
      <c r="C52" s="40">
        <v>0</v>
      </c>
      <c r="D52" s="40">
        <v>0</v>
      </c>
      <c r="E52" s="40">
        <v>0</v>
      </c>
      <c r="F52" s="40">
        <v>0</v>
      </c>
      <c r="G52" s="23"/>
      <c r="H52" s="23"/>
      <c r="I52" s="23"/>
      <c r="J52" s="23"/>
    </row>
    <row r="53" spans="1:10" ht="14.1" customHeight="1" x14ac:dyDescent="0.25">
      <c r="A53" s="23"/>
      <c r="B53" s="39" t="s">
        <v>50</v>
      </c>
      <c r="C53" s="40">
        <v>0</v>
      </c>
      <c r="D53" s="40">
        <v>0</v>
      </c>
      <c r="E53" s="40">
        <v>0</v>
      </c>
      <c r="F53" s="40">
        <v>0</v>
      </c>
      <c r="G53" s="23"/>
      <c r="H53" s="23"/>
      <c r="I53" s="23"/>
      <c r="J53" s="23"/>
    </row>
    <row r="54" spans="1:10" ht="14.1" customHeight="1" x14ac:dyDescent="0.25">
      <c r="A54" s="23"/>
      <c r="B54" s="39" t="s">
        <v>56</v>
      </c>
      <c r="C54" s="40">
        <v>0</v>
      </c>
      <c r="D54" s="40">
        <v>0</v>
      </c>
      <c r="E54" s="40">
        <v>0</v>
      </c>
      <c r="F54" s="40">
        <v>0</v>
      </c>
      <c r="G54" s="23"/>
      <c r="H54" s="23"/>
      <c r="I54" s="23"/>
      <c r="J54" s="23"/>
    </row>
    <row r="55" spans="1:10" ht="14.1" customHeight="1" x14ac:dyDescent="0.25">
      <c r="A55" s="23"/>
      <c r="B55" s="39" t="s">
        <v>49</v>
      </c>
      <c r="C55" s="40">
        <v>0</v>
      </c>
      <c r="D55" s="40">
        <v>0</v>
      </c>
      <c r="E55" s="40">
        <v>0</v>
      </c>
      <c r="F55" s="40">
        <v>0</v>
      </c>
      <c r="G55" s="23"/>
      <c r="H55" s="23"/>
      <c r="I55" s="23"/>
      <c r="J55" s="23"/>
    </row>
    <row r="56" spans="1:10" ht="14.1" customHeight="1" x14ac:dyDescent="0.25">
      <c r="A56" s="23"/>
      <c r="B56" s="39" t="s">
        <v>50</v>
      </c>
      <c r="C56" s="40">
        <v>0</v>
      </c>
      <c r="D56" s="40">
        <v>0</v>
      </c>
      <c r="E56" s="40">
        <v>0</v>
      </c>
      <c r="F56" s="40">
        <v>0</v>
      </c>
      <c r="G56" s="23"/>
      <c r="H56" s="23"/>
      <c r="I56" s="23"/>
      <c r="J56" s="23"/>
    </row>
    <row r="57" spans="1:10" ht="14.1" customHeight="1" x14ac:dyDescent="0.25">
      <c r="A57" s="23"/>
      <c r="B57" s="39" t="s">
        <v>57</v>
      </c>
      <c r="C57" s="40">
        <v>0</v>
      </c>
      <c r="D57" s="40">
        <v>0</v>
      </c>
      <c r="E57" s="40">
        <v>0</v>
      </c>
      <c r="F57" s="40">
        <v>0</v>
      </c>
      <c r="G57" s="23"/>
      <c r="H57" s="23"/>
      <c r="I57" s="23"/>
      <c r="J57" s="23"/>
    </row>
    <row r="58" spans="1:10" ht="14.1" customHeight="1" x14ac:dyDescent="0.25">
      <c r="A58" s="23"/>
      <c r="B58" s="39" t="s">
        <v>49</v>
      </c>
      <c r="C58" s="40">
        <v>0</v>
      </c>
      <c r="D58" s="40">
        <v>0</v>
      </c>
      <c r="E58" s="40">
        <v>0</v>
      </c>
      <c r="F58" s="40">
        <v>0</v>
      </c>
      <c r="G58" s="23"/>
      <c r="H58" s="23"/>
      <c r="I58" s="23"/>
      <c r="J58" s="23"/>
    </row>
    <row r="59" spans="1:10" ht="14.1" customHeight="1" x14ac:dyDescent="0.25">
      <c r="A59" s="23"/>
      <c r="B59" s="39" t="s">
        <v>58</v>
      </c>
      <c r="C59" s="40">
        <v>0</v>
      </c>
      <c r="D59" s="40">
        <v>0</v>
      </c>
      <c r="E59" s="40">
        <v>0</v>
      </c>
      <c r="F59" s="40">
        <v>0</v>
      </c>
      <c r="G59" s="23"/>
      <c r="H59" s="23"/>
      <c r="I59" s="23"/>
      <c r="J59" s="23"/>
    </row>
    <row r="60" spans="1:10" ht="14.1" customHeight="1" x14ac:dyDescent="0.25">
      <c r="A60" s="23"/>
      <c r="B60" s="39" t="s">
        <v>59</v>
      </c>
      <c r="C60" s="40">
        <v>0</v>
      </c>
      <c r="D60" s="40">
        <v>0</v>
      </c>
      <c r="E60" s="40">
        <v>0</v>
      </c>
      <c r="F60" s="40">
        <v>0</v>
      </c>
      <c r="G60" s="23"/>
      <c r="H60" s="23"/>
      <c r="I60" s="23"/>
      <c r="J60" s="23"/>
    </row>
    <row r="61" spans="1:10" ht="14.1" customHeight="1" x14ac:dyDescent="0.25">
      <c r="A61" s="23"/>
      <c r="B61" s="39" t="s">
        <v>60</v>
      </c>
      <c r="C61" s="40">
        <v>0</v>
      </c>
      <c r="D61" s="40">
        <v>0</v>
      </c>
      <c r="E61" s="40">
        <v>0</v>
      </c>
      <c r="F61" s="40">
        <v>0</v>
      </c>
      <c r="G61" s="23"/>
      <c r="H61" s="23"/>
      <c r="I61" s="23"/>
      <c r="J61" s="23"/>
    </row>
    <row r="62" spans="1:10" ht="14.1" customHeight="1" x14ac:dyDescent="0.25">
      <c r="A62" s="23"/>
      <c r="B62" s="39" t="s">
        <v>61</v>
      </c>
      <c r="C62" s="40">
        <v>0</v>
      </c>
      <c r="D62" s="40">
        <v>0</v>
      </c>
      <c r="E62" s="40">
        <v>0</v>
      </c>
      <c r="F62" s="40">
        <v>0</v>
      </c>
      <c r="G62" s="23"/>
      <c r="H62" s="23"/>
      <c r="I62" s="23"/>
      <c r="J62" s="23"/>
    </row>
    <row r="63" spans="1:10" ht="14.1" customHeight="1" x14ac:dyDescent="0.25">
      <c r="A63" s="23"/>
      <c r="B63" s="39" t="s">
        <v>62</v>
      </c>
      <c r="C63" s="40">
        <v>0</v>
      </c>
      <c r="D63" s="40">
        <v>0</v>
      </c>
      <c r="E63" s="40">
        <v>0</v>
      </c>
      <c r="F63" s="40">
        <v>0</v>
      </c>
      <c r="G63" s="23"/>
      <c r="H63" s="23"/>
      <c r="I63" s="23"/>
      <c r="J63" s="23"/>
    </row>
    <row r="64" spans="1:10" ht="14.1" customHeight="1" x14ac:dyDescent="0.25">
      <c r="A64" s="23"/>
      <c r="B64" s="39" t="s">
        <v>49</v>
      </c>
      <c r="C64" s="40">
        <v>0</v>
      </c>
      <c r="D64" s="40">
        <v>0</v>
      </c>
      <c r="E64" s="40">
        <v>0</v>
      </c>
      <c r="F64" s="40">
        <v>0</v>
      </c>
      <c r="G64" s="23"/>
      <c r="H64" s="23"/>
      <c r="I64" s="23"/>
      <c r="J64" s="23"/>
    </row>
    <row r="65" spans="1:10" ht="14.1" customHeight="1" x14ac:dyDescent="0.25">
      <c r="A65" s="23"/>
      <c r="B65" s="39" t="s">
        <v>58</v>
      </c>
      <c r="C65" s="40">
        <v>0</v>
      </c>
      <c r="D65" s="40">
        <v>0</v>
      </c>
      <c r="E65" s="40">
        <v>0</v>
      </c>
      <c r="F65" s="40">
        <v>0</v>
      </c>
      <c r="G65" s="23"/>
      <c r="H65" s="23"/>
      <c r="I65" s="23"/>
      <c r="J65" s="23"/>
    </row>
    <row r="66" spans="1:10" ht="14.1" customHeight="1" x14ac:dyDescent="0.25">
      <c r="A66" s="23"/>
      <c r="B66" s="39" t="s">
        <v>59</v>
      </c>
      <c r="C66" s="40">
        <v>0</v>
      </c>
      <c r="D66" s="40">
        <v>0</v>
      </c>
      <c r="E66" s="40">
        <v>0</v>
      </c>
      <c r="F66" s="40">
        <v>0</v>
      </c>
      <c r="G66" s="23"/>
      <c r="H66" s="23"/>
      <c r="I66" s="23"/>
      <c r="J66" s="23"/>
    </row>
    <row r="67" spans="1:10" ht="14.1" customHeight="1" x14ac:dyDescent="0.25">
      <c r="A67" s="23"/>
      <c r="B67" s="39" t="s">
        <v>60</v>
      </c>
      <c r="C67" s="40">
        <v>0</v>
      </c>
      <c r="D67" s="40">
        <v>0</v>
      </c>
      <c r="E67" s="40">
        <v>0</v>
      </c>
      <c r="F67" s="40">
        <v>0</v>
      </c>
      <c r="G67" s="23"/>
      <c r="H67" s="23"/>
      <c r="I67" s="23"/>
      <c r="J67" s="23"/>
    </row>
    <row r="68" spans="1:10" ht="14.1" customHeight="1" x14ac:dyDescent="0.25">
      <c r="A68" s="23"/>
      <c r="B68" s="39" t="s">
        <v>61</v>
      </c>
      <c r="C68" s="40">
        <v>0</v>
      </c>
      <c r="D68" s="40">
        <v>0</v>
      </c>
      <c r="E68" s="40">
        <v>0</v>
      </c>
      <c r="F68" s="40">
        <v>0</v>
      </c>
      <c r="G68" s="23"/>
      <c r="H68" s="23"/>
      <c r="I68" s="23"/>
      <c r="J68" s="23"/>
    </row>
    <row r="69" spans="1:10" ht="14.1" customHeight="1" x14ac:dyDescent="0.25">
      <c r="A69" s="23"/>
      <c r="B69" s="39" t="s">
        <v>63</v>
      </c>
      <c r="C69" s="40">
        <v>0</v>
      </c>
      <c r="D69" s="40">
        <v>0</v>
      </c>
      <c r="E69" s="40">
        <v>0</v>
      </c>
      <c r="F69" s="40">
        <v>0</v>
      </c>
      <c r="G69" s="23"/>
      <c r="H69" s="23"/>
      <c r="I69" s="23"/>
      <c r="J69" s="23"/>
    </row>
    <row r="70" spans="1:10" ht="14.1" customHeight="1" x14ac:dyDescent="0.25">
      <c r="A70" s="23"/>
      <c r="B70" s="39" t="s">
        <v>49</v>
      </c>
      <c r="C70" s="40">
        <v>0</v>
      </c>
      <c r="D70" s="40">
        <v>0</v>
      </c>
      <c r="E70" s="40">
        <v>0</v>
      </c>
      <c r="F70" s="40">
        <v>0</v>
      </c>
      <c r="G70" s="23"/>
      <c r="H70" s="23"/>
      <c r="I70" s="23"/>
      <c r="J70" s="23"/>
    </row>
    <row r="71" spans="1:10" ht="14.1" customHeight="1" x14ac:dyDescent="0.25">
      <c r="A71" s="23"/>
      <c r="B71" s="39" t="s">
        <v>58</v>
      </c>
      <c r="C71" s="40">
        <v>0</v>
      </c>
      <c r="D71" s="40">
        <v>0</v>
      </c>
      <c r="E71" s="40">
        <v>0</v>
      </c>
      <c r="F71" s="40">
        <v>0</v>
      </c>
      <c r="G71" s="23"/>
      <c r="H71" s="23"/>
      <c r="I71" s="23"/>
      <c r="J71" s="23"/>
    </row>
    <row r="72" spans="1:10" ht="14.1" customHeight="1" x14ac:dyDescent="0.25">
      <c r="A72" s="23"/>
      <c r="B72" s="39" t="s">
        <v>59</v>
      </c>
      <c r="C72" s="40">
        <v>0</v>
      </c>
      <c r="D72" s="40">
        <v>0</v>
      </c>
      <c r="E72" s="40">
        <v>0</v>
      </c>
      <c r="F72" s="40">
        <v>0</v>
      </c>
      <c r="G72" s="23"/>
      <c r="H72" s="23"/>
      <c r="I72" s="23"/>
      <c r="J72" s="23"/>
    </row>
    <row r="73" spans="1:10" ht="14.1" customHeight="1" x14ac:dyDescent="0.25">
      <c r="A73" s="23"/>
      <c r="B73" s="39" t="s">
        <v>60</v>
      </c>
      <c r="C73" s="40">
        <v>0</v>
      </c>
      <c r="D73" s="40">
        <v>0</v>
      </c>
      <c r="E73" s="40">
        <v>0</v>
      </c>
      <c r="F73" s="40">
        <v>0</v>
      </c>
      <c r="G73" s="23"/>
      <c r="H73" s="23"/>
      <c r="I73" s="23"/>
      <c r="J73" s="23"/>
    </row>
    <row r="74" spans="1:10" ht="14.1" customHeight="1" x14ac:dyDescent="0.25">
      <c r="A74" s="23"/>
      <c r="B74" s="39" t="s">
        <v>61</v>
      </c>
      <c r="C74" s="40">
        <v>0</v>
      </c>
      <c r="D74" s="40">
        <v>0</v>
      </c>
      <c r="E74" s="40">
        <v>0</v>
      </c>
      <c r="F74" s="40">
        <v>0</v>
      </c>
      <c r="G74" s="23"/>
      <c r="H74" s="23"/>
      <c r="I74" s="23"/>
      <c r="J74" s="23"/>
    </row>
    <row r="75" spans="1:10" ht="14.1" customHeight="1" x14ac:dyDescent="0.25">
      <c r="A75" s="23"/>
      <c r="B75" s="39" t="s">
        <v>64</v>
      </c>
      <c r="C75" s="40">
        <v>0</v>
      </c>
      <c r="D75" s="40">
        <v>0</v>
      </c>
      <c r="E75" s="40">
        <v>0</v>
      </c>
      <c r="F75" s="40">
        <v>0</v>
      </c>
      <c r="G75" s="23"/>
      <c r="H75" s="23"/>
      <c r="I75" s="23"/>
      <c r="J75" s="23"/>
    </row>
    <row r="76" spans="1:10" ht="14.1" customHeight="1" x14ac:dyDescent="0.25">
      <c r="A76" s="23"/>
      <c r="B76" s="39" t="s">
        <v>65</v>
      </c>
      <c r="C76" s="40">
        <v>0</v>
      </c>
      <c r="D76" s="40">
        <v>0</v>
      </c>
      <c r="E76" s="40">
        <v>0</v>
      </c>
      <c r="F76" s="40">
        <v>0</v>
      </c>
      <c r="G76" s="23"/>
      <c r="H76" s="23"/>
      <c r="I76" s="23"/>
      <c r="J76" s="23"/>
    </row>
    <row r="77" spans="1:10" ht="14.1" customHeight="1" x14ac:dyDescent="0.25">
      <c r="A77" s="23"/>
      <c r="B77" s="41" t="s">
        <v>25</v>
      </c>
      <c r="C77" s="40">
        <v>0</v>
      </c>
      <c r="D77" s="40">
        <v>158000000</v>
      </c>
      <c r="E77" s="40">
        <v>160000000</v>
      </c>
      <c r="F77" s="40">
        <v>160500000</v>
      </c>
      <c r="G77" s="23"/>
      <c r="H77" s="23"/>
      <c r="I77" s="23"/>
      <c r="J77" s="23"/>
    </row>
    <row r="78" spans="1:10" ht="14.1" customHeight="1" x14ac:dyDescent="0.25">
      <c r="A78" s="23"/>
      <c r="B78" s="1621" t="s">
        <v>66</v>
      </c>
      <c r="C78" s="1622"/>
      <c r="D78" s="1622"/>
      <c r="E78" s="1622"/>
      <c r="F78" s="1622"/>
      <c r="G78" s="23"/>
      <c r="H78" s="23"/>
      <c r="I78" s="23"/>
      <c r="J78" s="23"/>
    </row>
    <row r="79" spans="1:10" ht="14.1" customHeight="1" x14ac:dyDescent="0.25">
      <c r="A79" s="23"/>
      <c r="B79" s="32" t="s">
        <v>1491</v>
      </c>
      <c r="C79" s="1621" t="s">
        <v>713</v>
      </c>
      <c r="D79" s="1622"/>
      <c r="E79" s="1622"/>
      <c r="F79" s="1622"/>
      <c r="G79" s="23"/>
      <c r="H79" s="23"/>
      <c r="I79" s="23"/>
      <c r="J79" s="23"/>
    </row>
    <row r="80" spans="1:10" ht="18" customHeight="1" x14ac:dyDescent="0.25">
      <c r="A80" s="23"/>
      <c r="B80" s="33" t="s">
        <v>19</v>
      </c>
      <c r="C80" s="1619" t="s">
        <v>1492</v>
      </c>
      <c r="D80" s="1620"/>
      <c r="E80" s="1620"/>
      <c r="F80" s="1620"/>
      <c r="G80" s="23"/>
      <c r="H80" s="23"/>
      <c r="I80" s="23"/>
      <c r="J80" s="23"/>
    </row>
    <row r="81" spans="1:10" ht="18" customHeight="1" x14ac:dyDescent="0.25">
      <c r="A81" s="23"/>
      <c r="B81" s="34" t="s">
        <v>20</v>
      </c>
      <c r="C81" s="1615" t="s">
        <v>1493</v>
      </c>
      <c r="D81" s="1616"/>
      <c r="E81" s="1616"/>
      <c r="F81" s="1616"/>
      <c r="G81" s="23"/>
      <c r="H81" s="23"/>
      <c r="I81" s="23"/>
      <c r="J81" s="23"/>
    </row>
    <row r="82" spans="1:10" ht="18" customHeight="1" x14ac:dyDescent="0.25">
      <c r="A82" s="23"/>
      <c r="B82" s="34" t="s">
        <v>21</v>
      </c>
      <c r="C82" s="1615" t="s">
        <v>1170</v>
      </c>
      <c r="D82" s="1616"/>
      <c r="E82" s="1616"/>
      <c r="F82" s="1616"/>
      <c r="G82" s="23"/>
      <c r="H82" s="23"/>
      <c r="I82" s="23"/>
      <c r="J82" s="23"/>
    </row>
    <row r="83" spans="1:10" ht="15" customHeight="1" x14ac:dyDescent="0.25">
      <c r="A83" s="23"/>
      <c r="B83" s="35"/>
      <c r="C83" s="36">
        <v>2023</v>
      </c>
      <c r="D83" s="36">
        <v>2024</v>
      </c>
      <c r="E83" s="36">
        <v>2025</v>
      </c>
      <c r="F83" s="36">
        <v>2026</v>
      </c>
      <c r="G83" s="23"/>
      <c r="H83" s="23"/>
      <c r="I83" s="23"/>
      <c r="J83" s="23"/>
    </row>
    <row r="84" spans="1:10" ht="15" customHeight="1" x14ac:dyDescent="0.25">
      <c r="A84" s="23"/>
      <c r="B84" s="37"/>
      <c r="C84" s="38" t="s">
        <v>22</v>
      </c>
      <c r="D84" s="38" t="s">
        <v>23</v>
      </c>
      <c r="E84" s="38" t="s">
        <v>23</v>
      </c>
      <c r="F84" s="38" t="s">
        <v>23</v>
      </c>
      <c r="G84" s="23"/>
      <c r="H84" s="23"/>
      <c r="I84" s="23"/>
      <c r="J84" s="23"/>
    </row>
    <row r="85" spans="1:10" ht="14.1" customHeight="1" x14ac:dyDescent="0.25">
      <c r="A85" s="23"/>
      <c r="B85" s="27" t="s">
        <v>33</v>
      </c>
      <c r="C85" s="31" t="s">
        <v>197</v>
      </c>
      <c r="D85" s="31" t="s">
        <v>34</v>
      </c>
      <c r="E85" s="31" t="s">
        <v>1494</v>
      </c>
      <c r="F85" s="31" t="s">
        <v>220</v>
      </c>
      <c r="G85" s="23"/>
      <c r="H85" s="23"/>
      <c r="I85" s="23"/>
      <c r="J85" s="23"/>
    </row>
    <row r="86" spans="1:10" ht="14.1" customHeight="1" x14ac:dyDescent="0.25">
      <c r="A86" s="23"/>
      <c r="B86" s="27" t="s">
        <v>35</v>
      </c>
      <c r="C86" s="31" t="s">
        <v>1495</v>
      </c>
      <c r="D86" s="31" t="s">
        <v>1495</v>
      </c>
      <c r="E86" s="31" t="s">
        <v>1332</v>
      </c>
      <c r="F86" s="31" t="s">
        <v>1332</v>
      </c>
      <c r="G86" s="23"/>
      <c r="H86" s="23"/>
      <c r="I86" s="23"/>
      <c r="J86" s="23"/>
    </row>
    <row r="87" spans="1:10" ht="14.1" customHeight="1" x14ac:dyDescent="0.25">
      <c r="A87" s="23"/>
      <c r="B87" s="27" t="s">
        <v>40</v>
      </c>
      <c r="C87" s="31" t="s">
        <v>1496</v>
      </c>
      <c r="D87" s="31" t="s">
        <v>1495</v>
      </c>
      <c r="E87" s="31" t="s">
        <v>1497</v>
      </c>
      <c r="F87" s="31" t="s">
        <v>1330</v>
      </c>
      <c r="G87" s="23"/>
      <c r="H87" s="23"/>
      <c r="I87" s="23"/>
      <c r="J87" s="23"/>
    </row>
    <row r="88" spans="1:10" ht="14.1" customHeight="1" x14ac:dyDescent="0.25">
      <c r="A88" s="23"/>
      <c r="B88" s="27" t="s">
        <v>41</v>
      </c>
      <c r="C88" s="31" t="s">
        <v>18</v>
      </c>
      <c r="D88" s="31" t="s">
        <v>1498</v>
      </c>
      <c r="E88" s="31" t="s">
        <v>1499</v>
      </c>
      <c r="F88" s="31" t="s">
        <v>1234</v>
      </c>
      <c r="G88" s="23"/>
      <c r="H88" s="23"/>
      <c r="I88" s="23"/>
      <c r="J88" s="23"/>
    </row>
    <row r="89" spans="1:10" ht="14.1" customHeight="1" x14ac:dyDescent="0.25">
      <c r="A89" s="23"/>
      <c r="B89" s="27" t="s">
        <v>43</v>
      </c>
      <c r="C89" s="31" t="s">
        <v>18</v>
      </c>
      <c r="D89" s="31" t="s">
        <v>42</v>
      </c>
      <c r="E89" s="31" t="s">
        <v>34</v>
      </c>
      <c r="F89" s="31" t="s">
        <v>42</v>
      </c>
      <c r="G89" s="23"/>
      <c r="H89" s="23"/>
      <c r="I89" s="23"/>
      <c r="J89" s="23"/>
    </row>
    <row r="90" spans="1:10" ht="14.1" customHeight="1" x14ac:dyDescent="0.25">
      <c r="A90" s="23"/>
      <c r="B90" s="27" t="s">
        <v>47</v>
      </c>
      <c r="C90" s="31" t="s">
        <v>18</v>
      </c>
      <c r="D90" s="31" t="s">
        <v>127</v>
      </c>
      <c r="E90" s="31" t="s">
        <v>1500</v>
      </c>
      <c r="F90" s="31" t="s">
        <v>245</v>
      </c>
      <c r="G90" s="23"/>
      <c r="H90" s="23"/>
      <c r="I90" s="23"/>
      <c r="J90" s="23"/>
    </row>
    <row r="91" spans="1:10" ht="14.1" customHeight="1" x14ac:dyDescent="0.25">
      <c r="A91" s="23"/>
      <c r="B91" s="1617" t="s">
        <v>24</v>
      </c>
      <c r="C91" s="1618"/>
      <c r="D91" s="1618"/>
      <c r="E91" s="1618"/>
      <c r="F91" s="1618"/>
      <c r="G91" s="23"/>
      <c r="H91" s="23"/>
      <c r="I91" s="23"/>
      <c r="J91" s="23"/>
    </row>
    <row r="92" spans="1:10" ht="14.1" customHeight="1" x14ac:dyDescent="0.25">
      <c r="A92" s="23"/>
      <c r="B92" s="35"/>
      <c r="C92" s="36">
        <v>2023</v>
      </c>
      <c r="D92" s="36">
        <v>2024</v>
      </c>
      <c r="E92" s="36">
        <v>2025</v>
      </c>
      <c r="F92" s="36">
        <v>2026</v>
      </c>
      <c r="G92" s="23"/>
      <c r="H92" s="23"/>
      <c r="I92" s="23"/>
      <c r="J92" s="23"/>
    </row>
    <row r="93" spans="1:10" ht="14.1" customHeight="1" x14ac:dyDescent="0.25">
      <c r="A93" s="23"/>
      <c r="B93" s="37"/>
      <c r="C93" s="38" t="s">
        <v>22</v>
      </c>
      <c r="D93" s="38" t="s">
        <v>23</v>
      </c>
      <c r="E93" s="38" t="s">
        <v>23</v>
      </c>
      <c r="F93" s="38" t="s">
        <v>23</v>
      </c>
      <c r="G93" s="23"/>
      <c r="H93" s="23"/>
      <c r="I93" s="23"/>
      <c r="J93" s="23"/>
    </row>
    <row r="94" spans="1:10" ht="14.1" customHeight="1" x14ac:dyDescent="0.25">
      <c r="A94" s="23"/>
      <c r="B94" s="39" t="s">
        <v>48</v>
      </c>
      <c r="C94" s="40">
        <v>0</v>
      </c>
      <c r="D94" s="40">
        <v>0</v>
      </c>
      <c r="E94" s="40">
        <v>0</v>
      </c>
      <c r="F94" s="40">
        <v>0</v>
      </c>
      <c r="G94" s="23"/>
      <c r="H94" s="23"/>
      <c r="I94" s="23"/>
      <c r="J94" s="23"/>
    </row>
    <row r="95" spans="1:10" ht="14.1" customHeight="1" x14ac:dyDescent="0.25">
      <c r="A95" s="23"/>
      <c r="B95" s="39" t="s">
        <v>49</v>
      </c>
      <c r="C95" s="40">
        <v>0</v>
      </c>
      <c r="D95" s="40">
        <v>0</v>
      </c>
      <c r="E95" s="40">
        <v>0</v>
      </c>
      <c r="F95" s="40">
        <v>0</v>
      </c>
      <c r="G95" s="23"/>
      <c r="H95" s="23"/>
      <c r="I95" s="23"/>
      <c r="J95" s="23"/>
    </row>
    <row r="96" spans="1:10" ht="14.1" customHeight="1" x14ac:dyDescent="0.25">
      <c r="A96" s="23"/>
      <c r="B96" s="39" t="s">
        <v>50</v>
      </c>
      <c r="C96" s="40">
        <v>0</v>
      </c>
      <c r="D96" s="40">
        <v>0</v>
      </c>
      <c r="E96" s="40">
        <v>0</v>
      </c>
      <c r="F96" s="40">
        <v>0</v>
      </c>
      <c r="G96" s="23"/>
      <c r="H96" s="23"/>
      <c r="I96" s="23"/>
      <c r="J96" s="23"/>
    </row>
    <row r="97" spans="1:10" ht="14.1" customHeight="1" x14ac:dyDescent="0.25">
      <c r="A97" s="23"/>
      <c r="B97" s="39" t="s">
        <v>51</v>
      </c>
      <c r="C97" s="40">
        <v>0</v>
      </c>
      <c r="D97" s="40">
        <v>0</v>
      </c>
      <c r="E97" s="40">
        <v>0</v>
      </c>
      <c r="F97" s="40">
        <v>0</v>
      </c>
      <c r="G97" s="23"/>
      <c r="H97" s="23"/>
      <c r="I97" s="23"/>
      <c r="J97" s="23"/>
    </row>
    <row r="98" spans="1:10" ht="14.1" customHeight="1" x14ac:dyDescent="0.25">
      <c r="A98" s="23"/>
      <c r="B98" s="39" t="s">
        <v>49</v>
      </c>
      <c r="C98" s="40">
        <v>0</v>
      </c>
      <c r="D98" s="40">
        <v>0</v>
      </c>
      <c r="E98" s="40">
        <v>0</v>
      </c>
      <c r="F98" s="40">
        <v>0</v>
      </c>
      <c r="G98" s="23"/>
      <c r="H98" s="23"/>
      <c r="I98" s="23"/>
      <c r="J98" s="23"/>
    </row>
    <row r="99" spans="1:10" ht="14.1" customHeight="1" x14ac:dyDescent="0.25">
      <c r="A99" s="23"/>
      <c r="B99" s="39" t="s">
        <v>50</v>
      </c>
      <c r="C99" s="40">
        <v>0</v>
      </c>
      <c r="D99" s="40">
        <v>0</v>
      </c>
      <c r="E99" s="40">
        <v>0</v>
      </c>
      <c r="F99" s="40">
        <v>0</v>
      </c>
      <c r="G99" s="23"/>
      <c r="H99" s="23"/>
      <c r="I99" s="23"/>
      <c r="J99" s="23"/>
    </row>
    <row r="100" spans="1:10" ht="14.1" customHeight="1" x14ac:dyDescent="0.25">
      <c r="A100" s="23"/>
      <c r="B100" s="39" t="s">
        <v>52</v>
      </c>
      <c r="C100" s="40">
        <v>0</v>
      </c>
      <c r="D100" s="40">
        <v>0</v>
      </c>
      <c r="E100" s="40">
        <v>0</v>
      </c>
      <c r="F100" s="40">
        <v>0</v>
      </c>
      <c r="G100" s="23"/>
      <c r="H100" s="23"/>
      <c r="I100" s="23"/>
      <c r="J100" s="23"/>
    </row>
    <row r="101" spans="1:10" ht="14.1" customHeight="1" x14ac:dyDescent="0.25">
      <c r="A101" s="23"/>
      <c r="B101" s="39" t="s">
        <v>49</v>
      </c>
      <c r="C101" s="40">
        <v>0</v>
      </c>
      <c r="D101" s="40">
        <v>0</v>
      </c>
      <c r="E101" s="40">
        <v>0</v>
      </c>
      <c r="F101" s="40">
        <v>0</v>
      </c>
      <c r="G101" s="23"/>
      <c r="H101" s="23"/>
      <c r="I101" s="23"/>
      <c r="J101" s="23"/>
    </row>
    <row r="102" spans="1:10" ht="14.1" customHeight="1" x14ac:dyDescent="0.25">
      <c r="A102" s="23"/>
      <c r="B102" s="39" t="s">
        <v>50</v>
      </c>
      <c r="C102" s="40">
        <v>0</v>
      </c>
      <c r="D102" s="40">
        <v>0</v>
      </c>
      <c r="E102" s="40">
        <v>0</v>
      </c>
      <c r="F102" s="40">
        <v>0</v>
      </c>
      <c r="G102" s="23"/>
      <c r="H102" s="23"/>
      <c r="I102" s="23"/>
      <c r="J102" s="23"/>
    </row>
    <row r="103" spans="1:10" ht="14.1" customHeight="1" x14ac:dyDescent="0.25">
      <c r="A103" s="23"/>
      <c r="B103" s="39" t="s">
        <v>53</v>
      </c>
      <c r="C103" s="40">
        <v>0</v>
      </c>
      <c r="D103" s="40">
        <v>0</v>
      </c>
      <c r="E103" s="40">
        <v>0</v>
      </c>
      <c r="F103" s="40">
        <v>0</v>
      </c>
      <c r="G103" s="23"/>
      <c r="H103" s="23"/>
      <c r="I103" s="23"/>
      <c r="J103" s="23"/>
    </row>
    <row r="104" spans="1:10" ht="14.1" customHeight="1" x14ac:dyDescent="0.25">
      <c r="A104" s="23"/>
      <c r="B104" s="39" t="s">
        <v>49</v>
      </c>
      <c r="C104" s="40">
        <v>0</v>
      </c>
      <c r="D104" s="40">
        <v>0</v>
      </c>
      <c r="E104" s="40">
        <v>0</v>
      </c>
      <c r="F104" s="40">
        <v>0</v>
      </c>
      <c r="G104" s="23"/>
      <c r="H104" s="23"/>
      <c r="I104" s="23"/>
      <c r="J104" s="23"/>
    </row>
    <row r="105" spans="1:10" ht="14.1" customHeight="1" x14ac:dyDescent="0.25">
      <c r="A105" s="23"/>
      <c r="B105" s="39" t="s">
        <v>50</v>
      </c>
      <c r="C105" s="40">
        <v>0</v>
      </c>
      <c r="D105" s="40">
        <v>0</v>
      </c>
      <c r="E105" s="40">
        <v>0</v>
      </c>
      <c r="F105" s="40">
        <v>0</v>
      </c>
      <c r="G105" s="23"/>
      <c r="H105" s="23"/>
      <c r="I105" s="23"/>
      <c r="J105" s="23"/>
    </row>
    <row r="106" spans="1:10" ht="14.1" customHeight="1" x14ac:dyDescent="0.25">
      <c r="A106" s="23"/>
      <c r="B106" s="39" t="s">
        <v>54</v>
      </c>
      <c r="C106" s="40">
        <v>0</v>
      </c>
      <c r="D106" s="40">
        <v>0</v>
      </c>
      <c r="E106" s="40">
        <v>0</v>
      </c>
      <c r="F106" s="40">
        <v>0</v>
      </c>
      <c r="G106" s="23"/>
      <c r="H106" s="23"/>
      <c r="I106" s="23"/>
      <c r="J106" s="23"/>
    </row>
    <row r="107" spans="1:10" ht="14.1" customHeight="1" x14ac:dyDescent="0.25">
      <c r="A107" s="23"/>
      <c r="B107" s="39" t="s">
        <v>49</v>
      </c>
      <c r="C107" s="40">
        <v>0</v>
      </c>
      <c r="D107" s="40">
        <v>0</v>
      </c>
      <c r="E107" s="40">
        <v>0</v>
      </c>
      <c r="F107" s="40">
        <v>0</v>
      </c>
      <c r="G107" s="23"/>
      <c r="H107" s="23"/>
      <c r="I107" s="23"/>
      <c r="J107" s="23"/>
    </row>
    <row r="108" spans="1:10" ht="14.1" customHeight="1" x14ac:dyDescent="0.25">
      <c r="A108" s="23"/>
      <c r="B108" s="39" t="s">
        <v>50</v>
      </c>
      <c r="C108" s="40">
        <v>0</v>
      </c>
      <c r="D108" s="40">
        <v>0</v>
      </c>
      <c r="E108" s="40">
        <v>0</v>
      </c>
      <c r="F108" s="40">
        <v>0</v>
      </c>
      <c r="G108" s="23"/>
      <c r="H108" s="23"/>
      <c r="I108" s="23"/>
      <c r="J108" s="23"/>
    </row>
    <row r="109" spans="1:10" ht="14.1" customHeight="1" x14ac:dyDescent="0.25">
      <c r="A109" s="23"/>
      <c r="B109" s="39" t="s">
        <v>55</v>
      </c>
      <c r="C109" s="40">
        <v>0</v>
      </c>
      <c r="D109" s="40">
        <v>0</v>
      </c>
      <c r="E109" s="40">
        <v>0</v>
      </c>
      <c r="F109" s="40">
        <v>0</v>
      </c>
      <c r="G109" s="23"/>
      <c r="H109" s="23"/>
      <c r="I109" s="23"/>
      <c r="J109" s="23"/>
    </row>
    <row r="110" spans="1:10" ht="14.1" customHeight="1" x14ac:dyDescent="0.25">
      <c r="A110" s="23"/>
      <c r="B110" s="39" t="s">
        <v>49</v>
      </c>
      <c r="C110" s="40">
        <v>0</v>
      </c>
      <c r="D110" s="40">
        <v>0</v>
      </c>
      <c r="E110" s="40">
        <v>0</v>
      </c>
      <c r="F110" s="40">
        <v>0</v>
      </c>
      <c r="G110" s="23"/>
      <c r="H110" s="23"/>
      <c r="I110" s="23"/>
      <c r="J110" s="23"/>
    </row>
    <row r="111" spans="1:10" ht="14.1" customHeight="1" x14ac:dyDescent="0.25">
      <c r="A111" s="23"/>
      <c r="B111" s="39" t="s">
        <v>50</v>
      </c>
      <c r="C111" s="40">
        <v>0</v>
      </c>
      <c r="D111" s="40">
        <v>0</v>
      </c>
      <c r="E111" s="40">
        <v>0</v>
      </c>
      <c r="F111" s="40">
        <v>0</v>
      </c>
      <c r="G111" s="23"/>
      <c r="H111" s="23"/>
      <c r="I111" s="23"/>
      <c r="J111" s="23"/>
    </row>
    <row r="112" spans="1:10" ht="14.1" customHeight="1" x14ac:dyDescent="0.25">
      <c r="A112" s="23"/>
      <c r="B112" s="39" t="s">
        <v>56</v>
      </c>
      <c r="C112" s="40">
        <v>0</v>
      </c>
      <c r="D112" s="40">
        <v>0</v>
      </c>
      <c r="E112" s="40">
        <v>0</v>
      </c>
      <c r="F112" s="40">
        <v>0</v>
      </c>
      <c r="G112" s="23"/>
      <c r="H112" s="23"/>
      <c r="I112" s="23"/>
      <c r="J112" s="23"/>
    </row>
    <row r="113" spans="1:10" ht="14.1" customHeight="1" x14ac:dyDescent="0.25">
      <c r="A113" s="23"/>
      <c r="B113" s="39" t="s">
        <v>49</v>
      </c>
      <c r="C113" s="40">
        <v>0</v>
      </c>
      <c r="D113" s="40">
        <v>0</v>
      </c>
      <c r="E113" s="40">
        <v>0</v>
      </c>
      <c r="F113" s="40">
        <v>0</v>
      </c>
      <c r="G113" s="23"/>
      <c r="H113" s="23"/>
      <c r="I113" s="23"/>
      <c r="J113" s="23"/>
    </row>
    <row r="114" spans="1:10" ht="14.1" customHeight="1" x14ac:dyDescent="0.25">
      <c r="A114" s="23"/>
      <c r="B114" s="39" t="s">
        <v>50</v>
      </c>
      <c r="C114" s="40">
        <v>0</v>
      </c>
      <c r="D114" s="40">
        <v>0</v>
      </c>
      <c r="E114" s="40">
        <v>0</v>
      </c>
      <c r="F114" s="40">
        <v>0</v>
      </c>
      <c r="G114" s="23"/>
      <c r="H114" s="23"/>
      <c r="I114" s="23"/>
      <c r="J114" s="23"/>
    </row>
    <row r="115" spans="1:10" ht="14.1" customHeight="1" x14ac:dyDescent="0.25">
      <c r="A115" s="23"/>
      <c r="B115" s="39" t="s">
        <v>57</v>
      </c>
      <c r="C115" s="40">
        <v>0</v>
      </c>
      <c r="D115" s="40">
        <v>0</v>
      </c>
      <c r="E115" s="40">
        <v>0</v>
      </c>
      <c r="F115" s="40">
        <v>0</v>
      </c>
      <c r="G115" s="23"/>
      <c r="H115" s="23"/>
      <c r="I115" s="23"/>
      <c r="J115" s="23"/>
    </row>
    <row r="116" spans="1:10" ht="14.1" customHeight="1" x14ac:dyDescent="0.25">
      <c r="A116" s="23"/>
      <c r="B116" s="39" t="s">
        <v>49</v>
      </c>
      <c r="C116" s="40">
        <v>0</v>
      </c>
      <c r="D116" s="40">
        <v>0</v>
      </c>
      <c r="E116" s="40">
        <v>0</v>
      </c>
      <c r="F116" s="40">
        <v>0</v>
      </c>
      <c r="G116" s="23"/>
      <c r="H116" s="23"/>
      <c r="I116" s="23"/>
      <c r="J116" s="23"/>
    </row>
    <row r="117" spans="1:10" ht="14.1" customHeight="1" x14ac:dyDescent="0.25">
      <c r="A117" s="23"/>
      <c r="B117" s="39" t="s">
        <v>58</v>
      </c>
      <c r="C117" s="40">
        <v>0</v>
      </c>
      <c r="D117" s="40">
        <v>0</v>
      </c>
      <c r="E117" s="40">
        <v>0</v>
      </c>
      <c r="F117" s="40">
        <v>0</v>
      </c>
      <c r="G117" s="23"/>
      <c r="H117" s="23"/>
      <c r="I117" s="23"/>
      <c r="J117" s="23"/>
    </row>
    <row r="118" spans="1:10" ht="14.1" customHeight="1" x14ac:dyDescent="0.25">
      <c r="A118" s="23"/>
      <c r="B118" s="39" t="s">
        <v>59</v>
      </c>
      <c r="C118" s="40">
        <v>0</v>
      </c>
      <c r="D118" s="40">
        <v>0</v>
      </c>
      <c r="E118" s="40">
        <v>0</v>
      </c>
      <c r="F118" s="40">
        <v>0</v>
      </c>
      <c r="G118" s="23"/>
      <c r="H118" s="23"/>
      <c r="I118" s="23"/>
      <c r="J118" s="23"/>
    </row>
    <row r="119" spans="1:10" ht="14.1" customHeight="1" x14ac:dyDescent="0.25">
      <c r="A119" s="23"/>
      <c r="B119" s="39" t="s">
        <v>60</v>
      </c>
      <c r="C119" s="40">
        <v>0</v>
      </c>
      <c r="D119" s="40">
        <v>0</v>
      </c>
      <c r="E119" s="40">
        <v>0</v>
      </c>
      <c r="F119" s="40">
        <v>0</v>
      </c>
      <c r="G119" s="23"/>
      <c r="H119" s="23"/>
      <c r="I119" s="23"/>
      <c r="J119" s="23"/>
    </row>
    <row r="120" spans="1:10" ht="14.1" customHeight="1" x14ac:dyDescent="0.25">
      <c r="A120" s="23"/>
      <c r="B120" s="39" t="s">
        <v>61</v>
      </c>
      <c r="C120" s="40">
        <v>0</v>
      </c>
      <c r="D120" s="40">
        <v>0</v>
      </c>
      <c r="E120" s="40">
        <v>0</v>
      </c>
      <c r="F120" s="40">
        <v>0</v>
      </c>
      <c r="G120" s="23"/>
      <c r="H120" s="23"/>
      <c r="I120" s="23"/>
      <c r="J120" s="23"/>
    </row>
    <row r="121" spans="1:10" ht="14.1" customHeight="1" x14ac:dyDescent="0.25">
      <c r="A121" s="23"/>
      <c r="B121" s="39" t="s">
        <v>62</v>
      </c>
      <c r="C121" s="40">
        <v>0</v>
      </c>
      <c r="D121" s="40">
        <v>5000000</v>
      </c>
      <c r="E121" s="40">
        <v>10000000</v>
      </c>
      <c r="F121" s="40">
        <v>10000000</v>
      </c>
      <c r="G121" s="23"/>
      <c r="H121" s="23"/>
      <c r="I121" s="23"/>
      <c r="J121" s="23"/>
    </row>
    <row r="122" spans="1:10" ht="14.1" customHeight="1" x14ac:dyDescent="0.25">
      <c r="A122" s="23"/>
      <c r="B122" s="39" t="s">
        <v>49</v>
      </c>
      <c r="C122" s="40">
        <v>0</v>
      </c>
      <c r="D122" s="40">
        <v>5000000</v>
      </c>
      <c r="E122" s="40">
        <v>10000000</v>
      </c>
      <c r="F122" s="40">
        <v>10000000</v>
      </c>
      <c r="G122" s="23"/>
      <c r="H122" s="23"/>
      <c r="I122" s="23"/>
      <c r="J122" s="23"/>
    </row>
    <row r="123" spans="1:10" ht="14.1" customHeight="1" x14ac:dyDescent="0.25">
      <c r="A123" s="23"/>
      <c r="B123" s="39" t="s">
        <v>58</v>
      </c>
      <c r="C123" s="40">
        <v>0</v>
      </c>
      <c r="D123" s="40">
        <v>0</v>
      </c>
      <c r="E123" s="40">
        <v>0</v>
      </c>
      <c r="F123" s="40">
        <v>0</v>
      </c>
      <c r="G123" s="23"/>
      <c r="H123" s="23"/>
      <c r="I123" s="23"/>
      <c r="J123" s="23"/>
    </row>
    <row r="124" spans="1:10" ht="14.1" customHeight="1" x14ac:dyDescent="0.25">
      <c r="A124" s="23"/>
      <c r="B124" s="39" t="s">
        <v>59</v>
      </c>
      <c r="C124" s="40">
        <v>0</v>
      </c>
      <c r="D124" s="40">
        <v>0</v>
      </c>
      <c r="E124" s="40">
        <v>0</v>
      </c>
      <c r="F124" s="40">
        <v>0</v>
      </c>
      <c r="G124" s="23"/>
      <c r="H124" s="23"/>
      <c r="I124" s="23"/>
      <c r="J124" s="23"/>
    </row>
    <row r="125" spans="1:10" ht="14.1" customHeight="1" x14ac:dyDescent="0.25">
      <c r="A125" s="23"/>
      <c r="B125" s="39" t="s">
        <v>60</v>
      </c>
      <c r="C125" s="40">
        <v>0</v>
      </c>
      <c r="D125" s="40">
        <v>0</v>
      </c>
      <c r="E125" s="40">
        <v>0</v>
      </c>
      <c r="F125" s="40">
        <v>0</v>
      </c>
      <c r="G125" s="23"/>
      <c r="H125" s="23"/>
      <c r="I125" s="23"/>
      <c r="J125" s="23"/>
    </row>
    <row r="126" spans="1:10" ht="14.1" customHeight="1" x14ac:dyDescent="0.25">
      <c r="A126" s="23"/>
      <c r="B126" s="39" t="s">
        <v>61</v>
      </c>
      <c r="C126" s="40">
        <v>0</v>
      </c>
      <c r="D126" s="40">
        <v>0</v>
      </c>
      <c r="E126" s="40">
        <v>0</v>
      </c>
      <c r="F126" s="40">
        <v>0</v>
      </c>
      <c r="G126" s="23"/>
      <c r="H126" s="23"/>
      <c r="I126" s="23"/>
      <c r="J126" s="23"/>
    </row>
    <row r="127" spans="1:10" ht="14.1" customHeight="1" x14ac:dyDescent="0.25">
      <c r="A127" s="23"/>
      <c r="B127" s="39" t="s">
        <v>63</v>
      </c>
      <c r="C127" s="40">
        <v>0</v>
      </c>
      <c r="D127" s="40">
        <v>0</v>
      </c>
      <c r="E127" s="40">
        <v>0</v>
      </c>
      <c r="F127" s="40">
        <v>0</v>
      </c>
      <c r="G127" s="23"/>
      <c r="H127" s="23"/>
      <c r="I127" s="23"/>
      <c r="J127" s="23"/>
    </row>
    <row r="128" spans="1:10" ht="14.1" customHeight="1" x14ac:dyDescent="0.25">
      <c r="A128" s="23"/>
      <c r="B128" s="39" t="s">
        <v>49</v>
      </c>
      <c r="C128" s="40">
        <v>0</v>
      </c>
      <c r="D128" s="40">
        <v>0</v>
      </c>
      <c r="E128" s="40">
        <v>0</v>
      </c>
      <c r="F128" s="40">
        <v>0</v>
      </c>
      <c r="G128" s="23"/>
      <c r="H128" s="23"/>
      <c r="I128" s="23"/>
      <c r="J128" s="23"/>
    </row>
    <row r="129" spans="1:10" ht="14.1" customHeight="1" x14ac:dyDescent="0.25">
      <c r="A129" s="23"/>
      <c r="B129" s="39" t="s">
        <v>58</v>
      </c>
      <c r="C129" s="40">
        <v>0</v>
      </c>
      <c r="D129" s="40">
        <v>0</v>
      </c>
      <c r="E129" s="40">
        <v>0</v>
      </c>
      <c r="F129" s="40">
        <v>0</v>
      </c>
      <c r="G129" s="23"/>
      <c r="H129" s="23"/>
      <c r="I129" s="23"/>
      <c r="J129" s="23"/>
    </row>
    <row r="130" spans="1:10" ht="14.1" customHeight="1" x14ac:dyDescent="0.25">
      <c r="A130" s="23"/>
      <c r="B130" s="39" t="s">
        <v>59</v>
      </c>
      <c r="C130" s="40">
        <v>0</v>
      </c>
      <c r="D130" s="40">
        <v>0</v>
      </c>
      <c r="E130" s="40">
        <v>0</v>
      </c>
      <c r="F130" s="40">
        <v>0</v>
      </c>
      <c r="G130" s="23"/>
      <c r="H130" s="23"/>
      <c r="I130" s="23"/>
      <c r="J130" s="23"/>
    </row>
    <row r="131" spans="1:10" ht="14.1" customHeight="1" x14ac:dyDescent="0.25">
      <c r="A131" s="23"/>
      <c r="B131" s="39" t="s">
        <v>60</v>
      </c>
      <c r="C131" s="40">
        <v>0</v>
      </c>
      <c r="D131" s="40">
        <v>0</v>
      </c>
      <c r="E131" s="40">
        <v>0</v>
      </c>
      <c r="F131" s="40">
        <v>0</v>
      </c>
      <c r="G131" s="23"/>
      <c r="H131" s="23"/>
      <c r="I131" s="23"/>
      <c r="J131" s="23"/>
    </row>
    <row r="132" spans="1:10" ht="14.1" customHeight="1" x14ac:dyDescent="0.25">
      <c r="A132" s="23"/>
      <c r="B132" s="39" t="s">
        <v>61</v>
      </c>
      <c r="C132" s="40">
        <v>0</v>
      </c>
      <c r="D132" s="40">
        <v>0</v>
      </c>
      <c r="E132" s="40">
        <v>0</v>
      </c>
      <c r="F132" s="40">
        <v>0</v>
      </c>
      <c r="G132" s="23"/>
      <c r="H132" s="23"/>
      <c r="I132" s="23"/>
      <c r="J132" s="23"/>
    </row>
    <row r="133" spans="1:10" ht="14.1" customHeight="1" x14ac:dyDescent="0.25">
      <c r="A133" s="23"/>
      <c r="B133" s="39" t="s">
        <v>64</v>
      </c>
      <c r="C133" s="40">
        <v>0</v>
      </c>
      <c r="D133" s="40">
        <v>0</v>
      </c>
      <c r="E133" s="40">
        <v>0</v>
      </c>
      <c r="F133" s="40">
        <v>0</v>
      </c>
      <c r="G133" s="23"/>
      <c r="H133" s="23"/>
      <c r="I133" s="23"/>
      <c r="J133" s="23"/>
    </row>
    <row r="134" spans="1:10" ht="14.1" customHeight="1" x14ac:dyDescent="0.25">
      <c r="A134" s="23"/>
      <c r="B134" s="39" t="s">
        <v>65</v>
      </c>
      <c r="C134" s="40">
        <v>0</v>
      </c>
      <c r="D134" s="40">
        <v>0</v>
      </c>
      <c r="E134" s="40">
        <v>0</v>
      </c>
      <c r="F134" s="40">
        <v>0</v>
      </c>
      <c r="G134" s="23"/>
      <c r="H134" s="23"/>
      <c r="I134" s="23"/>
      <c r="J134" s="23"/>
    </row>
    <row r="135" spans="1:10" ht="14.1" customHeight="1" x14ac:dyDescent="0.25">
      <c r="A135" s="23"/>
      <c r="B135" s="41" t="s">
        <v>25</v>
      </c>
      <c r="C135" s="40">
        <v>0</v>
      </c>
      <c r="D135" s="40">
        <v>5000000</v>
      </c>
      <c r="E135" s="40">
        <v>10000000</v>
      </c>
      <c r="F135" s="40">
        <v>10000000</v>
      </c>
      <c r="G135" s="23"/>
      <c r="H135" s="23"/>
      <c r="I135" s="23"/>
      <c r="J135" s="23"/>
    </row>
    <row r="136" spans="1:10" ht="14.1" customHeight="1" x14ac:dyDescent="0.25">
      <c r="A136" s="23"/>
      <c r="B136" s="32" t="s">
        <v>1501</v>
      </c>
      <c r="C136" s="1621" t="s">
        <v>1502</v>
      </c>
      <c r="D136" s="1622"/>
      <c r="E136" s="1622"/>
      <c r="F136" s="1622"/>
      <c r="G136" s="23"/>
      <c r="H136" s="23"/>
      <c r="I136" s="23"/>
      <c r="J136" s="23"/>
    </row>
    <row r="137" spans="1:10" ht="14.1" customHeight="1" x14ac:dyDescent="0.25">
      <c r="A137" s="23"/>
      <c r="B137" s="33" t="s">
        <v>19</v>
      </c>
      <c r="C137" s="1619" t="s">
        <v>1503</v>
      </c>
      <c r="D137" s="1620"/>
      <c r="E137" s="1620"/>
      <c r="F137" s="1620"/>
      <c r="G137" s="23"/>
      <c r="H137" s="23"/>
      <c r="I137" s="23"/>
      <c r="J137" s="23"/>
    </row>
    <row r="138" spans="1:10" ht="14.1" customHeight="1" x14ac:dyDescent="0.25">
      <c r="A138" s="23"/>
      <c r="B138" s="34" t="s">
        <v>20</v>
      </c>
      <c r="C138" s="1615" t="s">
        <v>1504</v>
      </c>
      <c r="D138" s="1616"/>
      <c r="E138" s="1616"/>
      <c r="F138" s="1616"/>
      <c r="G138" s="23"/>
      <c r="H138" s="23"/>
      <c r="I138" s="23"/>
      <c r="J138" s="23"/>
    </row>
    <row r="139" spans="1:10" ht="14.1" customHeight="1" x14ac:dyDescent="0.25">
      <c r="A139" s="23"/>
      <c r="B139" s="34" t="s">
        <v>21</v>
      </c>
      <c r="C139" s="1615" t="s">
        <v>1505</v>
      </c>
      <c r="D139" s="1616"/>
      <c r="E139" s="1616"/>
      <c r="F139" s="1616"/>
      <c r="G139" s="23"/>
      <c r="H139" s="23"/>
      <c r="I139" s="23"/>
      <c r="J139" s="23"/>
    </row>
    <row r="140" spans="1:10" ht="15" customHeight="1" x14ac:dyDescent="0.25">
      <c r="A140" s="23"/>
      <c r="B140" s="35"/>
      <c r="C140" s="36">
        <v>2023</v>
      </c>
      <c r="D140" s="36">
        <v>2024</v>
      </c>
      <c r="E140" s="36">
        <v>2025</v>
      </c>
      <c r="F140" s="36">
        <v>2026</v>
      </c>
      <c r="G140" s="23"/>
      <c r="H140" s="23"/>
      <c r="I140" s="23"/>
      <c r="J140" s="23"/>
    </row>
    <row r="141" spans="1:10" ht="15" customHeight="1" x14ac:dyDescent="0.25">
      <c r="A141" s="23"/>
      <c r="B141" s="37"/>
      <c r="C141" s="38" t="s">
        <v>22</v>
      </c>
      <c r="D141" s="38" t="s">
        <v>23</v>
      </c>
      <c r="E141" s="38" t="s">
        <v>23</v>
      </c>
      <c r="F141" s="38" t="s">
        <v>23</v>
      </c>
      <c r="G141" s="23"/>
      <c r="H141" s="23"/>
      <c r="I141" s="23"/>
      <c r="J141" s="23"/>
    </row>
    <row r="142" spans="1:10" ht="14.1" customHeight="1" x14ac:dyDescent="0.25">
      <c r="A142" s="23"/>
      <c r="B142" s="27" t="s">
        <v>33</v>
      </c>
      <c r="C142" s="31" t="s">
        <v>18</v>
      </c>
      <c r="D142" s="31" t="s">
        <v>1240</v>
      </c>
      <c r="E142" s="31" t="s">
        <v>42</v>
      </c>
      <c r="F142" s="31" t="s">
        <v>42</v>
      </c>
      <c r="G142" s="23"/>
      <c r="H142" s="23"/>
      <c r="I142" s="23"/>
      <c r="J142" s="23"/>
    </row>
    <row r="143" spans="1:10" ht="14.1" customHeight="1" x14ac:dyDescent="0.25">
      <c r="A143" s="23"/>
      <c r="B143" s="27" t="s">
        <v>35</v>
      </c>
      <c r="C143" s="31" t="s">
        <v>18</v>
      </c>
      <c r="D143" s="31" t="s">
        <v>1495</v>
      </c>
      <c r="E143" s="31" t="s">
        <v>42</v>
      </c>
      <c r="F143" s="31" t="s">
        <v>42</v>
      </c>
      <c r="G143" s="23"/>
      <c r="H143" s="23"/>
      <c r="I143" s="23"/>
      <c r="J143" s="23"/>
    </row>
    <row r="144" spans="1:10" ht="14.1" customHeight="1" x14ac:dyDescent="0.25">
      <c r="A144" s="23"/>
      <c r="B144" s="27" t="s">
        <v>40</v>
      </c>
      <c r="C144" s="31" t="s">
        <v>42</v>
      </c>
      <c r="D144" s="31" t="s">
        <v>1329</v>
      </c>
      <c r="E144" s="31" t="s">
        <v>42</v>
      </c>
      <c r="F144" s="31" t="s">
        <v>42</v>
      </c>
      <c r="G144" s="23"/>
      <c r="H144" s="23"/>
      <c r="I144" s="23"/>
      <c r="J144" s="23"/>
    </row>
    <row r="145" spans="1:10" ht="14.1" customHeight="1" x14ac:dyDescent="0.25">
      <c r="A145" s="23"/>
      <c r="B145" s="27" t="s">
        <v>41</v>
      </c>
      <c r="C145" s="31" t="s">
        <v>18</v>
      </c>
      <c r="D145" s="31" t="s">
        <v>18</v>
      </c>
      <c r="E145" s="31" t="s">
        <v>117</v>
      </c>
      <c r="F145" s="31" t="s">
        <v>18</v>
      </c>
      <c r="G145" s="23"/>
      <c r="H145" s="23"/>
      <c r="I145" s="23"/>
      <c r="J145" s="23"/>
    </row>
    <row r="146" spans="1:10" ht="14.1" customHeight="1" x14ac:dyDescent="0.25">
      <c r="A146" s="23"/>
      <c r="B146" s="27" t="s">
        <v>43</v>
      </c>
      <c r="C146" s="31" t="s">
        <v>18</v>
      </c>
      <c r="D146" s="31" t="s">
        <v>18</v>
      </c>
      <c r="E146" s="31" t="s">
        <v>117</v>
      </c>
      <c r="F146" s="31" t="s">
        <v>18</v>
      </c>
      <c r="G146" s="23"/>
      <c r="H146" s="23"/>
      <c r="I146" s="23"/>
      <c r="J146" s="23"/>
    </row>
    <row r="147" spans="1:10" ht="14.1" customHeight="1" x14ac:dyDescent="0.25">
      <c r="A147" s="23"/>
      <c r="B147" s="27" t="s">
        <v>47</v>
      </c>
      <c r="C147" s="31" t="s">
        <v>18</v>
      </c>
      <c r="D147" s="31" t="s">
        <v>18</v>
      </c>
      <c r="E147" s="31" t="s">
        <v>117</v>
      </c>
      <c r="F147" s="31" t="s">
        <v>18</v>
      </c>
      <c r="G147" s="23"/>
      <c r="H147" s="23"/>
      <c r="I147" s="23"/>
      <c r="J147" s="23"/>
    </row>
    <row r="148" spans="1:10" ht="14.1" customHeight="1" x14ac:dyDescent="0.25">
      <c r="A148" s="23"/>
      <c r="B148" s="1617" t="s">
        <v>24</v>
      </c>
      <c r="C148" s="1618"/>
      <c r="D148" s="1618"/>
      <c r="E148" s="1618"/>
      <c r="F148" s="1618"/>
      <c r="G148" s="23"/>
      <c r="H148" s="23"/>
      <c r="I148" s="23"/>
      <c r="J148" s="23"/>
    </row>
    <row r="149" spans="1:10" ht="14.1" customHeight="1" x14ac:dyDescent="0.25">
      <c r="A149" s="23"/>
      <c r="B149" s="35"/>
      <c r="C149" s="36">
        <v>2023</v>
      </c>
      <c r="D149" s="36">
        <v>2024</v>
      </c>
      <c r="E149" s="36">
        <v>2025</v>
      </c>
      <c r="F149" s="36">
        <v>2026</v>
      </c>
      <c r="G149" s="23"/>
      <c r="H149" s="23"/>
      <c r="I149" s="23"/>
      <c r="J149" s="23"/>
    </row>
    <row r="150" spans="1:10" ht="14.1" customHeight="1" x14ac:dyDescent="0.25">
      <c r="A150" s="23"/>
      <c r="B150" s="37"/>
      <c r="C150" s="38" t="s">
        <v>22</v>
      </c>
      <c r="D150" s="38" t="s">
        <v>23</v>
      </c>
      <c r="E150" s="38" t="s">
        <v>23</v>
      </c>
      <c r="F150" s="38" t="s">
        <v>23</v>
      </c>
      <c r="G150" s="23"/>
      <c r="H150" s="23"/>
      <c r="I150" s="23"/>
      <c r="J150" s="23"/>
    </row>
    <row r="151" spans="1:10" ht="14.1" customHeight="1" x14ac:dyDescent="0.25">
      <c r="A151" s="23"/>
      <c r="B151" s="39" t="s">
        <v>48</v>
      </c>
      <c r="C151" s="1347" t="s">
        <v>18</v>
      </c>
      <c r="D151" s="40">
        <v>0</v>
      </c>
      <c r="E151" s="40">
        <v>0</v>
      </c>
      <c r="F151" s="40">
        <v>0</v>
      </c>
      <c r="G151" s="23"/>
      <c r="H151" s="23"/>
      <c r="I151" s="23"/>
      <c r="J151" s="23"/>
    </row>
    <row r="152" spans="1:10" ht="14.1" customHeight="1" x14ac:dyDescent="0.25">
      <c r="A152" s="23"/>
      <c r="B152" s="39" t="s">
        <v>49</v>
      </c>
      <c r="C152" s="1347" t="s">
        <v>18</v>
      </c>
      <c r="D152" s="40">
        <v>0</v>
      </c>
      <c r="E152" s="40">
        <v>0</v>
      </c>
      <c r="F152" s="40">
        <v>0</v>
      </c>
      <c r="G152" s="23"/>
      <c r="H152" s="23"/>
      <c r="I152" s="23"/>
      <c r="J152" s="23"/>
    </row>
    <row r="153" spans="1:10" ht="14.1" customHeight="1" x14ac:dyDescent="0.25">
      <c r="A153" s="23"/>
      <c r="B153" s="39" t="s">
        <v>50</v>
      </c>
      <c r="C153" s="1347" t="s">
        <v>18</v>
      </c>
      <c r="D153" s="40">
        <v>0</v>
      </c>
      <c r="E153" s="40">
        <v>0</v>
      </c>
      <c r="F153" s="40">
        <v>0</v>
      </c>
      <c r="G153" s="23"/>
      <c r="H153" s="23"/>
      <c r="I153" s="23"/>
      <c r="J153" s="23"/>
    </row>
    <row r="154" spans="1:10" ht="14.1" customHeight="1" x14ac:dyDescent="0.25">
      <c r="A154" s="23"/>
      <c r="B154" s="39" t="s">
        <v>51</v>
      </c>
      <c r="C154" s="1347" t="s">
        <v>18</v>
      </c>
      <c r="D154" s="40">
        <v>0</v>
      </c>
      <c r="E154" s="40">
        <v>0</v>
      </c>
      <c r="F154" s="40">
        <v>0</v>
      </c>
      <c r="G154" s="23"/>
      <c r="H154" s="23"/>
      <c r="I154" s="23"/>
      <c r="J154" s="23"/>
    </row>
    <row r="155" spans="1:10" ht="14.1" customHeight="1" x14ac:dyDescent="0.25">
      <c r="A155" s="23"/>
      <c r="B155" s="39" t="s">
        <v>49</v>
      </c>
      <c r="C155" s="1347" t="s">
        <v>18</v>
      </c>
      <c r="D155" s="40">
        <v>0</v>
      </c>
      <c r="E155" s="40">
        <v>0</v>
      </c>
      <c r="F155" s="40">
        <v>0</v>
      </c>
      <c r="G155" s="23"/>
      <c r="H155" s="23"/>
      <c r="I155" s="23"/>
      <c r="J155" s="23"/>
    </row>
    <row r="156" spans="1:10" ht="14.1" customHeight="1" x14ac:dyDescent="0.25">
      <c r="A156" s="23"/>
      <c r="B156" s="39" t="s">
        <v>50</v>
      </c>
      <c r="C156" s="1347" t="s">
        <v>18</v>
      </c>
      <c r="D156" s="40">
        <v>0</v>
      </c>
      <c r="E156" s="40">
        <v>0</v>
      </c>
      <c r="F156" s="40">
        <v>0</v>
      </c>
      <c r="G156" s="23"/>
      <c r="H156" s="23"/>
      <c r="I156" s="23"/>
      <c r="J156" s="23"/>
    </row>
    <row r="157" spans="1:10" ht="14.1" customHeight="1" x14ac:dyDescent="0.25">
      <c r="A157" s="23"/>
      <c r="B157" s="39" t="s">
        <v>52</v>
      </c>
      <c r="C157" s="1347" t="s">
        <v>18</v>
      </c>
      <c r="D157" s="40">
        <v>0</v>
      </c>
      <c r="E157" s="40">
        <v>0</v>
      </c>
      <c r="F157" s="40">
        <v>0</v>
      </c>
      <c r="G157" s="23"/>
      <c r="H157" s="23"/>
      <c r="I157" s="23"/>
      <c r="J157" s="23"/>
    </row>
    <row r="158" spans="1:10" ht="14.1" customHeight="1" x14ac:dyDescent="0.25">
      <c r="A158" s="23"/>
      <c r="B158" s="39" t="s">
        <v>49</v>
      </c>
      <c r="C158" s="1347" t="s">
        <v>18</v>
      </c>
      <c r="D158" s="40">
        <v>0</v>
      </c>
      <c r="E158" s="40">
        <v>0</v>
      </c>
      <c r="F158" s="40">
        <v>0</v>
      </c>
      <c r="G158" s="23"/>
      <c r="H158" s="23"/>
      <c r="I158" s="23"/>
      <c r="J158" s="23"/>
    </row>
    <row r="159" spans="1:10" ht="14.1" customHeight="1" x14ac:dyDescent="0.25">
      <c r="A159" s="23"/>
      <c r="B159" s="39" t="s">
        <v>50</v>
      </c>
      <c r="C159" s="1347" t="s">
        <v>18</v>
      </c>
      <c r="D159" s="40">
        <v>0</v>
      </c>
      <c r="E159" s="40">
        <v>0</v>
      </c>
      <c r="F159" s="40">
        <v>0</v>
      </c>
      <c r="G159" s="23"/>
      <c r="H159" s="23"/>
      <c r="I159" s="23"/>
      <c r="J159" s="23"/>
    </row>
    <row r="160" spans="1:10" ht="14.1" customHeight="1" x14ac:dyDescent="0.25">
      <c r="A160" s="23"/>
      <c r="B160" s="39" t="s">
        <v>53</v>
      </c>
      <c r="C160" s="1347" t="s">
        <v>18</v>
      </c>
      <c r="D160" s="40">
        <v>0</v>
      </c>
      <c r="E160" s="40">
        <v>0</v>
      </c>
      <c r="F160" s="40">
        <v>0</v>
      </c>
      <c r="G160" s="23"/>
      <c r="H160" s="23"/>
      <c r="I160" s="23"/>
      <c r="J160" s="23"/>
    </row>
    <row r="161" spans="1:10" ht="14.1" customHeight="1" x14ac:dyDescent="0.25">
      <c r="A161" s="23"/>
      <c r="B161" s="39" t="s">
        <v>49</v>
      </c>
      <c r="C161" s="1347" t="s">
        <v>18</v>
      </c>
      <c r="D161" s="40">
        <v>0</v>
      </c>
      <c r="E161" s="40">
        <v>0</v>
      </c>
      <c r="F161" s="40">
        <v>0</v>
      </c>
      <c r="G161" s="23"/>
      <c r="H161" s="23"/>
      <c r="I161" s="23"/>
      <c r="J161" s="23"/>
    </row>
    <row r="162" spans="1:10" ht="14.1" customHeight="1" x14ac:dyDescent="0.25">
      <c r="A162" s="23"/>
      <c r="B162" s="39" t="s">
        <v>50</v>
      </c>
      <c r="C162" s="1347" t="s">
        <v>18</v>
      </c>
      <c r="D162" s="40">
        <v>0</v>
      </c>
      <c r="E162" s="40">
        <v>0</v>
      </c>
      <c r="F162" s="40">
        <v>0</v>
      </c>
      <c r="G162" s="23"/>
      <c r="H162" s="23"/>
      <c r="I162" s="23"/>
      <c r="J162" s="23"/>
    </row>
    <row r="163" spans="1:10" ht="14.1" customHeight="1" x14ac:dyDescent="0.25">
      <c r="A163" s="23"/>
      <c r="B163" s="39" t="s">
        <v>54</v>
      </c>
      <c r="C163" s="1347" t="s">
        <v>18</v>
      </c>
      <c r="D163" s="40">
        <v>0</v>
      </c>
      <c r="E163" s="40">
        <v>0</v>
      </c>
      <c r="F163" s="40">
        <v>0</v>
      </c>
      <c r="G163" s="23"/>
      <c r="H163" s="23"/>
      <c r="I163" s="23"/>
      <c r="J163" s="23"/>
    </row>
    <row r="164" spans="1:10" ht="14.1" customHeight="1" x14ac:dyDescent="0.25">
      <c r="A164" s="23"/>
      <c r="B164" s="39" t="s">
        <v>49</v>
      </c>
      <c r="C164" s="1347" t="s">
        <v>18</v>
      </c>
      <c r="D164" s="40">
        <v>0</v>
      </c>
      <c r="E164" s="40">
        <v>0</v>
      </c>
      <c r="F164" s="40">
        <v>0</v>
      </c>
      <c r="G164" s="23"/>
      <c r="H164" s="23"/>
      <c r="I164" s="23"/>
      <c r="J164" s="23"/>
    </row>
    <row r="165" spans="1:10" ht="14.1" customHeight="1" x14ac:dyDescent="0.25">
      <c r="A165" s="23"/>
      <c r="B165" s="39" t="s">
        <v>50</v>
      </c>
      <c r="C165" s="1347" t="s">
        <v>18</v>
      </c>
      <c r="D165" s="40">
        <v>0</v>
      </c>
      <c r="E165" s="40">
        <v>0</v>
      </c>
      <c r="F165" s="40">
        <v>0</v>
      </c>
      <c r="G165" s="23"/>
      <c r="H165" s="23"/>
      <c r="I165" s="23"/>
      <c r="J165" s="23"/>
    </row>
    <row r="166" spans="1:10" ht="14.1" customHeight="1" x14ac:dyDescent="0.25">
      <c r="A166" s="23"/>
      <c r="B166" s="39" t="s">
        <v>55</v>
      </c>
      <c r="C166" s="1347" t="s">
        <v>18</v>
      </c>
      <c r="D166" s="40">
        <v>0</v>
      </c>
      <c r="E166" s="40">
        <v>0</v>
      </c>
      <c r="F166" s="40">
        <v>0</v>
      </c>
      <c r="G166" s="23"/>
      <c r="H166" s="23"/>
      <c r="I166" s="23"/>
      <c r="J166" s="23"/>
    </row>
    <row r="167" spans="1:10" ht="14.1" customHeight="1" x14ac:dyDescent="0.25">
      <c r="A167" s="23"/>
      <c r="B167" s="39" t="s">
        <v>49</v>
      </c>
      <c r="C167" s="1347" t="s">
        <v>18</v>
      </c>
      <c r="D167" s="40">
        <v>0</v>
      </c>
      <c r="E167" s="40">
        <v>0</v>
      </c>
      <c r="F167" s="40">
        <v>0</v>
      </c>
      <c r="G167" s="23"/>
      <c r="H167" s="23"/>
      <c r="I167" s="23"/>
      <c r="J167" s="23"/>
    </row>
    <row r="168" spans="1:10" ht="14.1" customHeight="1" x14ac:dyDescent="0.25">
      <c r="A168" s="23"/>
      <c r="B168" s="39" t="s">
        <v>50</v>
      </c>
      <c r="C168" s="1347" t="s">
        <v>18</v>
      </c>
      <c r="D168" s="40">
        <v>0</v>
      </c>
      <c r="E168" s="40">
        <v>0</v>
      </c>
      <c r="F168" s="40">
        <v>0</v>
      </c>
      <c r="G168" s="23"/>
      <c r="H168" s="23"/>
      <c r="I168" s="23"/>
      <c r="J168" s="23"/>
    </row>
    <row r="169" spans="1:10" ht="14.1" customHeight="1" x14ac:dyDescent="0.25">
      <c r="A169" s="23"/>
      <c r="B169" s="39" t="s">
        <v>56</v>
      </c>
      <c r="C169" s="1347" t="s">
        <v>18</v>
      </c>
      <c r="D169" s="40">
        <v>0</v>
      </c>
      <c r="E169" s="40">
        <v>0</v>
      </c>
      <c r="F169" s="40">
        <v>0</v>
      </c>
      <c r="G169" s="23"/>
      <c r="H169" s="23"/>
      <c r="I169" s="23"/>
      <c r="J169" s="23"/>
    </row>
    <row r="170" spans="1:10" ht="14.1" customHeight="1" x14ac:dyDescent="0.25">
      <c r="A170" s="23"/>
      <c r="B170" s="39" t="s">
        <v>49</v>
      </c>
      <c r="C170" s="1347" t="s">
        <v>18</v>
      </c>
      <c r="D170" s="40">
        <v>0</v>
      </c>
      <c r="E170" s="40">
        <v>0</v>
      </c>
      <c r="F170" s="40">
        <v>0</v>
      </c>
      <c r="G170" s="23"/>
      <c r="H170" s="23"/>
      <c r="I170" s="23"/>
      <c r="J170" s="23"/>
    </row>
    <row r="171" spans="1:10" ht="14.1" customHeight="1" x14ac:dyDescent="0.25">
      <c r="A171" s="23"/>
      <c r="B171" s="39" t="s">
        <v>50</v>
      </c>
      <c r="C171" s="1347" t="s">
        <v>18</v>
      </c>
      <c r="D171" s="40">
        <v>0</v>
      </c>
      <c r="E171" s="40">
        <v>0</v>
      </c>
      <c r="F171" s="40">
        <v>0</v>
      </c>
      <c r="G171" s="23"/>
      <c r="H171" s="23"/>
      <c r="I171" s="23"/>
      <c r="J171" s="23"/>
    </row>
    <row r="172" spans="1:10" ht="14.1" customHeight="1" x14ac:dyDescent="0.25">
      <c r="A172" s="23"/>
      <c r="B172" s="39" t="s">
        <v>57</v>
      </c>
      <c r="C172" s="1347" t="s">
        <v>18</v>
      </c>
      <c r="D172" s="40">
        <v>0</v>
      </c>
      <c r="E172" s="40">
        <v>0</v>
      </c>
      <c r="F172" s="40">
        <v>0</v>
      </c>
      <c r="G172" s="23"/>
      <c r="H172" s="23"/>
      <c r="I172" s="23"/>
      <c r="J172" s="23"/>
    </row>
    <row r="173" spans="1:10" ht="14.1" customHeight="1" x14ac:dyDescent="0.25">
      <c r="A173" s="23"/>
      <c r="B173" s="39" t="s">
        <v>49</v>
      </c>
      <c r="C173" s="1347" t="s">
        <v>18</v>
      </c>
      <c r="D173" s="40">
        <v>0</v>
      </c>
      <c r="E173" s="40">
        <v>0</v>
      </c>
      <c r="F173" s="40">
        <v>0</v>
      </c>
      <c r="G173" s="23"/>
      <c r="H173" s="23"/>
      <c r="I173" s="23"/>
      <c r="J173" s="23"/>
    </row>
    <row r="174" spans="1:10" ht="14.1" customHeight="1" x14ac:dyDescent="0.25">
      <c r="A174" s="23"/>
      <c r="B174" s="39" t="s">
        <v>58</v>
      </c>
      <c r="C174" s="1347" t="s">
        <v>18</v>
      </c>
      <c r="D174" s="40">
        <v>0</v>
      </c>
      <c r="E174" s="40">
        <v>0</v>
      </c>
      <c r="F174" s="40">
        <v>0</v>
      </c>
      <c r="G174" s="23"/>
      <c r="H174" s="23"/>
      <c r="I174" s="23"/>
      <c r="J174" s="23"/>
    </row>
    <row r="175" spans="1:10" ht="14.1" customHeight="1" x14ac:dyDescent="0.25">
      <c r="A175" s="23"/>
      <c r="B175" s="39" t="s">
        <v>59</v>
      </c>
      <c r="C175" s="1347" t="s">
        <v>18</v>
      </c>
      <c r="D175" s="40">
        <v>0</v>
      </c>
      <c r="E175" s="40">
        <v>0</v>
      </c>
      <c r="F175" s="40">
        <v>0</v>
      </c>
      <c r="G175" s="23"/>
      <c r="H175" s="23"/>
      <c r="I175" s="23"/>
      <c r="J175" s="23"/>
    </row>
    <row r="176" spans="1:10" ht="14.1" customHeight="1" x14ac:dyDescent="0.25">
      <c r="A176" s="23"/>
      <c r="B176" s="39" t="s">
        <v>60</v>
      </c>
      <c r="C176" s="1347" t="s">
        <v>18</v>
      </c>
      <c r="D176" s="40">
        <v>0</v>
      </c>
      <c r="E176" s="40">
        <v>0</v>
      </c>
      <c r="F176" s="40">
        <v>0</v>
      </c>
      <c r="G176" s="23"/>
      <c r="H176" s="23"/>
      <c r="I176" s="23"/>
      <c r="J176" s="23"/>
    </row>
    <row r="177" spans="1:10" ht="14.1" customHeight="1" x14ac:dyDescent="0.25">
      <c r="A177" s="23"/>
      <c r="B177" s="39" t="s">
        <v>61</v>
      </c>
      <c r="C177" s="1347" t="s">
        <v>18</v>
      </c>
      <c r="D177" s="40">
        <v>0</v>
      </c>
      <c r="E177" s="40">
        <v>0</v>
      </c>
      <c r="F177" s="40">
        <v>0</v>
      </c>
      <c r="G177" s="23"/>
      <c r="H177" s="23"/>
      <c r="I177" s="23"/>
      <c r="J177" s="23"/>
    </row>
    <row r="178" spans="1:10" ht="14.1" customHeight="1" x14ac:dyDescent="0.25">
      <c r="A178" s="23"/>
      <c r="B178" s="39" t="s">
        <v>62</v>
      </c>
      <c r="C178" s="1347" t="s">
        <v>18</v>
      </c>
      <c r="D178" s="40">
        <v>5000000</v>
      </c>
      <c r="E178" s="40">
        <v>0</v>
      </c>
      <c r="F178" s="40">
        <v>0</v>
      </c>
      <c r="G178" s="23"/>
      <c r="H178" s="23"/>
      <c r="I178" s="23"/>
      <c r="J178" s="23"/>
    </row>
    <row r="179" spans="1:10" ht="14.1" customHeight="1" x14ac:dyDescent="0.25">
      <c r="A179" s="23"/>
      <c r="B179" s="39" t="s">
        <v>49</v>
      </c>
      <c r="C179" s="1347" t="s">
        <v>18</v>
      </c>
      <c r="D179" s="40">
        <v>5000000</v>
      </c>
      <c r="E179" s="40">
        <v>0</v>
      </c>
      <c r="F179" s="40">
        <v>0</v>
      </c>
      <c r="G179" s="23"/>
      <c r="H179" s="23"/>
      <c r="I179" s="23"/>
      <c r="J179" s="23"/>
    </row>
    <row r="180" spans="1:10" ht="14.1" customHeight="1" x14ac:dyDescent="0.25">
      <c r="A180" s="23"/>
      <c r="B180" s="39" t="s">
        <v>58</v>
      </c>
      <c r="C180" s="1347" t="s">
        <v>18</v>
      </c>
      <c r="D180" s="40">
        <v>0</v>
      </c>
      <c r="E180" s="40">
        <v>0</v>
      </c>
      <c r="F180" s="40">
        <v>0</v>
      </c>
      <c r="G180" s="23"/>
      <c r="H180" s="23"/>
      <c r="I180" s="23"/>
      <c r="J180" s="23"/>
    </row>
    <row r="181" spans="1:10" ht="14.1" customHeight="1" x14ac:dyDescent="0.25">
      <c r="A181" s="23"/>
      <c r="B181" s="39" t="s">
        <v>59</v>
      </c>
      <c r="C181" s="1347" t="s">
        <v>18</v>
      </c>
      <c r="D181" s="40">
        <v>0</v>
      </c>
      <c r="E181" s="40">
        <v>0</v>
      </c>
      <c r="F181" s="40">
        <v>0</v>
      </c>
      <c r="G181" s="23"/>
      <c r="H181" s="23"/>
      <c r="I181" s="23"/>
      <c r="J181" s="23"/>
    </row>
    <row r="182" spans="1:10" ht="14.1" customHeight="1" x14ac:dyDescent="0.25">
      <c r="A182" s="23"/>
      <c r="B182" s="39" t="s">
        <v>60</v>
      </c>
      <c r="C182" s="1347" t="s">
        <v>18</v>
      </c>
      <c r="D182" s="40">
        <v>0</v>
      </c>
      <c r="E182" s="40">
        <v>0</v>
      </c>
      <c r="F182" s="40">
        <v>0</v>
      </c>
      <c r="G182" s="23"/>
      <c r="H182" s="23"/>
      <c r="I182" s="23"/>
      <c r="J182" s="23"/>
    </row>
    <row r="183" spans="1:10" ht="14.1" customHeight="1" x14ac:dyDescent="0.25">
      <c r="A183" s="23"/>
      <c r="B183" s="39" t="s">
        <v>61</v>
      </c>
      <c r="C183" s="1347" t="s">
        <v>18</v>
      </c>
      <c r="D183" s="40">
        <v>0</v>
      </c>
      <c r="E183" s="40">
        <v>0</v>
      </c>
      <c r="F183" s="40">
        <v>0</v>
      </c>
      <c r="G183" s="23"/>
      <c r="H183" s="23"/>
      <c r="I183" s="23"/>
      <c r="J183" s="23"/>
    </row>
    <row r="184" spans="1:10" ht="14.1" customHeight="1" x14ac:dyDescent="0.25">
      <c r="A184" s="23"/>
      <c r="B184" s="39" t="s">
        <v>63</v>
      </c>
      <c r="C184" s="1347" t="s">
        <v>18</v>
      </c>
      <c r="D184" s="40">
        <v>0</v>
      </c>
      <c r="E184" s="40">
        <v>0</v>
      </c>
      <c r="F184" s="40">
        <v>0</v>
      </c>
      <c r="G184" s="23"/>
      <c r="H184" s="23"/>
      <c r="I184" s="23"/>
      <c r="J184" s="23"/>
    </row>
    <row r="185" spans="1:10" ht="14.1" customHeight="1" x14ac:dyDescent="0.25">
      <c r="A185" s="23"/>
      <c r="B185" s="39" t="s">
        <v>49</v>
      </c>
      <c r="C185" s="1347" t="s">
        <v>18</v>
      </c>
      <c r="D185" s="40">
        <v>0</v>
      </c>
      <c r="E185" s="40">
        <v>0</v>
      </c>
      <c r="F185" s="40">
        <v>0</v>
      </c>
      <c r="G185" s="23"/>
      <c r="H185" s="23"/>
      <c r="I185" s="23"/>
      <c r="J185" s="23"/>
    </row>
    <row r="186" spans="1:10" ht="14.1" customHeight="1" x14ac:dyDescent="0.25">
      <c r="A186" s="23"/>
      <c r="B186" s="39" t="s">
        <v>58</v>
      </c>
      <c r="C186" s="1347" t="s">
        <v>18</v>
      </c>
      <c r="D186" s="40">
        <v>0</v>
      </c>
      <c r="E186" s="40">
        <v>0</v>
      </c>
      <c r="F186" s="40">
        <v>0</v>
      </c>
      <c r="G186" s="23"/>
      <c r="H186" s="23"/>
      <c r="I186" s="23"/>
      <c r="J186" s="23"/>
    </row>
    <row r="187" spans="1:10" ht="14.1" customHeight="1" x14ac:dyDescent="0.25">
      <c r="A187" s="23"/>
      <c r="B187" s="39" t="s">
        <v>59</v>
      </c>
      <c r="C187" s="1347" t="s">
        <v>18</v>
      </c>
      <c r="D187" s="40">
        <v>0</v>
      </c>
      <c r="E187" s="40">
        <v>0</v>
      </c>
      <c r="F187" s="40">
        <v>0</v>
      </c>
      <c r="G187" s="23"/>
      <c r="H187" s="23"/>
      <c r="I187" s="23"/>
      <c r="J187" s="23"/>
    </row>
    <row r="188" spans="1:10" ht="14.1" customHeight="1" x14ac:dyDescent="0.25">
      <c r="A188" s="23"/>
      <c r="B188" s="39" t="s">
        <v>60</v>
      </c>
      <c r="C188" s="1347" t="s">
        <v>18</v>
      </c>
      <c r="D188" s="40">
        <v>0</v>
      </c>
      <c r="E188" s="40">
        <v>0</v>
      </c>
      <c r="F188" s="40">
        <v>0</v>
      </c>
      <c r="G188" s="23"/>
      <c r="H188" s="23"/>
      <c r="I188" s="23"/>
      <c r="J188" s="23"/>
    </row>
    <row r="189" spans="1:10" ht="14.1" customHeight="1" x14ac:dyDescent="0.25">
      <c r="A189" s="23"/>
      <c r="B189" s="39" t="s">
        <v>61</v>
      </c>
      <c r="C189" s="1347" t="s">
        <v>18</v>
      </c>
      <c r="D189" s="40">
        <v>0</v>
      </c>
      <c r="E189" s="40">
        <v>0</v>
      </c>
      <c r="F189" s="40">
        <v>0</v>
      </c>
      <c r="G189" s="23"/>
      <c r="H189" s="23"/>
      <c r="I189" s="23"/>
      <c r="J189" s="23"/>
    </row>
    <row r="190" spans="1:10" ht="14.1" customHeight="1" x14ac:dyDescent="0.25">
      <c r="A190" s="23"/>
      <c r="B190" s="39" t="s">
        <v>64</v>
      </c>
      <c r="C190" s="1347" t="s">
        <v>18</v>
      </c>
      <c r="D190" s="40">
        <v>0</v>
      </c>
      <c r="E190" s="40">
        <v>0</v>
      </c>
      <c r="F190" s="40">
        <v>0</v>
      </c>
      <c r="G190" s="23"/>
      <c r="H190" s="23"/>
      <c r="I190" s="23"/>
      <c r="J190" s="23"/>
    </row>
    <row r="191" spans="1:10" ht="14.1" customHeight="1" x14ac:dyDescent="0.25">
      <c r="A191" s="23"/>
      <c r="B191" s="39" t="s">
        <v>65</v>
      </c>
      <c r="C191" s="1347" t="s">
        <v>18</v>
      </c>
      <c r="D191" s="40">
        <v>0</v>
      </c>
      <c r="E191" s="40">
        <v>0</v>
      </c>
      <c r="F191" s="40">
        <v>0</v>
      </c>
      <c r="G191" s="23"/>
      <c r="H191" s="23"/>
      <c r="I191" s="23"/>
      <c r="J191" s="23"/>
    </row>
    <row r="192" spans="1:10" ht="14.1" customHeight="1" x14ac:dyDescent="0.25">
      <c r="A192" s="23"/>
      <c r="B192" s="41" t="s">
        <v>25</v>
      </c>
      <c r="C192" s="40">
        <v>0</v>
      </c>
      <c r="D192" s="40">
        <v>5000000</v>
      </c>
      <c r="E192" s="40">
        <v>0</v>
      </c>
      <c r="F192" s="40">
        <v>0</v>
      </c>
      <c r="G192" s="23"/>
      <c r="H192" s="23"/>
      <c r="I192" s="23"/>
      <c r="J192" s="23"/>
    </row>
    <row r="193" spans="1:10" ht="15" customHeight="1" x14ac:dyDescent="0.25">
      <c r="A193" s="23"/>
      <c r="B193" s="42" t="s">
        <v>18</v>
      </c>
      <c r="C193" s="43" t="s">
        <v>18</v>
      </c>
      <c r="D193" s="43" t="s">
        <v>18</v>
      </c>
      <c r="E193" s="43" t="s">
        <v>18</v>
      </c>
      <c r="F193" s="43" t="s">
        <v>18</v>
      </c>
      <c r="G193" s="23"/>
      <c r="H193" s="23"/>
      <c r="I193" s="23"/>
      <c r="J193" s="23"/>
    </row>
    <row r="194" spans="1:10" ht="15" customHeight="1" x14ac:dyDescent="0.25">
      <c r="A194" s="23"/>
      <c r="B194" s="26" t="s">
        <v>171</v>
      </c>
      <c r="C194" s="44">
        <v>0</v>
      </c>
      <c r="D194" s="44">
        <v>168000000</v>
      </c>
      <c r="E194" s="44">
        <v>170000000</v>
      </c>
      <c r="F194" s="44">
        <v>170500000</v>
      </c>
      <c r="G194" s="23"/>
      <c r="H194" s="23"/>
      <c r="I194" s="23"/>
      <c r="J194" s="23"/>
    </row>
    <row r="195" spans="1:10" ht="15" customHeight="1" x14ac:dyDescent="0.25">
      <c r="A195" s="23"/>
      <c r="B195" s="27" t="s">
        <v>48</v>
      </c>
      <c r="C195" s="45">
        <v>0</v>
      </c>
      <c r="D195" s="45">
        <v>117076000</v>
      </c>
      <c r="E195" s="45">
        <v>117076000</v>
      </c>
      <c r="F195" s="45">
        <v>117076000</v>
      </c>
      <c r="G195" s="23"/>
      <c r="H195" s="23"/>
      <c r="I195" s="23"/>
      <c r="J195" s="23"/>
    </row>
    <row r="196" spans="1:10" ht="15" customHeight="1" x14ac:dyDescent="0.25">
      <c r="A196" s="23"/>
      <c r="B196" s="27" t="s">
        <v>49</v>
      </c>
      <c r="C196" s="45">
        <v>0</v>
      </c>
      <c r="D196" s="45">
        <v>117076000</v>
      </c>
      <c r="E196" s="45">
        <v>117076000</v>
      </c>
      <c r="F196" s="45">
        <v>117076000</v>
      </c>
      <c r="G196" s="23"/>
      <c r="H196" s="23"/>
      <c r="I196" s="23"/>
      <c r="J196" s="23"/>
    </row>
    <row r="197" spans="1:10" ht="15" customHeight="1" x14ac:dyDescent="0.25">
      <c r="A197" s="23"/>
      <c r="B197" s="27" t="s">
        <v>50</v>
      </c>
      <c r="C197" s="45">
        <v>0</v>
      </c>
      <c r="D197" s="45">
        <v>0</v>
      </c>
      <c r="E197" s="45">
        <v>0</v>
      </c>
      <c r="F197" s="45">
        <v>0</v>
      </c>
      <c r="G197" s="23"/>
      <c r="H197" s="23"/>
      <c r="I197" s="23"/>
      <c r="J197" s="23"/>
    </row>
    <row r="198" spans="1:10" ht="15" customHeight="1" x14ac:dyDescent="0.25">
      <c r="A198" s="23"/>
      <c r="B198" s="27" t="s">
        <v>51</v>
      </c>
      <c r="C198" s="45">
        <v>0</v>
      </c>
      <c r="D198" s="45">
        <v>15441000</v>
      </c>
      <c r="E198" s="45">
        <v>15441000</v>
      </c>
      <c r="F198" s="45">
        <v>15441000</v>
      </c>
      <c r="G198" s="23"/>
      <c r="H198" s="23"/>
      <c r="I198" s="23"/>
      <c r="J198" s="23"/>
    </row>
    <row r="199" spans="1:10" ht="15" customHeight="1" x14ac:dyDescent="0.25">
      <c r="A199" s="23"/>
      <c r="B199" s="27" t="s">
        <v>49</v>
      </c>
      <c r="C199" s="45">
        <v>0</v>
      </c>
      <c r="D199" s="45">
        <v>15441000</v>
      </c>
      <c r="E199" s="45">
        <v>15441000</v>
      </c>
      <c r="F199" s="45">
        <v>15441000</v>
      </c>
      <c r="G199" s="23"/>
      <c r="H199" s="23"/>
      <c r="I199" s="23"/>
      <c r="J199" s="23"/>
    </row>
    <row r="200" spans="1:10" ht="15" customHeight="1" x14ac:dyDescent="0.25">
      <c r="A200" s="23"/>
      <c r="B200" s="27" t="s">
        <v>50</v>
      </c>
      <c r="C200" s="45">
        <v>0</v>
      </c>
      <c r="D200" s="45">
        <v>0</v>
      </c>
      <c r="E200" s="45">
        <v>0</v>
      </c>
      <c r="F200" s="45">
        <v>0</v>
      </c>
      <c r="G200" s="23"/>
      <c r="H200" s="23"/>
      <c r="I200" s="23"/>
      <c r="J200" s="23"/>
    </row>
    <row r="201" spans="1:10" ht="15" customHeight="1" x14ac:dyDescent="0.25">
      <c r="A201" s="23"/>
      <c r="B201" s="27" t="s">
        <v>52</v>
      </c>
      <c r="C201" s="45">
        <v>0</v>
      </c>
      <c r="D201" s="45">
        <v>25483000</v>
      </c>
      <c r="E201" s="45">
        <v>27483000</v>
      </c>
      <c r="F201" s="45">
        <v>27983000</v>
      </c>
      <c r="G201" s="23"/>
      <c r="H201" s="23"/>
      <c r="I201" s="23"/>
      <c r="J201" s="23"/>
    </row>
    <row r="202" spans="1:10" ht="15" customHeight="1" x14ac:dyDescent="0.25">
      <c r="A202" s="23"/>
      <c r="B202" s="27" t="s">
        <v>49</v>
      </c>
      <c r="C202" s="45">
        <v>0</v>
      </c>
      <c r="D202" s="45">
        <v>25483000</v>
      </c>
      <c r="E202" s="45">
        <v>27483000</v>
      </c>
      <c r="F202" s="45">
        <v>27983000</v>
      </c>
      <c r="G202" s="23"/>
      <c r="H202" s="23"/>
      <c r="I202" s="23"/>
      <c r="J202" s="23"/>
    </row>
    <row r="203" spans="1:10" ht="15" customHeight="1" x14ac:dyDescent="0.25">
      <c r="A203" s="23"/>
      <c r="B203" s="27" t="s">
        <v>50</v>
      </c>
      <c r="C203" s="45">
        <v>0</v>
      </c>
      <c r="D203" s="45">
        <v>0</v>
      </c>
      <c r="E203" s="45">
        <v>0</v>
      </c>
      <c r="F203" s="45">
        <v>0</v>
      </c>
      <c r="G203" s="23"/>
      <c r="H203" s="23"/>
      <c r="I203" s="23"/>
      <c r="J203" s="23"/>
    </row>
    <row r="204" spans="1:10" ht="15" customHeight="1" x14ac:dyDescent="0.25">
      <c r="A204" s="23"/>
      <c r="B204" s="27" t="s">
        <v>53</v>
      </c>
      <c r="C204" s="45">
        <v>0</v>
      </c>
      <c r="D204" s="45">
        <v>0</v>
      </c>
      <c r="E204" s="45">
        <v>0</v>
      </c>
      <c r="F204" s="45">
        <v>0</v>
      </c>
      <c r="G204" s="23"/>
      <c r="H204" s="23"/>
      <c r="I204" s="23"/>
      <c r="J204" s="23"/>
    </row>
    <row r="205" spans="1:10" ht="15" customHeight="1" x14ac:dyDescent="0.25">
      <c r="A205" s="23"/>
      <c r="B205" s="27" t="s">
        <v>49</v>
      </c>
      <c r="C205" s="45">
        <v>0</v>
      </c>
      <c r="D205" s="45">
        <v>0</v>
      </c>
      <c r="E205" s="45">
        <v>0</v>
      </c>
      <c r="F205" s="45">
        <v>0</v>
      </c>
      <c r="G205" s="23"/>
      <c r="H205" s="23"/>
      <c r="I205" s="23"/>
      <c r="J205" s="23"/>
    </row>
    <row r="206" spans="1:10" ht="15" customHeight="1" x14ac:dyDescent="0.25">
      <c r="A206" s="23"/>
      <c r="B206" s="27" t="s">
        <v>50</v>
      </c>
      <c r="C206" s="45">
        <v>0</v>
      </c>
      <c r="D206" s="45">
        <v>0</v>
      </c>
      <c r="E206" s="45">
        <v>0</v>
      </c>
      <c r="F206" s="45">
        <v>0</v>
      </c>
      <c r="G206" s="23"/>
      <c r="H206" s="23"/>
      <c r="I206" s="23"/>
      <c r="J206" s="23"/>
    </row>
    <row r="207" spans="1:10" ht="20.100000000000001" customHeight="1" x14ac:dyDescent="0.25">
      <c r="A207" s="23"/>
      <c r="B207" s="27" t="s">
        <v>172</v>
      </c>
      <c r="C207" s="46">
        <v>0</v>
      </c>
      <c r="D207" s="46">
        <v>0</v>
      </c>
      <c r="E207" s="46">
        <v>0</v>
      </c>
      <c r="F207" s="46">
        <v>0</v>
      </c>
      <c r="G207" s="23"/>
      <c r="H207" s="23"/>
      <c r="I207" s="23"/>
      <c r="J207" s="23"/>
    </row>
    <row r="208" spans="1:10" ht="15" customHeight="1" x14ac:dyDescent="0.25">
      <c r="A208" s="23"/>
      <c r="B208" s="27" t="s">
        <v>49</v>
      </c>
      <c r="C208" s="45">
        <v>0</v>
      </c>
      <c r="D208" s="45">
        <v>0</v>
      </c>
      <c r="E208" s="45">
        <v>0</v>
      </c>
      <c r="F208" s="45">
        <v>0</v>
      </c>
      <c r="G208" s="23"/>
      <c r="H208" s="23"/>
      <c r="I208" s="23"/>
      <c r="J208" s="23"/>
    </row>
    <row r="209" spans="1:10" ht="15" customHeight="1" x14ac:dyDescent="0.25">
      <c r="A209" s="23"/>
      <c r="B209" s="27" t="s">
        <v>50</v>
      </c>
      <c r="C209" s="45">
        <v>0</v>
      </c>
      <c r="D209" s="45">
        <v>0</v>
      </c>
      <c r="E209" s="45">
        <v>0</v>
      </c>
      <c r="F209" s="45">
        <v>0</v>
      </c>
      <c r="G209" s="23"/>
      <c r="H209" s="23"/>
      <c r="I209" s="23"/>
      <c r="J209" s="23"/>
    </row>
    <row r="210" spans="1:10" ht="15" customHeight="1" x14ac:dyDescent="0.25">
      <c r="A210" s="23"/>
      <c r="B210" s="27" t="s">
        <v>55</v>
      </c>
      <c r="C210" s="45">
        <v>0</v>
      </c>
      <c r="D210" s="45">
        <v>0</v>
      </c>
      <c r="E210" s="45">
        <v>0</v>
      </c>
      <c r="F210" s="45">
        <v>0</v>
      </c>
      <c r="G210" s="23"/>
      <c r="H210" s="23"/>
      <c r="I210" s="23"/>
      <c r="J210" s="23"/>
    </row>
    <row r="211" spans="1:10" ht="15" customHeight="1" x14ac:dyDescent="0.25">
      <c r="A211" s="23"/>
      <c r="B211" s="27" t="s">
        <v>49</v>
      </c>
      <c r="C211" s="45">
        <v>0</v>
      </c>
      <c r="D211" s="45">
        <v>0</v>
      </c>
      <c r="E211" s="45">
        <v>0</v>
      </c>
      <c r="F211" s="45">
        <v>0</v>
      </c>
      <c r="G211" s="23"/>
      <c r="H211" s="23"/>
      <c r="I211" s="23"/>
      <c r="J211" s="23"/>
    </row>
    <row r="212" spans="1:10" ht="15" customHeight="1" x14ac:dyDescent="0.25">
      <c r="A212" s="23"/>
      <c r="B212" s="27" t="s">
        <v>50</v>
      </c>
      <c r="C212" s="45">
        <v>0</v>
      </c>
      <c r="D212" s="45">
        <v>0</v>
      </c>
      <c r="E212" s="45">
        <v>0</v>
      </c>
      <c r="F212" s="45">
        <v>0</v>
      </c>
      <c r="G212" s="23"/>
      <c r="H212" s="23"/>
      <c r="I212" s="23"/>
      <c r="J212" s="23"/>
    </row>
    <row r="213" spans="1:10" ht="15" customHeight="1" x14ac:dyDescent="0.25">
      <c r="A213" s="23"/>
      <c r="B213" s="27" t="s">
        <v>56</v>
      </c>
      <c r="C213" s="45">
        <v>0</v>
      </c>
      <c r="D213" s="45">
        <v>0</v>
      </c>
      <c r="E213" s="45">
        <v>0</v>
      </c>
      <c r="F213" s="45">
        <v>0</v>
      </c>
      <c r="G213" s="23"/>
      <c r="H213" s="23"/>
      <c r="I213" s="23"/>
      <c r="J213" s="23"/>
    </row>
    <row r="214" spans="1:10" ht="15" customHeight="1" x14ac:dyDescent="0.25">
      <c r="A214" s="23"/>
      <c r="B214" s="27" t="s">
        <v>49</v>
      </c>
      <c r="C214" s="45">
        <v>0</v>
      </c>
      <c r="D214" s="45">
        <v>0</v>
      </c>
      <c r="E214" s="45">
        <v>0</v>
      </c>
      <c r="F214" s="45">
        <v>0</v>
      </c>
      <c r="G214" s="23"/>
      <c r="H214" s="23"/>
      <c r="I214" s="23"/>
      <c r="J214" s="23"/>
    </row>
    <row r="215" spans="1:10" ht="15" customHeight="1" x14ac:dyDescent="0.25">
      <c r="A215" s="23"/>
      <c r="B215" s="27" t="s">
        <v>50</v>
      </c>
      <c r="C215" s="45">
        <v>0</v>
      </c>
      <c r="D215" s="45">
        <v>0</v>
      </c>
      <c r="E215" s="45">
        <v>0</v>
      </c>
      <c r="F215" s="45">
        <v>0</v>
      </c>
      <c r="G215" s="23"/>
      <c r="H215" s="23"/>
      <c r="I215" s="23"/>
      <c r="J215" s="23"/>
    </row>
    <row r="216" spans="1:10" ht="15" customHeight="1" x14ac:dyDescent="0.25">
      <c r="A216" s="23"/>
      <c r="B216" s="27" t="s">
        <v>57</v>
      </c>
      <c r="C216" s="45">
        <v>0</v>
      </c>
      <c r="D216" s="45">
        <v>0</v>
      </c>
      <c r="E216" s="45">
        <v>0</v>
      </c>
      <c r="F216" s="45">
        <v>0</v>
      </c>
      <c r="G216" s="23"/>
      <c r="H216" s="23"/>
      <c r="I216" s="23"/>
      <c r="J216" s="23"/>
    </row>
    <row r="217" spans="1:10" ht="15" customHeight="1" x14ac:dyDescent="0.25">
      <c r="A217" s="23"/>
      <c r="B217" s="27" t="s">
        <v>49</v>
      </c>
      <c r="C217" s="45">
        <v>0</v>
      </c>
      <c r="D217" s="45">
        <v>0</v>
      </c>
      <c r="E217" s="45">
        <v>0</v>
      </c>
      <c r="F217" s="45">
        <v>0</v>
      </c>
      <c r="G217" s="23"/>
      <c r="H217" s="23"/>
      <c r="I217" s="23"/>
      <c r="J217" s="23"/>
    </row>
    <row r="218" spans="1:10" ht="15" customHeight="1" x14ac:dyDescent="0.25">
      <c r="A218" s="23"/>
      <c r="B218" s="27" t="s">
        <v>58</v>
      </c>
      <c r="C218" s="45">
        <v>0</v>
      </c>
      <c r="D218" s="45">
        <v>0</v>
      </c>
      <c r="E218" s="45">
        <v>0</v>
      </c>
      <c r="F218" s="45">
        <v>0</v>
      </c>
      <c r="G218" s="23"/>
      <c r="H218" s="23"/>
      <c r="I218" s="23"/>
      <c r="J218" s="23"/>
    </row>
    <row r="219" spans="1:10" ht="15" customHeight="1" x14ac:dyDescent="0.25">
      <c r="A219" s="23"/>
      <c r="B219" s="27" t="s">
        <v>59</v>
      </c>
      <c r="C219" s="45">
        <v>0</v>
      </c>
      <c r="D219" s="45">
        <v>0</v>
      </c>
      <c r="E219" s="45">
        <v>0</v>
      </c>
      <c r="F219" s="45">
        <v>0</v>
      </c>
      <c r="G219" s="23"/>
      <c r="H219" s="23"/>
      <c r="I219" s="23"/>
      <c r="J219" s="23"/>
    </row>
    <row r="220" spans="1:10" ht="15" customHeight="1" x14ac:dyDescent="0.25">
      <c r="A220" s="23"/>
      <c r="B220" s="27" t="s">
        <v>60</v>
      </c>
      <c r="C220" s="45">
        <v>0</v>
      </c>
      <c r="D220" s="45">
        <v>0</v>
      </c>
      <c r="E220" s="45">
        <v>0</v>
      </c>
      <c r="F220" s="45">
        <v>0</v>
      </c>
      <c r="G220" s="23"/>
      <c r="H220" s="23"/>
      <c r="I220" s="23"/>
      <c r="J220" s="23"/>
    </row>
    <row r="221" spans="1:10" ht="15" customHeight="1" x14ac:dyDescent="0.25">
      <c r="A221" s="23"/>
      <c r="B221" s="27" t="s">
        <v>61</v>
      </c>
      <c r="C221" s="45">
        <v>0</v>
      </c>
      <c r="D221" s="45">
        <v>0</v>
      </c>
      <c r="E221" s="45">
        <v>0</v>
      </c>
      <c r="F221" s="45">
        <v>0</v>
      </c>
      <c r="G221" s="23"/>
      <c r="H221" s="23"/>
      <c r="I221" s="23"/>
      <c r="J221" s="23"/>
    </row>
    <row r="222" spans="1:10" ht="15" customHeight="1" x14ac:dyDescent="0.25">
      <c r="A222" s="23"/>
      <c r="B222" s="27" t="s">
        <v>62</v>
      </c>
      <c r="C222" s="45">
        <v>0</v>
      </c>
      <c r="D222" s="45">
        <v>10000000</v>
      </c>
      <c r="E222" s="45">
        <v>10000000</v>
      </c>
      <c r="F222" s="45">
        <v>10000000</v>
      </c>
      <c r="G222" s="23"/>
      <c r="H222" s="23"/>
      <c r="I222" s="23"/>
      <c r="J222" s="23"/>
    </row>
    <row r="223" spans="1:10" ht="15" customHeight="1" x14ac:dyDescent="0.25">
      <c r="A223" s="23"/>
      <c r="B223" s="27" t="s">
        <v>49</v>
      </c>
      <c r="C223" s="45">
        <v>0</v>
      </c>
      <c r="D223" s="45">
        <v>10000000</v>
      </c>
      <c r="E223" s="45">
        <v>10000000</v>
      </c>
      <c r="F223" s="45">
        <v>10000000</v>
      </c>
      <c r="G223" s="23"/>
      <c r="H223" s="23"/>
      <c r="I223" s="23"/>
      <c r="J223" s="23"/>
    </row>
    <row r="224" spans="1:10" ht="15" customHeight="1" x14ac:dyDescent="0.25">
      <c r="A224" s="23"/>
      <c r="B224" s="27" t="s">
        <v>58</v>
      </c>
      <c r="C224" s="45">
        <v>0</v>
      </c>
      <c r="D224" s="45">
        <v>0</v>
      </c>
      <c r="E224" s="45">
        <v>0</v>
      </c>
      <c r="F224" s="45">
        <v>0</v>
      </c>
      <c r="G224" s="23"/>
      <c r="H224" s="23"/>
      <c r="I224" s="23"/>
      <c r="J224" s="23"/>
    </row>
    <row r="225" spans="1:10" ht="15" customHeight="1" x14ac:dyDescent="0.25">
      <c r="A225" s="23"/>
      <c r="B225" s="27" t="s">
        <v>59</v>
      </c>
      <c r="C225" s="45">
        <v>0</v>
      </c>
      <c r="D225" s="45">
        <v>0</v>
      </c>
      <c r="E225" s="45">
        <v>0</v>
      </c>
      <c r="F225" s="45">
        <v>0</v>
      </c>
      <c r="G225" s="23"/>
      <c r="H225" s="23"/>
      <c r="I225" s="23"/>
      <c r="J225" s="23"/>
    </row>
    <row r="226" spans="1:10" ht="15" customHeight="1" x14ac:dyDescent="0.25">
      <c r="A226" s="23"/>
      <c r="B226" s="27" t="s">
        <v>60</v>
      </c>
      <c r="C226" s="45">
        <v>0</v>
      </c>
      <c r="D226" s="45">
        <v>0</v>
      </c>
      <c r="E226" s="45">
        <v>0</v>
      </c>
      <c r="F226" s="45">
        <v>0</v>
      </c>
      <c r="G226" s="23"/>
      <c r="H226" s="23"/>
      <c r="I226" s="23"/>
      <c r="J226" s="23"/>
    </row>
    <row r="227" spans="1:10" ht="15" customHeight="1" x14ac:dyDescent="0.25">
      <c r="A227" s="23"/>
      <c r="B227" s="27" t="s">
        <v>61</v>
      </c>
      <c r="C227" s="45">
        <v>0</v>
      </c>
      <c r="D227" s="45">
        <v>0</v>
      </c>
      <c r="E227" s="45">
        <v>0</v>
      </c>
      <c r="F227" s="45">
        <v>0</v>
      </c>
      <c r="G227" s="23"/>
      <c r="H227" s="23"/>
      <c r="I227" s="23"/>
      <c r="J227" s="23"/>
    </row>
    <row r="228" spans="1:10" ht="15" customHeight="1" x14ac:dyDescent="0.25">
      <c r="A228" s="23"/>
      <c r="B228" s="27" t="s">
        <v>63</v>
      </c>
      <c r="C228" s="45">
        <v>0</v>
      </c>
      <c r="D228" s="45">
        <v>0</v>
      </c>
      <c r="E228" s="45">
        <v>0</v>
      </c>
      <c r="F228" s="45">
        <v>0</v>
      </c>
      <c r="G228" s="23"/>
      <c r="H228" s="23"/>
      <c r="I228" s="23"/>
      <c r="J228" s="23"/>
    </row>
    <row r="229" spans="1:10" ht="15" customHeight="1" x14ac:dyDescent="0.25">
      <c r="A229" s="23"/>
      <c r="B229" s="27" t="s">
        <v>49</v>
      </c>
      <c r="C229" s="45">
        <v>0</v>
      </c>
      <c r="D229" s="45">
        <v>0</v>
      </c>
      <c r="E229" s="45">
        <v>0</v>
      </c>
      <c r="F229" s="45">
        <v>0</v>
      </c>
      <c r="G229" s="23"/>
      <c r="H229" s="23"/>
      <c r="I229" s="23"/>
      <c r="J229" s="23"/>
    </row>
    <row r="230" spans="1:10" ht="15" customHeight="1" x14ac:dyDescent="0.25">
      <c r="A230" s="23"/>
      <c r="B230" s="27" t="s">
        <v>58</v>
      </c>
      <c r="C230" s="45">
        <v>0</v>
      </c>
      <c r="D230" s="45">
        <v>0</v>
      </c>
      <c r="E230" s="45">
        <v>0</v>
      </c>
      <c r="F230" s="45">
        <v>0</v>
      </c>
      <c r="G230" s="23"/>
      <c r="H230" s="23"/>
      <c r="I230" s="23"/>
      <c r="J230" s="23"/>
    </row>
    <row r="231" spans="1:10" ht="15" customHeight="1" x14ac:dyDescent="0.25">
      <c r="A231" s="23"/>
      <c r="B231" s="27" t="s">
        <v>59</v>
      </c>
      <c r="C231" s="45">
        <v>0</v>
      </c>
      <c r="D231" s="45">
        <v>0</v>
      </c>
      <c r="E231" s="45">
        <v>0</v>
      </c>
      <c r="F231" s="45">
        <v>0</v>
      </c>
      <c r="G231" s="23"/>
      <c r="H231" s="23"/>
      <c r="I231" s="23"/>
      <c r="J231" s="23"/>
    </row>
    <row r="232" spans="1:10" ht="15" customHeight="1" x14ac:dyDescent="0.25">
      <c r="A232" s="23"/>
      <c r="B232" s="27" t="s">
        <v>60</v>
      </c>
      <c r="C232" s="45">
        <v>0</v>
      </c>
      <c r="D232" s="45">
        <v>0</v>
      </c>
      <c r="E232" s="45">
        <v>0</v>
      </c>
      <c r="F232" s="45">
        <v>0</v>
      </c>
      <c r="G232" s="23"/>
      <c r="H232" s="23"/>
      <c r="I232" s="23"/>
      <c r="J232" s="23"/>
    </row>
    <row r="233" spans="1:10" ht="15" customHeight="1" x14ac:dyDescent="0.25">
      <c r="A233" s="23"/>
      <c r="B233" s="27" t="s">
        <v>61</v>
      </c>
      <c r="C233" s="45">
        <v>0</v>
      </c>
      <c r="D233" s="45">
        <v>0</v>
      </c>
      <c r="E233" s="45">
        <v>0</v>
      </c>
      <c r="F233" s="45">
        <v>0</v>
      </c>
      <c r="G233" s="23"/>
      <c r="H233" s="23"/>
      <c r="I233" s="23"/>
      <c r="J233" s="23"/>
    </row>
    <row r="234" spans="1:10" ht="15" customHeight="1" x14ac:dyDescent="0.25">
      <c r="A234" s="23"/>
      <c r="B234" s="27" t="s">
        <v>64</v>
      </c>
      <c r="C234" s="45">
        <v>0</v>
      </c>
      <c r="D234" s="45">
        <v>0</v>
      </c>
      <c r="E234" s="45">
        <v>0</v>
      </c>
      <c r="F234" s="45">
        <v>0</v>
      </c>
      <c r="G234" s="23"/>
      <c r="H234" s="23"/>
      <c r="I234" s="23"/>
      <c r="J234" s="23"/>
    </row>
    <row r="235" spans="1:10" ht="15" customHeight="1" x14ac:dyDescent="0.25">
      <c r="A235" s="23"/>
      <c r="B235" s="27" t="s">
        <v>65</v>
      </c>
      <c r="C235" s="45">
        <v>0</v>
      </c>
      <c r="D235" s="45">
        <v>0</v>
      </c>
      <c r="E235" s="45">
        <v>0</v>
      </c>
      <c r="F235" s="45">
        <v>0</v>
      </c>
      <c r="G235" s="23"/>
      <c r="H235" s="23"/>
      <c r="I235" s="23"/>
      <c r="J235" s="23"/>
    </row>
    <row r="236" spans="1:10" ht="20.100000000000001" customHeight="1" x14ac:dyDescent="0.25">
      <c r="A236" s="23"/>
      <c r="B236" s="47" t="s">
        <v>18</v>
      </c>
      <c r="C236" s="23"/>
      <c r="D236" s="23"/>
      <c r="E236" s="23"/>
      <c r="F236" s="23"/>
      <c r="G236" s="23"/>
      <c r="H236" s="23"/>
      <c r="I236" s="23"/>
      <c r="J236" s="23"/>
    </row>
  </sheetData>
  <mergeCells count="28">
    <mergeCell ref="C6:F6"/>
    <mergeCell ref="B1:F1"/>
    <mergeCell ref="B2:F2"/>
    <mergeCell ref="C3:F3"/>
    <mergeCell ref="C4:F4"/>
    <mergeCell ref="C5:F5"/>
    <mergeCell ref="B78:F78"/>
    <mergeCell ref="C7:F7"/>
    <mergeCell ref="B8:F8"/>
    <mergeCell ref="B9:F9"/>
    <mergeCell ref="C10:F10"/>
    <mergeCell ref="C14:F14"/>
    <mergeCell ref="B20:F20"/>
    <mergeCell ref="C21:F21"/>
    <mergeCell ref="C22:F22"/>
    <mergeCell ref="C23:F23"/>
    <mergeCell ref="C24:F24"/>
    <mergeCell ref="B33:F33"/>
    <mergeCell ref="C137:F137"/>
    <mergeCell ref="C138:F138"/>
    <mergeCell ref="C139:F139"/>
    <mergeCell ref="B148:F148"/>
    <mergeCell ref="C79:F79"/>
    <mergeCell ref="C80:F80"/>
    <mergeCell ref="C81:F81"/>
    <mergeCell ref="C82:F82"/>
    <mergeCell ref="B91:F91"/>
    <mergeCell ref="C136:F136"/>
  </mergeCells>
  <pageMargins left="0" right="0" top="0" bottom="0"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643"/>
  <sheetViews>
    <sheetView topLeftCell="A618" zoomScaleNormal="100" workbookViewId="0">
      <selection activeCell="H657" sqref="H657"/>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1846</v>
      </c>
      <c r="D3" s="1632"/>
      <c r="E3" s="1632"/>
      <c r="F3" s="1632"/>
      <c r="G3" s="23"/>
      <c r="H3" s="23"/>
      <c r="I3" s="23"/>
      <c r="J3" s="23"/>
    </row>
    <row r="4" spans="1:10" ht="14.1" customHeight="1" x14ac:dyDescent="0.25">
      <c r="A4" s="23"/>
      <c r="B4" s="25" t="s">
        <v>4</v>
      </c>
      <c r="C4" s="1631" t="s">
        <v>1847</v>
      </c>
      <c r="D4" s="1632"/>
      <c r="E4" s="1632"/>
      <c r="F4" s="1632"/>
      <c r="G4" s="23"/>
      <c r="H4" s="23"/>
      <c r="I4" s="23"/>
      <c r="J4" s="23"/>
    </row>
    <row r="5" spans="1:10" ht="14.1" customHeight="1" x14ac:dyDescent="0.25">
      <c r="A5" s="23"/>
      <c r="B5" s="25" t="s">
        <v>6</v>
      </c>
      <c r="C5" s="1631" t="s">
        <v>726</v>
      </c>
      <c r="D5" s="1632"/>
      <c r="E5" s="1632"/>
      <c r="F5" s="1632"/>
      <c r="G5" s="23"/>
      <c r="H5" s="23"/>
      <c r="I5" s="23"/>
      <c r="J5" s="23"/>
    </row>
    <row r="6" spans="1:10" ht="14.1" customHeight="1" x14ac:dyDescent="0.25">
      <c r="A6" s="23"/>
      <c r="B6" s="25" t="s">
        <v>8</v>
      </c>
      <c r="C6" s="1631" t="s">
        <v>365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94.5" customHeight="1" x14ac:dyDescent="0.25">
      <c r="A9" s="23"/>
      <c r="B9" s="1629" t="s">
        <v>1848</v>
      </c>
      <c r="C9" s="1630"/>
      <c r="D9" s="1630"/>
      <c r="E9" s="1630"/>
      <c r="F9" s="1630"/>
      <c r="G9" s="23"/>
      <c r="H9" s="23"/>
      <c r="I9" s="23"/>
      <c r="J9" s="23"/>
    </row>
    <row r="10" spans="1:10" ht="71.25" customHeight="1" x14ac:dyDescent="0.25">
      <c r="A10" s="23"/>
      <c r="B10" s="26" t="s">
        <v>14</v>
      </c>
      <c r="C10" s="1623" t="s">
        <v>1849</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20.100000000000001" customHeight="1" x14ac:dyDescent="0.25">
      <c r="A13" s="23"/>
      <c r="B13" s="27" t="s">
        <v>1850</v>
      </c>
      <c r="C13" s="31" t="s">
        <v>18</v>
      </c>
      <c r="D13" s="31" t="s">
        <v>220</v>
      </c>
      <c r="E13" s="31" t="s">
        <v>220</v>
      </c>
      <c r="F13" s="31" t="s">
        <v>220</v>
      </c>
      <c r="G13" s="23"/>
      <c r="H13" s="23"/>
      <c r="I13" s="23"/>
      <c r="J13" s="23"/>
    </row>
    <row r="14" spans="1:10" ht="30.95" customHeight="1" x14ac:dyDescent="0.25">
      <c r="A14" s="23"/>
      <c r="B14" s="27" t="s">
        <v>1851</v>
      </c>
      <c r="C14" s="31" t="s">
        <v>18</v>
      </c>
      <c r="D14" s="31" t="s">
        <v>220</v>
      </c>
      <c r="E14" s="31" t="s">
        <v>245</v>
      </c>
      <c r="F14" s="31" t="s">
        <v>155</v>
      </c>
      <c r="G14" s="23"/>
      <c r="H14" s="23"/>
      <c r="I14" s="23"/>
      <c r="J14" s="23"/>
    </row>
    <row r="15" spans="1:10" ht="20.100000000000001" customHeight="1" x14ac:dyDescent="0.25">
      <c r="A15" s="23"/>
      <c r="B15" s="27" t="s">
        <v>1852</v>
      </c>
      <c r="C15" s="31" t="s">
        <v>18</v>
      </c>
      <c r="D15" s="31" t="s">
        <v>1240</v>
      </c>
      <c r="E15" s="31" t="s">
        <v>1240</v>
      </c>
      <c r="F15" s="31" t="s">
        <v>1240</v>
      </c>
      <c r="G15" s="23"/>
      <c r="H15" s="23"/>
      <c r="I15" s="23"/>
      <c r="J15" s="23"/>
    </row>
    <row r="16" spans="1:10" ht="51.95" customHeight="1" x14ac:dyDescent="0.25">
      <c r="A16" s="23"/>
      <c r="B16" s="27" t="s">
        <v>1853</v>
      </c>
      <c r="C16" s="31" t="s">
        <v>18</v>
      </c>
      <c r="D16" s="31" t="s">
        <v>245</v>
      </c>
      <c r="E16" s="31" t="s">
        <v>245</v>
      </c>
      <c r="F16" s="31" t="s">
        <v>245</v>
      </c>
      <c r="G16" s="23"/>
      <c r="H16" s="23"/>
      <c r="I16" s="23"/>
      <c r="J16" s="23"/>
    </row>
    <row r="17" spans="1:10" ht="34.5" customHeight="1" x14ac:dyDescent="0.25">
      <c r="A17" s="23"/>
      <c r="B17" s="26" t="s">
        <v>16</v>
      </c>
      <c r="C17" s="1623" t="s">
        <v>1854</v>
      </c>
      <c r="D17" s="1624"/>
      <c r="E17" s="1624"/>
      <c r="F17" s="1624"/>
      <c r="G17" s="23"/>
      <c r="H17" s="23"/>
      <c r="I17" s="23"/>
      <c r="J17" s="23"/>
    </row>
    <row r="18" spans="1:10" x14ac:dyDescent="0.25">
      <c r="A18" s="23"/>
      <c r="B18" s="27" t="s">
        <v>184</v>
      </c>
      <c r="C18" s="28">
        <v>2023</v>
      </c>
      <c r="D18" s="28">
        <v>2024</v>
      </c>
      <c r="E18" s="28">
        <v>2025</v>
      </c>
      <c r="F18" s="28">
        <v>2026</v>
      </c>
      <c r="G18" s="23"/>
      <c r="H18" s="23"/>
      <c r="I18" s="23"/>
      <c r="J18" s="23"/>
    </row>
    <row r="19" spans="1:10" ht="14.1" customHeight="1" x14ac:dyDescent="0.25">
      <c r="A19" s="23"/>
      <c r="B19" s="29"/>
      <c r="C19" s="30" t="s">
        <v>22</v>
      </c>
      <c r="D19" s="30" t="s">
        <v>23</v>
      </c>
      <c r="E19" s="30" t="s">
        <v>23</v>
      </c>
      <c r="F19" s="30" t="s">
        <v>23</v>
      </c>
      <c r="G19" s="23"/>
      <c r="H19" s="23"/>
      <c r="I19" s="23"/>
      <c r="J19" s="23"/>
    </row>
    <row r="20" spans="1:10" ht="41.1" customHeight="1" x14ac:dyDescent="0.25">
      <c r="A20" s="23"/>
      <c r="B20" s="27" t="s">
        <v>1855</v>
      </c>
      <c r="C20" s="31" t="s">
        <v>18</v>
      </c>
      <c r="D20" s="31" t="s">
        <v>220</v>
      </c>
      <c r="E20" s="31" t="s">
        <v>245</v>
      </c>
      <c r="F20" s="31" t="s">
        <v>245</v>
      </c>
      <c r="G20" s="23"/>
      <c r="H20" s="23"/>
      <c r="I20" s="23"/>
      <c r="J20" s="23"/>
    </row>
    <row r="21" spans="1:10" ht="30.95" customHeight="1" x14ac:dyDescent="0.25">
      <c r="A21" s="23"/>
      <c r="B21" s="27" t="s">
        <v>1856</v>
      </c>
      <c r="C21" s="31" t="s">
        <v>18</v>
      </c>
      <c r="D21" s="31" t="s">
        <v>245</v>
      </c>
      <c r="E21" s="31" t="s">
        <v>155</v>
      </c>
      <c r="F21" s="31" t="s">
        <v>155</v>
      </c>
      <c r="G21" s="23"/>
      <c r="H21" s="23"/>
      <c r="I21" s="23"/>
      <c r="J21" s="23"/>
    </row>
    <row r="22" spans="1:10" ht="41.1" customHeight="1" x14ac:dyDescent="0.25">
      <c r="A22" s="23"/>
      <c r="B22" s="27" t="s">
        <v>1857</v>
      </c>
      <c r="C22" s="31" t="s">
        <v>18</v>
      </c>
      <c r="D22" s="31" t="s">
        <v>220</v>
      </c>
      <c r="E22" s="31" t="s">
        <v>245</v>
      </c>
      <c r="F22" s="31" t="s">
        <v>155</v>
      </c>
      <c r="G22" s="23"/>
      <c r="H22" s="23"/>
      <c r="I22" s="23"/>
      <c r="J22" s="23"/>
    </row>
    <row r="23" spans="1:10" ht="41.1" customHeight="1" x14ac:dyDescent="0.25">
      <c r="A23" s="23"/>
      <c r="B23" s="27" t="s">
        <v>1858</v>
      </c>
      <c r="C23" s="31" t="s">
        <v>18</v>
      </c>
      <c r="D23" s="31" t="s">
        <v>245</v>
      </c>
      <c r="E23" s="31" t="s">
        <v>155</v>
      </c>
      <c r="F23" s="31" t="s">
        <v>155</v>
      </c>
      <c r="G23" s="23"/>
      <c r="H23" s="23"/>
      <c r="I23" s="23"/>
      <c r="J23" s="23"/>
    </row>
    <row r="24" spans="1:10" ht="14.1" customHeight="1" x14ac:dyDescent="0.25">
      <c r="A24" s="23"/>
      <c r="B24" s="1621" t="s">
        <v>27</v>
      </c>
      <c r="C24" s="1622"/>
      <c r="D24" s="1622"/>
      <c r="E24" s="1622"/>
      <c r="F24" s="1622"/>
      <c r="G24" s="23"/>
      <c r="H24" s="23"/>
      <c r="I24" s="23"/>
      <c r="J24" s="23"/>
    </row>
    <row r="25" spans="1:10" ht="14.1" customHeight="1" x14ac:dyDescent="0.25">
      <c r="A25" s="23"/>
      <c r="B25" s="32" t="s">
        <v>1859</v>
      </c>
      <c r="C25" s="1621" t="s">
        <v>1860</v>
      </c>
      <c r="D25" s="1622"/>
      <c r="E25" s="1622"/>
      <c r="F25" s="1622"/>
      <c r="G25" s="23"/>
      <c r="H25" s="23"/>
      <c r="I25" s="23"/>
      <c r="J25" s="23"/>
    </row>
    <row r="26" spans="1:10" ht="18" customHeight="1" x14ac:dyDescent="0.25">
      <c r="A26" s="23"/>
      <c r="B26" s="33" t="s">
        <v>19</v>
      </c>
      <c r="C26" s="1619" t="s">
        <v>1861</v>
      </c>
      <c r="D26" s="1620"/>
      <c r="E26" s="1620"/>
      <c r="F26" s="1620"/>
      <c r="G26" s="23"/>
      <c r="H26" s="23"/>
      <c r="I26" s="23"/>
      <c r="J26" s="23"/>
    </row>
    <row r="27" spans="1:10" ht="18" customHeight="1" x14ac:dyDescent="0.25">
      <c r="A27" s="23"/>
      <c r="B27" s="34" t="s">
        <v>20</v>
      </c>
      <c r="C27" s="1615" t="s">
        <v>1862</v>
      </c>
      <c r="D27" s="1616"/>
      <c r="E27" s="1616"/>
      <c r="F27" s="1616"/>
      <c r="G27" s="23"/>
      <c r="H27" s="23"/>
      <c r="I27" s="23"/>
      <c r="J27" s="23"/>
    </row>
    <row r="28" spans="1:10" ht="18" customHeight="1" x14ac:dyDescent="0.25">
      <c r="A28" s="23"/>
      <c r="B28" s="34" t="s">
        <v>21</v>
      </c>
      <c r="C28" s="1615" t="s">
        <v>1863</v>
      </c>
      <c r="D28" s="1616"/>
      <c r="E28" s="1616"/>
      <c r="F28" s="1616"/>
      <c r="G28" s="23"/>
      <c r="H28" s="23"/>
      <c r="I28" s="23"/>
      <c r="J28" s="23"/>
    </row>
    <row r="29" spans="1:10" ht="15" customHeight="1" x14ac:dyDescent="0.25">
      <c r="A29" s="23"/>
      <c r="B29" s="35"/>
      <c r="C29" s="36">
        <v>2023</v>
      </c>
      <c r="D29" s="36">
        <v>2024</v>
      </c>
      <c r="E29" s="36">
        <v>2025</v>
      </c>
      <c r="F29" s="36">
        <v>2026</v>
      </c>
      <c r="G29" s="23"/>
      <c r="H29" s="23"/>
      <c r="I29" s="23"/>
      <c r="J29" s="23"/>
    </row>
    <row r="30" spans="1:10" ht="15" customHeight="1" x14ac:dyDescent="0.25">
      <c r="A30" s="23"/>
      <c r="B30" s="37"/>
      <c r="C30" s="38" t="s">
        <v>22</v>
      </c>
      <c r="D30" s="38" t="s">
        <v>23</v>
      </c>
      <c r="E30" s="38" t="s">
        <v>23</v>
      </c>
      <c r="F30" s="38" t="s">
        <v>23</v>
      </c>
      <c r="G30" s="23"/>
      <c r="H30" s="23"/>
      <c r="I30" s="23"/>
      <c r="J30" s="23"/>
    </row>
    <row r="31" spans="1:10" ht="14.1" customHeight="1" x14ac:dyDescent="0.25">
      <c r="A31" s="23"/>
      <c r="B31" s="27" t="s">
        <v>33</v>
      </c>
      <c r="C31" s="31" t="s">
        <v>249</v>
      </c>
      <c r="D31" s="31" t="s">
        <v>249</v>
      </c>
      <c r="E31" s="31" t="s">
        <v>249</v>
      </c>
      <c r="F31" s="31" t="s">
        <v>1603</v>
      </c>
      <c r="G31" s="23"/>
      <c r="H31" s="23"/>
      <c r="I31" s="23"/>
      <c r="J31" s="23"/>
    </row>
    <row r="32" spans="1:10" ht="14.1" customHeight="1" x14ac:dyDescent="0.25">
      <c r="A32" s="23"/>
      <c r="B32" s="27" t="s">
        <v>35</v>
      </c>
      <c r="C32" s="31" t="s">
        <v>1864</v>
      </c>
      <c r="D32" s="31" t="s">
        <v>1865</v>
      </c>
      <c r="E32" s="31" t="s">
        <v>1865</v>
      </c>
      <c r="F32" s="31" t="s">
        <v>1865</v>
      </c>
      <c r="G32" s="23"/>
      <c r="H32" s="23"/>
      <c r="I32" s="23"/>
      <c r="J32" s="23"/>
    </row>
    <row r="33" spans="1:10" ht="14.1" customHeight="1" x14ac:dyDescent="0.25">
      <c r="A33" s="23"/>
      <c r="B33" s="27" t="s">
        <v>40</v>
      </c>
      <c r="C33" s="31" t="s">
        <v>1866</v>
      </c>
      <c r="D33" s="31" t="s">
        <v>1867</v>
      </c>
      <c r="E33" s="31" t="s">
        <v>1867</v>
      </c>
      <c r="F33" s="31" t="s">
        <v>1868</v>
      </c>
      <c r="G33" s="23"/>
      <c r="H33" s="23"/>
      <c r="I33" s="23"/>
      <c r="J33" s="23"/>
    </row>
    <row r="34" spans="1:10" ht="14.1" customHeight="1" x14ac:dyDescent="0.25">
      <c r="A34" s="23"/>
      <c r="B34" s="27" t="s">
        <v>41</v>
      </c>
      <c r="C34" s="31" t="s">
        <v>18</v>
      </c>
      <c r="D34" s="31" t="s">
        <v>42</v>
      </c>
      <c r="E34" s="31" t="s">
        <v>42</v>
      </c>
      <c r="F34" s="31" t="s">
        <v>1869</v>
      </c>
      <c r="G34" s="23"/>
      <c r="H34" s="23"/>
      <c r="I34" s="23"/>
      <c r="J34" s="23"/>
    </row>
    <row r="35" spans="1:10" ht="14.1" customHeight="1" x14ac:dyDescent="0.25">
      <c r="A35" s="23"/>
      <c r="B35" s="27" t="s">
        <v>43</v>
      </c>
      <c r="C35" s="31" t="s">
        <v>18</v>
      </c>
      <c r="D35" s="31" t="s">
        <v>1870</v>
      </c>
      <c r="E35" s="31" t="s">
        <v>42</v>
      </c>
      <c r="F35" s="31" t="s">
        <v>42</v>
      </c>
      <c r="G35" s="23"/>
      <c r="H35" s="23"/>
      <c r="I35" s="23"/>
      <c r="J35" s="23"/>
    </row>
    <row r="36" spans="1:10" ht="14.1" customHeight="1" x14ac:dyDescent="0.25">
      <c r="A36" s="23"/>
      <c r="B36" s="27" t="s">
        <v>47</v>
      </c>
      <c r="C36" s="31" t="s">
        <v>18</v>
      </c>
      <c r="D36" s="31" t="s">
        <v>1870</v>
      </c>
      <c r="E36" s="31" t="s">
        <v>42</v>
      </c>
      <c r="F36" s="31" t="s">
        <v>1871</v>
      </c>
      <c r="G36" s="23"/>
      <c r="H36" s="23"/>
      <c r="I36" s="23"/>
      <c r="J36" s="23"/>
    </row>
    <row r="37" spans="1:10" ht="14.1" customHeight="1" x14ac:dyDescent="0.25">
      <c r="A37" s="23"/>
      <c r="B37" s="1617" t="s">
        <v>24</v>
      </c>
      <c r="C37" s="1618"/>
      <c r="D37" s="1618"/>
      <c r="E37" s="1618"/>
      <c r="F37" s="1618"/>
      <c r="G37" s="23"/>
      <c r="H37" s="23"/>
      <c r="I37" s="23"/>
      <c r="J37" s="23"/>
    </row>
    <row r="38" spans="1:10" ht="14.1" customHeight="1" x14ac:dyDescent="0.25">
      <c r="A38" s="23"/>
      <c r="B38" s="35"/>
      <c r="C38" s="36">
        <v>2023</v>
      </c>
      <c r="D38" s="36">
        <v>2024</v>
      </c>
      <c r="E38" s="36">
        <v>2025</v>
      </c>
      <c r="F38" s="36">
        <v>2026</v>
      </c>
      <c r="G38" s="23"/>
      <c r="H38" s="23"/>
      <c r="I38" s="23"/>
      <c r="J38" s="23"/>
    </row>
    <row r="39" spans="1:10" ht="14.1" customHeight="1" x14ac:dyDescent="0.25">
      <c r="A39" s="23"/>
      <c r="B39" s="37"/>
      <c r="C39" s="38" t="s">
        <v>22</v>
      </c>
      <c r="D39" s="38" t="s">
        <v>23</v>
      </c>
      <c r="E39" s="38" t="s">
        <v>23</v>
      </c>
      <c r="F39" s="38" t="s">
        <v>23</v>
      </c>
      <c r="G39" s="23"/>
      <c r="H39" s="23"/>
      <c r="I39" s="23"/>
      <c r="J39" s="23"/>
    </row>
    <row r="40" spans="1:10" ht="14.1" customHeight="1" x14ac:dyDescent="0.25">
      <c r="A40" s="23"/>
      <c r="B40" s="39" t="s">
        <v>48</v>
      </c>
      <c r="C40" s="40">
        <v>0</v>
      </c>
      <c r="D40" s="40">
        <v>254500000</v>
      </c>
      <c r="E40" s="40">
        <v>254500000</v>
      </c>
      <c r="F40" s="40">
        <v>254500000</v>
      </c>
      <c r="G40" s="23"/>
      <c r="H40" s="23"/>
      <c r="I40" s="23"/>
      <c r="J40" s="23"/>
    </row>
    <row r="41" spans="1:10" ht="14.1" customHeight="1" x14ac:dyDescent="0.25">
      <c r="A41" s="23"/>
      <c r="B41" s="39" t="s">
        <v>49</v>
      </c>
      <c r="C41" s="40">
        <v>0</v>
      </c>
      <c r="D41" s="40">
        <v>254500000</v>
      </c>
      <c r="E41" s="40">
        <v>254500000</v>
      </c>
      <c r="F41" s="40">
        <v>254500000</v>
      </c>
      <c r="G41" s="23"/>
      <c r="H41" s="23"/>
      <c r="I41" s="23"/>
      <c r="J41" s="23"/>
    </row>
    <row r="42" spans="1:10" ht="14.1" customHeight="1" x14ac:dyDescent="0.25">
      <c r="A42" s="23"/>
      <c r="B42" s="39" t="s">
        <v>50</v>
      </c>
      <c r="C42" s="40">
        <v>0</v>
      </c>
      <c r="D42" s="40">
        <v>0</v>
      </c>
      <c r="E42" s="40">
        <v>0</v>
      </c>
      <c r="F42" s="40">
        <v>0</v>
      </c>
      <c r="G42" s="23"/>
      <c r="H42" s="23"/>
      <c r="I42" s="23"/>
      <c r="J42" s="23"/>
    </row>
    <row r="43" spans="1:10" ht="14.1" customHeight="1" x14ac:dyDescent="0.25">
      <c r="A43" s="23"/>
      <c r="B43" s="39" t="s">
        <v>51</v>
      </c>
      <c r="C43" s="40">
        <v>0</v>
      </c>
      <c r="D43" s="40">
        <v>42620000</v>
      </c>
      <c r="E43" s="40">
        <v>42620000</v>
      </c>
      <c r="F43" s="40">
        <v>42620000</v>
      </c>
      <c r="G43" s="23"/>
      <c r="H43" s="23"/>
      <c r="I43" s="23"/>
      <c r="J43" s="23"/>
    </row>
    <row r="44" spans="1:10" ht="14.1" customHeight="1" x14ac:dyDescent="0.25">
      <c r="A44" s="23"/>
      <c r="B44" s="39" t="s">
        <v>49</v>
      </c>
      <c r="C44" s="40">
        <v>0</v>
      </c>
      <c r="D44" s="40">
        <v>42620000</v>
      </c>
      <c r="E44" s="40">
        <v>42620000</v>
      </c>
      <c r="F44" s="40">
        <v>42620000</v>
      </c>
      <c r="G44" s="23"/>
      <c r="H44" s="23"/>
      <c r="I44" s="23"/>
      <c r="J44" s="23"/>
    </row>
    <row r="45" spans="1:10" ht="14.1" customHeight="1" x14ac:dyDescent="0.25">
      <c r="A45" s="23"/>
      <c r="B45" s="39" t="s">
        <v>50</v>
      </c>
      <c r="C45" s="40">
        <v>0</v>
      </c>
      <c r="D45" s="40">
        <v>0</v>
      </c>
      <c r="E45" s="40">
        <v>0</v>
      </c>
      <c r="F45" s="40">
        <v>0</v>
      </c>
      <c r="G45" s="23"/>
      <c r="H45" s="23"/>
      <c r="I45" s="23"/>
      <c r="J45" s="23"/>
    </row>
    <row r="46" spans="1:10" ht="14.1" customHeight="1" x14ac:dyDescent="0.25">
      <c r="A46" s="23"/>
      <c r="B46" s="39" t="s">
        <v>52</v>
      </c>
      <c r="C46" s="40">
        <v>0</v>
      </c>
      <c r="D46" s="40">
        <v>25000000</v>
      </c>
      <c r="E46" s="40">
        <v>25000000</v>
      </c>
      <c r="F46" s="40">
        <v>25000000</v>
      </c>
      <c r="G46" s="23"/>
      <c r="H46" s="23"/>
      <c r="I46" s="23"/>
      <c r="J46" s="23"/>
    </row>
    <row r="47" spans="1:10" ht="14.1" customHeight="1" x14ac:dyDescent="0.25">
      <c r="A47" s="23"/>
      <c r="B47" s="39" t="s">
        <v>49</v>
      </c>
      <c r="C47" s="40">
        <v>0</v>
      </c>
      <c r="D47" s="40">
        <v>25000000</v>
      </c>
      <c r="E47" s="40">
        <v>25000000</v>
      </c>
      <c r="F47" s="40">
        <v>25000000</v>
      </c>
      <c r="G47" s="23"/>
      <c r="H47" s="23"/>
      <c r="I47" s="23"/>
      <c r="J47" s="23"/>
    </row>
    <row r="48" spans="1:10" ht="14.1" customHeight="1" x14ac:dyDescent="0.25">
      <c r="A48" s="23"/>
      <c r="B48" s="39" t="s">
        <v>50</v>
      </c>
      <c r="C48" s="40">
        <v>0</v>
      </c>
      <c r="D48" s="40">
        <v>0</v>
      </c>
      <c r="E48" s="40">
        <v>0</v>
      </c>
      <c r="F48" s="40">
        <v>0</v>
      </c>
      <c r="G48" s="23"/>
      <c r="H48" s="23"/>
      <c r="I48" s="23"/>
      <c r="J48" s="23"/>
    </row>
    <row r="49" spans="1:10" ht="14.1" customHeight="1" x14ac:dyDescent="0.25">
      <c r="A49" s="23"/>
      <c r="B49" s="39" t="s">
        <v>53</v>
      </c>
      <c r="C49" s="40">
        <v>0</v>
      </c>
      <c r="D49" s="40">
        <v>0</v>
      </c>
      <c r="E49" s="40">
        <v>0</v>
      </c>
      <c r="F49" s="40">
        <v>0</v>
      </c>
      <c r="G49" s="23"/>
      <c r="H49" s="23"/>
      <c r="I49" s="23"/>
      <c r="J49" s="23"/>
    </row>
    <row r="50" spans="1:10" ht="14.1" customHeight="1" x14ac:dyDescent="0.25">
      <c r="A50" s="23"/>
      <c r="B50" s="39" t="s">
        <v>49</v>
      </c>
      <c r="C50" s="40">
        <v>0</v>
      </c>
      <c r="D50" s="40">
        <v>0</v>
      </c>
      <c r="E50" s="40">
        <v>0</v>
      </c>
      <c r="F50" s="40">
        <v>0</v>
      </c>
      <c r="G50" s="23"/>
      <c r="H50" s="23"/>
      <c r="I50" s="23"/>
      <c r="J50" s="23"/>
    </row>
    <row r="51" spans="1:10" ht="14.1" customHeight="1" x14ac:dyDescent="0.25">
      <c r="A51" s="23"/>
      <c r="B51" s="39" t="s">
        <v>50</v>
      </c>
      <c r="C51" s="40">
        <v>0</v>
      </c>
      <c r="D51" s="40">
        <v>0</v>
      </c>
      <c r="E51" s="40">
        <v>0</v>
      </c>
      <c r="F51" s="40">
        <v>0</v>
      </c>
      <c r="G51" s="23"/>
      <c r="H51" s="23"/>
      <c r="I51" s="23"/>
      <c r="J51" s="23"/>
    </row>
    <row r="52" spans="1:10" ht="14.1" customHeight="1" x14ac:dyDescent="0.25">
      <c r="A52" s="23"/>
      <c r="B52" s="39" t="s">
        <v>54</v>
      </c>
      <c r="C52" s="40">
        <v>0</v>
      </c>
      <c r="D52" s="40">
        <v>0</v>
      </c>
      <c r="E52" s="40">
        <v>0</v>
      </c>
      <c r="F52" s="40">
        <v>0</v>
      </c>
      <c r="G52" s="23"/>
      <c r="H52" s="23"/>
      <c r="I52" s="23"/>
      <c r="J52" s="23"/>
    </row>
    <row r="53" spans="1:10" ht="14.1" customHeight="1" x14ac:dyDescent="0.25">
      <c r="A53" s="23"/>
      <c r="B53" s="39" t="s">
        <v>49</v>
      </c>
      <c r="C53" s="40">
        <v>0</v>
      </c>
      <c r="D53" s="40">
        <v>0</v>
      </c>
      <c r="E53" s="40">
        <v>0</v>
      </c>
      <c r="F53" s="40">
        <v>0</v>
      </c>
      <c r="G53" s="23"/>
      <c r="H53" s="23"/>
      <c r="I53" s="23"/>
      <c r="J53" s="23"/>
    </row>
    <row r="54" spans="1:10" ht="14.1" customHeight="1" x14ac:dyDescent="0.25">
      <c r="A54" s="23"/>
      <c r="B54" s="39" t="s">
        <v>50</v>
      </c>
      <c r="C54" s="40">
        <v>0</v>
      </c>
      <c r="D54" s="40">
        <v>0</v>
      </c>
      <c r="E54" s="40">
        <v>0</v>
      </c>
      <c r="F54" s="40">
        <v>0</v>
      </c>
      <c r="G54" s="23"/>
      <c r="H54" s="23"/>
      <c r="I54" s="23"/>
      <c r="J54" s="23"/>
    </row>
    <row r="55" spans="1:10" ht="14.1" customHeight="1" x14ac:dyDescent="0.25">
      <c r="A55" s="23"/>
      <c r="B55" s="39" t="s">
        <v>55</v>
      </c>
      <c r="C55" s="40">
        <v>0</v>
      </c>
      <c r="D55" s="40">
        <v>0</v>
      </c>
      <c r="E55" s="40">
        <v>0</v>
      </c>
      <c r="F55" s="40">
        <v>0</v>
      </c>
      <c r="G55" s="23"/>
      <c r="H55" s="23"/>
      <c r="I55" s="23"/>
      <c r="J55" s="23"/>
    </row>
    <row r="56" spans="1:10" ht="14.1" customHeight="1" x14ac:dyDescent="0.25">
      <c r="A56" s="23"/>
      <c r="B56" s="39" t="s">
        <v>49</v>
      </c>
      <c r="C56" s="40">
        <v>0</v>
      </c>
      <c r="D56" s="40">
        <v>0</v>
      </c>
      <c r="E56" s="40">
        <v>0</v>
      </c>
      <c r="F56" s="40">
        <v>0</v>
      </c>
      <c r="G56" s="23"/>
      <c r="H56" s="23"/>
      <c r="I56" s="23"/>
      <c r="J56" s="23"/>
    </row>
    <row r="57" spans="1:10" ht="14.1" customHeight="1" x14ac:dyDescent="0.25">
      <c r="A57" s="23"/>
      <c r="B57" s="39" t="s">
        <v>50</v>
      </c>
      <c r="C57" s="40">
        <v>0</v>
      </c>
      <c r="D57" s="40">
        <v>0</v>
      </c>
      <c r="E57" s="40">
        <v>0</v>
      </c>
      <c r="F57" s="40">
        <v>0</v>
      </c>
      <c r="G57" s="23"/>
      <c r="H57" s="23"/>
      <c r="I57" s="23"/>
      <c r="J57" s="23"/>
    </row>
    <row r="58" spans="1:10" ht="14.1" customHeight="1" x14ac:dyDescent="0.25">
      <c r="A58" s="23"/>
      <c r="B58" s="39" t="s">
        <v>56</v>
      </c>
      <c r="C58" s="40">
        <v>0</v>
      </c>
      <c r="D58" s="40">
        <v>0</v>
      </c>
      <c r="E58" s="40">
        <v>0</v>
      </c>
      <c r="F58" s="40">
        <v>0</v>
      </c>
      <c r="G58" s="23"/>
      <c r="H58" s="23"/>
      <c r="I58" s="23"/>
      <c r="J58" s="23"/>
    </row>
    <row r="59" spans="1:10" ht="14.1" customHeight="1" x14ac:dyDescent="0.25">
      <c r="A59" s="23"/>
      <c r="B59" s="39" t="s">
        <v>49</v>
      </c>
      <c r="C59" s="40">
        <v>0</v>
      </c>
      <c r="D59" s="40">
        <v>0</v>
      </c>
      <c r="E59" s="40">
        <v>0</v>
      </c>
      <c r="F59" s="40">
        <v>0</v>
      </c>
      <c r="G59" s="23"/>
      <c r="H59" s="23"/>
      <c r="I59" s="23"/>
      <c r="J59" s="23"/>
    </row>
    <row r="60" spans="1:10" ht="14.1" customHeight="1" x14ac:dyDescent="0.25">
      <c r="A60" s="23"/>
      <c r="B60" s="39" t="s">
        <v>50</v>
      </c>
      <c r="C60" s="40">
        <v>0</v>
      </c>
      <c r="D60" s="40">
        <v>0</v>
      </c>
      <c r="E60" s="40">
        <v>0</v>
      </c>
      <c r="F60" s="40">
        <v>0</v>
      </c>
      <c r="G60" s="23"/>
      <c r="H60" s="23"/>
      <c r="I60" s="23"/>
      <c r="J60" s="23"/>
    </row>
    <row r="61" spans="1:10" ht="14.1" customHeight="1" x14ac:dyDescent="0.25">
      <c r="A61" s="23"/>
      <c r="B61" s="39" t="s">
        <v>57</v>
      </c>
      <c r="C61" s="40">
        <v>0</v>
      </c>
      <c r="D61" s="40">
        <v>0</v>
      </c>
      <c r="E61" s="40">
        <v>0</v>
      </c>
      <c r="F61" s="40">
        <v>0</v>
      </c>
      <c r="G61" s="23"/>
      <c r="H61" s="23"/>
      <c r="I61" s="23"/>
      <c r="J61" s="23"/>
    </row>
    <row r="62" spans="1:10" ht="14.1" customHeight="1" x14ac:dyDescent="0.25">
      <c r="A62" s="23"/>
      <c r="B62" s="39" t="s">
        <v>49</v>
      </c>
      <c r="C62" s="40">
        <v>0</v>
      </c>
      <c r="D62" s="40">
        <v>0</v>
      </c>
      <c r="E62" s="40">
        <v>0</v>
      </c>
      <c r="F62" s="40">
        <v>0</v>
      </c>
      <c r="G62" s="23"/>
      <c r="H62" s="23"/>
      <c r="I62" s="23"/>
      <c r="J62" s="23"/>
    </row>
    <row r="63" spans="1:10" ht="14.1" customHeight="1" x14ac:dyDescent="0.25">
      <c r="A63" s="23"/>
      <c r="B63" s="39" t="s">
        <v>58</v>
      </c>
      <c r="C63" s="40">
        <v>0</v>
      </c>
      <c r="D63" s="40">
        <v>0</v>
      </c>
      <c r="E63" s="40">
        <v>0</v>
      </c>
      <c r="F63" s="40">
        <v>0</v>
      </c>
      <c r="G63" s="23"/>
      <c r="H63" s="23"/>
      <c r="I63" s="23"/>
      <c r="J63" s="23"/>
    </row>
    <row r="64" spans="1:10" ht="14.1" customHeight="1" x14ac:dyDescent="0.25">
      <c r="A64" s="23"/>
      <c r="B64" s="39" t="s">
        <v>59</v>
      </c>
      <c r="C64" s="40">
        <v>0</v>
      </c>
      <c r="D64" s="40">
        <v>0</v>
      </c>
      <c r="E64" s="40">
        <v>0</v>
      </c>
      <c r="F64" s="40">
        <v>0</v>
      </c>
      <c r="G64" s="23"/>
      <c r="H64" s="23"/>
      <c r="I64" s="23"/>
      <c r="J64" s="23"/>
    </row>
    <row r="65" spans="1:10" ht="14.1" customHeight="1" x14ac:dyDescent="0.25">
      <c r="A65" s="23"/>
      <c r="B65" s="39" t="s">
        <v>60</v>
      </c>
      <c r="C65" s="40">
        <v>0</v>
      </c>
      <c r="D65" s="40">
        <v>0</v>
      </c>
      <c r="E65" s="40">
        <v>0</v>
      </c>
      <c r="F65" s="40">
        <v>0</v>
      </c>
      <c r="G65" s="23"/>
      <c r="H65" s="23"/>
      <c r="I65" s="23"/>
      <c r="J65" s="23"/>
    </row>
    <row r="66" spans="1:10" ht="14.1" customHeight="1" x14ac:dyDescent="0.25">
      <c r="A66" s="23"/>
      <c r="B66" s="39" t="s">
        <v>61</v>
      </c>
      <c r="C66" s="40">
        <v>0</v>
      </c>
      <c r="D66" s="40">
        <v>0</v>
      </c>
      <c r="E66" s="40">
        <v>0</v>
      </c>
      <c r="F66" s="40">
        <v>0</v>
      </c>
      <c r="G66" s="23"/>
      <c r="H66" s="23"/>
      <c r="I66" s="23"/>
      <c r="J66" s="23"/>
    </row>
    <row r="67" spans="1:10" ht="14.1" customHeight="1" x14ac:dyDescent="0.25">
      <c r="A67" s="23"/>
      <c r="B67" s="39" t="s">
        <v>62</v>
      </c>
      <c r="C67" s="40">
        <v>0</v>
      </c>
      <c r="D67" s="40">
        <v>0</v>
      </c>
      <c r="E67" s="40">
        <v>0</v>
      </c>
      <c r="F67" s="40">
        <v>0</v>
      </c>
      <c r="G67" s="23"/>
      <c r="H67" s="23"/>
      <c r="I67" s="23"/>
      <c r="J67" s="23"/>
    </row>
    <row r="68" spans="1:10" ht="14.1" customHeight="1" x14ac:dyDescent="0.25">
      <c r="A68" s="23"/>
      <c r="B68" s="39" t="s">
        <v>49</v>
      </c>
      <c r="C68" s="40">
        <v>0</v>
      </c>
      <c r="D68" s="40">
        <v>0</v>
      </c>
      <c r="E68" s="40">
        <v>0</v>
      </c>
      <c r="F68" s="40">
        <v>0</v>
      </c>
      <c r="G68" s="23"/>
      <c r="H68" s="23"/>
      <c r="I68" s="23"/>
      <c r="J68" s="23"/>
    </row>
    <row r="69" spans="1:10" ht="14.1" customHeight="1" x14ac:dyDescent="0.25">
      <c r="A69" s="23"/>
      <c r="B69" s="39" t="s">
        <v>58</v>
      </c>
      <c r="C69" s="40">
        <v>0</v>
      </c>
      <c r="D69" s="40">
        <v>0</v>
      </c>
      <c r="E69" s="40">
        <v>0</v>
      </c>
      <c r="F69" s="40">
        <v>0</v>
      </c>
      <c r="G69" s="23"/>
      <c r="H69" s="23"/>
      <c r="I69" s="23"/>
      <c r="J69" s="23"/>
    </row>
    <row r="70" spans="1:10" ht="14.1" customHeight="1" x14ac:dyDescent="0.25">
      <c r="A70" s="23"/>
      <c r="B70" s="39" t="s">
        <v>59</v>
      </c>
      <c r="C70" s="40">
        <v>0</v>
      </c>
      <c r="D70" s="40">
        <v>0</v>
      </c>
      <c r="E70" s="40">
        <v>0</v>
      </c>
      <c r="F70" s="40">
        <v>0</v>
      </c>
      <c r="G70" s="23"/>
      <c r="H70" s="23"/>
      <c r="I70" s="23"/>
      <c r="J70" s="23"/>
    </row>
    <row r="71" spans="1:10" ht="14.1" customHeight="1" x14ac:dyDescent="0.25">
      <c r="A71" s="23"/>
      <c r="B71" s="39" t="s">
        <v>60</v>
      </c>
      <c r="C71" s="40">
        <v>0</v>
      </c>
      <c r="D71" s="40">
        <v>0</v>
      </c>
      <c r="E71" s="40">
        <v>0</v>
      </c>
      <c r="F71" s="40">
        <v>0</v>
      </c>
      <c r="G71" s="23"/>
      <c r="H71" s="23"/>
      <c r="I71" s="23"/>
      <c r="J71" s="23"/>
    </row>
    <row r="72" spans="1:10" ht="14.1" customHeight="1" x14ac:dyDescent="0.25">
      <c r="A72" s="23"/>
      <c r="B72" s="39" t="s">
        <v>61</v>
      </c>
      <c r="C72" s="40">
        <v>0</v>
      </c>
      <c r="D72" s="40">
        <v>0</v>
      </c>
      <c r="E72" s="40">
        <v>0</v>
      </c>
      <c r="F72" s="40">
        <v>0</v>
      </c>
      <c r="G72" s="23"/>
      <c r="H72" s="23"/>
      <c r="I72" s="23"/>
      <c r="J72" s="23"/>
    </row>
    <row r="73" spans="1:10" ht="14.1" customHeight="1" x14ac:dyDescent="0.25">
      <c r="A73" s="23"/>
      <c r="B73" s="39" t="s">
        <v>63</v>
      </c>
      <c r="C73" s="40">
        <v>0</v>
      </c>
      <c r="D73" s="40">
        <v>0</v>
      </c>
      <c r="E73" s="40">
        <v>0</v>
      </c>
      <c r="F73" s="40">
        <v>0</v>
      </c>
      <c r="G73" s="23"/>
      <c r="H73" s="23"/>
      <c r="I73" s="23"/>
      <c r="J73" s="23"/>
    </row>
    <row r="74" spans="1:10" ht="14.1" customHeight="1" x14ac:dyDescent="0.25">
      <c r="A74" s="23"/>
      <c r="B74" s="39" t="s">
        <v>49</v>
      </c>
      <c r="C74" s="40">
        <v>0</v>
      </c>
      <c r="D74" s="40">
        <v>0</v>
      </c>
      <c r="E74" s="40">
        <v>0</v>
      </c>
      <c r="F74" s="40">
        <v>0</v>
      </c>
      <c r="G74" s="23"/>
      <c r="H74" s="23"/>
      <c r="I74" s="23"/>
      <c r="J74" s="23"/>
    </row>
    <row r="75" spans="1:10" ht="14.1" customHeight="1" x14ac:dyDescent="0.25">
      <c r="A75" s="23"/>
      <c r="B75" s="39" t="s">
        <v>58</v>
      </c>
      <c r="C75" s="40">
        <v>0</v>
      </c>
      <c r="D75" s="40">
        <v>0</v>
      </c>
      <c r="E75" s="40">
        <v>0</v>
      </c>
      <c r="F75" s="40">
        <v>0</v>
      </c>
      <c r="G75" s="23"/>
      <c r="H75" s="23"/>
      <c r="I75" s="23"/>
      <c r="J75" s="23"/>
    </row>
    <row r="76" spans="1:10" ht="14.1" customHeight="1" x14ac:dyDescent="0.25">
      <c r="A76" s="23"/>
      <c r="B76" s="39" t="s">
        <v>59</v>
      </c>
      <c r="C76" s="40">
        <v>0</v>
      </c>
      <c r="D76" s="40">
        <v>0</v>
      </c>
      <c r="E76" s="40">
        <v>0</v>
      </c>
      <c r="F76" s="40">
        <v>0</v>
      </c>
      <c r="G76" s="23"/>
      <c r="H76" s="23"/>
      <c r="I76" s="23"/>
      <c r="J76" s="23"/>
    </row>
    <row r="77" spans="1:10" ht="14.1" customHeight="1" x14ac:dyDescent="0.25">
      <c r="A77" s="23"/>
      <c r="B77" s="39" t="s">
        <v>60</v>
      </c>
      <c r="C77" s="40">
        <v>0</v>
      </c>
      <c r="D77" s="40">
        <v>0</v>
      </c>
      <c r="E77" s="40">
        <v>0</v>
      </c>
      <c r="F77" s="40">
        <v>0</v>
      </c>
      <c r="G77" s="23"/>
      <c r="H77" s="23"/>
      <c r="I77" s="23"/>
      <c r="J77" s="23"/>
    </row>
    <row r="78" spans="1:10" ht="14.1" customHeight="1" x14ac:dyDescent="0.25">
      <c r="A78" s="23"/>
      <c r="B78" s="39" t="s">
        <v>61</v>
      </c>
      <c r="C78" s="40">
        <v>0</v>
      </c>
      <c r="D78" s="40">
        <v>0</v>
      </c>
      <c r="E78" s="40">
        <v>0</v>
      </c>
      <c r="F78" s="40">
        <v>0</v>
      </c>
      <c r="G78" s="23"/>
      <c r="H78" s="23"/>
      <c r="I78" s="23"/>
      <c r="J78" s="23"/>
    </row>
    <row r="79" spans="1:10" ht="14.1" customHeight="1" x14ac:dyDescent="0.25">
      <c r="A79" s="23"/>
      <c r="B79" s="39" t="s">
        <v>64</v>
      </c>
      <c r="C79" s="40">
        <v>0</v>
      </c>
      <c r="D79" s="40">
        <v>0</v>
      </c>
      <c r="E79" s="40">
        <v>0</v>
      </c>
      <c r="F79" s="40">
        <v>0</v>
      </c>
      <c r="G79" s="23"/>
      <c r="H79" s="23"/>
      <c r="I79" s="23"/>
      <c r="J79" s="23"/>
    </row>
    <row r="80" spans="1:10" ht="14.1" customHeight="1" x14ac:dyDescent="0.25">
      <c r="A80" s="23"/>
      <c r="B80" s="39" t="s">
        <v>65</v>
      </c>
      <c r="C80" s="40">
        <v>0</v>
      </c>
      <c r="D80" s="40">
        <v>0</v>
      </c>
      <c r="E80" s="40">
        <v>0</v>
      </c>
      <c r="F80" s="40">
        <v>0</v>
      </c>
      <c r="G80" s="23"/>
      <c r="H80" s="23"/>
      <c r="I80" s="23"/>
      <c r="J80" s="23"/>
    </row>
    <row r="81" spans="1:10" ht="14.1" customHeight="1" x14ac:dyDescent="0.25">
      <c r="A81" s="23"/>
      <c r="B81" s="41" t="s">
        <v>25</v>
      </c>
      <c r="C81" s="40">
        <v>0</v>
      </c>
      <c r="D81" s="40">
        <v>322120000</v>
      </c>
      <c r="E81" s="40">
        <v>322120000</v>
      </c>
      <c r="F81" s="40">
        <v>322120000</v>
      </c>
      <c r="G81" s="23"/>
      <c r="H81" s="23"/>
      <c r="I81" s="23"/>
      <c r="J81" s="23"/>
    </row>
    <row r="82" spans="1:10" ht="27" customHeight="1" x14ac:dyDescent="0.25">
      <c r="A82" s="23"/>
      <c r="B82" s="33" t="s">
        <v>19</v>
      </c>
      <c r="C82" s="1619" t="s">
        <v>1872</v>
      </c>
      <c r="D82" s="1620"/>
      <c r="E82" s="1620"/>
      <c r="F82" s="1620"/>
      <c r="G82" s="23"/>
      <c r="H82" s="23"/>
      <c r="I82" s="23"/>
      <c r="J82" s="23"/>
    </row>
    <row r="83" spans="1:10" ht="69" customHeight="1" x14ac:dyDescent="0.25">
      <c r="A83" s="23"/>
      <c r="B83" s="34" t="s">
        <v>20</v>
      </c>
      <c r="C83" s="1615" t="s">
        <v>1873</v>
      </c>
      <c r="D83" s="1616"/>
      <c r="E83" s="1616"/>
      <c r="F83" s="1616"/>
      <c r="G83" s="23"/>
      <c r="H83" s="23"/>
      <c r="I83" s="23"/>
      <c r="J83" s="23"/>
    </row>
    <row r="84" spans="1:10" x14ac:dyDescent="0.25">
      <c r="A84" s="23"/>
      <c r="B84" s="34" t="s">
        <v>21</v>
      </c>
      <c r="C84" s="1615" t="s">
        <v>1874</v>
      </c>
      <c r="D84" s="1616"/>
      <c r="E84" s="1616"/>
      <c r="F84" s="1616"/>
      <c r="G84" s="23"/>
      <c r="H84" s="23"/>
      <c r="I84" s="23"/>
      <c r="J84" s="23"/>
    </row>
    <row r="85" spans="1:10" ht="15" customHeight="1" x14ac:dyDescent="0.25">
      <c r="A85" s="23"/>
      <c r="B85" s="35"/>
      <c r="C85" s="36">
        <v>2023</v>
      </c>
      <c r="D85" s="36">
        <v>2024</v>
      </c>
      <c r="E85" s="36">
        <v>2025</v>
      </c>
      <c r="F85" s="36">
        <v>2026</v>
      </c>
      <c r="G85" s="23"/>
      <c r="H85" s="23"/>
      <c r="I85" s="23"/>
      <c r="J85" s="23"/>
    </row>
    <row r="86" spans="1:10" ht="15" customHeight="1" x14ac:dyDescent="0.25">
      <c r="A86" s="23"/>
      <c r="B86" s="37"/>
      <c r="C86" s="38" t="s">
        <v>22</v>
      </c>
      <c r="D86" s="38" t="s">
        <v>23</v>
      </c>
      <c r="E86" s="38" t="s">
        <v>23</v>
      </c>
      <c r="F86" s="38" t="s">
        <v>23</v>
      </c>
      <c r="G86" s="23"/>
      <c r="H86" s="23"/>
      <c r="I86" s="23"/>
      <c r="J86" s="23"/>
    </row>
    <row r="87" spans="1:10" ht="14.1" customHeight="1" x14ac:dyDescent="0.25">
      <c r="A87" s="23"/>
      <c r="B87" s="27" t="s">
        <v>33</v>
      </c>
      <c r="C87" s="31" t="s">
        <v>196</v>
      </c>
      <c r="D87" s="31" t="s">
        <v>1875</v>
      </c>
      <c r="E87" s="31" t="s">
        <v>1875</v>
      </c>
      <c r="F87" s="31" t="s">
        <v>248</v>
      </c>
      <c r="G87" s="23"/>
      <c r="H87" s="23"/>
      <c r="I87" s="23"/>
      <c r="J87" s="23"/>
    </row>
    <row r="88" spans="1:10" ht="14.1" customHeight="1" x14ac:dyDescent="0.25">
      <c r="A88" s="23"/>
      <c r="B88" s="27" t="s">
        <v>35</v>
      </c>
      <c r="C88" s="31" t="s">
        <v>1876</v>
      </c>
      <c r="D88" s="31" t="s">
        <v>1877</v>
      </c>
      <c r="E88" s="31" t="s">
        <v>1877</v>
      </c>
      <c r="F88" s="31" t="s">
        <v>1877</v>
      </c>
      <c r="G88" s="23"/>
      <c r="H88" s="23"/>
      <c r="I88" s="23"/>
      <c r="J88" s="23"/>
    </row>
    <row r="89" spans="1:10" ht="14.1" customHeight="1" x14ac:dyDescent="0.25">
      <c r="A89" s="23"/>
      <c r="B89" s="27" t="s">
        <v>40</v>
      </c>
      <c r="C89" s="31" t="s">
        <v>1878</v>
      </c>
      <c r="D89" s="31" t="s">
        <v>1879</v>
      </c>
      <c r="E89" s="31" t="s">
        <v>1879</v>
      </c>
      <c r="F89" s="31" t="s">
        <v>1880</v>
      </c>
      <c r="G89" s="23"/>
      <c r="H89" s="23"/>
      <c r="I89" s="23"/>
      <c r="J89" s="23"/>
    </row>
    <row r="90" spans="1:10" ht="14.1" customHeight="1" x14ac:dyDescent="0.25">
      <c r="A90" s="23"/>
      <c r="B90" s="27" t="s">
        <v>41</v>
      </c>
      <c r="C90" s="31" t="s">
        <v>18</v>
      </c>
      <c r="D90" s="31" t="s">
        <v>1881</v>
      </c>
      <c r="E90" s="31" t="s">
        <v>42</v>
      </c>
      <c r="F90" s="31" t="s">
        <v>1882</v>
      </c>
      <c r="G90" s="23"/>
      <c r="H90" s="23"/>
      <c r="I90" s="23"/>
      <c r="J90" s="23"/>
    </row>
    <row r="91" spans="1:10" ht="14.1" customHeight="1" x14ac:dyDescent="0.25">
      <c r="A91" s="23"/>
      <c r="B91" s="27" t="s">
        <v>43</v>
      </c>
      <c r="C91" s="31" t="s">
        <v>18</v>
      </c>
      <c r="D91" s="31" t="s">
        <v>1883</v>
      </c>
      <c r="E91" s="31" t="s">
        <v>42</v>
      </c>
      <c r="F91" s="31" t="s">
        <v>42</v>
      </c>
      <c r="G91" s="23"/>
      <c r="H91" s="23"/>
      <c r="I91" s="23"/>
      <c r="J91" s="23"/>
    </row>
    <row r="92" spans="1:10" ht="14.1" customHeight="1" x14ac:dyDescent="0.25">
      <c r="A92" s="23"/>
      <c r="B92" s="27" t="s">
        <v>47</v>
      </c>
      <c r="C92" s="31" t="s">
        <v>18</v>
      </c>
      <c r="D92" s="31" t="s">
        <v>1884</v>
      </c>
      <c r="E92" s="31" t="s">
        <v>42</v>
      </c>
      <c r="F92" s="31" t="s">
        <v>1885</v>
      </c>
      <c r="G92" s="23"/>
      <c r="H92" s="23"/>
      <c r="I92" s="23"/>
      <c r="J92" s="23"/>
    </row>
    <row r="93" spans="1:10" ht="14.1" customHeight="1" x14ac:dyDescent="0.25">
      <c r="A93" s="23"/>
      <c r="B93" s="1617" t="s">
        <v>24</v>
      </c>
      <c r="C93" s="1618"/>
      <c r="D93" s="1618"/>
      <c r="E93" s="1618"/>
      <c r="F93" s="1618"/>
      <c r="G93" s="23"/>
      <c r="H93" s="23"/>
      <c r="I93" s="23"/>
      <c r="J93" s="23"/>
    </row>
    <row r="94" spans="1:10" ht="14.1" customHeight="1" x14ac:dyDescent="0.25">
      <c r="A94" s="23"/>
      <c r="B94" s="35"/>
      <c r="C94" s="36">
        <v>2023</v>
      </c>
      <c r="D94" s="36">
        <v>2024</v>
      </c>
      <c r="E94" s="36">
        <v>2025</v>
      </c>
      <c r="F94" s="36">
        <v>2026</v>
      </c>
      <c r="G94" s="23"/>
      <c r="H94" s="23"/>
      <c r="I94" s="23"/>
      <c r="J94" s="23"/>
    </row>
    <row r="95" spans="1:10" ht="14.1" customHeight="1" x14ac:dyDescent="0.25">
      <c r="A95" s="23"/>
      <c r="B95" s="37"/>
      <c r="C95" s="38" t="s">
        <v>22</v>
      </c>
      <c r="D95" s="38" t="s">
        <v>23</v>
      </c>
      <c r="E95" s="38" t="s">
        <v>23</v>
      </c>
      <c r="F95" s="38" t="s">
        <v>23</v>
      </c>
      <c r="G95" s="23"/>
      <c r="H95" s="23"/>
      <c r="I95" s="23"/>
      <c r="J95" s="23"/>
    </row>
    <row r="96" spans="1:10" ht="14.1" customHeight="1" x14ac:dyDescent="0.25">
      <c r="A96" s="23"/>
      <c r="B96" s="39" t="s">
        <v>48</v>
      </c>
      <c r="C96" s="40">
        <v>0</v>
      </c>
      <c r="D96" s="40">
        <v>0</v>
      </c>
      <c r="E96" s="40">
        <v>0</v>
      </c>
      <c r="F96" s="40">
        <v>0</v>
      </c>
      <c r="G96" s="23"/>
      <c r="H96" s="23"/>
      <c r="I96" s="23"/>
      <c r="J96" s="23"/>
    </row>
    <row r="97" spans="1:10" ht="14.1" customHeight="1" x14ac:dyDescent="0.25">
      <c r="A97" s="23"/>
      <c r="B97" s="39" t="s">
        <v>49</v>
      </c>
      <c r="C97" s="40">
        <v>0</v>
      </c>
      <c r="D97" s="40">
        <v>0</v>
      </c>
      <c r="E97" s="40">
        <v>0</v>
      </c>
      <c r="F97" s="40">
        <v>0</v>
      </c>
      <c r="G97" s="23"/>
      <c r="H97" s="23"/>
      <c r="I97" s="23"/>
      <c r="J97" s="23"/>
    </row>
    <row r="98" spans="1:10" ht="14.1" customHeight="1" x14ac:dyDescent="0.25">
      <c r="A98" s="23"/>
      <c r="B98" s="39" t="s">
        <v>50</v>
      </c>
      <c r="C98" s="40">
        <v>0</v>
      </c>
      <c r="D98" s="40">
        <v>0</v>
      </c>
      <c r="E98" s="40">
        <v>0</v>
      </c>
      <c r="F98" s="40">
        <v>0</v>
      </c>
      <c r="G98" s="23"/>
      <c r="H98" s="23"/>
      <c r="I98" s="23"/>
      <c r="J98" s="23"/>
    </row>
    <row r="99" spans="1:10" ht="14.1" customHeight="1" x14ac:dyDescent="0.25">
      <c r="A99" s="23"/>
      <c r="B99" s="39" t="s">
        <v>51</v>
      </c>
      <c r="C99" s="40">
        <v>0</v>
      </c>
      <c r="D99" s="40">
        <v>0</v>
      </c>
      <c r="E99" s="40">
        <v>0</v>
      </c>
      <c r="F99" s="40">
        <v>0</v>
      </c>
      <c r="G99" s="23"/>
      <c r="H99" s="23"/>
      <c r="I99" s="23"/>
      <c r="J99" s="23"/>
    </row>
    <row r="100" spans="1:10" ht="14.1" customHeight="1" x14ac:dyDescent="0.25">
      <c r="A100" s="23"/>
      <c r="B100" s="39" t="s">
        <v>49</v>
      </c>
      <c r="C100" s="40">
        <v>0</v>
      </c>
      <c r="D100" s="40">
        <v>0</v>
      </c>
      <c r="E100" s="40">
        <v>0</v>
      </c>
      <c r="F100" s="40">
        <v>0</v>
      </c>
      <c r="G100" s="23"/>
      <c r="H100" s="23"/>
      <c r="I100" s="23"/>
      <c r="J100" s="23"/>
    </row>
    <row r="101" spans="1:10" ht="14.1" customHeight="1" x14ac:dyDescent="0.25">
      <c r="A101" s="23"/>
      <c r="B101" s="39" t="s">
        <v>50</v>
      </c>
      <c r="C101" s="40">
        <v>0</v>
      </c>
      <c r="D101" s="40">
        <v>0</v>
      </c>
      <c r="E101" s="40">
        <v>0</v>
      </c>
      <c r="F101" s="40">
        <v>0</v>
      </c>
      <c r="G101" s="23"/>
      <c r="H101" s="23"/>
      <c r="I101" s="23"/>
      <c r="J101" s="23"/>
    </row>
    <row r="102" spans="1:10" ht="14.1" customHeight="1" x14ac:dyDescent="0.25">
      <c r="A102" s="23"/>
      <c r="B102" s="39" t="s">
        <v>52</v>
      </c>
      <c r="C102" s="40">
        <v>0</v>
      </c>
      <c r="D102" s="40">
        <v>8000000</v>
      </c>
      <c r="E102" s="40">
        <v>8000000</v>
      </c>
      <c r="F102" s="40">
        <v>8000000</v>
      </c>
      <c r="G102" s="23"/>
      <c r="H102" s="23"/>
      <c r="I102" s="23"/>
      <c r="J102" s="23"/>
    </row>
    <row r="103" spans="1:10" ht="14.1" customHeight="1" x14ac:dyDescent="0.25">
      <c r="A103" s="23"/>
      <c r="B103" s="39" t="s">
        <v>49</v>
      </c>
      <c r="C103" s="40">
        <v>0</v>
      </c>
      <c r="D103" s="40">
        <v>8000000</v>
      </c>
      <c r="E103" s="40">
        <v>8000000</v>
      </c>
      <c r="F103" s="40">
        <v>8000000</v>
      </c>
      <c r="G103" s="23"/>
      <c r="H103" s="23"/>
      <c r="I103" s="23"/>
      <c r="J103" s="23"/>
    </row>
    <row r="104" spans="1:10" ht="14.1" customHeight="1" x14ac:dyDescent="0.25">
      <c r="A104" s="23"/>
      <c r="B104" s="39" t="s">
        <v>50</v>
      </c>
      <c r="C104" s="40">
        <v>0</v>
      </c>
      <c r="D104" s="40">
        <v>0</v>
      </c>
      <c r="E104" s="40">
        <v>0</v>
      </c>
      <c r="F104" s="40">
        <v>0</v>
      </c>
      <c r="G104" s="23"/>
      <c r="H104" s="23"/>
      <c r="I104" s="23"/>
      <c r="J104" s="23"/>
    </row>
    <row r="105" spans="1:10" ht="14.1" customHeight="1" x14ac:dyDescent="0.25">
      <c r="A105" s="23"/>
      <c r="B105" s="39" t="s">
        <v>53</v>
      </c>
      <c r="C105" s="40">
        <v>0</v>
      </c>
      <c r="D105" s="40">
        <v>0</v>
      </c>
      <c r="E105" s="40">
        <v>0</v>
      </c>
      <c r="F105" s="40">
        <v>0</v>
      </c>
      <c r="G105" s="23"/>
      <c r="H105" s="23"/>
      <c r="I105" s="23"/>
      <c r="J105" s="23"/>
    </row>
    <row r="106" spans="1:10" ht="14.1" customHeight="1" x14ac:dyDescent="0.25">
      <c r="A106" s="23"/>
      <c r="B106" s="39" t="s">
        <v>49</v>
      </c>
      <c r="C106" s="40">
        <v>0</v>
      </c>
      <c r="D106" s="40">
        <v>0</v>
      </c>
      <c r="E106" s="40">
        <v>0</v>
      </c>
      <c r="F106" s="40">
        <v>0</v>
      </c>
      <c r="G106" s="23"/>
      <c r="H106" s="23"/>
      <c r="I106" s="23"/>
      <c r="J106" s="23"/>
    </row>
    <row r="107" spans="1:10" ht="14.1" customHeight="1" x14ac:dyDescent="0.25">
      <c r="A107" s="23"/>
      <c r="B107" s="39" t="s">
        <v>50</v>
      </c>
      <c r="C107" s="40">
        <v>0</v>
      </c>
      <c r="D107" s="40">
        <v>0</v>
      </c>
      <c r="E107" s="40">
        <v>0</v>
      </c>
      <c r="F107" s="40">
        <v>0</v>
      </c>
      <c r="G107" s="23"/>
      <c r="H107" s="23"/>
      <c r="I107" s="23"/>
      <c r="J107" s="23"/>
    </row>
    <row r="108" spans="1:10" ht="14.1" customHeight="1" x14ac:dyDescent="0.25">
      <c r="A108" s="23"/>
      <c r="B108" s="39" t="s">
        <v>54</v>
      </c>
      <c r="C108" s="40">
        <v>0</v>
      </c>
      <c r="D108" s="40">
        <v>0</v>
      </c>
      <c r="E108" s="40">
        <v>0</v>
      </c>
      <c r="F108" s="40">
        <v>0</v>
      </c>
      <c r="G108" s="23"/>
      <c r="H108" s="23"/>
      <c r="I108" s="23"/>
      <c r="J108" s="23"/>
    </row>
    <row r="109" spans="1:10" ht="14.1" customHeight="1" x14ac:dyDescent="0.25">
      <c r="A109" s="23"/>
      <c r="B109" s="39" t="s">
        <v>49</v>
      </c>
      <c r="C109" s="40">
        <v>0</v>
      </c>
      <c r="D109" s="40">
        <v>0</v>
      </c>
      <c r="E109" s="40">
        <v>0</v>
      </c>
      <c r="F109" s="40">
        <v>0</v>
      </c>
      <c r="G109" s="23"/>
      <c r="H109" s="23"/>
      <c r="I109" s="23"/>
      <c r="J109" s="23"/>
    </row>
    <row r="110" spans="1:10" ht="14.1" customHeight="1" x14ac:dyDescent="0.25">
      <c r="A110" s="23"/>
      <c r="B110" s="39" t="s">
        <v>50</v>
      </c>
      <c r="C110" s="40">
        <v>0</v>
      </c>
      <c r="D110" s="40">
        <v>0</v>
      </c>
      <c r="E110" s="40">
        <v>0</v>
      </c>
      <c r="F110" s="40">
        <v>0</v>
      </c>
      <c r="G110" s="23"/>
      <c r="H110" s="23"/>
      <c r="I110" s="23"/>
      <c r="J110" s="23"/>
    </row>
    <row r="111" spans="1:10" ht="14.1" customHeight="1" x14ac:dyDescent="0.25">
      <c r="A111" s="23"/>
      <c r="B111" s="39" t="s">
        <v>55</v>
      </c>
      <c r="C111" s="40">
        <v>0</v>
      </c>
      <c r="D111" s="40">
        <v>90000</v>
      </c>
      <c r="E111" s="40">
        <v>90000</v>
      </c>
      <c r="F111" s="40">
        <v>90000</v>
      </c>
      <c r="G111" s="23"/>
      <c r="H111" s="23"/>
      <c r="I111" s="23"/>
      <c r="J111" s="23"/>
    </row>
    <row r="112" spans="1:10" ht="14.1" customHeight="1" x14ac:dyDescent="0.25">
      <c r="A112" s="23"/>
      <c r="B112" s="39" t="s">
        <v>49</v>
      </c>
      <c r="C112" s="40">
        <v>0</v>
      </c>
      <c r="D112" s="40">
        <v>90000</v>
      </c>
      <c r="E112" s="40">
        <v>90000</v>
      </c>
      <c r="F112" s="40">
        <v>90000</v>
      </c>
      <c r="G112" s="23"/>
      <c r="H112" s="23"/>
      <c r="I112" s="23"/>
      <c r="J112" s="23"/>
    </row>
    <row r="113" spans="1:10" ht="14.1" customHeight="1" x14ac:dyDescent="0.25">
      <c r="A113" s="23"/>
      <c r="B113" s="39" t="s">
        <v>50</v>
      </c>
      <c r="C113" s="40">
        <v>0</v>
      </c>
      <c r="D113" s="40">
        <v>0</v>
      </c>
      <c r="E113" s="40">
        <v>0</v>
      </c>
      <c r="F113" s="40">
        <v>0</v>
      </c>
      <c r="G113" s="23"/>
      <c r="H113" s="23"/>
      <c r="I113" s="23"/>
      <c r="J113" s="23"/>
    </row>
    <row r="114" spans="1:10" ht="14.1" customHeight="1" x14ac:dyDescent="0.25">
      <c r="A114" s="23"/>
      <c r="B114" s="39" t="s">
        <v>56</v>
      </c>
      <c r="C114" s="40">
        <v>0</v>
      </c>
      <c r="D114" s="40">
        <v>0</v>
      </c>
      <c r="E114" s="40">
        <v>0</v>
      </c>
      <c r="F114" s="40">
        <v>0</v>
      </c>
      <c r="G114" s="23"/>
      <c r="H114" s="23"/>
      <c r="I114" s="23"/>
      <c r="J114" s="23"/>
    </row>
    <row r="115" spans="1:10" ht="14.1" customHeight="1" x14ac:dyDescent="0.25">
      <c r="A115" s="23"/>
      <c r="B115" s="39" t="s">
        <v>49</v>
      </c>
      <c r="C115" s="40">
        <v>0</v>
      </c>
      <c r="D115" s="40">
        <v>0</v>
      </c>
      <c r="E115" s="40">
        <v>0</v>
      </c>
      <c r="F115" s="40">
        <v>0</v>
      </c>
      <c r="G115" s="23"/>
      <c r="H115" s="23"/>
      <c r="I115" s="23"/>
      <c r="J115" s="23"/>
    </row>
    <row r="116" spans="1:10" ht="14.1" customHeight="1" x14ac:dyDescent="0.25">
      <c r="A116" s="23"/>
      <c r="B116" s="39" t="s">
        <v>50</v>
      </c>
      <c r="C116" s="40">
        <v>0</v>
      </c>
      <c r="D116" s="40">
        <v>0</v>
      </c>
      <c r="E116" s="40">
        <v>0</v>
      </c>
      <c r="F116" s="40">
        <v>0</v>
      </c>
      <c r="G116" s="23"/>
      <c r="H116" s="23"/>
      <c r="I116" s="23"/>
      <c r="J116" s="23"/>
    </row>
    <row r="117" spans="1:10" ht="14.1" customHeight="1" x14ac:dyDescent="0.25">
      <c r="A117" s="23"/>
      <c r="B117" s="39" t="s">
        <v>57</v>
      </c>
      <c r="C117" s="40">
        <v>0</v>
      </c>
      <c r="D117" s="40">
        <v>0</v>
      </c>
      <c r="E117" s="40">
        <v>0</v>
      </c>
      <c r="F117" s="40">
        <v>0</v>
      </c>
      <c r="G117" s="23"/>
      <c r="H117" s="23"/>
      <c r="I117" s="23"/>
      <c r="J117" s="23"/>
    </row>
    <row r="118" spans="1:10" ht="14.1" customHeight="1" x14ac:dyDescent="0.25">
      <c r="A118" s="23"/>
      <c r="B118" s="39" t="s">
        <v>49</v>
      </c>
      <c r="C118" s="40">
        <v>0</v>
      </c>
      <c r="D118" s="40">
        <v>0</v>
      </c>
      <c r="E118" s="40">
        <v>0</v>
      </c>
      <c r="F118" s="40">
        <v>0</v>
      </c>
      <c r="G118" s="23"/>
      <c r="H118" s="23"/>
      <c r="I118" s="23"/>
      <c r="J118" s="23"/>
    </row>
    <row r="119" spans="1:10" ht="14.1" customHeight="1" x14ac:dyDescent="0.25">
      <c r="A119" s="23"/>
      <c r="B119" s="39" t="s">
        <v>58</v>
      </c>
      <c r="C119" s="40">
        <v>0</v>
      </c>
      <c r="D119" s="40">
        <v>0</v>
      </c>
      <c r="E119" s="40">
        <v>0</v>
      </c>
      <c r="F119" s="40">
        <v>0</v>
      </c>
      <c r="G119" s="23"/>
      <c r="H119" s="23"/>
      <c r="I119" s="23"/>
      <c r="J119" s="23"/>
    </row>
    <row r="120" spans="1:10" ht="14.1" customHeight="1" x14ac:dyDescent="0.25">
      <c r="A120" s="23"/>
      <c r="B120" s="39" t="s">
        <v>59</v>
      </c>
      <c r="C120" s="40">
        <v>0</v>
      </c>
      <c r="D120" s="40">
        <v>0</v>
      </c>
      <c r="E120" s="40">
        <v>0</v>
      </c>
      <c r="F120" s="40">
        <v>0</v>
      </c>
      <c r="G120" s="23"/>
      <c r="H120" s="23"/>
      <c r="I120" s="23"/>
      <c r="J120" s="23"/>
    </row>
    <row r="121" spans="1:10" ht="14.1" customHeight="1" x14ac:dyDescent="0.25">
      <c r="A121" s="23"/>
      <c r="B121" s="39" t="s">
        <v>60</v>
      </c>
      <c r="C121" s="40">
        <v>0</v>
      </c>
      <c r="D121" s="40">
        <v>0</v>
      </c>
      <c r="E121" s="40">
        <v>0</v>
      </c>
      <c r="F121" s="40">
        <v>0</v>
      </c>
      <c r="G121" s="23"/>
      <c r="H121" s="23"/>
      <c r="I121" s="23"/>
      <c r="J121" s="23"/>
    </row>
    <row r="122" spans="1:10" ht="14.1" customHeight="1" x14ac:dyDescent="0.25">
      <c r="A122" s="23"/>
      <c r="B122" s="39" t="s">
        <v>61</v>
      </c>
      <c r="C122" s="40">
        <v>0</v>
      </c>
      <c r="D122" s="40">
        <v>0</v>
      </c>
      <c r="E122" s="40">
        <v>0</v>
      </c>
      <c r="F122" s="40">
        <v>0</v>
      </c>
      <c r="G122" s="23"/>
      <c r="H122" s="23"/>
      <c r="I122" s="23"/>
      <c r="J122" s="23"/>
    </row>
    <row r="123" spans="1:10" ht="14.1" customHeight="1" x14ac:dyDescent="0.25">
      <c r="A123" s="23"/>
      <c r="B123" s="39" t="s">
        <v>62</v>
      </c>
      <c r="C123" s="40">
        <v>0</v>
      </c>
      <c r="D123" s="40">
        <v>0</v>
      </c>
      <c r="E123" s="40">
        <v>0</v>
      </c>
      <c r="F123" s="40">
        <v>0</v>
      </c>
      <c r="G123" s="23"/>
      <c r="H123" s="23"/>
      <c r="I123" s="23"/>
      <c r="J123" s="23"/>
    </row>
    <row r="124" spans="1:10" ht="14.1" customHeight="1" x14ac:dyDescent="0.25">
      <c r="A124" s="23"/>
      <c r="B124" s="39" t="s">
        <v>49</v>
      </c>
      <c r="C124" s="40">
        <v>0</v>
      </c>
      <c r="D124" s="40">
        <v>0</v>
      </c>
      <c r="E124" s="40">
        <v>0</v>
      </c>
      <c r="F124" s="40">
        <v>0</v>
      </c>
      <c r="G124" s="23"/>
      <c r="H124" s="23"/>
      <c r="I124" s="23"/>
      <c r="J124" s="23"/>
    </row>
    <row r="125" spans="1:10" ht="14.1" customHeight="1" x14ac:dyDescent="0.25">
      <c r="A125" s="23"/>
      <c r="B125" s="39" t="s">
        <v>58</v>
      </c>
      <c r="C125" s="40">
        <v>0</v>
      </c>
      <c r="D125" s="40">
        <v>0</v>
      </c>
      <c r="E125" s="40">
        <v>0</v>
      </c>
      <c r="F125" s="40">
        <v>0</v>
      </c>
      <c r="G125" s="23"/>
      <c r="H125" s="23"/>
      <c r="I125" s="23"/>
      <c r="J125" s="23"/>
    </row>
    <row r="126" spans="1:10" ht="14.1" customHeight="1" x14ac:dyDescent="0.25">
      <c r="A126" s="23"/>
      <c r="B126" s="39" t="s">
        <v>59</v>
      </c>
      <c r="C126" s="40">
        <v>0</v>
      </c>
      <c r="D126" s="40">
        <v>0</v>
      </c>
      <c r="E126" s="40">
        <v>0</v>
      </c>
      <c r="F126" s="40">
        <v>0</v>
      </c>
      <c r="G126" s="23"/>
      <c r="H126" s="23"/>
      <c r="I126" s="23"/>
      <c r="J126" s="23"/>
    </row>
    <row r="127" spans="1:10" ht="14.1" customHeight="1" x14ac:dyDescent="0.25">
      <c r="A127" s="23"/>
      <c r="B127" s="39" t="s">
        <v>60</v>
      </c>
      <c r="C127" s="40">
        <v>0</v>
      </c>
      <c r="D127" s="40">
        <v>0</v>
      </c>
      <c r="E127" s="40">
        <v>0</v>
      </c>
      <c r="F127" s="40">
        <v>0</v>
      </c>
      <c r="G127" s="23"/>
      <c r="H127" s="23"/>
      <c r="I127" s="23"/>
      <c r="J127" s="23"/>
    </row>
    <row r="128" spans="1:10" ht="14.1" customHeight="1" x14ac:dyDescent="0.25">
      <c r="A128" s="23"/>
      <c r="B128" s="39" t="s">
        <v>61</v>
      </c>
      <c r="C128" s="40">
        <v>0</v>
      </c>
      <c r="D128" s="40">
        <v>0</v>
      </c>
      <c r="E128" s="40">
        <v>0</v>
      </c>
      <c r="F128" s="40">
        <v>0</v>
      </c>
      <c r="G128" s="23"/>
      <c r="H128" s="23"/>
      <c r="I128" s="23"/>
      <c r="J128" s="23"/>
    </row>
    <row r="129" spans="1:10" ht="14.1" customHeight="1" x14ac:dyDescent="0.25">
      <c r="A129" s="23"/>
      <c r="B129" s="39" t="s">
        <v>63</v>
      </c>
      <c r="C129" s="40">
        <v>0</v>
      </c>
      <c r="D129" s="40">
        <v>0</v>
      </c>
      <c r="E129" s="40">
        <v>0</v>
      </c>
      <c r="F129" s="40">
        <v>0</v>
      </c>
      <c r="G129" s="23"/>
      <c r="H129" s="23"/>
      <c r="I129" s="23"/>
      <c r="J129" s="23"/>
    </row>
    <row r="130" spans="1:10" ht="14.1" customHeight="1" x14ac:dyDescent="0.25">
      <c r="A130" s="23"/>
      <c r="B130" s="39" t="s">
        <v>49</v>
      </c>
      <c r="C130" s="40">
        <v>0</v>
      </c>
      <c r="D130" s="40">
        <v>0</v>
      </c>
      <c r="E130" s="40">
        <v>0</v>
      </c>
      <c r="F130" s="40">
        <v>0</v>
      </c>
      <c r="G130" s="23"/>
      <c r="H130" s="23"/>
      <c r="I130" s="23"/>
      <c r="J130" s="23"/>
    </row>
    <row r="131" spans="1:10" ht="14.1" customHeight="1" x14ac:dyDescent="0.25">
      <c r="A131" s="23"/>
      <c r="B131" s="39" t="s">
        <v>58</v>
      </c>
      <c r="C131" s="40">
        <v>0</v>
      </c>
      <c r="D131" s="40">
        <v>0</v>
      </c>
      <c r="E131" s="40">
        <v>0</v>
      </c>
      <c r="F131" s="40">
        <v>0</v>
      </c>
      <c r="G131" s="23"/>
      <c r="H131" s="23"/>
      <c r="I131" s="23"/>
      <c r="J131" s="23"/>
    </row>
    <row r="132" spans="1:10" ht="14.1" customHeight="1" x14ac:dyDescent="0.25">
      <c r="A132" s="23"/>
      <c r="B132" s="39" t="s">
        <v>59</v>
      </c>
      <c r="C132" s="40">
        <v>0</v>
      </c>
      <c r="D132" s="40">
        <v>0</v>
      </c>
      <c r="E132" s="40">
        <v>0</v>
      </c>
      <c r="F132" s="40">
        <v>0</v>
      </c>
      <c r="G132" s="23"/>
      <c r="H132" s="23"/>
      <c r="I132" s="23"/>
      <c r="J132" s="23"/>
    </row>
    <row r="133" spans="1:10" ht="14.1" customHeight="1" x14ac:dyDescent="0.25">
      <c r="A133" s="23"/>
      <c r="B133" s="39" t="s">
        <v>60</v>
      </c>
      <c r="C133" s="40">
        <v>0</v>
      </c>
      <c r="D133" s="40">
        <v>0</v>
      </c>
      <c r="E133" s="40">
        <v>0</v>
      </c>
      <c r="F133" s="40">
        <v>0</v>
      </c>
      <c r="G133" s="23"/>
      <c r="H133" s="23"/>
      <c r="I133" s="23"/>
      <c r="J133" s="23"/>
    </row>
    <row r="134" spans="1:10" ht="14.1" customHeight="1" x14ac:dyDescent="0.25">
      <c r="A134" s="23"/>
      <c r="B134" s="39" t="s">
        <v>61</v>
      </c>
      <c r="C134" s="40">
        <v>0</v>
      </c>
      <c r="D134" s="40">
        <v>0</v>
      </c>
      <c r="E134" s="40">
        <v>0</v>
      </c>
      <c r="F134" s="40">
        <v>0</v>
      </c>
      <c r="G134" s="23"/>
      <c r="H134" s="23"/>
      <c r="I134" s="23"/>
      <c r="J134" s="23"/>
    </row>
    <row r="135" spans="1:10" ht="14.1" customHeight="1" x14ac:dyDescent="0.25">
      <c r="A135" s="23"/>
      <c r="B135" s="39" t="s">
        <v>64</v>
      </c>
      <c r="C135" s="40">
        <v>0</v>
      </c>
      <c r="D135" s="40">
        <v>0</v>
      </c>
      <c r="E135" s="40">
        <v>0</v>
      </c>
      <c r="F135" s="40">
        <v>0</v>
      </c>
      <c r="G135" s="23"/>
      <c r="H135" s="23"/>
      <c r="I135" s="23"/>
      <c r="J135" s="23"/>
    </row>
    <row r="136" spans="1:10" ht="14.1" customHeight="1" x14ac:dyDescent="0.25">
      <c r="A136" s="23"/>
      <c r="B136" s="39" t="s">
        <v>65</v>
      </c>
      <c r="C136" s="40">
        <v>0</v>
      </c>
      <c r="D136" s="40">
        <v>0</v>
      </c>
      <c r="E136" s="40">
        <v>0</v>
      </c>
      <c r="F136" s="40">
        <v>0</v>
      </c>
      <c r="G136" s="23"/>
      <c r="H136" s="23"/>
      <c r="I136" s="23"/>
      <c r="J136" s="23"/>
    </row>
    <row r="137" spans="1:10" ht="14.1" customHeight="1" x14ac:dyDescent="0.25">
      <c r="A137" s="23"/>
      <c r="B137" s="41" t="s">
        <v>25</v>
      </c>
      <c r="C137" s="40">
        <v>0</v>
      </c>
      <c r="D137" s="40">
        <v>8090000</v>
      </c>
      <c r="E137" s="40">
        <v>8090000</v>
      </c>
      <c r="F137" s="40">
        <v>8090000</v>
      </c>
      <c r="G137" s="23"/>
      <c r="H137" s="23"/>
      <c r="I137" s="23"/>
      <c r="J137" s="23"/>
    </row>
    <row r="138" spans="1:10" ht="14.1" customHeight="1" x14ac:dyDescent="0.25">
      <c r="A138" s="23"/>
      <c r="B138" s="1621" t="s">
        <v>66</v>
      </c>
      <c r="C138" s="1622"/>
      <c r="D138" s="1622"/>
      <c r="E138" s="1622"/>
      <c r="F138" s="1622"/>
      <c r="G138" s="23"/>
      <c r="H138" s="23"/>
      <c r="I138" s="23"/>
      <c r="J138" s="23"/>
    </row>
    <row r="139" spans="1:10" ht="14.1" customHeight="1" x14ac:dyDescent="0.25">
      <c r="A139" s="23"/>
      <c r="B139" s="32" t="s">
        <v>1886</v>
      </c>
      <c r="C139" s="1621" t="s">
        <v>1887</v>
      </c>
      <c r="D139" s="1622"/>
      <c r="E139" s="1622"/>
      <c r="F139" s="1622"/>
      <c r="G139" s="23"/>
      <c r="H139" s="23"/>
      <c r="I139" s="23"/>
      <c r="J139" s="23"/>
    </row>
    <row r="140" spans="1:10" ht="14.1" customHeight="1" x14ac:dyDescent="0.25">
      <c r="A140" s="23"/>
      <c r="B140" s="33" t="s">
        <v>19</v>
      </c>
      <c r="C140" s="1619" t="s">
        <v>1888</v>
      </c>
      <c r="D140" s="1620"/>
      <c r="E140" s="1620"/>
      <c r="F140" s="1620"/>
      <c r="G140" s="23"/>
      <c r="H140" s="23"/>
      <c r="I140" s="23"/>
      <c r="J140" s="23"/>
    </row>
    <row r="141" spans="1:10" ht="14.1" customHeight="1" x14ac:dyDescent="0.25">
      <c r="A141" s="23"/>
      <c r="B141" s="34" t="s">
        <v>20</v>
      </c>
      <c r="C141" s="1615" t="s">
        <v>1889</v>
      </c>
      <c r="D141" s="1616"/>
      <c r="E141" s="1616"/>
      <c r="F141" s="1616"/>
      <c r="G141" s="23"/>
      <c r="H141" s="23"/>
      <c r="I141" s="23"/>
      <c r="J141" s="23"/>
    </row>
    <row r="142" spans="1:10" ht="14.1" customHeight="1" x14ac:dyDescent="0.25">
      <c r="A142" s="23"/>
      <c r="B142" s="34" t="s">
        <v>21</v>
      </c>
      <c r="C142" s="1615" t="s">
        <v>1890</v>
      </c>
      <c r="D142" s="1616"/>
      <c r="E142" s="1616"/>
      <c r="F142" s="1616"/>
      <c r="G142" s="23"/>
      <c r="H142" s="23"/>
      <c r="I142" s="23"/>
      <c r="J142" s="23"/>
    </row>
    <row r="143" spans="1:10" ht="15" customHeight="1" x14ac:dyDescent="0.25">
      <c r="A143" s="23"/>
      <c r="B143" s="35"/>
      <c r="C143" s="36">
        <v>2023</v>
      </c>
      <c r="D143" s="36">
        <v>2024</v>
      </c>
      <c r="E143" s="36">
        <v>2025</v>
      </c>
      <c r="F143" s="36">
        <v>2026</v>
      </c>
      <c r="G143" s="23"/>
      <c r="H143" s="23"/>
      <c r="I143" s="23"/>
      <c r="J143" s="23"/>
    </row>
    <row r="144" spans="1:10" ht="15" customHeight="1" x14ac:dyDescent="0.25">
      <c r="A144" s="23"/>
      <c r="B144" s="37"/>
      <c r="C144" s="38" t="s">
        <v>22</v>
      </c>
      <c r="D144" s="38" t="s">
        <v>23</v>
      </c>
      <c r="E144" s="38" t="s">
        <v>23</v>
      </c>
      <c r="F144" s="38" t="s">
        <v>23</v>
      </c>
      <c r="G144" s="23"/>
      <c r="H144" s="23"/>
      <c r="I144" s="23"/>
      <c r="J144" s="23"/>
    </row>
    <row r="145" spans="1:10" ht="14.1" customHeight="1" x14ac:dyDescent="0.25">
      <c r="A145" s="23"/>
      <c r="B145" s="27" t="s">
        <v>33</v>
      </c>
      <c r="C145" s="31" t="s">
        <v>1891</v>
      </c>
      <c r="D145" s="31" t="s">
        <v>1462</v>
      </c>
      <c r="E145" s="31" t="s">
        <v>1462</v>
      </c>
      <c r="F145" s="31" t="s">
        <v>1462</v>
      </c>
      <c r="G145" s="23"/>
      <c r="H145" s="23"/>
      <c r="I145" s="23"/>
      <c r="J145" s="23"/>
    </row>
    <row r="146" spans="1:10" ht="14.1" customHeight="1" x14ac:dyDescent="0.25">
      <c r="A146" s="23"/>
      <c r="B146" s="27" t="s">
        <v>35</v>
      </c>
      <c r="C146" s="31" t="s">
        <v>1485</v>
      </c>
      <c r="D146" s="31" t="s">
        <v>1419</v>
      </c>
      <c r="E146" s="31" t="s">
        <v>1419</v>
      </c>
      <c r="F146" s="31" t="s">
        <v>1419</v>
      </c>
      <c r="G146" s="23"/>
      <c r="H146" s="23"/>
      <c r="I146" s="23"/>
      <c r="J146" s="23"/>
    </row>
    <row r="147" spans="1:10" ht="14.1" customHeight="1" x14ac:dyDescent="0.25">
      <c r="A147" s="23"/>
      <c r="B147" s="27" t="s">
        <v>40</v>
      </c>
      <c r="C147" s="31" t="s">
        <v>1892</v>
      </c>
      <c r="D147" s="31" t="s">
        <v>1893</v>
      </c>
      <c r="E147" s="31" t="s">
        <v>1893</v>
      </c>
      <c r="F147" s="31" t="s">
        <v>1893</v>
      </c>
      <c r="G147" s="23"/>
      <c r="H147" s="23"/>
      <c r="I147" s="23"/>
      <c r="J147" s="23"/>
    </row>
    <row r="148" spans="1:10" ht="14.1" customHeight="1" x14ac:dyDescent="0.25">
      <c r="A148" s="23"/>
      <c r="B148" s="27" t="s">
        <v>41</v>
      </c>
      <c r="C148" s="31" t="s">
        <v>18</v>
      </c>
      <c r="D148" s="31" t="s">
        <v>1894</v>
      </c>
      <c r="E148" s="31" t="s">
        <v>42</v>
      </c>
      <c r="F148" s="31" t="s">
        <v>42</v>
      </c>
      <c r="G148" s="23"/>
      <c r="H148" s="23"/>
      <c r="I148" s="23"/>
      <c r="J148" s="23"/>
    </row>
    <row r="149" spans="1:10" ht="14.1" customHeight="1" x14ac:dyDescent="0.25">
      <c r="A149" s="23"/>
      <c r="B149" s="27" t="s">
        <v>43</v>
      </c>
      <c r="C149" s="31" t="s">
        <v>18</v>
      </c>
      <c r="D149" s="31" t="s">
        <v>1895</v>
      </c>
      <c r="E149" s="31" t="s">
        <v>42</v>
      </c>
      <c r="F149" s="31" t="s">
        <v>42</v>
      </c>
      <c r="G149" s="23"/>
      <c r="H149" s="23"/>
      <c r="I149" s="23"/>
      <c r="J149" s="23"/>
    </row>
    <row r="150" spans="1:10" ht="14.1" customHeight="1" x14ac:dyDescent="0.25">
      <c r="A150" s="23"/>
      <c r="B150" s="27" t="s">
        <v>47</v>
      </c>
      <c r="C150" s="31" t="s">
        <v>18</v>
      </c>
      <c r="D150" s="31" t="s">
        <v>1896</v>
      </c>
      <c r="E150" s="31" t="s">
        <v>42</v>
      </c>
      <c r="F150" s="31" t="s">
        <v>42</v>
      </c>
      <c r="G150" s="23"/>
      <c r="H150" s="23"/>
      <c r="I150" s="23"/>
      <c r="J150" s="23"/>
    </row>
    <row r="151" spans="1:10" ht="14.1" customHeight="1" x14ac:dyDescent="0.25">
      <c r="A151" s="23"/>
      <c r="B151" s="1617" t="s">
        <v>24</v>
      </c>
      <c r="C151" s="1618"/>
      <c r="D151" s="1618"/>
      <c r="E151" s="1618"/>
      <c r="F151" s="1618"/>
      <c r="G151" s="23"/>
      <c r="H151" s="23"/>
      <c r="I151" s="23"/>
      <c r="J151" s="23"/>
    </row>
    <row r="152" spans="1:10" ht="14.1" customHeight="1" x14ac:dyDescent="0.25">
      <c r="A152" s="23"/>
      <c r="B152" s="35"/>
      <c r="C152" s="36">
        <v>2023</v>
      </c>
      <c r="D152" s="36">
        <v>2024</v>
      </c>
      <c r="E152" s="36">
        <v>2025</v>
      </c>
      <c r="F152" s="36">
        <v>2026</v>
      </c>
      <c r="G152" s="23"/>
      <c r="H152" s="23"/>
      <c r="I152" s="23"/>
      <c r="J152" s="23"/>
    </row>
    <row r="153" spans="1:10" ht="14.1" customHeight="1" x14ac:dyDescent="0.25">
      <c r="A153" s="23"/>
      <c r="B153" s="37"/>
      <c r="C153" s="38" t="s">
        <v>22</v>
      </c>
      <c r="D153" s="38" t="s">
        <v>23</v>
      </c>
      <c r="E153" s="38" t="s">
        <v>23</v>
      </c>
      <c r="F153" s="38" t="s">
        <v>23</v>
      </c>
      <c r="G153" s="23"/>
      <c r="H153" s="23"/>
      <c r="I153" s="23"/>
      <c r="J153" s="23"/>
    </row>
    <row r="154" spans="1:10" ht="14.1" customHeight="1" x14ac:dyDescent="0.25">
      <c r="A154" s="23"/>
      <c r="B154" s="39" t="s">
        <v>48</v>
      </c>
      <c r="C154" s="40">
        <v>0</v>
      </c>
      <c r="D154" s="40">
        <v>0</v>
      </c>
      <c r="E154" s="40">
        <v>0</v>
      </c>
      <c r="F154" s="40">
        <v>0</v>
      </c>
      <c r="G154" s="23"/>
      <c r="H154" s="23"/>
      <c r="I154" s="23"/>
      <c r="J154" s="23"/>
    </row>
    <row r="155" spans="1:10" ht="14.1" customHeight="1" x14ac:dyDescent="0.25">
      <c r="A155" s="23"/>
      <c r="B155" s="39" t="s">
        <v>49</v>
      </c>
      <c r="C155" s="40">
        <v>0</v>
      </c>
      <c r="D155" s="40">
        <v>0</v>
      </c>
      <c r="E155" s="40">
        <v>0</v>
      </c>
      <c r="F155" s="40">
        <v>0</v>
      </c>
      <c r="G155" s="23"/>
      <c r="H155" s="23"/>
      <c r="I155" s="23"/>
      <c r="J155" s="23"/>
    </row>
    <row r="156" spans="1:10" ht="14.1" customHeight="1" x14ac:dyDescent="0.25">
      <c r="A156" s="23"/>
      <c r="B156" s="39" t="s">
        <v>50</v>
      </c>
      <c r="C156" s="40">
        <v>0</v>
      </c>
      <c r="D156" s="40">
        <v>0</v>
      </c>
      <c r="E156" s="40">
        <v>0</v>
      </c>
      <c r="F156" s="40">
        <v>0</v>
      </c>
      <c r="G156" s="23"/>
      <c r="H156" s="23"/>
      <c r="I156" s="23"/>
      <c r="J156" s="23"/>
    </row>
    <row r="157" spans="1:10" ht="14.1" customHeight="1" x14ac:dyDescent="0.25">
      <c r="A157" s="23"/>
      <c r="B157" s="39" t="s">
        <v>51</v>
      </c>
      <c r="C157" s="40">
        <v>0</v>
      </c>
      <c r="D157" s="40">
        <v>0</v>
      </c>
      <c r="E157" s="40">
        <v>0</v>
      </c>
      <c r="F157" s="40">
        <v>0</v>
      </c>
      <c r="G157" s="23"/>
      <c r="H157" s="23"/>
      <c r="I157" s="23"/>
      <c r="J157" s="23"/>
    </row>
    <row r="158" spans="1:10" ht="14.1" customHeight="1" x14ac:dyDescent="0.25">
      <c r="A158" s="23"/>
      <c r="B158" s="39" t="s">
        <v>49</v>
      </c>
      <c r="C158" s="40">
        <v>0</v>
      </c>
      <c r="D158" s="40">
        <v>0</v>
      </c>
      <c r="E158" s="40">
        <v>0</v>
      </c>
      <c r="F158" s="40">
        <v>0</v>
      </c>
      <c r="G158" s="23"/>
      <c r="H158" s="23"/>
      <c r="I158" s="23"/>
      <c r="J158" s="23"/>
    </row>
    <row r="159" spans="1:10" ht="14.1" customHeight="1" x14ac:dyDescent="0.25">
      <c r="A159" s="23"/>
      <c r="B159" s="39" t="s">
        <v>50</v>
      </c>
      <c r="C159" s="40">
        <v>0</v>
      </c>
      <c r="D159" s="40">
        <v>0</v>
      </c>
      <c r="E159" s="40">
        <v>0</v>
      </c>
      <c r="F159" s="40">
        <v>0</v>
      </c>
      <c r="G159" s="23"/>
      <c r="H159" s="23"/>
      <c r="I159" s="23"/>
      <c r="J159" s="23"/>
    </row>
    <row r="160" spans="1:10" ht="14.1" customHeight="1" x14ac:dyDescent="0.25">
      <c r="A160" s="23"/>
      <c r="B160" s="39" t="s">
        <v>52</v>
      </c>
      <c r="C160" s="40">
        <v>0</v>
      </c>
      <c r="D160" s="40">
        <v>0</v>
      </c>
      <c r="E160" s="40">
        <v>0</v>
      </c>
      <c r="F160" s="40">
        <v>0</v>
      </c>
      <c r="G160" s="23"/>
      <c r="H160" s="23"/>
      <c r="I160" s="23"/>
      <c r="J160" s="23"/>
    </row>
    <row r="161" spans="1:10" ht="14.1" customHeight="1" x14ac:dyDescent="0.25">
      <c r="A161" s="23"/>
      <c r="B161" s="39" t="s">
        <v>49</v>
      </c>
      <c r="C161" s="40">
        <v>0</v>
      </c>
      <c r="D161" s="40">
        <v>0</v>
      </c>
      <c r="E161" s="40">
        <v>0</v>
      </c>
      <c r="F161" s="40">
        <v>0</v>
      </c>
      <c r="G161" s="23"/>
      <c r="H161" s="23"/>
      <c r="I161" s="23"/>
      <c r="J161" s="23"/>
    </row>
    <row r="162" spans="1:10" ht="14.1" customHeight="1" x14ac:dyDescent="0.25">
      <c r="A162" s="23"/>
      <c r="B162" s="39" t="s">
        <v>50</v>
      </c>
      <c r="C162" s="40">
        <v>0</v>
      </c>
      <c r="D162" s="40">
        <v>0</v>
      </c>
      <c r="E162" s="40">
        <v>0</v>
      </c>
      <c r="F162" s="40">
        <v>0</v>
      </c>
      <c r="G162" s="23"/>
      <c r="H162" s="23"/>
      <c r="I162" s="23"/>
      <c r="J162" s="23"/>
    </row>
    <row r="163" spans="1:10" ht="14.1" customHeight="1" x14ac:dyDescent="0.25">
      <c r="A163" s="23"/>
      <c r="B163" s="39" t="s">
        <v>53</v>
      </c>
      <c r="C163" s="40">
        <v>0</v>
      </c>
      <c r="D163" s="40">
        <v>0</v>
      </c>
      <c r="E163" s="40">
        <v>0</v>
      </c>
      <c r="F163" s="40">
        <v>0</v>
      </c>
      <c r="G163" s="23"/>
      <c r="H163" s="23"/>
      <c r="I163" s="23"/>
      <c r="J163" s="23"/>
    </row>
    <row r="164" spans="1:10" ht="14.1" customHeight="1" x14ac:dyDescent="0.25">
      <c r="A164" s="23"/>
      <c r="B164" s="39" t="s">
        <v>49</v>
      </c>
      <c r="C164" s="40">
        <v>0</v>
      </c>
      <c r="D164" s="40">
        <v>0</v>
      </c>
      <c r="E164" s="40">
        <v>0</v>
      </c>
      <c r="F164" s="40">
        <v>0</v>
      </c>
      <c r="G164" s="23"/>
      <c r="H164" s="23"/>
      <c r="I164" s="23"/>
      <c r="J164" s="23"/>
    </row>
    <row r="165" spans="1:10" ht="14.1" customHeight="1" x14ac:dyDescent="0.25">
      <c r="A165" s="23"/>
      <c r="B165" s="39" t="s">
        <v>50</v>
      </c>
      <c r="C165" s="40">
        <v>0</v>
      </c>
      <c r="D165" s="40">
        <v>0</v>
      </c>
      <c r="E165" s="40">
        <v>0</v>
      </c>
      <c r="F165" s="40">
        <v>0</v>
      </c>
      <c r="G165" s="23"/>
      <c r="H165" s="23"/>
      <c r="I165" s="23"/>
      <c r="J165" s="23"/>
    </row>
    <row r="166" spans="1:10" ht="14.1" customHeight="1" x14ac:dyDescent="0.25">
      <c r="A166" s="23"/>
      <c r="B166" s="39" t="s">
        <v>54</v>
      </c>
      <c r="C166" s="40">
        <v>0</v>
      </c>
      <c r="D166" s="40">
        <v>0</v>
      </c>
      <c r="E166" s="40">
        <v>0</v>
      </c>
      <c r="F166" s="40">
        <v>0</v>
      </c>
      <c r="G166" s="23"/>
      <c r="H166" s="23"/>
      <c r="I166" s="23"/>
      <c r="J166" s="23"/>
    </row>
    <row r="167" spans="1:10" ht="14.1" customHeight="1" x14ac:dyDescent="0.25">
      <c r="A167" s="23"/>
      <c r="B167" s="39" t="s">
        <v>49</v>
      </c>
      <c r="C167" s="40">
        <v>0</v>
      </c>
      <c r="D167" s="40">
        <v>0</v>
      </c>
      <c r="E167" s="40">
        <v>0</v>
      </c>
      <c r="F167" s="40">
        <v>0</v>
      </c>
      <c r="G167" s="23"/>
      <c r="H167" s="23"/>
      <c r="I167" s="23"/>
      <c r="J167" s="23"/>
    </row>
    <row r="168" spans="1:10" ht="14.1" customHeight="1" x14ac:dyDescent="0.25">
      <c r="A168" s="23"/>
      <c r="B168" s="39" t="s">
        <v>50</v>
      </c>
      <c r="C168" s="40">
        <v>0</v>
      </c>
      <c r="D168" s="40">
        <v>0</v>
      </c>
      <c r="E168" s="40">
        <v>0</v>
      </c>
      <c r="F168" s="40">
        <v>0</v>
      </c>
      <c r="G168" s="23"/>
      <c r="H168" s="23"/>
      <c r="I168" s="23"/>
      <c r="J168" s="23"/>
    </row>
    <row r="169" spans="1:10" ht="14.1" customHeight="1" x14ac:dyDescent="0.25">
      <c r="A169" s="23"/>
      <c r="B169" s="39" t="s">
        <v>55</v>
      </c>
      <c r="C169" s="40">
        <v>0</v>
      </c>
      <c r="D169" s="40">
        <v>0</v>
      </c>
      <c r="E169" s="40">
        <v>0</v>
      </c>
      <c r="F169" s="40">
        <v>0</v>
      </c>
      <c r="G169" s="23"/>
      <c r="H169" s="23"/>
      <c r="I169" s="23"/>
      <c r="J169" s="23"/>
    </row>
    <row r="170" spans="1:10" ht="14.1" customHeight="1" x14ac:dyDescent="0.25">
      <c r="A170" s="23"/>
      <c r="B170" s="39" t="s">
        <v>49</v>
      </c>
      <c r="C170" s="40">
        <v>0</v>
      </c>
      <c r="D170" s="40">
        <v>0</v>
      </c>
      <c r="E170" s="40">
        <v>0</v>
      </c>
      <c r="F170" s="40">
        <v>0</v>
      </c>
      <c r="G170" s="23"/>
      <c r="H170" s="23"/>
      <c r="I170" s="23"/>
      <c r="J170" s="23"/>
    </row>
    <row r="171" spans="1:10" ht="14.1" customHeight="1" x14ac:dyDescent="0.25">
      <c r="A171" s="23"/>
      <c r="B171" s="39" t="s">
        <v>50</v>
      </c>
      <c r="C171" s="40">
        <v>0</v>
      </c>
      <c r="D171" s="40">
        <v>0</v>
      </c>
      <c r="E171" s="40">
        <v>0</v>
      </c>
      <c r="F171" s="40">
        <v>0</v>
      </c>
      <c r="G171" s="23"/>
      <c r="H171" s="23"/>
      <c r="I171" s="23"/>
      <c r="J171" s="23"/>
    </row>
    <row r="172" spans="1:10" ht="14.1" customHeight="1" x14ac:dyDescent="0.25">
      <c r="A172" s="23"/>
      <c r="B172" s="39" t="s">
        <v>56</v>
      </c>
      <c r="C172" s="40">
        <v>0</v>
      </c>
      <c r="D172" s="40">
        <v>0</v>
      </c>
      <c r="E172" s="40">
        <v>0</v>
      </c>
      <c r="F172" s="40">
        <v>0</v>
      </c>
      <c r="G172" s="23"/>
      <c r="H172" s="23"/>
      <c r="I172" s="23"/>
      <c r="J172" s="23"/>
    </row>
    <row r="173" spans="1:10" ht="14.1" customHeight="1" x14ac:dyDescent="0.25">
      <c r="A173" s="23"/>
      <c r="B173" s="39" t="s">
        <v>49</v>
      </c>
      <c r="C173" s="40">
        <v>0</v>
      </c>
      <c r="D173" s="40">
        <v>0</v>
      </c>
      <c r="E173" s="40">
        <v>0</v>
      </c>
      <c r="F173" s="40">
        <v>0</v>
      </c>
      <c r="G173" s="23"/>
      <c r="H173" s="23"/>
      <c r="I173" s="23"/>
      <c r="J173" s="23"/>
    </row>
    <row r="174" spans="1:10" ht="14.1" customHeight="1" x14ac:dyDescent="0.25">
      <c r="A174" s="23"/>
      <c r="B174" s="39" t="s">
        <v>50</v>
      </c>
      <c r="C174" s="40">
        <v>0</v>
      </c>
      <c r="D174" s="40">
        <v>0</v>
      </c>
      <c r="E174" s="40">
        <v>0</v>
      </c>
      <c r="F174" s="40">
        <v>0</v>
      </c>
      <c r="G174" s="23"/>
      <c r="H174" s="23"/>
      <c r="I174" s="23"/>
      <c r="J174" s="23"/>
    </row>
    <row r="175" spans="1:10" ht="14.1" customHeight="1" x14ac:dyDescent="0.25">
      <c r="A175" s="23"/>
      <c r="B175" s="39" t="s">
        <v>57</v>
      </c>
      <c r="C175" s="40">
        <v>0</v>
      </c>
      <c r="D175" s="40">
        <v>0</v>
      </c>
      <c r="E175" s="40">
        <v>0</v>
      </c>
      <c r="F175" s="40">
        <v>0</v>
      </c>
      <c r="G175" s="23"/>
      <c r="H175" s="23"/>
      <c r="I175" s="23"/>
      <c r="J175" s="23"/>
    </row>
    <row r="176" spans="1:10" ht="14.1" customHeight="1" x14ac:dyDescent="0.25">
      <c r="A176" s="23"/>
      <c r="B176" s="39" t="s">
        <v>49</v>
      </c>
      <c r="C176" s="40">
        <v>0</v>
      </c>
      <c r="D176" s="40">
        <v>0</v>
      </c>
      <c r="E176" s="40">
        <v>0</v>
      </c>
      <c r="F176" s="40">
        <v>0</v>
      </c>
      <c r="G176" s="23"/>
      <c r="H176" s="23"/>
      <c r="I176" s="23"/>
      <c r="J176" s="23"/>
    </row>
    <row r="177" spans="1:10" ht="14.1" customHeight="1" x14ac:dyDescent="0.25">
      <c r="A177" s="23"/>
      <c r="B177" s="39" t="s">
        <v>58</v>
      </c>
      <c r="C177" s="40">
        <v>0</v>
      </c>
      <c r="D177" s="40">
        <v>0</v>
      </c>
      <c r="E177" s="40">
        <v>0</v>
      </c>
      <c r="F177" s="40">
        <v>0</v>
      </c>
      <c r="G177" s="23"/>
      <c r="H177" s="23"/>
      <c r="I177" s="23"/>
      <c r="J177" s="23"/>
    </row>
    <row r="178" spans="1:10" ht="14.1" customHeight="1" x14ac:dyDescent="0.25">
      <c r="A178" s="23"/>
      <c r="B178" s="39" t="s">
        <v>59</v>
      </c>
      <c r="C178" s="40">
        <v>0</v>
      </c>
      <c r="D178" s="40">
        <v>0</v>
      </c>
      <c r="E178" s="40">
        <v>0</v>
      </c>
      <c r="F178" s="40">
        <v>0</v>
      </c>
      <c r="G178" s="23"/>
      <c r="H178" s="23"/>
      <c r="I178" s="23"/>
      <c r="J178" s="23"/>
    </row>
    <row r="179" spans="1:10" ht="14.1" customHeight="1" x14ac:dyDescent="0.25">
      <c r="A179" s="23"/>
      <c r="B179" s="39" t="s">
        <v>60</v>
      </c>
      <c r="C179" s="40">
        <v>0</v>
      </c>
      <c r="D179" s="40">
        <v>0</v>
      </c>
      <c r="E179" s="40">
        <v>0</v>
      </c>
      <c r="F179" s="40">
        <v>0</v>
      </c>
      <c r="G179" s="23"/>
      <c r="H179" s="23"/>
      <c r="I179" s="23"/>
      <c r="J179" s="23"/>
    </row>
    <row r="180" spans="1:10" ht="14.1" customHeight="1" x14ac:dyDescent="0.25">
      <c r="A180" s="23"/>
      <c r="B180" s="39" t="s">
        <v>61</v>
      </c>
      <c r="C180" s="40">
        <v>0</v>
      </c>
      <c r="D180" s="40">
        <v>0</v>
      </c>
      <c r="E180" s="40">
        <v>0</v>
      </c>
      <c r="F180" s="40">
        <v>0</v>
      </c>
      <c r="G180" s="23"/>
      <c r="H180" s="23"/>
      <c r="I180" s="23"/>
      <c r="J180" s="23"/>
    </row>
    <row r="181" spans="1:10" ht="14.1" customHeight="1" x14ac:dyDescent="0.25">
      <c r="A181" s="23"/>
      <c r="B181" s="39" t="s">
        <v>62</v>
      </c>
      <c r="C181" s="40">
        <v>0</v>
      </c>
      <c r="D181" s="40">
        <v>500000</v>
      </c>
      <c r="E181" s="40">
        <v>500000</v>
      </c>
      <c r="F181" s="40">
        <v>500000</v>
      </c>
      <c r="G181" s="23"/>
      <c r="H181" s="23"/>
      <c r="I181" s="23"/>
      <c r="J181" s="23"/>
    </row>
    <row r="182" spans="1:10" ht="14.1" customHeight="1" x14ac:dyDescent="0.25">
      <c r="A182" s="23"/>
      <c r="B182" s="39" t="s">
        <v>49</v>
      </c>
      <c r="C182" s="40">
        <v>0</v>
      </c>
      <c r="D182" s="40">
        <v>500000</v>
      </c>
      <c r="E182" s="40">
        <v>500000</v>
      </c>
      <c r="F182" s="40">
        <v>500000</v>
      </c>
      <c r="G182" s="23"/>
      <c r="H182" s="23"/>
      <c r="I182" s="23"/>
      <c r="J182" s="23"/>
    </row>
    <row r="183" spans="1:10" ht="14.1" customHeight="1" x14ac:dyDescent="0.25">
      <c r="A183" s="23"/>
      <c r="B183" s="39" t="s">
        <v>58</v>
      </c>
      <c r="C183" s="40">
        <v>0</v>
      </c>
      <c r="D183" s="40">
        <v>0</v>
      </c>
      <c r="E183" s="40">
        <v>0</v>
      </c>
      <c r="F183" s="40">
        <v>0</v>
      </c>
      <c r="G183" s="23"/>
      <c r="H183" s="23"/>
      <c r="I183" s="23"/>
      <c r="J183" s="23"/>
    </row>
    <row r="184" spans="1:10" ht="14.1" customHeight="1" x14ac:dyDescent="0.25">
      <c r="A184" s="23"/>
      <c r="B184" s="39" t="s">
        <v>59</v>
      </c>
      <c r="C184" s="40">
        <v>0</v>
      </c>
      <c r="D184" s="40">
        <v>0</v>
      </c>
      <c r="E184" s="40">
        <v>0</v>
      </c>
      <c r="F184" s="40">
        <v>0</v>
      </c>
      <c r="G184" s="23"/>
      <c r="H184" s="23"/>
      <c r="I184" s="23"/>
      <c r="J184" s="23"/>
    </row>
    <row r="185" spans="1:10" ht="14.1" customHeight="1" x14ac:dyDescent="0.25">
      <c r="A185" s="23"/>
      <c r="B185" s="39" t="s">
        <v>60</v>
      </c>
      <c r="C185" s="40">
        <v>0</v>
      </c>
      <c r="D185" s="40">
        <v>0</v>
      </c>
      <c r="E185" s="40">
        <v>0</v>
      </c>
      <c r="F185" s="40">
        <v>0</v>
      </c>
      <c r="G185" s="23"/>
      <c r="H185" s="23"/>
      <c r="I185" s="23"/>
      <c r="J185" s="23"/>
    </row>
    <row r="186" spans="1:10" ht="14.1" customHeight="1" x14ac:dyDescent="0.25">
      <c r="A186" s="23"/>
      <c r="B186" s="39" t="s">
        <v>61</v>
      </c>
      <c r="C186" s="40">
        <v>0</v>
      </c>
      <c r="D186" s="40">
        <v>0</v>
      </c>
      <c r="E186" s="40">
        <v>0</v>
      </c>
      <c r="F186" s="40">
        <v>0</v>
      </c>
      <c r="G186" s="23"/>
      <c r="H186" s="23"/>
      <c r="I186" s="23"/>
      <c r="J186" s="23"/>
    </row>
    <row r="187" spans="1:10" ht="14.1" customHeight="1" x14ac:dyDescent="0.25">
      <c r="A187" s="23"/>
      <c r="B187" s="39" t="s">
        <v>63</v>
      </c>
      <c r="C187" s="40">
        <v>0</v>
      </c>
      <c r="D187" s="40">
        <v>0</v>
      </c>
      <c r="E187" s="40">
        <v>0</v>
      </c>
      <c r="F187" s="40">
        <v>0</v>
      </c>
      <c r="G187" s="23"/>
      <c r="H187" s="23"/>
      <c r="I187" s="23"/>
      <c r="J187" s="23"/>
    </row>
    <row r="188" spans="1:10" ht="14.1" customHeight="1" x14ac:dyDescent="0.25">
      <c r="A188" s="23"/>
      <c r="B188" s="39" t="s">
        <v>49</v>
      </c>
      <c r="C188" s="40">
        <v>0</v>
      </c>
      <c r="D188" s="40">
        <v>0</v>
      </c>
      <c r="E188" s="40">
        <v>0</v>
      </c>
      <c r="F188" s="40">
        <v>0</v>
      </c>
      <c r="G188" s="23"/>
      <c r="H188" s="23"/>
      <c r="I188" s="23"/>
      <c r="J188" s="23"/>
    </row>
    <row r="189" spans="1:10" ht="14.1" customHeight="1" x14ac:dyDescent="0.25">
      <c r="A189" s="23"/>
      <c r="B189" s="39" t="s">
        <v>58</v>
      </c>
      <c r="C189" s="40">
        <v>0</v>
      </c>
      <c r="D189" s="40">
        <v>0</v>
      </c>
      <c r="E189" s="40">
        <v>0</v>
      </c>
      <c r="F189" s="40">
        <v>0</v>
      </c>
      <c r="G189" s="23"/>
      <c r="H189" s="23"/>
      <c r="I189" s="23"/>
      <c r="J189" s="23"/>
    </row>
    <row r="190" spans="1:10" ht="14.1" customHeight="1" x14ac:dyDescent="0.25">
      <c r="A190" s="23"/>
      <c r="B190" s="39" t="s">
        <v>59</v>
      </c>
      <c r="C190" s="40">
        <v>0</v>
      </c>
      <c r="D190" s="40">
        <v>0</v>
      </c>
      <c r="E190" s="40">
        <v>0</v>
      </c>
      <c r="F190" s="40">
        <v>0</v>
      </c>
      <c r="G190" s="23"/>
      <c r="H190" s="23"/>
      <c r="I190" s="23"/>
      <c r="J190" s="23"/>
    </row>
    <row r="191" spans="1:10" ht="14.1" customHeight="1" x14ac:dyDescent="0.25">
      <c r="A191" s="23"/>
      <c r="B191" s="39" t="s">
        <v>60</v>
      </c>
      <c r="C191" s="40">
        <v>0</v>
      </c>
      <c r="D191" s="40">
        <v>0</v>
      </c>
      <c r="E191" s="40">
        <v>0</v>
      </c>
      <c r="F191" s="40">
        <v>0</v>
      </c>
      <c r="G191" s="23"/>
      <c r="H191" s="23"/>
      <c r="I191" s="23"/>
      <c r="J191" s="23"/>
    </row>
    <row r="192" spans="1:10" ht="14.1" customHeight="1" x14ac:dyDescent="0.25">
      <c r="A192" s="23"/>
      <c r="B192" s="39" t="s">
        <v>61</v>
      </c>
      <c r="C192" s="40">
        <v>0</v>
      </c>
      <c r="D192" s="40">
        <v>0</v>
      </c>
      <c r="E192" s="40">
        <v>0</v>
      </c>
      <c r="F192" s="40">
        <v>0</v>
      </c>
      <c r="G192" s="23"/>
      <c r="H192" s="23"/>
      <c r="I192" s="23"/>
      <c r="J192" s="23"/>
    </row>
    <row r="193" spans="1:10" ht="14.1" customHeight="1" x14ac:dyDescent="0.25">
      <c r="A193" s="23"/>
      <c r="B193" s="39" t="s">
        <v>64</v>
      </c>
      <c r="C193" s="40">
        <v>0</v>
      </c>
      <c r="D193" s="40">
        <v>0</v>
      </c>
      <c r="E193" s="40">
        <v>0</v>
      </c>
      <c r="F193" s="40">
        <v>0</v>
      </c>
      <c r="G193" s="23"/>
      <c r="H193" s="23"/>
      <c r="I193" s="23"/>
      <c r="J193" s="23"/>
    </row>
    <row r="194" spans="1:10" ht="14.1" customHeight="1" x14ac:dyDescent="0.25">
      <c r="A194" s="23"/>
      <c r="B194" s="39" t="s">
        <v>65</v>
      </c>
      <c r="C194" s="40">
        <v>0</v>
      </c>
      <c r="D194" s="40">
        <v>0</v>
      </c>
      <c r="E194" s="40">
        <v>0</v>
      </c>
      <c r="F194" s="40">
        <v>0</v>
      </c>
      <c r="G194" s="23"/>
      <c r="H194" s="23"/>
      <c r="I194" s="23"/>
      <c r="J194" s="23"/>
    </row>
    <row r="195" spans="1:10" ht="14.1" customHeight="1" x14ac:dyDescent="0.25">
      <c r="A195" s="23"/>
      <c r="B195" s="41" t="s">
        <v>25</v>
      </c>
      <c r="C195" s="40">
        <v>0</v>
      </c>
      <c r="D195" s="40">
        <v>500000</v>
      </c>
      <c r="E195" s="40">
        <v>500000</v>
      </c>
      <c r="F195" s="40">
        <v>500000</v>
      </c>
      <c r="G195" s="23"/>
      <c r="H195" s="23"/>
      <c r="I195" s="23"/>
      <c r="J195" s="23"/>
    </row>
    <row r="196" spans="1:10" ht="34.5" customHeight="1" x14ac:dyDescent="0.25">
      <c r="A196" s="23"/>
      <c r="B196" s="26" t="s">
        <v>16</v>
      </c>
      <c r="C196" s="1623" t="s">
        <v>1897</v>
      </c>
      <c r="D196" s="1624"/>
      <c r="E196" s="1624"/>
      <c r="F196" s="1624"/>
      <c r="G196" s="23"/>
      <c r="H196" s="23"/>
      <c r="I196" s="23"/>
      <c r="J196" s="23"/>
    </row>
    <row r="197" spans="1:10" ht="27.95" customHeight="1" x14ac:dyDescent="0.25">
      <c r="A197" s="23"/>
      <c r="B197" s="27" t="s">
        <v>184</v>
      </c>
      <c r="C197" s="28">
        <v>2023</v>
      </c>
      <c r="D197" s="28">
        <v>2024</v>
      </c>
      <c r="E197" s="28">
        <v>2025</v>
      </c>
      <c r="F197" s="28">
        <v>2026</v>
      </c>
      <c r="G197" s="23"/>
      <c r="H197" s="23"/>
      <c r="I197" s="23"/>
      <c r="J197" s="23"/>
    </row>
    <row r="198" spans="1:10" ht="14.1" customHeight="1" x14ac:dyDescent="0.25">
      <c r="A198" s="23"/>
      <c r="B198" s="29"/>
      <c r="C198" s="30" t="s">
        <v>22</v>
      </c>
      <c r="D198" s="30" t="s">
        <v>23</v>
      </c>
      <c r="E198" s="30" t="s">
        <v>23</v>
      </c>
      <c r="F198" s="30" t="s">
        <v>23</v>
      </c>
      <c r="G198" s="23"/>
      <c r="H198" s="23"/>
      <c r="I198" s="23"/>
      <c r="J198" s="23"/>
    </row>
    <row r="199" spans="1:10" ht="51.95" customHeight="1" x14ac:dyDescent="0.25">
      <c r="A199" s="23"/>
      <c r="B199" s="27" t="s">
        <v>1898</v>
      </c>
      <c r="C199" s="31" t="s">
        <v>18</v>
      </c>
      <c r="D199" s="31" t="s">
        <v>129</v>
      </c>
      <c r="E199" s="31" t="s">
        <v>129</v>
      </c>
      <c r="F199" s="31" t="s">
        <v>129</v>
      </c>
      <c r="G199" s="23"/>
      <c r="H199" s="23"/>
      <c r="I199" s="23"/>
      <c r="J199" s="23"/>
    </row>
    <row r="200" spans="1:10" ht="30.95" customHeight="1" x14ac:dyDescent="0.25">
      <c r="A200" s="23"/>
      <c r="B200" s="27" t="s">
        <v>1899</v>
      </c>
      <c r="C200" s="31" t="s">
        <v>18</v>
      </c>
      <c r="D200" s="31" t="s">
        <v>155</v>
      </c>
      <c r="E200" s="31" t="s">
        <v>155</v>
      </c>
      <c r="F200" s="31" t="s">
        <v>129</v>
      </c>
      <c r="G200" s="23"/>
      <c r="H200" s="23"/>
      <c r="I200" s="23"/>
      <c r="J200" s="23"/>
    </row>
    <row r="201" spans="1:10" ht="30.95" customHeight="1" x14ac:dyDescent="0.25">
      <c r="A201" s="23"/>
      <c r="B201" s="27" t="s">
        <v>1900</v>
      </c>
      <c r="C201" s="31" t="s">
        <v>18</v>
      </c>
      <c r="D201" s="31" t="s">
        <v>220</v>
      </c>
      <c r="E201" s="31" t="s">
        <v>245</v>
      </c>
      <c r="F201" s="31" t="s">
        <v>245</v>
      </c>
      <c r="G201" s="23"/>
      <c r="H201" s="23"/>
      <c r="I201" s="23"/>
      <c r="J201" s="23"/>
    </row>
    <row r="202" spans="1:10" ht="14.1" customHeight="1" x14ac:dyDescent="0.25">
      <c r="A202" s="23"/>
      <c r="B202" s="1621" t="s">
        <v>27</v>
      </c>
      <c r="C202" s="1622"/>
      <c r="D202" s="1622"/>
      <c r="E202" s="1622"/>
      <c r="F202" s="1622"/>
      <c r="G202" s="23"/>
      <c r="H202" s="23"/>
      <c r="I202" s="23"/>
      <c r="J202" s="23"/>
    </row>
    <row r="203" spans="1:10" ht="14.1" customHeight="1" x14ac:dyDescent="0.25">
      <c r="A203" s="23"/>
      <c r="B203" s="32" t="s">
        <v>1859</v>
      </c>
      <c r="C203" s="1621" t="s">
        <v>1860</v>
      </c>
      <c r="D203" s="1622"/>
      <c r="E203" s="1622"/>
      <c r="F203" s="1622"/>
      <c r="G203" s="23"/>
      <c r="H203" s="23"/>
      <c r="I203" s="23"/>
      <c r="J203" s="23"/>
    </row>
    <row r="204" spans="1:10" ht="14.1" customHeight="1" x14ac:dyDescent="0.25">
      <c r="A204" s="23"/>
      <c r="B204" s="33" t="s">
        <v>19</v>
      </c>
      <c r="C204" s="1619" t="s">
        <v>1901</v>
      </c>
      <c r="D204" s="1620"/>
      <c r="E204" s="1620"/>
      <c r="F204" s="1620"/>
      <c r="G204" s="23"/>
      <c r="H204" s="23"/>
      <c r="I204" s="23"/>
      <c r="J204" s="23"/>
    </row>
    <row r="205" spans="1:10" ht="14.1" customHeight="1" x14ac:dyDescent="0.25">
      <c r="A205" s="23"/>
      <c r="B205" s="34" t="s">
        <v>20</v>
      </c>
      <c r="C205" s="1615" t="s">
        <v>1902</v>
      </c>
      <c r="D205" s="1616"/>
      <c r="E205" s="1616"/>
      <c r="F205" s="1616"/>
      <c r="G205" s="23"/>
      <c r="H205" s="23"/>
      <c r="I205" s="23"/>
      <c r="J205" s="23"/>
    </row>
    <row r="206" spans="1:10" ht="14.1" customHeight="1" x14ac:dyDescent="0.25">
      <c r="A206" s="23"/>
      <c r="B206" s="34" t="s">
        <v>21</v>
      </c>
      <c r="C206" s="1615" t="s">
        <v>1903</v>
      </c>
      <c r="D206" s="1616"/>
      <c r="E206" s="1616"/>
      <c r="F206" s="1616"/>
      <c r="G206" s="23"/>
      <c r="H206" s="23"/>
      <c r="I206" s="23"/>
      <c r="J206" s="23"/>
    </row>
    <row r="207" spans="1:10" ht="15" customHeight="1" x14ac:dyDescent="0.25">
      <c r="A207" s="23"/>
      <c r="B207" s="35"/>
      <c r="C207" s="36">
        <v>2023</v>
      </c>
      <c r="D207" s="36">
        <v>2024</v>
      </c>
      <c r="E207" s="36">
        <v>2025</v>
      </c>
      <c r="F207" s="36">
        <v>2026</v>
      </c>
      <c r="G207" s="23"/>
      <c r="H207" s="23"/>
      <c r="I207" s="23"/>
      <c r="J207" s="23"/>
    </row>
    <row r="208" spans="1:10" ht="15" customHeight="1" x14ac:dyDescent="0.25">
      <c r="A208" s="23"/>
      <c r="B208" s="37"/>
      <c r="C208" s="38" t="s">
        <v>22</v>
      </c>
      <c r="D208" s="38" t="s">
        <v>23</v>
      </c>
      <c r="E208" s="38" t="s">
        <v>23</v>
      </c>
      <c r="F208" s="38" t="s">
        <v>23</v>
      </c>
      <c r="G208" s="23"/>
      <c r="H208" s="23"/>
      <c r="I208" s="23"/>
      <c r="J208" s="23"/>
    </row>
    <row r="209" spans="1:10" ht="14.1" customHeight="1" x14ac:dyDescent="0.25">
      <c r="A209" s="23"/>
      <c r="B209" s="27" t="s">
        <v>33</v>
      </c>
      <c r="C209" s="31" t="s">
        <v>1203</v>
      </c>
      <c r="D209" s="31" t="s">
        <v>1164</v>
      </c>
      <c r="E209" s="31" t="s">
        <v>1281</v>
      </c>
      <c r="F209" s="31" t="s">
        <v>1162</v>
      </c>
      <c r="G209" s="23"/>
      <c r="H209" s="23"/>
      <c r="I209" s="23"/>
      <c r="J209" s="23"/>
    </row>
    <row r="210" spans="1:10" ht="14.1" customHeight="1" x14ac:dyDescent="0.25">
      <c r="A210" s="23"/>
      <c r="B210" s="27" t="s">
        <v>35</v>
      </c>
      <c r="C210" s="31" t="s">
        <v>1904</v>
      </c>
      <c r="D210" s="31" t="s">
        <v>1905</v>
      </c>
      <c r="E210" s="31" t="s">
        <v>1906</v>
      </c>
      <c r="F210" s="31" t="s">
        <v>1907</v>
      </c>
      <c r="G210" s="23"/>
      <c r="H210" s="23"/>
      <c r="I210" s="23"/>
      <c r="J210" s="23"/>
    </row>
    <row r="211" spans="1:10" ht="14.1" customHeight="1" x14ac:dyDescent="0.25">
      <c r="A211" s="23"/>
      <c r="B211" s="27" t="s">
        <v>40</v>
      </c>
      <c r="C211" s="31" t="s">
        <v>1908</v>
      </c>
      <c r="D211" s="31" t="s">
        <v>1909</v>
      </c>
      <c r="E211" s="31" t="s">
        <v>1910</v>
      </c>
      <c r="F211" s="31" t="s">
        <v>1911</v>
      </c>
      <c r="G211" s="23"/>
      <c r="H211" s="23"/>
      <c r="I211" s="23"/>
      <c r="J211" s="23"/>
    </row>
    <row r="212" spans="1:10" ht="14.1" customHeight="1" x14ac:dyDescent="0.25">
      <c r="A212" s="23"/>
      <c r="B212" s="27" t="s">
        <v>41</v>
      </c>
      <c r="C212" s="31" t="s">
        <v>18</v>
      </c>
      <c r="D212" s="31" t="s">
        <v>1912</v>
      </c>
      <c r="E212" s="31" t="s">
        <v>1913</v>
      </c>
      <c r="F212" s="31" t="s">
        <v>1914</v>
      </c>
      <c r="G212" s="23"/>
      <c r="H212" s="23"/>
      <c r="I212" s="23"/>
      <c r="J212" s="23"/>
    </row>
    <row r="213" spans="1:10" ht="14.1" customHeight="1" x14ac:dyDescent="0.25">
      <c r="A213" s="23"/>
      <c r="B213" s="27" t="s">
        <v>43</v>
      </c>
      <c r="C213" s="31" t="s">
        <v>18</v>
      </c>
      <c r="D213" s="31" t="s">
        <v>1915</v>
      </c>
      <c r="E213" s="31" t="s">
        <v>1916</v>
      </c>
      <c r="F213" s="31" t="s">
        <v>348</v>
      </c>
      <c r="G213" s="23"/>
      <c r="H213" s="23"/>
      <c r="I213" s="23"/>
      <c r="J213" s="23"/>
    </row>
    <row r="214" spans="1:10" ht="14.1" customHeight="1" x14ac:dyDescent="0.25">
      <c r="A214" s="23"/>
      <c r="B214" s="27" t="s">
        <v>47</v>
      </c>
      <c r="C214" s="31" t="s">
        <v>18</v>
      </c>
      <c r="D214" s="31" t="s">
        <v>1917</v>
      </c>
      <c r="E214" s="31" t="s">
        <v>1260</v>
      </c>
      <c r="F214" s="31" t="s">
        <v>1918</v>
      </c>
      <c r="G214" s="23"/>
      <c r="H214" s="23"/>
      <c r="I214" s="23"/>
      <c r="J214" s="23"/>
    </row>
    <row r="215" spans="1:10" ht="14.1" customHeight="1" x14ac:dyDescent="0.25">
      <c r="A215" s="23"/>
      <c r="B215" s="1617" t="s">
        <v>24</v>
      </c>
      <c r="C215" s="1618"/>
      <c r="D215" s="1618"/>
      <c r="E215" s="1618"/>
      <c r="F215" s="1618"/>
      <c r="G215" s="23"/>
      <c r="H215" s="23"/>
      <c r="I215" s="23"/>
      <c r="J215" s="23"/>
    </row>
    <row r="216" spans="1:10" ht="14.1" customHeight="1" x14ac:dyDescent="0.25">
      <c r="A216" s="23"/>
      <c r="B216" s="35"/>
      <c r="C216" s="36">
        <v>2023</v>
      </c>
      <c r="D216" s="36">
        <v>2024</v>
      </c>
      <c r="E216" s="36">
        <v>2025</v>
      </c>
      <c r="F216" s="36">
        <v>2026</v>
      </c>
      <c r="G216" s="23"/>
      <c r="H216" s="23"/>
      <c r="I216" s="23"/>
      <c r="J216" s="23"/>
    </row>
    <row r="217" spans="1:10" ht="14.1" customHeight="1" x14ac:dyDescent="0.25">
      <c r="A217" s="23"/>
      <c r="B217" s="37"/>
      <c r="C217" s="38" t="s">
        <v>22</v>
      </c>
      <c r="D217" s="38" t="s">
        <v>23</v>
      </c>
      <c r="E217" s="38" t="s">
        <v>23</v>
      </c>
      <c r="F217" s="38" t="s">
        <v>23</v>
      </c>
      <c r="G217" s="23"/>
      <c r="H217" s="23"/>
      <c r="I217" s="23"/>
      <c r="J217" s="23"/>
    </row>
    <row r="218" spans="1:10" ht="14.1" customHeight="1" x14ac:dyDescent="0.25">
      <c r="A218" s="23"/>
      <c r="B218" s="39" t="s">
        <v>48</v>
      </c>
      <c r="C218" s="40">
        <v>0</v>
      </c>
      <c r="D218" s="40">
        <v>0</v>
      </c>
      <c r="E218" s="40">
        <v>0</v>
      </c>
      <c r="F218" s="40">
        <v>0</v>
      </c>
      <c r="G218" s="23"/>
      <c r="H218" s="23"/>
      <c r="I218" s="23"/>
      <c r="J218" s="23"/>
    </row>
    <row r="219" spans="1:10" ht="14.1" customHeight="1" x14ac:dyDescent="0.25">
      <c r="A219" s="23"/>
      <c r="B219" s="39" t="s">
        <v>49</v>
      </c>
      <c r="C219" s="40">
        <v>0</v>
      </c>
      <c r="D219" s="40">
        <v>0</v>
      </c>
      <c r="E219" s="40">
        <v>0</v>
      </c>
      <c r="F219" s="40">
        <v>0</v>
      </c>
      <c r="G219" s="23"/>
      <c r="H219" s="23"/>
      <c r="I219" s="23"/>
      <c r="J219" s="23"/>
    </row>
    <row r="220" spans="1:10" ht="14.1" customHeight="1" x14ac:dyDescent="0.25">
      <c r="A220" s="23"/>
      <c r="B220" s="39" t="s">
        <v>50</v>
      </c>
      <c r="C220" s="40">
        <v>0</v>
      </c>
      <c r="D220" s="40">
        <v>0</v>
      </c>
      <c r="E220" s="40">
        <v>0</v>
      </c>
      <c r="F220" s="40">
        <v>0</v>
      </c>
      <c r="G220" s="23"/>
      <c r="H220" s="23"/>
      <c r="I220" s="23"/>
      <c r="J220" s="23"/>
    </row>
    <row r="221" spans="1:10" ht="14.1" customHeight="1" x14ac:dyDescent="0.25">
      <c r="A221" s="23"/>
      <c r="B221" s="39" t="s">
        <v>51</v>
      </c>
      <c r="C221" s="40">
        <v>0</v>
      </c>
      <c r="D221" s="40">
        <v>0</v>
      </c>
      <c r="E221" s="40">
        <v>0</v>
      </c>
      <c r="F221" s="40">
        <v>0</v>
      </c>
      <c r="G221" s="23"/>
      <c r="H221" s="23"/>
      <c r="I221" s="23"/>
      <c r="J221" s="23"/>
    </row>
    <row r="222" spans="1:10" ht="14.1" customHeight="1" x14ac:dyDescent="0.25">
      <c r="A222" s="23"/>
      <c r="B222" s="39" t="s">
        <v>49</v>
      </c>
      <c r="C222" s="40">
        <v>0</v>
      </c>
      <c r="D222" s="40">
        <v>0</v>
      </c>
      <c r="E222" s="40">
        <v>0</v>
      </c>
      <c r="F222" s="40">
        <v>0</v>
      </c>
      <c r="G222" s="23"/>
      <c r="H222" s="23"/>
      <c r="I222" s="23"/>
      <c r="J222" s="23"/>
    </row>
    <row r="223" spans="1:10" ht="14.1" customHeight="1" x14ac:dyDescent="0.25">
      <c r="A223" s="23"/>
      <c r="B223" s="39" t="s">
        <v>50</v>
      </c>
      <c r="C223" s="40">
        <v>0</v>
      </c>
      <c r="D223" s="40">
        <v>0</v>
      </c>
      <c r="E223" s="40">
        <v>0</v>
      </c>
      <c r="F223" s="40">
        <v>0</v>
      </c>
      <c r="G223" s="23"/>
      <c r="H223" s="23"/>
      <c r="I223" s="23"/>
      <c r="J223" s="23"/>
    </row>
    <row r="224" spans="1:10" ht="14.1" customHeight="1" x14ac:dyDescent="0.25">
      <c r="A224" s="23"/>
      <c r="B224" s="39" t="s">
        <v>52</v>
      </c>
      <c r="C224" s="40">
        <v>0</v>
      </c>
      <c r="D224" s="40">
        <v>149230000</v>
      </c>
      <c r="E224" s="40">
        <v>134230000</v>
      </c>
      <c r="F224" s="40">
        <v>135230000</v>
      </c>
      <c r="G224" s="23"/>
      <c r="H224" s="23"/>
      <c r="I224" s="23"/>
      <c r="J224" s="23"/>
    </row>
    <row r="225" spans="1:10" ht="14.1" customHeight="1" x14ac:dyDescent="0.25">
      <c r="A225" s="23"/>
      <c r="B225" s="39" t="s">
        <v>49</v>
      </c>
      <c r="C225" s="40">
        <v>0</v>
      </c>
      <c r="D225" s="40">
        <v>149230000</v>
      </c>
      <c r="E225" s="40">
        <v>134230000</v>
      </c>
      <c r="F225" s="40">
        <v>135230000</v>
      </c>
      <c r="G225" s="23"/>
      <c r="H225" s="23"/>
      <c r="I225" s="23"/>
      <c r="J225" s="23"/>
    </row>
    <row r="226" spans="1:10" ht="14.1" customHeight="1" x14ac:dyDescent="0.25">
      <c r="A226" s="23"/>
      <c r="B226" s="39" t="s">
        <v>50</v>
      </c>
      <c r="C226" s="40">
        <v>0</v>
      </c>
      <c r="D226" s="40">
        <v>0</v>
      </c>
      <c r="E226" s="40">
        <v>0</v>
      </c>
      <c r="F226" s="40">
        <v>0</v>
      </c>
      <c r="G226" s="23"/>
      <c r="H226" s="23"/>
      <c r="I226" s="23"/>
      <c r="J226" s="23"/>
    </row>
    <row r="227" spans="1:10" ht="14.1" customHeight="1" x14ac:dyDescent="0.25">
      <c r="A227" s="23"/>
      <c r="B227" s="39" t="s">
        <v>53</v>
      </c>
      <c r="C227" s="40">
        <v>0</v>
      </c>
      <c r="D227" s="40">
        <v>0</v>
      </c>
      <c r="E227" s="40">
        <v>0</v>
      </c>
      <c r="F227" s="40">
        <v>0</v>
      </c>
      <c r="G227" s="23"/>
      <c r="H227" s="23"/>
      <c r="I227" s="23"/>
      <c r="J227" s="23"/>
    </row>
    <row r="228" spans="1:10" ht="14.1" customHeight="1" x14ac:dyDescent="0.25">
      <c r="A228" s="23"/>
      <c r="B228" s="39" t="s">
        <v>49</v>
      </c>
      <c r="C228" s="40">
        <v>0</v>
      </c>
      <c r="D228" s="40">
        <v>0</v>
      </c>
      <c r="E228" s="40">
        <v>0</v>
      </c>
      <c r="F228" s="40">
        <v>0</v>
      </c>
      <c r="G228" s="23"/>
      <c r="H228" s="23"/>
      <c r="I228" s="23"/>
      <c r="J228" s="23"/>
    </row>
    <row r="229" spans="1:10" ht="14.1" customHeight="1" x14ac:dyDescent="0.25">
      <c r="A229" s="23"/>
      <c r="B229" s="39" t="s">
        <v>50</v>
      </c>
      <c r="C229" s="40">
        <v>0</v>
      </c>
      <c r="D229" s="40">
        <v>0</v>
      </c>
      <c r="E229" s="40">
        <v>0</v>
      </c>
      <c r="F229" s="40">
        <v>0</v>
      </c>
      <c r="G229" s="23"/>
      <c r="H229" s="23"/>
      <c r="I229" s="23"/>
      <c r="J229" s="23"/>
    </row>
    <row r="230" spans="1:10" ht="14.1" customHeight="1" x14ac:dyDescent="0.25">
      <c r="A230" s="23"/>
      <c r="B230" s="39" t="s">
        <v>54</v>
      </c>
      <c r="C230" s="40">
        <v>0</v>
      </c>
      <c r="D230" s="40">
        <v>0</v>
      </c>
      <c r="E230" s="40">
        <v>0</v>
      </c>
      <c r="F230" s="40">
        <v>0</v>
      </c>
      <c r="G230" s="23"/>
      <c r="H230" s="23"/>
      <c r="I230" s="23"/>
      <c r="J230" s="23"/>
    </row>
    <row r="231" spans="1:10" ht="14.1" customHeight="1" x14ac:dyDescent="0.25">
      <c r="A231" s="23"/>
      <c r="B231" s="39" t="s">
        <v>49</v>
      </c>
      <c r="C231" s="40">
        <v>0</v>
      </c>
      <c r="D231" s="40">
        <v>0</v>
      </c>
      <c r="E231" s="40">
        <v>0</v>
      </c>
      <c r="F231" s="40">
        <v>0</v>
      </c>
      <c r="G231" s="23"/>
      <c r="H231" s="23"/>
      <c r="I231" s="23"/>
      <c r="J231" s="23"/>
    </row>
    <row r="232" spans="1:10" ht="14.1" customHeight="1" x14ac:dyDescent="0.25">
      <c r="A232" s="23"/>
      <c r="B232" s="39" t="s">
        <v>50</v>
      </c>
      <c r="C232" s="40">
        <v>0</v>
      </c>
      <c r="D232" s="40">
        <v>0</v>
      </c>
      <c r="E232" s="40">
        <v>0</v>
      </c>
      <c r="F232" s="40">
        <v>0</v>
      </c>
      <c r="G232" s="23"/>
      <c r="H232" s="23"/>
      <c r="I232" s="23"/>
      <c r="J232" s="23"/>
    </row>
    <row r="233" spans="1:10" ht="14.1" customHeight="1" x14ac:dyDescent="0.25">
      <c r="A233" s="23"/>
      <c r="B233" s="39" t="s">
        <v>55</v>
      </c>
      <c r="C233" s="40">
        <v>0</v>
      </c>
      <c r="D233" s="40">
        <v>0</v>
      </c>
      <c r="E233" s="40">
        <v>0</v>
      </c>
      <c r="F233" s="40">
        <v>0</v>
      </c>
      <c r="G233" s="23"/>
      <c r="H233" s="23"/>
      <c r="I233" s="23"/>
      <c r="J233" s="23"/>
    </row>
    <row r="234" spans="1:10" ht="14.1" customHeight="1" x14ac:dyDescent="0.25">
      <c r="A234" s="23"/>
      <c r="B234" s="39" t="s">
        <v>49</v>
      </c>
      <c r="C234" s="40">
        <v>0</v>
      </c>
      <c r="D234" s="40">
        <v>0</v>
      </c>
      <c r="E234" s="40">
        <v>0</v>
      </c>
      <c r="F234" s="40">
        <v>0</v>
      </c>
      <c r="G234" s="23"/>
      <c r="H234" s="23"/>
      <c r="I234" s="23"/>
      <c r="J234" s="23"/>
    </row>
    <row r="235" spans="1:10" ht="14.1" customHeight="1" x14ac:dyDescent="0.25">
      <c r="A235" s="23"/>
      <c r="B235" s="39" t="s">
        <v>50</v>
      </c>
      <c r="C235" s="40">
        <v>0</v>
      </c>
      <c r="D235" s="40">
        <v>0</v>
      </c>
      <c r="E235" s="40">
        <v>0</v>
      </c>
      <c r="F235" s="40">
        <v>0</v>
      </c>
      <c r="G235" s="23"/>
      <c r="H235" s="23"/>
      <c r="I235" s="23"/>
      <c r="J235" s="23"/>
    </row>
    <row r="236" spans="1:10" ht="14.1" customHeight="1" x14ac:dyDescent="0.25">
      <c r="A236" s="23"/>
      <c r="B236" s="39" t="s">
        <v>56</v>
      </c>
      <c r="C236" s="40">
        <v>0</v>
      </c>
      <c r="D236" s="40">
        <v>0</v>
      </c>
      <c r="E236" s="40">
        <v>0</v>
      </c>
      <c r="F236" s="40">
        <v>0</v>
      </c>
      <c r="G236" s="23"/>
      <c r="H236" s="23"/>
      <c r="I236" s="23"/>
      <c r="J236" s="23"/>
    </row>
    <row r="237" spans="1:10" ht="14.1" customHeight="1" x14ac:dyDescent="0.25">
      <c r="A237" s="23"/>
      <c r="B237" s="39" t="s">
        <v>49</v>
      </c>
      <c r="C237" s="40">
        <v>0</v>
      </c>
      <c r="D237" s="40">
        <v>0</v>
      </c>
      <c r="E237" s="40">
        <v>0</v>
      </c>
      <c r="F237" s="40">
        <v>0</v>
      </c>
      <c r="G237" s="23"/>
      <c r="H237" s="23"/>
      <c r="I237" s="23"/>
      <c r="J237" s="23"/>
    </row>
    <row r="238" spans="1:10" ht="14.1" customHeight="1" x14ac:dyDescent="0.25">
      <c r="A238" s="23"/>
      <c r="B238" s="39" t="s">
        <v>50</v>
      </c>
      <c r="C238" s="40">
        <v>0</v>
      </c>
      <c r="D238" s="40">
        <v>0</v>
      </c>
      <c r="E238" s="40">
        <v>0</v>
      </c>
      <c r="F238" s="40">
        <v>0</v>
      </c>
      <c r="G238" s="23"/>
      <c r="H238" s="23"/>
      <c r="I238" s="23"/>
      <c r="J238" s="23"/>
    </row>
    <row r="239" spans="1:10" ht="14.1" customHeight="1" x14ac:dyDescent="0.25">
      <c r="A239" s="23"/>
      <c r="B239" s="39" t="s">
        <v>57</v>
      </c>
      <c r="C239" s="40">
        <v>0</v>
      </c>
      <c r="D239" s="40">
        <v>0</v>
      </c>
      <c r="E239" s="40">
        <v>0</v>
      </c>
      <c r="F239" s="40">
        <v>0</v>
      </c>
      <c r="G239" s="23"/>
      <c r="H239" s="23"/>
      <c r="I239" s="23"/>
      <c r="J239" s="23"/>
    </row>
    <row r="240" spans="1:10" ht="14.1" customHeight="1" x14ac:dyDescent="0.25">
      <c r="A240" s="23"/>
      <c r="B240" s="39" t="s">
        <v>49</v>
      </c>
      <c r="C240" s="40">
        <v>0</v>
      </c>
      <c r="D240" s="40">
        <v>0</v>
      </c>
      <c r="E240" s="40">
        <v>0</v>
      </c>
      <c r="F240" s="40">
        <v>0</v>
      </c>
      <c r="G240" s="23"/>
      <c r="H240" s="23"/>
      <c r="I240" s="23"/>
      <c r="J240" s="23"/>
    </row>
    <row r="241" spans="1:10" ht="14.1" customHeight="1" x14ac:dyDescent="0.25">
      <c r="A241" s="23"/>
      <c r="B241" s="39" t="s">
        <v>58</v>
      </c>
      <c r="C241" s="40">
        <v>0</v>
      </c>
      <c r="D241" s="40">
        <v>0</v>
      </c>
      <c r="E241" s="40">
        <v>0</v>
      </c>
      <c r="F241" s="40">
        <v>0</v>
      </c>
      <c r="G241" s="23"/>
      <c r="H241" s="23"/>
      <c r="I241" s="23"/>
      <c r="J241" s="23"/>
    </row>
    <row r="242" spans="1:10" ht="14.1" customHeight="1" x14ac:dyDescent="0.25">
      <c r="A242" s="23"/>
      <c r="B242" s="39" t="s">
        <v>59</v>
      </c>
      <c r="C242" s="40">
        <v>0</v>
      </c>
      <c r="D242" s="40">
        <v>0</v>
      </c>
      <c r="E242" s="40">
        <v>0</v>
      </c>
      <c r="F242" s="40">
        <v>0</v>
      </c>
      <c r="G242" s="23"/>
      <c r="H242" s="23"/>
      <c r="I242" s="23"/>
      <c r="J242" s="23"/>
    </row>
    <row r="243" spans="1:10" ht="14.1" customHeight="1" x14ac:dyDescent="0.25">
      <c r="A243" s="23"/>
      <c r="B243" s="39" t="s">
        <v>60</v>
      </c>
      <c r="C243" s="40">
        <v>0</v>
      </c>
      <c r="D243" s="40">
        <v>0</v>
      </c>
      <c r="E243" s="40">
        <v>0</v>
      </c>
      <c r="F243" s="40">
        <v>0</v>
      </c>
      <c r="G243" s="23"/>
      <c r="H243" s="23"/>
      <c r="I243" s="23"/>
      <c r="J243" s="23"/>
    </row>
    <row r="244" spans="1:10" ht="14.1" customHeight="1" x14ac:dyDescent="0.25">
      <c r="A244" s="23"/>
      <c r="B244" s="39" t="s">
        <v>61</v>
      </c>
      <c r="C244" s="40">
        <v>0</v>
      </c>
      <c r="D244" s="40">
        <v>0</v>
      </c>
      <c r="E244" s="40">
        <v>0</v>
      </c>
      <c r="F244" s="40">
        <v>0</v>
      </c>
      <c r="G244" s="23"/>
      <c r="H244" s="23"/>
      <c r="I244" s="23"/>
      <c r="J244" s="23"/>
    </row>
    <row r="245" spans="1:10" ht="14.1" customHeight="1" x14ac:dyDescent="0.25">
      <c r="A245" s="23"/>
      <c r="B245" s="39" t="s">
        <v>62</v>
      </c>
      <c r="C245" s="40">
        <v>0</v>
      </c>
      <c r="D245" s="40">
        <v>0</v>
      </c>
      <c r="E245" s="40">
        <v>0</v>
      </c>
      <c r="F245" s="40">
        <v>0</v>
      </c>
      <c r="G245" s="23"/>
      <c r="H245" s="23"/>
      <c r="I245" s="23"/>
      <c r="J245" s="23"/>
    </row>
    <row r="246" spans="1:10" ht="14.1" customHeight="1" x14ac:dyDescent="0.25">
      <c r="A246" s="23"/>
      <c r="B246" s="39" t="s">
        <v>49</v>
      </c>
      <c r="C246" s="40">
        <v>0</v>
      </c>
      <c r="D246" s="40">
        <v>0</v>
      </c>
      <c r="E246" s="40">
        <v>0</v>
      </c>
      <c r="F246" s="40">
        <v>0</v>
      </c>
      <c r="G246" s="23"/>
      <c r="H246" s="23"/>
      <c r="I246" s="23"/>
      <c r="J246" s="23"/>
    </row>
    <row r="247" spans="1:10" ht="14.1" customHeight="1" x14ac:dyDescent="0.25">
      <c r="A247" s="23"/>
      <c r="B247" s="39" t="s">
        <v>58</v>
      </c>
      <c r="C247" s="40">
        <v>0</v>
      </c>
      <c r="D247" s="40">
        <v>0</v>
      </c>
      <c r="E247" s="40">
        <v>0</v>
      </c>
      <c r="F247" s="40">
        <v>0</v>
      </c>
      <c r="G247" s="23"/>
      <c r="H247" s="23"/>
      <c r="I247" s="23"/>
      <c r="J247" s="23"/>
    </row>
    <row r="248" spans="1:10" ht="14.1" customHeight="1" x14ac:dyDescent="0.25">
      <c r="A248" s="23"/>
      <c r="B248" s="39" t="s">
        <v>59</v>
      </c>
      <c r="C248" s="40">
        <v>0</v>
      </c>
      <c r="D248" s="40">
        <v>0</v>
      </c>
      <c r="E248" s="40">
        <v>0</v>
      </c>
      <c r="F248" s="40">
        <v>0</v>
      </c>
      <c r="G248" s="23"/>
      <c r="H248" s="23"/>
      <c r="I248" s="23"/>
      <c r="J248" s="23"/>
    </row>
    <row r="249" spans="1:10" ht="14.1" customHeight="1" x14ac:dyDescent="0.25">
      <c r="A249" s="23"/>
      <c r="B249" s="39" t="s">
        <v>60</v>
      </c>
      <c r="C249" s="40">
        <v>0</v>
      </c>
      <c r="D249" s="40">
        <v>0</v>
      </c>
      <c r="E249" s="40">
        <v>0</v>
      </c>
      <c r="F249" s="40">
        <v>0</v>
      </c>
      <c r="G249" s="23"/>
      <c r="H249" s="23"/>
      <c r="I249" s="23"/>
      <c r="J249" s="23"/>
    </row>
    <row r="250" spans="1:10" ht="14.1" customHeight="1" x14ac:dyDescent="0.25">
      <c r="A250" s="23"/>
      <c r="B250" s="39" t="s">
        <v>61</v>
      </c>
      <c r="C250" s="40">
        <v>0</v>
      </c>
      <c r="D250" s="40">
        <v>0</v>
      </c>
      <c r="E250" s="40">
        <v>0</v>
      </c>
      <c r="F250" s="40">
        <v>0</v>
      </c>
      <c r="G250" s="23"/>
      <c r="H250" s="23"/>
      <c r="I250" s="23"/>
      <c r="J250" s="23"/>
    </row>
    <row r="251" spans="1:10" ht="14.1" customHeight="1" x14ac:dyDescent="0.25">
      <c r="A251" s="23"/>
      <c r="B251" s="39" t="s">
        <v>63</v>
      </c>
      <c r="C251" s="40">
        <v>0</v>
      </c>
      <c r="D251" s="40">
        <v>0</v>
      </c>
      <c r="E251" s="40">
        <v>0</v>
      </c>
      <c r="F251" s="40">
        <v>0</v>
      </c>
      <c r="G251" s="23"/>
      <c r="H251" s="23"/>
      <c r="I251" s="23"/>
      <c r="J251" s="23"/>
    </row>
    <row r="252" spans="1:10" ht="14.1" customHeight="1" x14ac:dyDescent="0.25">
      <c r="A252" s="23"/>
      <c r="B252" s="39" t="s">
        <v>49</v>
      </c>
      <c r="C252" s="40">
        <v>0</v>
      </c>
      <c r="D252" s="40">
        <v>0</v>
      </c>
      <c r="E252" s="40">
        <v>0</v>
      </c>
      <c r="F252" s="40">
        <v>0</v>
      </c>
      <c r="G252" s="23"/>
      <c r="H252" s="23"/>
      <c r="I252" s="23"/>
      <c r="J252" s="23"/>
    </row>
    <row r="253" spans="1:10" ht="14.1" customHeight="1" x14ac:dyDescent="0.25">
      <c r="A253" s="23"/>
      <c r="B253" s="39" t="s">
        <v>58</v>
      </c>
      <c r="C253" s="40">
        <v>0</v>
      </c>
      <c r="D253" s="40">
        <v>0</v>
      </c>
      <c r="E253" s="40">
        <v>0</v>
      </c>
      <c r="F253" s="40">
        <v>0</v>
      </c>
      <c r="G253" s="23"/>
      <c r="H253" s="23"/>
      <c r="I253" s="23"/>
      <c r="J253" s="23"/>
    </row>
    <row r="254" spans="1:10" ht="14.1" customHeight="1" x14ac:dyDescent="0.25">
      <c r="A254" s="23"/>
      <c r="B254" s="39" t="s">
        <v>59</v>
      </c>
      <c r="C254" s="40">
        <v>0</v>
      </c>
      <c r="D254" s="40">
        <v>0</v>
      </c>
      <c r="E254" s="40">
        <v>0</v>
      </c>
      <c r="F254" s="40">
        <v>0</v>
      </c>
      <c r="G254" s="23"/>
      <c r="H254" s="23"/>
      <c r="I254" s="23"/>
      <c r="J254" s="23"/>
    </row>
    <row r="255" spans="1:10" ht="14.1" customHeight="1" x14ac:dyDescent="0.25">
      <c r="A255" s="23"/>
      <c r="B255" s="39" t="s">
        <v>60</v>
      </c>
      <c r="C255" s="40">
        <v>0</v>
      </c>
      <c r="D255" s="40">
        <v>0</v>
      </c>
      <c r="E255" s="40">
        <v>0</v>
      </c>
      <c r="F255" s="40">
        <v>0</v>
      </c>
      <c r="G255" s="23"/>
      <c r="H255" s="23"/>
      <c r="I255" s="23"/>
      <c r="J255" s="23"/>
    </row>
    <row r="256" spans="1:10" ht="14.1" customHeight="1" x14ac:dyDescent="0.25">
      <c r="A256" s="23"/>
      <c r="B256" s="39" t="s">
        <v>61</v>
      </c>
      <c r="C256" s="40">
        <v>0</v>
      </c>
      <c r="D256" s="40">
        <v>0</v>
      </c>
      <c r="E256" s="40">
        <v>0</v>
      </c>
      <c r="F256" s="40">
        <v>0</v>
      </c>
      <c r="G256" s="23"/>
      <c r="H256" s="23"/>
      <c r="I256" s="23"/>
      <c r="J256" s="23"/>
    </row>
    <row r="257" spans="1:10" ht="14.1" customHeight="1" x14ac:dyDescent="0.25">
      <c r="A257" s="23"/>
      <c r="B257" s="39" t="s">
        <v>64</v>
      </c>
      <c r="C257" s="40">
        <v>0</v>
      </c>
      <c r="D257" s="40">
        <v>0</v>
      </c>
      <c r="E257" s="40">
        <v>0</v>
      </c>
      <c r="F257" s="40">
        <v>0</v>
      </c>
      <c r="G257" s="23"/>
      <c r="H257" s="23"/>
      <c r="I257" s="23"/>
      <c r="J257" s="23"/>
    </row>
    <row r="258" spans="1:10" ht="14.1" customHeight="1" x14ac:dyDescent="0.25">
      <c r="A258" s="23"/>
      <c r="B258" s="39" t="s">
        <v>65</v>
      </c>
      <c r="C258" s="40">
        <v>0</v>
      </c>
      <c r="D258" s="40">
        <v>0</v>
      </c>
      <c r="E258" s="40">
        <v>0</v>
      </c>
      <c r="F258" s="40">
        <v>0</v>
      </c>
      <c r="G258" s="23"/>
      <c r="H258" s="23"/>
      <c r="I258" s="23"/>
      <c r="J258" s="23"/>
    </row>
    <row r="259" spans="1:10" ht="14.1" customHeight="1" x14ac:dyDescent="0.25">
      <c r="A259" s="23"/>
      <c r="B259" s="41" t="s">
        <v>25</v>
      </c>
      <c r="C259" s="40">
        <v>0</v>
      </c>
      <c r="D259" s="40">
        <v>149230000</v>
      </c>
      <c r="E259" s="40">
        <v>134230000</v>
      </c>
      <c r="F259" s="40">
        <v>135230000</v>
      </c>
      <c r="G259" s="23"/>
      <c r="H259" s="23"/>
      <c r="I259" s="23"/>
      <c r="J259" s="23"/>
    </row>
    <row r="260" spans="1:10" ht="14.1" customHeight="1" x14ac:dyDescent="0.25">
      <c r="A260" s="23"/>
      <c r="B260" s="1621" t="s">
        <v>66</v>
      </c>
      <c r="C260" s="1622"/>
      <c r="D260" s="1622"/>
      <c r="E260" s="1622"/>
      <c r="F260" s="1622"/>
      <c r="G260" s="23"/>
      <c r="H260" s="23"/>
      <c r="I260" s="23"/>
      <c r="J260" s="23"/>
    </row>
    <row r="261" spans="1:10" ht="14.1" customHeight="1" x14ac:dyDescent="0.25">
      <c r="A261" s="23"/>
      <c r="B261" s="32" t="s">
        <v>1886</v>
      </c>
      <c r="C261" s="1621" t="s">
        <v>1887</v>
      </c>
      <c r="D261" s="1622"/>
      <c r="E261" s="1622"/>
      <c r="F261" s="1622"/>
      <c r="G261" s="23"/>
      <c r="H261" s="23"/>
      <c r="I261" s="23"/>
      <c r="J261" s="23"/>
    </row>
    <row r="262" spans="1:10" x14ac:dyDescent="0.25">
      <c r="A262" s="23"/>
      <c r="B262" s="33" t="s">
        <v>19</v>
      </c>
      <c r="C262" s="1619" t="s">
        <v>1919</v>
      </c>
      <c r="D262" s="1620"/>
      <c r="E262" s="1620"/>
      <c r="F262" s="1620"/>
      <c r="G262" s="23"/>
      <c r="H262" s="23"/>
      <c r="I262" s="23"/>
      <c r="J262" s="23"/>
    </row>
    <row r="263" spans="1:10" x14ac:dyDescent="0.25">
      <c r="A263" s="23"/>
      <c r="B263" s="34" t="s">
        <v>20</v>
      </c>
      <c r="C263" s="1615" t="s">
        <v>1920</v>
      </c>
      <c r="D263" s="1616"/>
      <c r="E263" s="1616"/>
      <c r="F263" s="1616"/>
      <c r="G263" s="23"/>
      <c r="H263" s="23"/>
      <c r="I263" s="23"/>
      <c r="J263" s="23"/>
    </row>
    <row r="264" spans="1:10" ht="18" customHeight="1" x14ac:dyDescent="0.25">
      <c r="A264" s="23"/>
      <c r="B264" s="34" t="s">
        <v>21</v>
      </c>
      <c r="C264" s="1615" t="s">
        <v>1921</v>
      </c>
      <c r="D264" s="1616"/>
      <c r="E264" s="1616"/>
      <c r="F264" s="1616"/>
      <c r="G264" s="23"/>
      <c r="H264" s="23"/>
      <c r="I264" s="23"/>
      <c r="J264" s="23"/>
    </row>
    <row r="265" spans="1:10" ht="15" customHeight="1" x14ac:dyDescent="0.25">
      <c r="A265" s="23"/>
      <c r="B265" s="35"/>
      <c r="C265" s="36">
        <v>2023</v>
      </c>
      <c r="D265" s="36">
        <v>2024</v>
      </c>
      <c r="E265" s="36">
        <v>2025</v>
      </c>
      <c r="F265" s="36">
        <v>2026</v>
      </c>
      <c r="G265" s="23"/>
      <c r="H265" s="23"/>
      <c r="I265" s="23"/>
      <c r="J265" s="23"/>
    </row>
    <row r="266" spans="1:10" ht="15" customHeight="1" x14ac:dyDescent="0.25">
      <c r="A266" s="23"/>
      <c r="B266" s="37"/>
      <c r="C266" s="38" t="s">
        <v>22</v>
      </c>
      <c r="D266" s="38" t="s">
        <v>23</v>
      </c>
      <c r="E266" s="38" t="s">
        <v>23</v>
      </c>
      <c r="F266" s="38" t="s">
        <v>23</v>
      </c>
      <c r="G266" s="23"/>
      <c r="H266" s="23"/>
      <c r="I266" s="23"/>
      <c r="J266" s="23"/>
    </row>
    <row r="267" spans="1:10" ht="14.1" customHeight="1" x14ac:dyDescent="0.25">
      <c r="A267" s="23"/>
      <c r="B267" s="27" t="s">
        <v>33</v>
      </c>
      <c r="C267" s="31" t="s">
        <v>1922</v>
      </c>
      <c r="D267" s="31" t="s">
        <v>156</v>
      </c>
      <c r="E267" s="31" t="s">
        <v>42</v>
      </c>
      <c r="F267" s="31" t="s">
        <v>42</v>
      </c>
      <c r="G267" s="23"/>
      <c r="H267" s="23"/>
      <c r="I267" s="23"/>
      <c r="J267" s="23"/>
    </row>
    <row r="268" spans="1:10" ht="14.1" customHeight="1" x14ac:dyDescent="0.25">
      <c r="A268" s="23"/>
      <c r="B268" s="27" t="s">
        <v>35</v>
      </c>
      <c r="C268" s="31" t="s">
        <v>1923</v>
      </c>
      <c r="D268" s="31" t="s">
        <v>1924</v>
      </c>
      <c r="E268" s="31" t="s">
        <v>42</v>
      </c>
      <c r="F268" s="31" t="s">
        <v>42</v>
      </c>
      <c r="G268" s="23"/>
      <c r="H268" s="23"/>
      <c r="I268" s="23"/>
      <c r="J268" s="23"/>
    </row>
    <row r="269" spans="1:10" ht="14.1" customHeight="1" x14ac:dyDescent="0.25">
      <c r="A269" s="23"/>
      <c r="B269" s="27" t="s">
        <v>40</v>
      </c>
      <c r="C269" s="31" t="s">
        <v>1925</v>
      </c>
      <c r="D269" s="31" t="s">
        <v>1926</v>
      </c>
      <c r="E269" s="31" t="s">
        <v>42</v>
      </c>
      <c r="F269" s="31" t="s">
        <v>42</v>
      </c>
      <c r="G269" s="23"/>
      <c r="H269" s="23"/>
      <c r="I269" s="23"/>
      <c r="J269" s="23"/>
    </row>
    <row r="270" spans="1:10" ht="14.1" customHeight="1" x14ac:dyDescent="0.25">
      <c r="A270" s="23"/>
      <c r="B270" s="27" t="s">
        <v>41</v>
      </c>
      <c r="C270" s="31" t="s">
        <v>18</v>
      </c>
      <c r="D270" s="31" t="s">
        <v>1927</v>
      </c>
      <c r="E270" s="31" t="s">
        <v>117</v>
      </c>
      <c r="F270" s="31" t="s">
        <v>18</v>
      </c>
      <c r="G270" s="23"/>
      <c r="H270" s="23"/>
      <c r="I270" s="23"/>
      <c r="J270" s="23"/>
    </row>
    <row r="271" spans="1:10" ht="14.1" customHeight="1" x14ac:dyDescent="0.25">
      <c r="A271" s="23"/>
      <c r="B271" s="27" t="s">
        <v>43</v>
      </c>
      <c r="C271" s="31" t="s">
        <v>18</v>
      </c>
      <c r="D271" s="31" t="s">
        <v>1928</v>
      </c>
      <c r="E271" s="31" t="s">
        <v>117</v>
      </c>
      <c r="F271" s="31" t="s">
        <v>18</v>
      </c>
      <c r="G271" s="23"/>
      <c r="H271" s="23"/>
      <c r="I271" s="23"/>
      <c r="J271" s="23"/>
    </row>
    <row r="272" spans="1:10" ht="14.1" customHeight="1" x14ac:dyDescent="0.25">
      <c r="A272" s="23"/>
      <c r="B272" s="27" t="s">
        <v>47</v>
      </c>
      <c r="C272" s="31" t="s">
        <v>18</v>
      </c>
      <c r="D272" s="31" t="s">
        <v>1929</v>
      </c>
      <c r="E272" s="31" t="s">
        <v>117</v>
      </c>
      <c r="F272" s="31" t="s">
        <v>18</v>
      </c>
      <c r="G272" s="23"/>
      <c r="H272" s="23"/>
      <c r="I272" s="23"/>
      <c r="J272" s="23"/>
    </row>
    <row r="273" spans="1:10" ht="14.1" customHeight="1" x14ac:dyDescent="0.25">
      <c r="A273" s="23"/>
      <c r="B273" s="1617" t="s">
        <v>24</v>
      </c>
      <c r="C273" s="1618"/>
      <c r="D273" s="1618"/>
      <c r="E273" s="1618"/>
      <c r="F273" s="1618"/>
      <c r="G273" s="23"/>
      <c r="H273" s="23"/>
      <c r="I273" s="23"/>
      <c r="J273" s="23"/>
    </row>
    <row r="274" spans="1:10" ht="14.1" customHeight="1" x14ac:dyDescent="0.25">
      <c r="A274" s="23"/>
      <c r="B274" s="35"/>
      <c r="C274" s="36">
        <v>2023</v>
      </c>
      <c r="D274" s="36">
        <v>2024</v>
      </c>
      <c r="E274" s="36">
        <v>2025</v>
      </c>
      <c r="F274" s="36">
        <v>2026</v>
      </c>
      <c r="G274" s="23"/>
      <c r="H274" s="23"/>
      <c r="I274" s="23"/>
      <c r="J274" s="23"/>
    </row>
    <row r="275" spans="1:10" ht="14.1" customHeight="1" x14ac:dyDescent="0.25">
      <c r="A275" s="23"/>
      <c r="B275" s="37"/>
      <c r="C275" s="38" t="s">
        <v>22</v>
      </c>
      <c r="D275" s="38" t="s">
        <v>23</v>
      </c>
      <c r="E275" s="38" t="s">
        <v>23</v>
      </c>
      <c r="F275" s="38" t="s">
        <v>23</v>
      </c>
      <c r="G275" s="23"/>
      <c r="H275" s="23"/>
      <c r="I275" s="23"/>
      <c r="J275" s="23"/>
    </row>
    <row r="276" spans="1:10" ht="14.1" customHeight="1" x14ac:dyDescent="0.25">
      <c r="A276" s="23"/>
      <c r="B276" s="39" t="s">
        <v>48</v>
      </c>
      <c r="C276" s="40">
        <v>0</v>
      </c>
      <c r="D276" s="40">
        <v>0</v>
      </c>
      <c r="E276" s="40">
        <v>0</v>
      </c>
      <c r="F276" s="40">
        <v>0</v>
      </c>
      <c r="G276" s="23"/>
      <c r="H276" s="23"/>
      <c r="I276" s="23"/>
      <c r="J276" s="23"/>
    </row>
    <row r="277" spans="1:10" ht="14.1" customHeight="1" x14ac:dyDescent="0.25">
      <c r="A277" s="23"/>
      <c r="B277" s="39" t="s">
        <v>49</v>
      </c>
      <c r="C277" s="40">
        <v>0</v>
      </c>
      <c r="D277" s="40">
        <v>0</v>
      </c>
      <c r="E277" s="40">
        <v>0</v>
      </c>
      <c r="F277" s="40">
        <v>0</v>
      </c>
      <c r="G277" s="23"/>
      <c r="H277" s="23"/>
      <c r="I277" s="23"/>
      <c r="J277" s="23"/>
    </row>
    <row r="278" spans="1:10" ht="14.1" customHeight="1" x14ac:dyDescent="0.25">
      <c r="A278" s="23"/>
      <c r="B278" s="39" t="s">
        <v>50</v>
      </c>
      <c r="C278" s="40">
        <v>0</v>
      </c>
      <c r="D278" s="40">
        <v>0</v>
      </c>
      <c r="E278" s="40">
        <v>0</v>
      </c>
      <c r="F278" s="40">
        <v>0</v>
      </c>
      <c r="G278" s="23"/>
      <c r="H278" s="23"/>
      <c r="I278" s="23"/>
      <c r="J278" s="23"/>
    </row>
    <row r="279" spans="1:10" ht="14.1" customHeight="1" x14ac:dyDescent="0.25">
      <c r="A279" s="23"/>
      <c r="B279" s="39" t="s">
        <v>51</v>
      </c>
      <c r="C279" s="40">
        <v>0</v>
      </c>
      <c r="D279" s="40">
        <v>0</v>
      </c>
      <c r="E279" s="40">
        <v>0</v>
      </c>
      <c r="F279" s="40">
        <v>0</v>
      </c>
      <c r="G279" s="23"/>
      <c r="H279" s="23"/>
      <c r="I279" s="23"/>
      <c r="J279" s="23"/>
    </row>
    <row r="280" spans="1:10" ht="14.1" customHeight="1" x14ac:dyDescent="0.25">
      <c r="A280" s="23"/>
      <c r="B280" s="39" t="s">
        <v>49</v>
      </c>
      <c r="C280" s="40">
        <v>0</v>
      </c>
      <c r="D280" s="40">
        <v>0</v>
      </c>
      <c r="E280" s="40">
        <v>0</v>
      </c>
      <c r="F280" s="40">
        <v>0</v>
      </c>
      <c r="G280" s="23"/>
      <c r="H280" s="23"/>
      <c r="I280" s="23"/>
      <c r="J280" s="23"/>
    </row>
    <row r="281" spans="1:10" ht="14.1" customHeight="1" x14ac:dyDescent="0.25">
      <c r="A281" s="23"/>
      <c r="B281" s="39" t="s">
        <v>50</v>
      </c>
      <c r="C281" s="40">
        <v>0</v>
      </c>
      <c r="D281" s="40">
        <v>0</v>
      </c>
      <c r="E281" s="40">
        <v>0</v>
      </c>
      <c r="F281" s="40">
        <v>0</v>
      </c>
      <c r="G281" s="23"/>
      <c r="H281" s="23"/>
      <c r="I281" s="23"/>
      <c r="J281" s="23"/>
    </row>
    <row r="282" spans="1:10" ht="14.1" customHeight="1" x14ac:dyDescent="0.25">
      <c r="A282" s="23"/>
      <c r="B282" s="39" t="s">
        <v>52</v>
      </c>
      <c r="C282" s="40">
        <v>0</v>
      </c>
      <c r="D282" s="40">
        <v>0</v>
      </c>
      <c r="E282" s="40">
        <v>0</v>
      </c>
      <c r="F282" s="40">
        <v>0</v>
      </c>
      <c r="G282" s="23"/>
      <c r="H282" s="23"/>
      <c r="I282" s="23"/>
      <c r="J282" s="23"/>
    </row>
    <row r="283" spans="1:10" ht="14.1" customHeight="1" x14ac:dyDescent="0.25">
      <c r="A283" s="23"/>
      <c r="B283" s="39" t="s">
        <v>49</v>
      </c>
      <c r="C283" s="40">
        <v>0</v>
      </c>
      <c r="D283" s="40">
        <v>0</v>
      </c>
      <c r="E283" s="40">
        <v>0</v>
      </c>
      <c r="F283" s="40">
        <v>0</v>
      </c>
      <c r="G283" s="23"/>
      <c r="H283" s="23"/>
      <c r="I283" s="23"/>
      <c r="J283" s="23"/>
    </row>
    <row r="284" spans="1:10" ht="14.1" customHeight="1" x14ac:dyDescent="0.25">
      <c r="A284" s="23"/>
      <c r="B284" s="39" t="s">
        <v>50</v>
      </c>
      <c r="C284" s="40">
        <v>0</v>
      </c>
      <c r="D284" s="40">
        <v>0</v>
      </c>
      <c r="E284" s="40">
        <v>0</v>
      </c>
      <c r="F284" s="40">
        <v>0</v>
      </c>
      <c r="G284" s="23"/>
      <c r="H284" s="23"/>
      <c r="I284" s="23"/>
      <c r="J284" s="23"/>
    </row>
    <row r="285" spans="1:10" ht="14.1" customHeight="1" x14ac:dyDescent="0.25">
      <c r="A285" s="23"/>
      <c r="B285" s="39" t="s">
        <v>53</v>
      </c>
      <c r="C285" s="40">
        <v>0</v>
      </c>
      <c r="D285" s="40">
        <v>0</v>
      </c>
      <c r="E285" s="40">
        <v>0</v>
      </c>
      <c r="F285" s="40">
        <v>0</v>
      </c>
      <c r="G285" s="23"/>
      <c r="H285" s="23"/>
      <c r="I285" s="23"/>
      <c r="J285" s="23"/>
    </row>
    <row r="286" spans="1:10" ht="14.1" customHeight="1" x14ac:dyDescent="0.25">
      <c r="A286" s="23"/>
      <c r="B286" s="39" t="s">
        <v>49</v>
      </c>
      <c r="C286" s="40">
        <v>0</v>
      </c>
      <c r="D286" s="40">
        <v>0</v>
      </c>
      <c r="E286" s="40">
        <v>0</v>
      </c>
      <c r="F286" s="40">
        <v>0</v>
      </c>
      <c r="G286" s="23"/>
      <c r="H286" s="23"/>
      <c r="I286" s="23"/>
      <c r="J286" s="23"/>
    </row>
    <row r="287" spans="1:10" ht="14.1" customHeight="1" x14ac:dyDescent="0.25">
      <c r="A287" s="23"/>
      <c r="B287" s="39" t="s">
        <v>50</v>
      </c>
      <c r="C287" s="40">
        <v>0</v>
      </c>
      <c r="D287" s="40">
        <v>0</v>
      </c>
      <c r="E287" s="40">
        <v>0</v>
      </c>
      <c r="F287" s="40">
        <v>0</v>
      </c>
      <c r="G287" s="23"/>
      <c r="H287" s="23"/>
      <c r="I287" s="23"/>
      <c r="J287" s="23"/>
    </row>
    <row r="288" spans="1:10" ht="14.1" customHeight="1" x14ac:dyDescent="0.25">
      <c r="A288" s="23"/>
      <c r="B288" s="39" t="s">
        <v>54</v>
      </c>
      <c r="C288" s="40">
        <v>0</v>
      </c>
      <c r="D288" s="40">
        <v>0</v>
      </c>
      <c r="E288" s="40">
        <v>0</v>
      </c>
      <c r="F288" s="40">
        <v>0</v>
      </c>
      <c r="G288" s="23"/>
      <c r="H288" s="23"/>
      <c r="I288" s="23"/>
      <c r="J288" s="23"/>
    </row>
    <row r="289" spans="1:10" ht="14.1" customHeight="1" x14ac:dyDescent="0.25">
      <c r="A289" s="23"/>
      <c r="B289" s="39" t="s">
        <v>49</v>
      </c>
      <c r="C289" s="40">
        <v>0</v>
      </c>
      <c r="D289" s="40">
        <v>0</v>
      </c>
      <c r="E289" s="40">
        <v>0</v>
      </c>
      <c r="F289" s="40">
        <v>0</v>
      </c>
      <c r="G289" s="23"/>
      <c r="H289" s="23"/>
      <c r="I289" s="23"/>
      <c r="J289" s="23"/>
    </row>
    <row r="290" spans="1:10" ht="14.1" customHeight="1" x14ac:dyDescent="0.25">
      <c r="A290" s="23"/>
      <c r="B290" s="39" t="s">
        <v>50</v>
      </c>
      <c r="C290" s="40">
        <v>0</v>
      </c>
      <c r="D290" s="40">
        <v>0</v>
      </c>
      <c r="E290" s="40">
        <v>0</v>
      </c>
      <c r="F290" s="40">
        <v>0</v>
      </c>
      <c r="G290" s="23"/>
      <c r="H290" s="23"/>
      <c r="I290" s="23"/>
      <c r="J290" s="23"/>
    </row>
    <row r="291" spans="1:10" ht="14.1" customHeight="1" x14ac:dyDescent="0.25">
      <c r="A291" s="23"/>
      <c r="B291" s="39" t="s">
        <v>55</v>
      </c>
      <c r="C291" s="40">
        <v>0</v>
      </c>
      <c r="D291" s="40">
        <v>0</v>
      </c>
      <c r="E291" s="40">
        <v>0</v>
      </c>
      <c r="F291" s="40">
        <v>0</v>
      </c>
      <c r="G291" s="23"/>
      <c r="H291" s="23"/>
      <c r="I291" s="23"/>
      <c r="J291" s="23"/>
    </row>
    <row r="292" spans="1:10" ht="14.1" customHeight="1" x14ac:dyDescent="0.25">
      <c r="A292" s="23"/>
      <c r="B292" s="39" t="s">
        <v>49</v>
      </c>
      <c r="C292" s="40">
        <v>0</v>
      </c>
      <c r="D292" s="40">
        <v>0</v>
      </c>
      <c r="E292" s="40">
        <v>0</v>
      </c>
      <c r="F292" s="40">
        <v>0</v>
      </c>
      <c r="G292" s="23"/>
      <c r="H292" s="23"/>
      <c r="I292" s="23"/>
      <c r="J292" s="23"/>
    </row>
    <row r="293" spans="1:10" ht="14.1" customHeight="1" x14ac:dyDescent="0.25">
      <c r="A293" s="23"/>
      <c r="B293" s="39" t="s">
        <v>50</v>
      </c>
      <c r="C293" s="40">
        <v>0</v>
      </c>
      <c r="D293" s="40">
        <v>0</v>
      </c>
      <c r="E293" s="40">
        <v>0</v>
      </c>
      <c r="F293" s="40">
        <v>0</v>
      </c>
      <c r="G293" s="23"/>
      <c r="H293" s="23"/>
      <c r="I293" s="23"/>
      <c r="J293" s="23"/>
    </row>
    <row r="294" spans="1:10" ht="14.1" customHeight="1" x14ac:dyDescent="0.25">
      <c r="A294" s="23"/>
      <c r="B294" s="39" t="s">
        <v>56</v>
      </c>
      <c r="C294" s="40">
        <v>0</v>
      </c>
      <c r="D294" s="40">
        <v>0</v>
      </c>
      <c r="E294" s="40">
        <v>0</v>
      </c>
      <c r="F294" s="40">
        <v>0</v>
      </c>
      <c r="G294" s="23"/>
      <c r="H294" s="23"/>
      <c r="I294" s="23"/>
      <c r="J294" s="23"/>
    </row>
    <row r="295" spans="1:10" ht="14.1" customHeight="1" x14ac:dyDescent="0.25">
      <c r="A295" s="23"/>
      <c r="B295" s="39" t="s">
        <v>49</v>
      </c>
      <c r="C295" s="40">
        <v>0</v>
      </c>
      <c r="D295" s="40">
        <v>0</v>
      </c>
      <c r="E295" s="40">
        <v>0</v>
      </c>
      <c r="F295" s="40">
        <v>0</v>
      </c>
      <c r="G295" s="23"/>
      <c r="H295" s="23"/>
      <c r="I295" s="23"/>
      <c r="J295" s="23"/>
    </row>
    <row r="296" spans="1:10" ht="14.1" customHeight="1" x14ac:dyDescent="0.25">
      <c r="A296" s="23"/>
      <c r="B296" s="39" t="s">
        <v>50</v>
      </c>
      <c r="C296" s="40">
        <v>0</v>
      </c>
      <c r="D296" s="40">
        <v>0</v>
      </c>
      <c r="E296" s="40">
        <v>0</v>
      </c>
      <c r="F296" s="40">
        <v>0</v>
      </c>
      <c r="G296" s="23"/>
      <c r="H296" s="23"/>
      <c r="I296" s="23"/>
      <c r="J296" s="23"/>
    </row>
    <row r="297" spans="1:10" ht="14.1" customHeight="1" x14ac:dyDescent="0.25">
      <c r="A297" s="23"/>
      <c r="B297" s="39" t="s">
        <v>57</v>
      </c>
      <c r="C297" s="40">
        <v>0</v>
      </c>
      <c r="D297" s="40">
        <v>0</v>
      </c>
      <c r="E297" s="40">
        <v>0</v>
      </c>
      <c r="F297" s="40">
        <v>0</v>
      </c>
      <c r="G297" s="23"/>
      <c r="H297" s="23"/>
      <c r="I297" s="23"/>
      <c r="J297" s="23"/>
    </row>
    <row r="298" spans="1:10" ht="14.1" customHeight="1" x14ac:dyDescent="0.25">
      <c r="A298" s="23"/>
      <c r="B298" s="39" t="s">
        <v>49</v>
      </c>
      <c r="C298" s="40">
        <v>0</v>
      </c>
      <c r="D298" s="40">
        <v>0</v>
      </c>
      <c r="E298" s="40">
        <v>0</v>
      </c>
      <c r="F298" s="40">
        <v>0</v>
      </c>
      <c r="G298" s="23"/>
      <c r="H298" s="23"/>
      <c r="I298" s="23"/>
      <c r="J298" s="23"/>
    </row>
    <row r="299" spans="1:10" ht="14.1" customHeight="1" x14ac:dyDescent="0.25">
      <c r="A299" s="23"/>
      <c r="B299" s="39" t="s">
        <v>58</v>
      </c>
      <c r="C299" s="40">
        <v>0</v>
      </c>
      <c r="D299" s="40">
        <v>0</v>
      </c>
      <c r="E299" s="40">
        <v>0</v>
      </c>
      <c r="F299" s="40">
        <v>0</v>
      </c>
      <c r="G299" s="23"/>
      <c r="H299" s="23"/>
      <c r="I299" s="23"/>
      <c r="J299" s="23"/>
    </row>
    <row r="300" spans="1:10" ht="14.1" customHeight="1" x14ac:dyDescent="0.25">
      <c r="A300" s="23"/>
      <c r="B300" s="39" t="s">
        <v>59</v>
      </c>
      <c r="C300" s="40">
        <v>0</v>
      </c>
      <c r="D300" s="40">
        <v>0</v>
      </c>
      <c r="E300" s="40">
        <v>0</v>
      </c>
      <c r="F300" s="40">
        <v>0</v>
      </c>
      <c r="G300" s="23"/>
      <c r="H300" s="23"/>
      <c r="I300" s="23"/>
      <c r="J300" s="23"/>
    </row>
    <row r="301" spans="1:10" ht="14.1" customHeight="1" x14ac:dyDescent="0.25">
      <c r="A301" s="23"/>
      <c r="B301" s="39" t="s">
        <v>60</v>
      </c>
      <c r="C301" s="40">
        <v>0</v>
      </c>
      <c r="D301" s="40">
        <v>0</v>
      </c>
      <c r="E301" s="40">
        <v>0</v>
      </c>
      <c r="F301" s="40">
        <v>0</v>
      </c>
      <c r="G301" s="23"/>
      <c r="H301" s="23"/>
      <c r="I301" s="23"/>
      <c r="J301" s="23"/>
    </row>
    <row r="302" spans="1:10" ht="14.1" customHeight="1" x14ac:dyDescent="0.25">
      <c r="A302" s="23"/>
      <c r="B302" s="39" t="s">
        <v>61</v>
      </c>
      <c r="C302" s="40">
        <v>0</v>
      </c>
      <c r="D302" s="40">
        <v>0</v>
      </c>
      <c r="E302" s="40">
        <v>0</v>
      </c>
      <c r="F302" s="40">
        <v>0</v>
      </c>
      <c r="G302" s="23"/>
      <c r="H302" s="23"/>
      <c r="I302" s="23"/>
      <c r="J302" s="23"/>
    </row>
    <row r="303" spans="1:10" ht="14.1" customHeight="1" x14ac:dyDescent="0.25">
      <c r="A303" s="23"/>
      <c r="B303" s="39" t="s">
        <v>62</v>
      </c>
      <c r="C303" s="40">
        <v>0</v>
      </c>
      <c r="D303" s="40">
        <v>5840247</v>
      </c>
      <c r="E303" s="40">
        <v>0</v>
      </c>
      <c r="F303" s="40">
        <v>0</v>
      </c>
      <c r="G303" s="23"/>
      <c r="H303" s="23"/>
      <c r="I303" s="23"/>
      <c r="J303" s="23"/>
    </row>
    <row r="304" spans="1:10" ht="14.1" customHeight="1" x14ac:dyDescent="0.25">
      <c r="A304" s="23"/>
      <c r="B304" s="39" t="s">
        <v>49</v>
      </c>
      <c r="C304" s="40">
        <v>0</v>
      </c>
      <c r="D304" s="40">
        <v>5840247</v>
      </c>
      <c r="E304" s="40">
        <v>0</v>
      </c>
      <c r="F304" s="40">
        <v>0</v>
      </c>
      <c r="G304" s="23"/>
      <c r="H304" s="23"/>
      <c r="I304" s="23"/>
      <c r="J304" s="23"/>
    </row>
    <row r="305" spans="1:10" ht="14.1" customHeight="1" x14ac:dyDescent="0.25">
      <c r="A305" s="23"/>
      <c r="B305" s="39" t="s">
        <v>58</v>
      </c>
      <c r="C305" s="40">
        <v>0</v>
      </c>
      <c r="D305" s="40">
        <v>0</v>
      </c>
      <c r="E305" s="40">
        <v>0</v>
      </c>
      <c r="F305" s="40">
        <v>0</v>
      </c>
      <c r="G305" s="23"/>
      <c r="H305" s="23"/>
      <c r="I305" s="23"/>
      <c r="J305" s="23"/>
    </row>
    <row r="306" spans="1:10" ht="14.1" customHeight="1" x14ac:dyDescent="0.25">
      <c r="A306" s="23"/>
      <c r="B306" s="39" t="s">
        <v>59</v>
      </c>
      <c r="C306" s="40">
        <v>0</v>
      </c>
      <c r="D306" s="40">
        <v>0</v>
      </c>
      <c r="E306" s="40">
        <v>0</v>
      </c>
      <c r="F306" s="40">
        <v>0</v>
      </c>
      <c r="G306" s="23"/>
      <c r="H306" s="23"/>
      <c r="I306" s="23"/>
      <c r="J306" s="23"/>
    </row>
    <row r="307" spans="1:10" ht="14.1" customHeight="1" x14ac:dyDescent="0.25">
      <c r="A307" s="23"/>
      <c r="B307" s="39" t="s">
        <v>60</v>
      </c>
      <c r="C307" s="40">
        <v>0</v>
      </c>
      <c r="D307" s="40">
        <v>0</v>
      </c>
      <c r="E307" s="40">
        <v>0</v>
      </c>
      <c r="F307" s="40">
        <v>0</v>
      </c>
      <c r="G307" s="23"/>
      <c r="H307" s="23"/>
      <c r="I307" s="23"/>
      <c r="J307" s="23"/>
    </row>
    <row r="308" spans="1:10" ht="14.1" customHeight="1" x14ac:dyDescent="0.25">
      <c r="A308" s="23"/>
      <c r="B308" s="39" t="s">
        <v>61</v>
      </c>
      <c r="C308" s="40">
        <v>0</v>
      </c>
      <c r="D308" s="40">
        <v>0</v>
      </c>
      <c r="E308" s="40">
        <v>0</v>
      </c>
      <c r="F308" s="40">
        <v>0</v>
      </c>
      <c r="G308" s="23"/>
      <c r="H308" s="23"/>
      <c r="I308" s="23"/>
      <c r="J308" s="23"/>
    </row>
    <row r="309" spans="1:10" ht="14.1" customHeight="1" x14ac:dyDescent="0.25">
      <c r="A309" s="23"/>
      <c r="B309" s="39" t="s">
        <v>63</v>
      </c>
      <c r="C309" s="40">
        <v>0</v>
      </c>
      <c r="D309" s="40">
        <v>0</v>
      </c>
      <c r="E309" s="40">
        <v>0</v>
      </c>
      <c r="F309" s="40">
        <v>0</v>
      </c>
      <c r="G309" s="23"/>
      <c r="H309" s="23"/>
      <c r="I309" s="23"/>
      <c r="J309" s="23"/>
    </row>
    <row r="310" spans="1:10" ht="14.1" customHeight="1" x14ac:dyDescent="0.25">
      <c r="A310" s="23"/>
      <c r="B310" s="39" t="s">
        <v>49</v>
      </c>
      <c r="C310" s="40">
        <v>0</v>
      </c>
      <c r="D310" s="40">
        <v>0</v>
      </c>
      <c r="E310" s="40">
        <v>0</v>
      </c>
      <c r="F310" s="40">
        <v>0</v>
      </c>
      <c r="G310" s="23"/>
      <c r="H310" s="23"/>
      <c r="I310" s="23"/>
      <c r="J310" s="23"/>
    </row>
    <row r="311" spans="1:10" ht="14.1" customHeight="1" x14ac:dyDescent="0.25">
      <c r="A311" s="23"/>
      <c r="B311" s="39" t="s">
        <v>58</v>
      </c>
      <c r="C311" s="40">
        <v>0</v>
      </c>
      <c r="D311" s="40">
        <v>0</v>
      </c>
      <c r="E311" s="40">
        <v>0</v>
      </c>
      <c r="F311" s="40">
        <v>0</v>
      </c>
      <c r="G311" s="23"/>
      <c r="H311" s="23"/>
      <c r="I311" s="23"/>
      <c r="J311" s="23"/>
    </row>
    <row r="312" spans="1:10" ht="14.1" customHeight="1" x14ac:dyDescent="0.25">
      <c r="A312" s="23"/>
      <c r="B312" s="39" t="s">
        <v>59</v>
      </c>
      <c r="C312" s="40">
        <v>0</v>
      </c>
      <c r="D312" s="40">
        <v>0</v>
      </c>
      <c r="E312" s="40">
        <v>0</v>
      </c>
      <c r="F312" s="40">
        <v>0</v>
      </c>
      <c r="G312" s="23"/>
      <c r="H312" s="23"/>
      <c r="I312" s="23"/>
      <c r="J312" s="23"/>
    </row>
    <row r="313" spans="1:10" ht="14.1" customHeight="1" x14ac:dyDescent="0.25">
      <c r="A313" s="23"/>
      <c r="B313" s="39" t="s">
        <v>60</v>
      </c>
      <c r="C313" s="40">
        <v>0</v>
      </c>
      <c r="D313" s="40">
        <v>0</v>
      </c>
      <c r="E313" s="40">
        <v>0</v>
      </c>
      <c r="F313" s="40">
        <v>0</v>
      </c>
      <c r="G313" s="23"/>
      <c r="H313" s="23"/>
      <c r="I313" s="23"/>
      <c r="J313" s="23"/>
    </row>
    <row r="314" spans="1:10" ht="14.1" customHeight="1" x14ac:dyDescent="0.25">
      <c r="A314" s="23"/>
      <c r="B314" s="39" t="s">
        <v>61</v>
      </c>
      <c r="C314" s="40">
        <v>0</v>
      </c>
      <c r="D314" s="40">
        <v>0</v>
      </c>
      <c r="E314" s="40">
        <v>0</v>
      </c>
      <c r="F314" s="40">
        <v>0</v>
      </c>
      <c r="G314" s="23"/>
      <c r="H314" s="23"/>
      <c r="I314" s="23"/>
      <c r="J314" s="23"/>
    </row>
    <row r="315" spans="1:10" ht="14.1" customHeight="1" x14ac:dyDescent="0.25">
      <c r="A315" s="23"/>
      <c r="B315" s="39" t="s">
        <v>64</v>
      </c>
      <c r="C315" s="40">
        <v>0</v>
      </c>
      <c r="D315" s="40">
        <v>0</v>
      </c>
      <c r="E315" s="40">
        <v>0</v>
      </c>
      <c r="F315" s="40">
        <v>0</v>
      </c>
      <c r="G315" s="23"/>
      <c r="H315" s="23"/>
      <c r="I315" s="23"/>
      <c r="J315" s="23"/>
    </row>
    <row r="316" spans="1:10" ht="14.1" customHeight="1" x14ac:dyDescent="0.25">
      <c r="A316" s="23"/>
      <c r="B316" s="39" t="s">
        <v>65</v>
      </c>
      <c r="C316" s="40">
        <v>0</v>
      </c>
      <c r="D316" s="40">
        <v>0</v>
      </c>
      <c r="E316" s="40">
        <v>0</v>
      </c>
      <c r="F316" s="40">
        <v>0</v>
      </c>
      <c r="G316" s="23"/>
      <c r="H316" s="23"/>
      <c r="I316" s="23"/>
      <c r="J316" s="23"/>
    </row>
    <row r="317" spans="1:10" ht="14.1" customHeight="1" x14ac:dyDescent="0.25">
      <c r="A317" s="23"/>
      <c r="B317" s="41" t="s">
        <v>25</v>
      </c>
      <c r="C317" s="40">
        <v>0</v>
      </c>
      <c r="D317" s="40">
        <v>5840247</v>
      </c>
      <c r="E317" s="40">
        <v>0</v>
      </c>
      <c r="F317" s="40">
        <v>0</v>
      </c>
      <c r="G317" s="23"/>
      <c r="H317" s="23"/>
      <c r="I317" s="23"/>
      <c r="J317" s="23"/>
    </row>
    <row r="318" spans="1:10" ht="14.1" customHeight="1" x14ac:dyDescent="0.25">
      <c r="A318" s="23"/>
      <c r="B318" s="32" t="s">
        <v>1930</v>
      </c>
      <c r="C318" s="1621" t="s">
        <v>1931</v>
      </c>
      <c r="D318" s="1622"/>
      <c r="E318" s="1622"/>
      <c r="F318" s="1622"/>
      <c r="G318" s="23"/>
      <c r="H318" s="23"/>
      <c r="I318" s="23"/>
      <c r="J318" s="23"/>
    </row>
    <row r="319" spans="1:10" ht="18" customHeight="1" x14ac:dyDescent="0.25">
      <c r="A319" s="23"/>
      <c r="B319" s="33" t="s">
        <v>19</v>
      </c>
      <c r="C319" s="1619" t="s">
        <v>1932</v>
      </c>
      <c r="D319" s="1620"/>
      <c r="E319" s="1620"/>
      <c r="F319" s="1620"/>
      <c r="G319" s="23"/>
      <c r="H319" s="23"/>
      <c r="I319" s="23"/>
      <c r="J319" s="23"/>
    </row>
    <row r="320" spans="1:10" ht="18" customHeight="1" x14ac:dyDescent="0.25">
      <c r="A320" s="23"/>
      <c r="B320" s="34" t="s">
        <v>20</v>
      </c>
      <c r="C320" s="1615" t="s">
        <v>1933</v>
      </c>
      <c r="D320" s="1616"/>
      <c r="E320" s="1616"/>
      <c r="F320" s="1616"/>
      <c r="G320" s="23"/>
      <c r="H320" s="23"/>
      <c r="I320" s="23"/>
      <c r="J320" s="23"/>
    </row>
    <row r="321" spans="1:10" ht="18" customHeight="1" x14ac:dyDescent="0.25">
      <c r="A321" s="23"/>
      <c r="B321" s="34" t="s">
        <v>21</v>
      </c>
      <c r="C321" s="1615" t="s">
        <v>1934</v>
      </c>
      <c r="D321" s="1616"/>
      <c r="E321" s="1616"/>
      <c r="F321" s="1616"/>
      <c r="G321" s="23"/>
      <c r="H321" s="23"/>
      <c r="I321" s="23"/>
      <c r="J321" s="23"/>
    </row>
    <row r="322" spans="1:10" ht="15" customHeight="1" x14ac:dyDescent="0.25">
      <c r="A322" s="23"/>
      <c r="B322" s="35"/>
      <c r="C322" s="36">
        <v>2023</v>
      </c>
      <c r="D322" s="36">
        <v>2024</v>
      </c>
      <c r="E322" s="36">
        <v>2025</v>
      </c>
      <c r="F322" s="36">
        <v>2026</v>
      </c>
      <c r="G322" s="23"/>
      <c r="H322" s="23"/>
      <c r="I322" s="23"/>
      <c r="J322" s="23"/>
    </row>
    <row r="323" spans="1:10" ht="15" customHeight="1" x14ac:dyDescent="0.25">
      <c r="A323" s="23"/>
      <c r="B323" s="37"/>
      <c r="C323" s="38" t="s">
        <v>22</v>
      </c>
      <c r="D323" s="38" t="s">
        <v>23</v>
      </c>
      <c r="E323" s="38" t="s">
        <v>23</v>
      </c>
      <c r="F323" s="38" t="s">
        <v>23</v>
      </c>
      <c r="G323" s="23"/>
      <c r="H323" s="23"/>
      <c r="I323" s="23"/>
      <c r="J323" s="23"/>
    </row>
    <row r="324" spans="1:10" ht="14.1" customHeight="1" x14ac:dyDescent="0.25">
      <c r="A324" s="23"/>
      <c r="B324" s="27" t="s">
        <v>33</v>
      </c>
      <c r="C324" s="31" t="s">
        <v>42</v>
      </c>
      <c r="D324" s="31" t="s">
        <v>1240</v>
      </c>
      <c r="E324" s="31" t="s">
        <v>42</v>
      </c>
      <c r="F324" s="31" t="s">
        <v>42</v>
      </c>
      <c r="G324" s="23"/>
      <c r="H324" s="23"/>
      <c r="I324" s="23"/>
      <c r="J324" s="23"/>
    </row>
    <row r="325" spans="1:10" ht="14.1" customHeight="1" x14ac:dyDescent="0.25">
      <c r="A325" s="23"/>
      <c r="B325" s="27" t="s">
        <v>35</v>
      </c>
      <c r="C325" s="31" t="s">
        <v>42</v>
      </c>
      <c r="D325" s="31" t="s">
        <v>1249</v>
      </c>
      <c r="E325" s="31" t="s">
        <v>42</v>
      </c>
      <c r="F325" s="31" t="s">
        <v>42</v>
      </c>
      <c r="G325" s="23"/>
      <c r="H325" s="23"/>
      <c r="I325" s="23"/>
      <c r="J325" s="23"/>
    </row>
    <row r="326" spans="1:10" ht="14.1" customHeight="1" x14ac:dyDescent="0.25">
      <c r="A326" s="23"/>
      <c r="B326" s="27" t="s">
        <v>40</v>
      </c>
      <c r="C326" s="31" t="s">
        <v>42</v>
      </c>
      <c r="D326" s="31" t="s">
        <v>1568</v>
      </c>
      <c r="E326" s="31" t="s">
        <v>42</v>
      </c>
      <c r="F326" s="31" t="s">
        <v>42</v>
      </c>
      <c r="G326" s="23"/>
      <c r="H326" s="23"/>
      <c r="I326" s="23"/>
      <c r="J326" s="23"/>
    </row>
    <row r="327" spans="1:10" ht="14.1" customHeight="1" x14ac:dyDescent="0.25">
      <c r="A327" s="23"/>
      <c r="B327" s="27" t="s">
        <v>41</v>
      </c>
      <c r="C327" s="31" t="s">
        <v>18</v>
      </c>
      <c r="D327" s="31" t="s">
        <v>18</v>
      </c>
      <c r="E327" s="31" t="s">
        <v>117</v>
      </c>
      <c r="F327" s="31" t="s">
        <v>18</v>
      </c>
      <c r="G327" s="23"/>
      <c r="H327" s="23"/>
      <c r="I327" s="23"/>
      <c r="J327" s="23"/>
    </row>
    <row r="328" spans="1:10" ht="14.1" customHeight="1" x14ac:dyDescent="0.25">
      <c r="A328" s="23"/>
      <c r="B328" s="27" t="s">
        <v>43</v>
      </c>
      <c r="C328" s="31" t="s">
        <v>18</v>
      </c>
      <c r="D328" s="31" t="s">
        <v>18</v>
      </c>
      <c r="E328" s="31" t="s">
        <v>117</v>
      </c>
      <c r="F328" s="31" t="s">
        <v>18</v>
      </c>
      <c r="G328" s="23"/>
      <c r="H328" s="23"/>
      <c r="I328" s="23"/>
      <c r="J328" s="23"/>
    </row>
    <row r="329" spans="1:10" ht="14.1" customHeight="1" x14ac:dyDescent="0.25">
      <c r="A329" s="23"/>
      <c r="B329" s="27" t="s">
        <v>47</v>
      </c>
      <c r="C329" s="31" t="s">
        <v>18</v>
      </c>
      <c r="D329" s="31" t="s">
        <v>18</v>
      </c>
      <c r="E329" s="31" t="s">
        <v>117</v>
      </c>
      <c r="F329" s="31" t="s">
        <v>18</v>
      </c>
      <c r="G329" s="23"/>
      <c r="H329" s="23"/>
      <c r="I329" s="23"/>
      <c r="J329" s="23"/>
    </row>
    <row r="330" spans="1:10" ht="14.1" customHeight="1" x14ac:dyDescent="0.25">
      <c r="A330" s="23"/>
      <c r="B330" s="1617" t="s">
        <v>24</v>
      </c>
      <c r="C330" s="1618"/>
      <c r="D330" s="1618"/>
      <c r="E330" s="1618"/>
      <c r="F330" s="1618"/>
      <c r="G330" s="23"/>
      <c r="H330" s="23"/>
      <c r="I330" s="23"/>
      <c r="J330" s="23"/>
    </row>
    <row r="331" spans="1:10" ht="14.1" customHeight="1" x14ac:dyDescent="0.25">
      <c r="A331" s="23"/>
      <c r="B331" s="35"/>
      <c r="C331" s="36">
        <v>2023</v>
      </c>
      <c r="D331" s="36">
        <v>2024</v>
      </c>
      <c r="E331" s="36">
        <v>2025</v>
      </c>
      <c r="F331" s="36">
        <v>2026</v>
      </c>
      <c r="G331" s="23"/>
      <c r="H331" s="23"/>
      <c r="I331" s="23"/>
      <c r="J331" s="23"/>
    </row>
    <row r="332" spans="1:10" ht="14.1" customHeight="1" x14ac:dyDescent="0.25">
      <c r="A332" s="23"/>
      <c r="B332" s="37"/>
      <c r="C332" s="38" t="s">
        <v>22</v>
      </c>
      <c r="D332" s="38" t="s">
        <v>23</v>
      </c>
      <c r="E332" s="38" t="s">
        <v>23</v>
      </c>
      <c r="F332" s="38" t="s">
        <v>23</v>
      </c>
      <c r="G332" s="23"/>
      <c r="H332" s="23"/>
      <c r="I332" s="23"/>
      <c r="J332" s="23"/>
    </row>
    <row r="333" spans="1:10" ht="14.1" customHeight="1" x14ac:dyDescent="0.25">
      <c r="A333" s="23"/>
      <c r="B333" s="39" t="s">
        <v>48</v>
      </c>
      <c r="C333" s="40">
        <v>0</v>
      </c>
      <c r="D333" s="40">
        <v>0</v>
      </c>
      <c r="E333" s="40">
        <v>0</v>
      </c>
      <c r="F333" s="40">
        <v>0</v>
      </c>
      <c r="G333" s="23"/>
      <c r="H333" s="23"/>
      <c r="I333" s="23"/>
      <c r="J333" s="23"/>
    </row>
    <row r="334" spans="1:10" ht="14.1" customHeight="1" x14ac:dyDescent="0.25">
      <c r="A334" s="23"/>
      <c r="B334" s="39" t="s">
        <v>49</v>
      </c>
      <c r="C334" s="40">
        <v>0</v>
      </c>
      <c r="D334" s="40">
        <v>0</v>
      </c>
      <c r="E334" s="40">
        <v>0</v>
      </c>
      <c r="F334" s="40">
        <v>0</v>
      </c>
      <c r="G334" s="23"/>
      <c r="H334" s="23"/>
      <c r="I334" s="23"/>
      <c r="J334" s="23"/>
    </row>
    <row r="335" spans="1:10" ht="14.1" customHeight="1" x14ac:dyDescent="0.25">
      <c r="A335" s="23"/>
      <c r="B335" s="39" t="s">
        <v>50</v>
      </c>
      <c r="C335" s="40">
        <v>0</v>
      </c>
      <c r="D335" s="40">
        <v>0</v>
      </c>
      <c r="E335" s="40">
        <v>0</v>
      </c>
      <c r="F335" s="40">
        <v>0</v>
      </c>
      <c r="G335" s="23"/>
      <c r="H335" s="23"/>
      <c r="I335" s="23"/>
      <c r="J335" s="23"/>
    </row>
    <row r="336" spans="1:10" ht="14.1" customHeight="1" x14ac:dyDescent="0.25">
      <c r="A336" s="23"/>
      <c r="B336" s="39" t="s">
        <v>51</v>
      </c>
      <c r="C336" s="40">
        <v>0</v>
      </c>
      <c r="D336" s="40">
        <v>0</v>
      </c>
      <c r="E336" s="40">
        <v>0</v>
      </c>
      <c r="F336" s="40">
        <v>0</v>
      </c>
      <c r="G336" s="23"/>
      <c r="H336" s="23"/>
      <c r="I336" s="23"/>
      <c r="J336" s="23"/>
    </row>
    <row r="337" spans="1:10" ht="14.1" customHeight="1" x14ac:dyDescent="0.25">
      <c r="A337" s="23"/>
      <c r="B337" s="39" t="s">
        <v>49</v>
      </c>
      <c r="C337" s="40">
        <v>0</v>
      </c>
      <c r="D337" s="40">
        <v>0</v>
      </c>
      <c r="E337" s="40">
        <v>0</v>
      </c>
      <c r="F337" s="40">
        <v>0</v>
      </c>
      <c r="G337" s="23"/>
      <c r="H337" s="23"/>
      <c r="I337" s="23"/>
      <c r="J337" s="23"/>
    </row>
    <row r="338" spans="1:10" ht="14.1" customHeight="1" x14ac:dyDescent="0.25">
      <c r="A338" s="23"/>
      <c r="B338" s="39" t="s">
        <v>50</v>
      </c>
      <c r="C338" s="40">
        <v>0</v>
      </c>
      <c r="D338" s="40">
        <v>0</v>
      </c>
      <c r="E338" s="40">
        <v>0</v>
      </c>
      <c r="F338" s="40">
        <v>0</v>
      </c>
      <c r="G338" s="23"/>
      <c r="H338" s="23"/>
      <c r="I338" s="23"/>
      <c r="J338" s="23"/>
    </row>
    <row r="339" spans="1:10" ht="14.1" customHeight="1" x14ac:dyDescent="0.25">
      <c r="A339" s="23"/>
      <c r="B339" s="39" t="s">
        <v>52</v>
      </c>
      <c r="C339" s="40">
        <v>0</v>
      </c>
      <c r="D339" s="40">
        <v>0</v>
      </c>
      <c r="E339" s="40">
        <v>0</v>
      </c>
      <c r="F339" s="40">
        <v>0</v>
      </c>
      <c r="G339" s="23"/>
      <c r="H339" s="23"/>
      <c r="I339" s="23"/>
      <c r="J339" s="23"/>
    </row>
    <row r="340" spans="1:10" ht="14.1" customHeight="1" x14ac:dyDescent="0.25">
      <c r="A340" s="23"/>
      <c r="B340" s="39" t="s">
        <v>49</v>
      </c>
      <c r="C340" s="40">
        <v>0</v>
      </c>
      <c r="D340" s="40">
        <v>0</v>
      </c>
      <c r="E340" s="40">
        <v>0</v>
      </c>
      <c r="F340" s="40">
        <v>0</v>
      </c>
      <c r="G340" s="23"/>
      <c r="H340" s="23"/>
      <c r="I340" s="23"/>
      <c r="J340" s="23"/>
    </row>
    <row r="341" spans="1:10" ht="14.1" customHeight="1" x14ac:dyDescent="0.25">
      <c r="A341" s="23"/>
      <c r="B341" s="39" t="s">
        <v>50</v>
      </c>
      <c r="C341" s="40">
        <v>0</v>
      </c>
      <c r="D341" s="40">
        <v>0</v>
      </c>
      <c r="E341" s="40">
        <v>0</v>
      </c>
      <c r="F341" s="40">
        <v>0</v>
      </c>
      <c r="G341" s="23"/>
      <c r="H341" s="23"/>
      <c r="I341" s="23"/>
      <c r="J341" s="23"/>
    </row>
    <row r="342" spans="1:10" ht="14.1" customHeight="1" x14ac:dyDescent="0.25">
      <c r="A342" s="23"/>
      <c r="B342" s="39" t="s">
        <v>53</v>
      </c>
      <c r="C342" s="40">
        <v>0</v>
      </c>
      <c r="D342" s="40">
        <v>0</v>
      </c>
      <c r="E342" s="40">
        <v>0</v>
      </c>
      <c r="F342" s="40">
        <v>0</v>
      </c>
      <c r="G342" s="23"/>
      <c r="H342" s="23"/>
      <c r="I342" s="23"/>
      <c r="J342" s="23"/>
    </row>
    <row r="343" spans="1:10" ht="14.1" customHeight="1" x14ac:dyDescent="0.25">
      <c r="A343" s="23"/>
      <c r="B343" s="39" t="s">
        <v>49</v>
      </c>
      <c r="C343" s="40">
        <v>0</v>
      </c>
      <c r="D343" s="40">
        <v>0</v>
      </c>
      <c r="E343" s="40">
        <v>0</v>
      </c>
      <c r="F343" s="40">
        <v>0</v>
      </c>
      <c r="G343" s="23"/>
      <c r="H343" s="23"/>
      <c r="I343" s="23"/>
      <c r="J343" s="23"/>
    </row>
    <row r="344" spans="1:10" ht="14.1" customHeight="1" x14ac:dyDescent="0.25">
      <c r="A344" s="23"/>
      <c r="B344" s="39" t="s">
        <v>50</v>
      </c>
      <c r="C344" s="40">
        <v>0</v>
      </c>
      <c r="D344" s="40">
        <v>0</v>
      </c>
      <c r="E344" s="40">
        <v>0</v>
      </c>
      <c r="F344" s="40">
        <v>0</v>
      </c>
      <c r="G344" s="23"/>
      <c r="H344" s="23"/>
      <c r="I344" s="23"/>
      <c r="J344" s="23"/>
    </row>
    <row r="345" spans="1:10" ht="14.1" customHeight="1" x14ac:dyDescent="0.25">
      <c r="A345" s="23"/>
      <c r="B345" s="39" t="s">
        <v>54</v>
      </c>
      <c r="C345" s="40">
        <v>0</v>
      </c>
      <c r="D345" s="40">
        <v>0</v>
      </c>
      <c r="E345" s="40">
        <v>0</v>
      </c>
      <c r="F345" s="40">
        <v>0</v>
      </c>
      <c r="G345" s="23"/>
      <c r="H345" s="23"/>
      <c r="I345" s="23"/>
      <c r="J345" s="23"/>
    </row>
    <row r="346" spans="1:10" ht="14.1" customHeight="1" x14ac:dyDescent="0.25">
      <c r="A346" s="23"/>
      <c r="B346" s="39" t="s">
        <v>49</v>
      </c>
      <c r="C346" s="40">
        <v>0</v>
      </c>
      <c r="D346" s="40">
        <v>0</v>
      </c>
      <c r="E346" s="40">
        <v>0</v>
      </c>
      <c r="F346" s="40">
        <v>0</v>
      </c>
      <c r="G346" s="23"/>
      <c r="H346" s="23"/>
      <c r="I346" s="23"/>
      <c r="J346" s="23"/>
    </row>
    <row r="347" spans="1:10" ht="14.1" customHeight="1" x14ac:dyDescent="0.25">
      <c r="A347" s="23"/>
      <c r="B347" s="39" t="s">
        <v>50</v>
      </c>
      <c r="C347" s="40">
        <v>0</v>
      </c>
      <c r="D347" s="40">
        <v>0</v>
      </c>
      <c r="E347" s="40">
        <v>0</v>
      </c>
      <c r="F347" s="40">
        <v>0</v>
      </c>
      <c r="G347" s="23"/>
      <c r="H347" s="23"/>
      <c r="I347" s="23"/>
      <c r="J347" s="23"/>
    </row>
    <row r="348" spans="1:10" ht="14.1" customHeight="1" x14ac:dyDescent="0.25">
      <c r="A348" s="23"/>
      <c r="B348" s="39" t="s">
        <v>55</v>
      </c>
      <c r="C348" s="40">
        <v>0</v>
      </c>
      <c r="D348" s="40">
        <v>0</v>
      </c>
      <c r="E348" s="40">
        <v>0</v>
      </c>
      <c r="F348" s="40">
        <v>0</v>
      </c>
      <c r="G348" s="23"/>
      <c r="H348" s="23"/>
      <c r="I348" s="23"/>
      <c r="J348" s="23"/>
    </row>
    <row r="349" spans="1:10" ht="14.1" customHeight="1" x14ac:dyDescent="0.25">
      <c r="A349" s="23"/>
      <c r="B349" s="39" t="s">
        <v>49</v>
      </c>
      <c r="C349" s="40">
        <v>0</v>
      </c>
      <c r="D349" s="40">
        <v>0</v>
      </c>
      <c r="E349" s="40">
        <v>0</v>
      </c>
      <c r="F349" s="40">
        <v>0</v>
      </c>
      <c r="G349" s="23"/>
      <c r="H349" s="23"/>
      <c r="I349" s="23"/>
      <c r="J349" s="23"/>
    </row>
    <row r="350" spans="1:10" ht="14.1" customHeight="1" x14ac:dyDescent="0.25">
      <c r="A350" s="23"/>
      <c r="B350" s="39" t="s">
        <v>50</v>
      </c>
      <c r="C350" s="40">
        <v>0</v>
      </c>
      <c r="D350" s="40">
        <v>0</v>
      </c>
      <c r="E350" s="40">
        <v>0</v>
      </c>
      <c r="F350" s="40">
        <v>0</v>
      </c>
      <c r="G350" s="23"/>
      <c r="H350" s="23"/>
      <c r="I350" s="23"/>
      <c r="J350" s="23"/>
    </row>
    <row r="351" spans="1:10" ht="14.1" customHeight="1" x14ac:dyDescent="0.25">
      <c r="A351" s="23"/>
      <c r="B351" s="39" t="s">
        <v>56</v>
      </c>
      <c r="C351" s="40">
        <v>0</v>
      </c>
      <c r="D351" s="40">
        <v>0</v>
      </c>
      <c r="E351" s="40">
        <v>0</v>
      </c>
      <c r="F351" s="40">
        <v>0</v>
      </c>
      <c r="G351" s="23"/>
      <c r="H351" s="23"/>
      <c r="I351" s="23"/>
      <c r="J351" s="23"/>
    </row>
    <row r="352" spans="1:10" ht="14.1" customHeight="1" x14ac:dyDescent="0.25">
      <c r="A352" s="23"/>
      <c r="B352" s="39" t="s">
        <v>49</v>
      </c>
      <c r="C352" s="40">
        <v>0</v>
      </c>
      <c r="D352" s="40">
        <v>0</v>
      </c>
      <c r="E352" s="40">
        <v>0</v>
      </c>
      <c r="F352" s="40">
        <v>0</v>
      </c>
      <c r="G352" s="23"/>
      <c r="H352" s="23"/>
      <c r="I352" s="23"/>
      <c r="J352" s="23"/>
    </row>
    <row r="353" spans="1:10" ht="14.1" customHeight="1" x14ac:dyDescent="0.25">
      <c r="A353" s="23"/>
      <c r="B353" s="39" t="s">
        <v>50</v>
      </c>
      <c r="C353" s="40">
        <v>0</v>
      </c>
      <c r="D353" s="40">
        <v>0</v>
      </c>
      <c r="E353" s="40">
        <v>0</v>
      </c>
      <c r="F353" s="40">
        <v>0</v>
      </c>
      <c r="G353" s="23"/>
      <c r="H353" s="23"/>
      <c r="I353" s="23"/>
      <c r="J353" s="23"/>
    </row>
    <row r="354" spans="1:10" ht="14.1" customHeight="1" x14ac:dyDescent="0.25">
      <c r="A354" s="23"/>
      <c r="B354" s="39" t="s">
        <v>57</v>
      </c>
      <c r="C354" s="40">
        <v>0</v>
      </c>
      <c r="D354" s="40">
        <v>0</v>
      </c>
      <c r="E354" s="40">
        <v>0</v>
      </c>
      <c r="F354" s="40">
        <v>0</v>
      </c>
      <c r="G354" s="23"/>
      <c r="H354" s="23"/>
      <c r="I354" s="23"/>
      <c r="J354" s="23"/>
    </row>
    <row r="355" spans="1:10" ht="14.1" customHeight="1" x14ac:dyDescent="0.25">
      <c r="A355" s="23"/>
      <c r="B355" s="39" t="s">
        <v>49</v>
      </c>
      <c r="C355" s="40">
        <v>0</v>
      </c>
      <c r="D355" s="40">
        <v>0</v>
      </c>
      <c r="E355" s="40">
        <v>0</v>
      </c>
      <c r="F355" s="40">
        <v>0</v>
      </c>
      <c r="G355" s="23"/>
      <c r="H355" s="23"/>
      <c r="I355" s="23"/>
      <c r="J355" s="23"/>
    </row>
    <row r="356" spans="1:10" ht="14.1" customHeight="1" x14ac:dyDescent="0.25">
      <c r="A356" s="23"/>
      <c r="B356" s="39" t="s">
        <v>58</v>
      </c>
      <c r="C356" s="40">
        <v>0</v>
      </c>
      <c r="D356" s="40">
        <v>0</v>
      </c>
      <c r="E356" s="40">
        <v>0</v>
      </c>
      <c r="F356" s="40">
        <v>0</v>
      </c>
      <c r="G356" s="23"/>
      <c r="H356" s="23"/>
      <c r="I356" s="23"/>
      <c r="J356" s="23"/>
    </row>
    <row r="357" spans="1:10" ht="14.1" customHeight="1" x14ac:dyDescent="0.25">
      <c r="A357" s="23"/>
      <c r="B357" s="39" t="s">
        <v>59</v>
      </c>
      <c r="C357" s="40">
        <v>0</v>
      </c>
      <c r="D357" s="40">
        <v>0</v>
      </c>
      <c r="E357" s="40">
        <v>0</v>
      </c>
      <c r="F357" s="40">
        <v>0</v>
      </c>
      <c r="G357" s="23"/>
      <c r="H357" s="23"/>
      <c r="I357" s="23"/>
      <c r="J357" s="23"/>
    </row>
    <row r="358" spans="1:10" ht="14.1" customHeight="1" x14ac:dyDescent="0.25">
      <c r="A358" s="23"/>
      <c r="B358" s="39" t="s">
        <v>60</v>
      </c>
      <c r="C358" s="40">
        <v>0</v>
      </c>
      <c r="D358" s="40">
        <v>0</v>
      </c>
      <c r="E358" s="40">
        <v>0</v>
      </c>
      <c r="F358" s="40">
        <v>0</v>
      </c>
      <c r="G358" s="23"/>
      <c r="H358" s="23"/>
      <c r="I358" s="23"/>
      <c r="J358" s="23"/>
    </row>
    <row r="359" spans="1:10" ht="14.1" customHeight="1" x14ac:dyDescent="0.25">
      <c r="A359" s="23"/>
      <c r="B359" s="39" t="s">
        <v>61</v>
      </c>
      <c r="C359" s="40">
        <v>0</v>
      </c>
      <c r="D359" s="40">
        <v>0</v>
      </c>
      <c r="E359" s="40">
        <v>0</v>
      </c>
      <c r="F359" s="40">
        <v>0</v>
      </c>
      <c r="G359" s="23"/>
      <c r="H359" s="23"/>
      <c r="I359" s="23"/>
      <c r="J359" s="23"/>
    </row>
    <row r="360" spans="1:10" ht="14.1" customHeight="1" x14ac:dyDescent="0.25">
      <c r="A360" s="23"/>
      <c r="B360" s="39" t="s">
        <v>62</v>
      </c>
      <c r="C360" s="40">
        <v>0</v>
      </c>
      <c r="D360" s="40">
        <v>16000000</v>
      </c>
      <c r="E360" s="40">
        <v>0</v>
      </c>
      <c r="F360" s="40">
        <v>0</v>
      </c>
      <c r="G360" s="23"/>
      <c r="H360" s="23"/>
      <c r="I360" s="23"/>
      <c r="J360" s="23"/>
    </row>
    <row r="361" spans="1:10" ht="14.1" customHeight="1" x14ac:dyDescent="0.25">
      <c r="A361" s="23"/>
      <c r="B361" s="39" t="s">
        <v>49</v>
      </c>
      <c r="C361" s="40">
        <v>0</v>
      </c>
      <c r="D361" s="40">
        <v>16000000</v>
      </c>
      <c r="E361" s="40">
        <v>0</v>
      </c>
      <c r="F361" s="40">
        <v>0</v>
      </c>
      <c r="G361" s="23"/>
      <c r="H361" s="23"/>
      <c r="I361" s="23"/>
      <c r="J361" s="23"/>
    </row>
    <row r="362" spans="1:10" ht="14.1" customHeight="1" x14ac:dyDescent="0.25">
      <c r="A362" s="23"/>
      <c r="B362" s="39" t="s">
        <v>58</v>
      </c>
      <c r="C362" s="40">
        <v>0</v>
      </c>
      <c r="D362" s="40">
        <v>0</v>
      </c>
      <c r="E362" s="40">
        <v>0</v>
      </c>
      <c r="F362" s="40">
        <v>0</v>
      </c>
      <c r="G362" s="23"/>
      <c r="H362" s="23"/>
      <c r="I362" s="23"/>
      <c r="J362" s="23"/>
    </row>
    <row r="363" spans="1:10" ht="14.1" customHeight="1" x14ac:dyDescent="0.25">
      <c r="A363" s="23"/>
      <c r="B363" s="39" t="s">
        <v>59</v>
      </c>
      <c r="C363" s="40">
        <v>0</v>
      </c>
      <c r="D363" s="40">
        <v>0</v>
      </c>
      <c r="E363" s="40">
        <v>0</v>
      </c>
      <c r="F363" s="40">
        <v>0</v>
      </c>
      <c r="G363" s="23"/>
      <c r="H363" s="23"/>
      <c r="I363" s="23"/>
      <c r="J363" s="23"/>
    </row>
    <row r="364" spans="1:10" ht="14.1" customHeight="1" x14ac:dyDescent="0.25">
      <c r="A364" s="23"/>
      <c r="B364" s="39" t="s">
        <v>60</v>
      </c>
      <c r="C364" s="40">
        <v>0</v>
      </c>
      <c r="D364" s="40">
        <v>0</v>
      </c>
      <c r="E364" s="40">
        <v>0</v>
      </c>
      <c r="F364" s="40">
        <v>0</v>
      </c>
      <c r="G364" s="23"/>
      <c r="H364" s="23"/>
      <c r="I364" s="23"/>
      <c r="J364" s="23"/>
    </row>
    <row r="365" spans="1:10" ht="14.1" customHeight="1" x14ac:dyDescent="0.25">
      <c r="A365" s="23"/>
      <c r="B365" s="39" t="s">
        <v>61</v>
      </c>
      <c r="C365" s="40">
        <v>0</v>
      </c>
      <c r="D365" s="40">
        <v>0</v>
      </c>
      <c r="E365" s="40">
        <v>0</v>
      </c>
      <c r="F365" s="40">
        <v>0</v>
      </c>
      <c r="G365" s="23"/>
      <c r="H365" s="23"/>
      <c r="I365" s="23"/>
      <c r="J365" s="23"/>
    </row>
    <row r="366" spans="1:10" ht="14.1" customHeight="1" x14ac:dyDescent="0.25">
      <c r="A366" s="23"/>
      <c r="B366" s="39" t="s">
        <v>63</v>
      </c>
      <c r="C366" s="40">
        <v>0</v>
      </c>
      <c r="D366" s="40">
        <v>0</v>
      </c>
      <c r="E366" s="40">
        <v>0</v>
      </c>
      <c r="F366" s="40">
        <v>0</v>
      </c>
      <c r="G366" s="23"/>
      <c r="H366" s="23"/>
      <c r="I366" s="23"/>
      <c r="J366" s="23"/>
    </row>
    <row r="367" spans="1:10" ht="14.1" customHeight="1" x14ac:dyDescent="0.25">
      <c r="A367" s="23"/>
      <c r="B367" s="39" t="s">
        <v>49</v>
      </c>
      <c r="C367" s="40">
        <v>0</v>
      </c>
      <c r="D367" s="40">
        <v>0</v>
      </c>
      <c r="E367" s="40">
        <v>0</v>
      </c>
      <c r="F367" s="40">
        <v>0</v>
      </c>
      <c r="G367" s="23"/>
      <c r="H367" s="23"/>
      <c r="I367" s="23"/>
      <c r="J367" s="23"/>
    </row>
    <row r="368" spans="1:10" ht="14.1" customHeight="1" x14ac:dyDescent="0.25">
      <c r="A368" s="23"/>
      <c r="B368" s="39" t="s">
        <v>58</v>
      </c>
      <c r="C368" s="40">
        <v>0</v>
      </c>
      <c r="D368" s="40">
        <v>0</v>
      </c>
      <c r="E368" s="40">
        <v>0</v>
      </c>
      <c r="F368" s="40">
        <v>0</v>
      </c>
      <c r="G368" s="23"/>
      <c r="H368" s="23"/>
      <c r="I368" s="23"/>
      <c r="J368" s="23"/>
    </row>
    <row r="369" spans="1:10" ht="14.1" customHeight="1" x14ac:dyDescent="0.25">
      <c r="A369" s="23"/>
      <c r="B369" s="39" t="s">
        <v>59</v>
      </c>
      <c r="C369" s="40">
        <v>0</v>
      </c>
      <c r="D369" s="40">
        <v>0</v>
      </c>
      <c r="E369" s="40">
        <v>0</v>
      </c>
      <c r="F369" s="40">
        <v>0</v>
      </c>
      <c r="G369" s="23"/>
      <c r="H369" s="23"/>
      <c r="I369" s="23"/>
      <c r="J369" s="23"/>
    </row>
    <row r="370" spans="1:10" ht="14.1" customHeight="1" x14ac:dyDescent="0.25">
      <c r="A370" s="23"/>
      <c r="B370" s="39" t="s">
        <v>60</v>
      </c>
      <c r="C370" s="40">
        <v>0</v>
      </c>
      <c r="D370" s="40">
        <v>0</v>
      </c>
      <c r="E370" s="40">
        <v>0</v>
      </c>
      <c r="F370" s="40">
        <v>0</v>
      </c>
      <c r="G370" s="23"/>
      <c r="H370" s="23"/>
      <c r="I370" s="23"/>
      <c r="J370" s="23"/>
    </row>
    <row r="371" spans="1:10" ht="14.1" customHeight="1" x14ac:dyDescent="0.25">
      <c r="A371" s="23"/>
      <c r="B371" s="39" t="s">
        <v>61</v>
      </c>
      <c r="C371" s="40">
        <v>0</v>
      </c>
      <c r="D371" s="40">
        <v>0</v>
      </c>
      <c r="E371" s="40">
        <v>0</v>
      </c>
      <c r="F371" s="40">
        <v>0</v>
      </c>
      <c r="G371" s="23"/>
      <c r="H371" s="23"/>
      <c r="I371" s="23"/>
      <c r="J371" s="23"/>
    </row>
    <row r="372" spans="1:10" ht="14.1" customHeight="1" x14ac:dyDescent="0.25">
      <c r="A372" s="23"/>
      <c r="B372" s="39" t="s">
        <v>64</v>
      </c>
      <c r="C372" s="40">
        <v>0</v>
      </c>
      <c r="D372" s="40">
        <v>0</v>
      </c>
      <c r="E372" s="40">
        <v>0</v>
      </c>
      <c r="F372" s="40">
        <v>0</v>
      </c>
      <c r="G372" s="23"/>
      <c r="H372" s="23"/>
      <c r="I372" s="23"/>
      <c r="J372" s="23"/>
    </row>
    <row r="373" spans="1:10" ht="14.1" customHeight="1" x14ac:dyDescent="0.25">
      <c r="A373" s="23"/>
      <c r="B373" s="39" t="s">
        <v>65</v>
      </c>
      <c r="C373" s="40">
        <v>0</v>
      </c>
      <c r="D373" s="40">
        <v>0</v>
      </c>
      <c r="E373" s="40">
        <v>0</v>
      </c>
      <c r="F373" s="40">
        <v>0</v>
      </c>
      <c r="G373" s="23"/>
      <c r="H373" s="23"/>
      <c r="I373" s="23"/>
      <c r="J373" s="23"/>
    </row>
    <row r="374" spans="1:10" ht="14.1" customHeight="1" x14ac:dyDescent="0.25">
      <c r="A374" s="23"/>
      <c r="B374" s="41" t="s">
        <v>25</v>
      </c>
      <c r="C374" s="40">
        <v>0</v>
      </c>
      <c r="D374" s="40">
        <v>16000000</v>
      </c>
      <c r="E374" s="40">
        <v>0</v>
      </c>
      <c r="F374" s="40">
        <v>0</v>
      </c>
      <c r="G374" s="23"/>
      <c r="H374" s="23"/>
      <c r="I374" s="23"/>
      <c r="J374" s="23"/>
    </row>
    <row r="375" spans="1:10" ht="14.1" customHeight="1" x14ac:dyDescent="0.25">
      <c r="A375" s="23"/>
      <c r="B375" s="32" t="s">
        <v>1935</v>
      </c>
      <c r="C375" s="1621" t="s">
        <v>1936</v>
      </c>
      <c r="D375" s="1622"/>
      <c r="E375" s="1622"/>
      <c r="F375" s="1622"/>
      <c r="G375" s="23"/>
      <c r="H375" s="23"/>
      <c r="I375" s="23"/>
      <c r="J375" s="23"/>
    </row>
    <row r="376" spans="1:10" ht="14.1" customHeight="1" x14ac:dyDescent="0.25">
      <c r="A376" s="23"/>
      <c r="B376" s="33" t="s">
        <v>19</v>
      </c>
      <c r="C376" s="1619" t="s">
        <v>1937</v>
      </c>
      <c r="D376" s="1620"/>
      <c r="E376" s="1620"/>
      <c r="F376" s="1620"/>
      <c r="G376" s="23"/>
      <c r="H376" s="23"/>
      <c r="I376" s="23"/>
      <c r="J376" s="23"/>
    </row>
    <row r="377" spans="1:10" ht="14.1" customHeight="1" x14ac:dyDescent="0.25">
      <c r="A377" s="23"/>
      <c r="B377" s="34" t="s">
        <v>20</v>
      </c>
      <c r="C377" s="1615" t="s">
        <v>1938</v>
      </c>
      <c r="D377" s="1616"/>
      <c r="E377" s="1616"/>
      <c r="F377" s="1616"/>
      <c r="G377" s="23"/>
      <c r="H377" s="23"/>
      <c r="I377" s="23"/>
      <c r="J377" s="23"/>
    </row>
    <row r="378" spans="1:10" ht="14.1" customHeight="1" x14ac:dyDescent="0.25">
      <c r="A378" s="23"/>
      <c r="B378" s="34" t="s">
        <v>21</v>
      </c>
      <c r="C378" s="1615" t="s">
        <v>450</v>
      </c>
      <c r="D378" s="1616"/>
      <c r="E378" s="1616"/>
      <c r="F378" s="1616"/>
      <c r="G378" s="23"/>
      <c r="H378" s="23"/>
      <c r="I378" s="23"/>
      <c r="J378" s="23"/>
    </row>
    <row r="379" spans="1:10" ht="15" customHeight="1" x14ac:dyDescent="0.25">
      <c r="A379" s="23"/>
      <c r="B379" s="35"/>
      <c r="C379" s="36">
        <v>2023</v>
      </c>
      <c r="D379" s="36">
        <v>2024</v>
      </c>
      <c r="E379" s="36">
        <v>2025</v>
      </c>
      <c r="F379" s="36">
        <v>2026</v>
      </c>
      <c r="G379" s="23"/>
      <c r="H379" s="23"/>
      <c r="I379" s="23"/>
      <c r="J379" s="23"/>
    </row>
    <row r="380" spans="1:10" ht="15" customHeight="1" x14ac:dyDescent="0.25">
      <c r="A380" s="23"/>
      <c r="B380" s="37"/>
      <c r="C380" s="38" t="s">
        <v>22</v>
      </c>
      <c r="D380" s="38" t="s">
        <v>23</v>
      </c>
      <c r="E380" s="38" t="s">
        <v>23</v>
      </c>
      <c r="F380" s="38" t="s">
        <v>23</v>
      </c>
      <c r="G380" s="23"/>
      <c r="H380" s="23"/>
      <c r="I380" s="23"/>
      <c r="J380" s="23"/>
    </row>
    <row r="381" spans="1:10" ht="14.1" customHeight="1" x14ac:dyDescent="0.25">
      <c r="A381" s="23"/>
      <c r="B381" s="27" t="s">
        <v>33</v>
      </c>
      <c r="C381" s="31" t="s">
        <v>1939</v>
      </c>
      <c r="D381" s="31" t="s">
        <v>1939</v>
      </c>
      <c r="E381" s="31" t="s">
        <v>42</v>
      </c>
      <c r="F381" s="31" t="s">
        <v>42</v>
      </c>
      <c r="G381" s="23"/>
      <c r="H381" s="23"/>
      <c r="I381" s="23"/>
      <c r="J381" s="23"/>
    </row>
    <row r="382" spans="1:10" ht="14.1" customHeight="1" x14ac:dyDescent="0.25">
      <c r="A382" s="23"/>
      <c r="B382" s="27" t="s">
        <v>35</v>
      </c>
      <c r="C382" s="31" t="s">
        <v>1940</v>
      </c>
      <c r="D382" s="31" t="s">
        <v>1941</v>
      </c>
      <c r="E382" s="31" t="s">
        <v>42</v>
      </c>
      <c r="F382" s="31" t="s">
        <v>42</v>
      </c>
      <c r="G382" s="23"/>
      <c r="H382" s="23"/>
      <c r="I382" s="23"/>
      <c r="J382" s="23"/>
    </row>
    <row r="383" spans="1:10" ht="14.1" customHeight="1" x14ac:dyDescent="0.25">
      <c r="A383" s="23"/>
      <c r="B383" s="27" t="s">
        <v>40</v>
      </c>
      <c r="C383" s="31" t="s">
        <v>249</v>
      </c>
      <c r="D383" s="31" t="s">
        <v>1942</v>
      </c>
      <c r="E383" s="31" t="s">
        <v>42</v>
      </c>
      <c r="F383" s="31" t="s">
        <v>42</v>
      </c>
      <c r="G383" s="23"/>
      <c r="H383" s="23"/>
      <c r="I383" s="23"/>
      <c r="J383" s="23"/>
    </row>
    <row r="384" spans="1:10" ht="14.1" customHeight="1" x14ac:dyDescent="0.25">
      <c r="A384" s="23"/>
      <c r="B384" s="27" t="s">
        <v>41</v>
      </c>
      <c r="C384" s="31" t="s">
        <v>18</v>
      </c>
      <c r="D384" s="31" t="s">
        <v>42</v>
      </c>
      <c r="E384" s="31" t="s">
        <v>117</v>
      </c>
      <c r="F384" s="31" t="s">
        <v>18</v>
      </c>
      <c r="G384" s="23"/>
      <c r="H384" s="23"/>
      <c r="I384" s="23"/>
      <c r="J384" s="23"/>
    </row>
    <row r="385" spans="1:10" ht="14.1" customHeight="1" x14ac:dyDescent="0.25">
      <c r="A385" s="23"/>
      <c r="B385" s="27" t="s">
        <v>43</v>
      </c>
      <c r="C385" s="31" t="s">
        <v>18</v>
      </c>
      <c r="D385" s="31" t="s">
        <v>18</v>
      </c>
      <c r="E385" s="31" t="s">
        <v>117</v>
      </c>
      <c r="F385" s="31" t="s">
        <v>18</v>
      </c>
      <c r="G385" s="23"/>
      <c r="H385" s="23"/>
      <c r="I385" s="23"/>
      <c r="J385" s="23"/>
    </row>
    <row r="386" spans="1:10" ht="14.1" customHeight="1" x14ac:dyDescent="0.25">
      <c r="A386" s="23"/>
      <c r="B386" s="27" t="s">
        <v>47</v>
      </c>
      <c r="C386" s="31" t="s">
        <v>18</v>
      </c>
      <c r="D386" s="31" t="s">
        <v>18</v>
      </c>
      <c r="E386" s="31" t="s">
        <v>117</v>
      </c>
      <c r="F386" s="31" t="s">
        <v>18</v>
      </c>
      <c r="G386" s="23"/>
      <c r="H386" s="23"/>
      <c r="I386" s="23"/>
      <c r="J386" s="23"/>
    </row>
    <row r="387" spans="1:10" ht="14.1" customHeight="1" x14ac:dyDescent="0.25">
      <c r="A387" s="23"/>
      <c r="B387" s="1617" t="s">
        <v>24</v>
      </c>
      <c r="C387" s="1618"/>
      <c r="D387" s="1618"/>
      <c r="E387" s="1618"/>
      <c r="F387" s="1618"/>
      <c r="G387" s="23"/>
      <c r="H387" s="23"/>
      <c r="I387" s="23"/>
      <c r="J387" s="23"/>
    </row>
    <row r="388" spans="1:10" ht="14.1" customHeight="1" x14ac:dyDescent="0.25">
      <c r="A388" s="23"/>
      <c r="B388" s="35"/>
      <c r="C388" s="36">
        <v>2023</v>
      </c>
      <c r="D388" s="36">
        <v>2024</v>
      </c>
      <c r="E388" s="36">
        <v>2025</v>
      </c>
      <c r="F388" s="36">
        <v>2026</v>
      </c>
      <c r="G388" s="23"/>
      <c r="H388" s="23"/>
      <c r="I388" s="23"/>
      <c r="J388" s="23"/>
    </row>
    <row r="389" spans="1:10" ht="14.1" customHeight="1" x14ac:dyDescent="0.25">
      <c r="A389" s="23"/>
      <c r="B389" s="37"/>
      <c r="C389" s="38" t="s">
        <v>22</v>
      </c>
      <c r="D389" s="38" t="s">
        <v>23</v>
      </c>
      <c r="E389" s="38" t="s">
        <v>23</v>
      </c>
      <c r="F389" s="38" t="s">
        <v>23</v>
      </c>
      <c r="G389" s="23"/>
      <c r="H389" s="23"/>
      <c r="I389" s="23"/>
      <c r="J389" s="23"/>
    </row>
    <row r="390" spans="1:10" ht="14.1" customHeight="1" x14ac:dyDescent="0.25">
      <c r="A390" s="23"/>
      <c r="B390" s="39" t="s">
        <v>48</v>
      </c>
      <c r="C390" s="40">
        <v>0</v>
      </c>
      <c r="D390" s="40">
        <v>0</v>
      </c>
      <c r="E390" s="40">
        <v>0</v>
      </c>
      <c r="F390" s="40">
        <v>0</v>
      </c>
      <c r="G390" s="23"/>
      <c r="H390" s="23"/>
      <c r="I390" s="23"/>
      <c r="J390" s="23"/>
    </row>
    <row r="391" spans="1:10" ht="14.1" customHeight="1" x14ac:dyDescent="0.25">
      <c r="A391" s="23"/>
      <c r="B391" s="39" t="s">
        <v>49</v>
      </c>
      <c r="C391" s="40">
        <v>0</v>
      </c>
      <c r="D391" s="40">
        <v>0</v>
      </c>
      <c r="E391" s="40">
        <v>0</v>
      </c>
      <c r="F391" s="40">
        <v>0</v>
      </c>
      <c r="G391" s="23"/>
      <c r="H391" s="23"/>
      <c r="I391" s="23"/>
      <c r="J391" s="23"/>
    </row>
    <row r="392" spans="1:10" ht="14.1" customHeight="1" x14ac:dyDescent="0.25">
      <c r="A392" s="23"/>
      <c r="B392" s="39" t="s">
        <v>50</v>
      </c>
      <c r="C392" s="40">
        <v>0</v>
      </c>
      <c r="D392" s="40">
        <v>0</v>
      </c>
      <c r="E392" s="40">
        <v>0</v>
      </c>
      <c r="F392" s="40">
        <v>0</v>
      </c>
      <c r="G392" s="23"/>
      <c r="H392" s="23"/>
      <c r="I392" s="23"/>
      <c r="J392" s="23"/>
    </row>
    <row r="393" spans="1:10" ht="14.1" customHeight="1" x14ac:dyDescent="0.25">
      <c r="A393" s="23"/>
      <c r="B393" s="39" t="s">
        <v>51</v>
      </c>
      <c r="C393" s="40">
        <v>0</v>
      </c>
      <c r="D393" s="40">
        <v>0</v>
      </c>
      <c r="E393" s="40">
        <v>0</v>
      </c>
      <c r="F393" s="40">
        <v>0</v>
      </c>
      <c r="G393" s="23"/>
      <c r="H393" s="23"/>
      <c r="I393" s="23"/>
      <c r="J393" s="23"/>
    </row>
    <row r="394" spans="1:10" ht="14.1" customHeight="1" x14ac:dyDescent="0.25">
      <c r="A394" s="23"/>
      <c r="B394" s="39" t="s">
        <v>49</v>
      </c>
      <c r="C394" s="40">
        <v>0</v>
      </c>
      <c r="D394" s="40">
        <v>0</v>
      </c>
      <c r="E394" s="40">
        <v>0</v>
      </c>
      <c r="F394" s="40">
        <v>0</v>
      </c>
      <c r="G394" s="23"/>
      <c r="H394" s="23"/>
      <c r="I394" s="23"/>
      <c r="J394" s="23"/>
    </row>
    <row r="395" spans="1:10" ht="14.1" customHeight="1" x14ac:dyDescent="0.25">
      <c r="A395" s="23"/>
      <c r="B395" s="39" t="s">
        <v>50</v>
      </c>
      <c r="C395" s="40">
        <v>0</v>
      </c>
      <c r="D395" s="40">
        <v>0</v>
      </c>
      <c r="E395" s="40">
        <v>0</v>
      </c>
      <c r="F395" s="40">
        <v>0</v>
      </c>
      <c r="G395" s="23"/>
      <c r="H395" s="23"/>
      <c r="I395" s="23"/>
      <c r="J395" s="23"/>
    </row>
    <row r="396" spans="1:10" ht="14.1" customHeight="1" x14ac:dyDescent="0.25">
      <c r="A396" s="23"/>
      <c r="B396" s="39" t="s">
        <v>52</v>
      </c>
      <c r="C396" s="40">
        <v>0</v>
      </c>
      <c r="D396" s="40">
        <v>0</v>
      </c>
      <c r="E396" s="40">
        <v>0</v>
      </c>
      <c r="F396" s="40">
        <v>0</v>
      </c>
      <c r="G396" s="23"/>
      <c r="H396" s="23"/>
      <c r="I396" s="23"/>
      <c r="J396" s="23"/>
    </row>
    <row r="397" spans="1:10" ht="14.1" customHeight="1" x14ac:dyDescent="0.25">
      <c r="A397" s="23"/>
      <c r="B397" s="39" t="s">
        <v>49</v>
      </c>
      <c r="C397" s="40">
        <v>0</v>
      </c>
      <c r="D397" s="40">
        <v>0</v>
      </c>
      <c r="E397" s="40">
        <v>0</v>
      </c>
      <c r="F397" s="40">
        <v>0</v>
      </c>
      <c r="G397" s="23"/>
      <c r="H397" s="23"/>
      <c r="I397" s="23"/>
      <c r="J397" s="23"/>
    </row>
    <row r="398" spans="1:10" ht="14.1" customHeight="1" x14ac:dyDescent="0.25">
      <c r="A398" s="23"/>
      <c r="B398" s="39" t="s">
        <v>50</v>
      </c>
      <c r="C398" s="40">
        <v>0</v>
      </c>
      <c r="D398" s="40">
        <v>0</v>
      </c>
      <c r="E398" s="40">
        <v>0</v>
      </c>
      <c r="F398" s="40">
        <v>0</v>
      </c>
      <c r="G398" s="23"/>
      <c r="H398" s="23"/>
      <c r="I398" s="23"/>
      <c r="J398" s="23"/>
    </row>
    <row r="399" spans="1:10" ht="14.1" customHeight="1" x14ac:dyDescent="0.25">
      <c r="A399" s="23"/>
      <c r="B399" s="39" t="s">
        <v>53</v>
      </c>
      <c r="C399" s="40">
        <v>0</v>
      </c>
      <c r="D399" s="40">
        <v>0</v>
      </c>
      <c r="E399" s="40">
        <v>0</v>
      </c>
      <c r="F399" s="40">
        <v>0</v>
      </c>
      <c r="G399" s="23"/>
      <c r="H399" s="23"/>
      <c r="I399" s="23"/>
      <c r="J399" s="23"/>
    </row>
    <row r="400" spans="1:10" ht="14.1" customHeight="1" x14ac:dyDescent="0.25">
      <c r="A400" s="23"/>
      <c r="B400" s="39" t="s">
        <v>49</v>
      </c>
      <c r="C400" s="40">
        <v>0</v>
      </c>
      <c r="D400" s="40">
        <v>0</v>
      </c>
      <c r="E400" s="40">
        <v>0</v>
      </c>
      <c r="F400" s="40">
        <v>0</v>
      </c>
      <c r="G400" s="23"/>
      <c r="H400" s="23"/>
      <c r="I400" s="23"/>
      <c r="J400" s="23"/>
    </row>
    <row r="401" spans="1:10" ht="14.1" customHeight="1" x14ac:dyDescent="0.25">
      <c r="A401" s="23"/>
      <c r="B401" s="39" t="s">
        <v>50</v>
      </c>
      <c r="C401" s="40">
        <v>0</v>
      </c>
      <c r="D401" s="40">
        <v>0</v>
      </c>
      <c r="E401" s="40">
        <v>0</v>
      </c>
      <c r="F401" s="40">
        <v>0</v>
      </c>
      <c r="G401" s="23"/>
      <c r="H401" s="23"/>
      <c r="I401" s="23"/>
      <c r="J401" s="23"/>
    </row>
    <row r="402" spans="1:10" ht="14.1" customHeight="1" x14ac:dyDescent="0.25">
      <c r="A402" s="23"/>
      <c r="B402" s="39" t="s">
        <v>54</v>
      </c>
      <c r="C402" s="40">
        <v>0</v>
      </c>
      <c r="D402" s="40">
        <v>0</v>
      </c>
      <c r="E402" s="40">
        <v>0</v>
      </c>
      <c r="F402" s="40">
        <v>0</v>
      </c>
      <c r="G402" s="23"/>
      <c r="H402" s="23"/>
      <c r="I402" s="23"/>
      <c r="J402" s="23"/>
    </row>
    <row r="403" spans="1:10" ht="14.1" customHeight="1" x14ac:dyDescent="0.25">
      <c r="A403" s="23"/>
      <c r="B403" s="39" t="s">
        <v>49</v>
      </c>
      <c r="C403" s="40">
        <v>0</v>
      </c>
      <c r="D403" s="40">
        <v>0</v>
      </c>
      <c r="E403" s="40">
        <v>0</v>
      </c>
      <c r="F403" s="40">
        <v>0</v>
      </c>
      <c r="G403" s="23"/>
      <c r="H403" s="23"/>
      <c r="I403" s="23"/>
      <c r="J403" s="23"/>
    </row>
    <row r="404" spans="1:10" ht="14.1" customHeight="1" x14ac:dyDescent="0.25">
      <c r="A404" s="23"/>
      <c r="B404" s="39" t="s">
        <v>50</v>
      </c>
      <c r="C404" s="40">
        <v>0</v>
      </c>
      <c r="D404" s="40">
        <v>0</v>
      </c>
      <c r="E404" s="40">
        <v>0</v>
      </c>
      <c r="F404" s="40">
        <v>0</v>
      </c>
      <c r="G404" s="23"/>
      <c r="H404" s="23"/>
      <c r="I404" s="23"/>
      <c r="J404" s="23"/>
    </row>
    <row r="405" spans="1:10" ht="14.1" customHeight="1" x14ac:dyDescent="0.25">
      <c r="A405" s="23"/>
      <c r="B405" s="39" t="s">
        <v>55</v>
      </c>
      <c r="C405" s="40">
        <v>0</v>
      </c>
      <c r="D405" s="40">
        <v>0</v>
      </c>
      <c r="E405" s="40">
        <v>0</v>
      </c>
      <c r="F405" s="40">
        <v>0</v>
      </c>
      <c r="G405" s="23"/>
      <c r="H405" s="23"/>
      <c r="I405" s="23"/>
      <c r="J405" s="23"/>
    </row>
    <row r="406" spans="1:10" ht="14.1" customHeight="1" x14ac:dyDescent="0.25">
      <c r="A406" s="23"/>
      <c r="B406" s="39" t="s">
        <v>49</v>
      </c>
      <c r="C406" s="40">
        <v>0</v>
      </c>
      <c r="D406" s="40">
        <v>0</v>
      </c>
      <c r="E406" s="40">
        <v>0</v>
      </c>
      <c r="F406" s="40">
        <v>0</v>
      </c>
      <c r="G406" s="23"/>
      <c r="H406" s="23"/>
      <c r="I406" s="23"/>
      <c r="J406" s="23"/>
    </row>
    <row r="407" spans="1:10" ht="14.1" customHeight="1" x14ac:dyDescent="0.25">
      <c r="A407" s="23"/>
      <c r="B407" s="39" t="s">
        <v>50</v>
      </c>
      <c r="C407" s="40">
        <v>0</v>
      </c>
      <c r="D407" s="40">
        <v>0</v>
      </c>
      <c r="E407" s="40">
        <v>0</v>
      </c>
      <c r="F407" s="40">
        <v>0</v>
      </c>
      <c r="G407" s="23"/>
      <c r="H407" s="23"/>
      <c r="I407" s="23"/>
      <c r="J407" s="23"/>
    </row>
    <row r="408" spans="1:10" ht="14.1" customHeight="1" x14ac:dyDescent="0.25">
      <c r="A408" s="23"/>
      <c r="B408" s="39" t="s">
        <v>56</v>
      </c>
      <c r="C408" s="40">
        <v>0</v>
      </c>
      <c r="D408" s="40">
        <v>0</v>
      </c>
      <c r="E408" s="40">
        <v>0</v>
      </c>
      <c r="F408" s="40">
        <v>0</v>
      </c>
      <c r="G408" s="23"/>
      <c r="H408" s="23"/>
      <c r="I408" s="23"/>
      <c r="J408" s="23"/>
    </row>
    <row r="409" spans="1:10" ht="14.1" customHeight="1" x14ac:dyDescent="0.25">
      <c r="A409" s="23"/>
      <c r="B409" s="39" t="s">
        <v>49</v>
      </c>
      <c r="C409" s="40">
        <v>0</v>
      </c>
      <c r="D409" s="40">
        <v>0</v>
      </c>
      <c r="E409" s="40">
        <v>0</v>
      </c>
      <c r="F409" s="40">
        <v>0</v>
      </c>
      <c r="G409" s="23"/>
      <c r="H409" s="23"/>
      <c r="I409" s="23"/>
      <c r="J409" s="23"/>
    </row>
    <row r="410" spans="1:10" ht="14.1" customHeight="1" x14ac:dyDescent="0.25">
      <c r="A410" s="23"/>
      <c r="B410" s="39" t="s">
        <v>50</v>
      </c>
      <c r="C410" s="40">
        <v>0</v>
      </c>
      <c r="D410" s="40">
        <v>0</v>
      </c>
      <c r="E410" s="40">
        <v>0</v>
      </c>
      <c r="F410" s="40">
        <v>0</v>
      </c>
      <c r="G410" s="23"/>
      <c r="H410" s="23"/>
      <c r="I410" s="23"/>
      <c r="J410" s="23"/>
    </row>
    <row r="411" spans="1:10" ht="14.1" customHeight="1" x14ac:dyDescent="0.25">
      <c r="A411" s="23"/>
      <c r="B411" s="39" t="s">
        <v>57</v>
      </c>
      <c r="C411" s="40">
        <v>0</v>
      </c>
      <c r="D411" s="40">
        <v>0</v>
      </c>
      <c r="E411" s="40">
        <v>0</v>
      </c>
      <c r="F411" s="40">
        <v>0</v>
      </c>
      <c r="G411" s="23"/>
      <c r="H411" s="23"/>
      <c r="I411" s="23"/>
      <c r="J411" s="23"/>
    </row>
    <row r="412" spans="1:10" ht="14.1" customHeight="1" x14ac:dyDescent="0.25">
      <c r="A412" s="23"/>
      <c r="B412" s="39" t="s">
        <v>49</v>
      </c>
      <c r="C412" s="40">
        <v>0</v>
      </c>
      <c r="D412" s="40">
        <v>0</v>
      </c>
      <c r="E412" s="40">
        <v>0</v>
      </c>
      <c r="F412" s="40">
        <v>0</v>
      </c>
      <c r="G412" s="23"/>
      <c r="H412" s="23"/>
      <c r="I412" s="23"/>
      <c r="J412" s="23"/>
    </row>
    <row r="413" spans="1:10" ht="14.1" customHeight="1" x14ac:dyDescent="0.25">
      <c r="A413" s="23"/>
      <c r="B413" s="39" t="s">
        <v>58</v>
      </c>
      <c r="C413" s="40">
        <v>0</v>
      </c>
      <c r="D413" s="40">
        <v>0</v>
      </c>
      <c r="E413" s="40">
        <v>0</v>
      </c>
      <c r="F413" s="40">
        <v>0</v>
      </c>
      <c r="G413" s="23"/>
      <c r="H413" s="23"/>
      <c r="I413" s="23"/>
      <c r="J413" s="23"/>
    </row>
    <row r="414" spans="1:10" ht="14.1" customHeight="1" x14ac:dyDescent="0.25">
      <c r="A414" s="23"/>
      <c r="B414" s="39" t="s">
        <v>59</v>
      </c>
      <c r="C414" s="40">
        <v>0</v>
      </c>
      <c r="D414" s="40">
        <v>0</v>
      </c>
      <c r="E414" s="40">
        <v>0</v>
      </c>
      <c r="F414" s="40">
        <v>0</v>
      </c>
      <c r="G414" s="23"/>
      <c r="H414" s="23"/>
      <c r="I414" s="23"/>
      <c r="J414" s="23"/>
    </row>
    <row r="415" spans="1:10" ht="14.1" customHeight="1" x14ac:dyDescent="0.25">
      <c r="A415" s="23"/>
      <c r="B415" s="39" t="s">
        <v>60</v>
      </c>
      <c r="C415" s="40">
        <v>0</v>
      </c>
      <c r="D415" s="40">
        <v>0</v>
      </c>
      <c r="E415" s="40">
        <v>0</v>
      </c>
      <c r="F415" s="40">
        <v>0</v>
      </c>
      <c r="G415" s="23"/>
      <c r="H415" s="23"/>
      <c r="I415" s="23"/>
      <c r="J415" s="23"/>
    </row>
    <row r="416" spans="1:10" ht="14.1" customHeight="1" x14ac:dyDescent="0.25">
      <c r="A416" s="23"/>
      <c r="B416" s="39" t="s">
        <v>61</v>
      </c>
      <c r="C416" s="40">
        <v>0</v>
      </c>
      <c r="D416" s="40">
        <v>0</v>
      </c>
      <c r="E416" s="40">
        <v>0</v>
      </c>
      <c r="F416" s="40">
        <v>0</v>
      </c>
      <c r="G416" s="23"/>
      <c r="H416" s="23"/>
      <c r="I416" s="23"/>
      <c r="J416" s="23"/>
    </row>
    <row r="417" spans="1:10" ht="14.1" customHeight="1" x14ac:dyDescent="0.25">
      <c r="A417" s="23"/>
      <c r="B417" s="39" t="s">
        <v>62</v>
      </c>
      <c r="C417" s="40">
        <v>0</v>
      </c>
      <c r="D417" s="40">
        <v>8278800</v>
      </c>
      <c r="E417" s="40">
        <v>0</v>
      </c>
      <c r="F417" s="40">
        <v>0</v>
      </c>
      <c r="G417" s="23"/>
      <c r="H417" s="23"/>
      <c r="I417" s="23"/>
      <c r="J417" s="23"/>
    </row>
    <row r="418" spans="1:10" ht="14.1" customHeight="1" x14ac:dyDescent="0.25">
      <c r="A418" s="23"/>
      <c r="B418" s="39" t="s">
        <v>49</v>
      </c>
      <c r="C418" s="40">
        <v>0</v>
      </c>
      <c r="D418" s="40">
        <v>8278800</v>
      </c>
      <c r="E418" s="40">
        <v>0</v>
      </c>
      <c r="F418" s="40">
        <v>0</v>
      </c>
      <c r="G418" s="23"/>
      <c r="H418" s="23"/>
      <c r="I418" s="23"/>
      <c r="J418" s="23"/>
    </row>
    <row r="419" spans="1:10" ht="14.1" customHeight="1" x14ac:dyDescent="0.25">
      <c r="A419" s="23"/>
      <c r="B419" s="39" t="s">
        <v>58</v>
      </c>
      <c r="C419" s="40">
        <v>0</v>
      </c>
      <c r="D419" s="40">
        <v>0</v>
      </c>
      <c r="E419" s="40">
        <v>0</v>
      </c>
      <c r="F419" s="40">
        <v>0</v>
      </c>
      <c r="G419" s="23"/>
      <c r="H419" s="23"/>
      <c r="I419" s="23"/>
      <c r="J419" s="23"/>
    </row>
    <row r="420" spans="1:10" ht="14.1" customHeight="1" x14ac:dyDescent="0.25">
      <c r="A420" s="23"/>
      <c r="B420" s="39" t="s">
        <v>59</v>
      </c>
      <c r="C420" s="40">
        <v>0</v>
      </c>
      <c r="D420" s="40">
        <v>0</v>
      </c>
      <c r="E420" s="40">
        <v>0</v>
      </c>
      <c r="F420" s="40">
        <v>0</v>
      </c>
      <c r="G420" s="23"/>
      <c r="H420" s="23"/>
      <c r="I420" s="23"/>
      <c r="J420" s="23"/>
    </row>
    <row r="421" spans="1:10" ht="14.1" customHeight="1" x14ac:dyDescent="0.25">
      <c r="A421" s="23"/>
      <c r="B421" s="39" t="s">
        <v>60</v>
      </c>
      <c r="C421" s="40">
        <v>0</v>
      </c>
      <c r="D421" s="40">
        <v>0</v>
      </c>
      <c r="E421" s="40">
        <v>0</v>
      </c>
      <c r="F421" s="40">
        <v>0</v>
      </c>
      <c r="G421" s="23"/>
      <c r="H421" s="23"/>
      <c r="I421" s="23"/>
      <c r="J421" s="23"/>
    </row>
    <row r="422" spans="1:10" ht="14.1" customHeight="1" x14ac:dyDescent="0.25">
      <c r="A422" s="23"/>
      <c r="B422" s="39" t="s">
        <v>61</v>
      </c>
      <c r="C422" s="40">
        <v>0</v>
      </c>
      <c r="D422" s="40">
        <v>0</v>
      </c>
      <c r="E422" s="40">
        <v>0</v>
      </c>
      <c r="F422" s="40">
        <v>0</v>
      </c>
      <c r="G422" s="23"/>
      <c r="H422" s="23"/>
      <c r="I422" s="23"/>
      <c r="J422" s="23"/>
    </row>
    <row r="423" spans="1:10" ht="14.1" customHeight="1" x14ac:dyDescent="0.25">
      <c r="A423" s="23"/>
      <c r="B423" s="39" t="s">
        <v>63</v>
      </c>
      <c r="C423" s="40">
        <v>0</v>
      </c>
      <c r="D423" s="40">
        <v>0</v>
      </c>
      <c r="E423" s="40">
        <v>0</v>
      </c>
      <c r="F423" s="40">
        <v>0</v>
      </c>
      <c r="G423" s="23"/>
      <c r="H423" s="23"/>
      <c r="I423" s="23"/>
      <c r="J423" s="23"/>
    </row>
    <row r="424" spans="1:10" ht="14.1" customHeight="1" x14ac:dyDescent="0.25">
      <c r="A424" s="23"/>
      <c r="B424" s="39" t="s">
        <v>49</v>
      </c>
      <c r="C424" s="40">
        <v>0</v>
      </c>
      <c r="D424" s="40">
        <v>0</v>
      </c>
      <c r="E424" s="40">
        <v>0</v>
      </c>
      <c r="F424" s="40">
        <v>0</v>
      </c>
      <c r="G424" s="23"/>
      <c r="H424" s="23"/>
      <c r="I424" s="23"/>
      <c r="J424" s="23"/>
    </row>
    <row r="425" spans="1:10" ht="14.1" customHeight="1" x14ac:dyDescent="0.25">
      <c r="A425" s="23"/>
      <c r="B425" s="39" t="s">
        <v>58</v>
      </c>
      <c r="C425" s="40">
        <v>0</v>
      </c>
      <c r="D425" s="40">
        <v>0</v>
      </c>
      <c r="E425" s="40">
        <v>0</v>
      </c>
      <c r="F425" s="40">
        <v>0</v>
      </c>
      <c r="G425" s="23"/>
      <c r="H425" s="23"/>
      <c r="I425" s="23"/>
      <c r="J425" s="23"/>
    </row>
    <row r="426" spans="1:10" ht="14.1" customHeight="1" x14ac:dyDescent="0.25">
      <c r="A426" s="23"/>
      <c r="B426" s="39" t="s">
        <v>59</v>
      </c>
      <c r="C426" s="40">
        <v>0</v>
      </c>
      <c r="D426" s="40">
        <v>0</v>
      </c>
      <c r="E426" s="40">
        <v>0</v>
      </c>
      <c r="F426" s="40">
        <v>0</v>
      </c>
      <c r="G426" s="23"/>
      <c r="H426" s="23"/>
      <c r="I426" s="23"/>
      <c r="J426" s="23"/>
    </row>
    <row r="427" spans="1:10" ht="14.1" customHeight="1" x14ac:dyDescent="0.25">
      <c r="A427" s="23"/>
      <c r="B427" s="39" t="s">
        <v>60</v>
      </c>
      <c r="C427" s="40">
        <v>0</v>
      </c>
      <c r="D427" s="40">
        <v>0</v>
      </c>
      <c r="E427" s="40">
        <v>0</v>
      </c>
      <c r="F427" s="40">
        <v>0</v>
      </c>
      <c r="G427" s="23"/>
      <c r="H427" s="23"/>
      <c r="I427" s="23"/>
      <c r="J427" s="23"/>
    </row>
    <row r="428" spans="1:10" ht="14.1" customHeight="1" x14ac:dyDescent="0.25">
      <c r="A428" s="23"/>
      <c r="B428" s="39" t="s">
        <v>61</v>
      </c>
      <c r="C428" s="40">
        <v>0</v>
      </c>
      <c r="D428" s="40">
        <v>0</v>
      </c>
      <c r="E428" s="40">
        <v>0</v>
      </c>
      <c r="F428" s="40">
        <v>0</v>
      </c>
      <c r="G428" s="23"/>
      <c r="H428" s="23"/>
      <c r="I428" s="23"/>
      <c r="J428" s="23"/>
    </row>
    <row r="429" spans="1:10" ht="14.1" customHeight="1" x14ac:dyDescent="0.25">
      <c r="A429" s="23"/>
      <c r="B429" s="39" t="s">
        <v>64</v>
      </c>
      <c r="C429" s="40">
        <v>0</v>
      </c>
      <c r="D429" s="40">
        <v>0</v>
      </c>
      <c r="E429" s="40">
        <v>0</v>
      </c>
      <c r="F429" s="40">
        <v>0</v>
      </c>
      <c r="G429" s="23"/>
      <c r="H429" s="23"/>
      <c r="I429" s="23"/>
      <c r="J429" s="23"/>
    </row>
    <row r="430" spans="1:10" ht="14.1" customHeight="1" x14ac:dyDescent="0.25">
      <c r="A430" s="23"/>
      <c r="B430" s="39" t="s">
        <v>65</v>
      </c>
      <c r="C430" s="40">
        <v>0</v>
      </c>
      <c r="D430" s="40">
        <v>0</v>
      </c>
      <c r="E430" s="40">
        <v>0</v>
      </c>
      <c r="F430" s="40">
        <v>0</v>
      </c>
      <c r="G430" s="23"/>
      <c r="H430" s="23"/>
      <c r="I430" s="23"/>
      <c r="J430" s="23"/>
    </row>
    <row r="431" spans="1:10" ht="14.1" customHeight="1" x14ac:dyDescent="0.25">
      <c r="A431" s="23"/>
      <c r="B431" s="41" t="s">
        <v>25</v>
      </c>
      <c r="C431" s="40">
        <v>0</v>
      </c>
      <c r="D431" s="40">
        <v>8278800</v>
      </c>
      <c r="E431" s="40">
        <v>0</v>
      </c>
      <c r="F431" s="40">
        <v>0</v>
      </c>
      <c r="G431" s="23"/>
      <c r="H431" s="23"/>
      <c r="I431" s="23"/>
      <c r="J431" s="23"/>
    </row>
    <row r="432" spans="1:10" ht="14.1" customHeight="1" x14ac:dyDescent="0.25">
      <c r="A432" s="23"/>
      <c r="B432" s="33" t="s">
        <v>19</v>
      </c>
      <c r="C432" s="1619" t="s">
        <v>1943</v>
      </c>
      <c r="D432" s="1620"/>
      <c r="E432" s="1620"/>
      <c r="F432" s="1620"/>
      <c r="G432" s="23"/>
      <c r="H432" s="23"/>
      <c r="I432" s="23"/>
      <c r="J432" s="23"/>
    </row>
    <row r="433" spans="1:10" ht="14.1" customHeight="1" x14ac:dyDescent="0.25">
      <c r="A433" s="23"/>
      <c r="B433" s="34" t="s">
        <v>20</v>
      </c>
      <c r="C433" s="1615" t="s">
        <v>1944</v>
      </c>
      <c r="D433" s="1616"/>
      <c r="E433" s="1616"/>
      <c r="F433" s="1616"/>
      <c r="G433" s="23"/>
      <c r="H433" s="23"/>
      <c r="I433" s="23"/>
      <c r="J433" s="23"/>
    </row>
    <row r="434" spans="1:10" ht="14.1" customHeight="1" x14ac:dyDescent="0.25">
      <c r="A434" s="23"/>
      <c r="B434" s="34" t="s">
        <v>21</v>
      </c>
      <c r="C434" s="1615" t="s">
        <v>1945</v>
      </c>
      <c r="D434" s="1616"/>
      <c r="E434" s="1616"/>
      <c r="F434" s="1616"/>
      <c r="G434" s="23"/>
      <c r="H434" s="23"/>
      <c r="I434" s="23"/>
      <c r="J434" s="23"/>
    </row>
    <row r="435" spans="1:10" ht="15" customHeight="1" x14ac:dyDescent="0.25">
      <c r="A435" s="23"/>
      <c r="B435" s="35"/>
      <c r="C435" s="36">
        <v>2023</v>
      </c>
      <c r="D435" s="36">
        <v>2024</v>
      </c>
      <c r="E435" s="36">
        <v>2025</v>
      </c>
      <c r="F435" s="36">
        <v>2026</v>
      </c>
      <c r="G435" s="23"/>
      <c r="H435" s="23"/>
      <c r="I435" s="23"/>
      <c r="J435" s="23"/>
    </row>
    <row r="436" spans="1:10" ht="15" customHeight="1" x14ac:dyDescent="0.25">
      <c r="A436" s="23"/>
      <c r="B436" s="37"/>
      <c r="C436" s="38" t="s">
        <v>22</v>
      </c>
      <c r="D436" s="38" t="s">
        <v>23</v>
      </c>
      <c r="E436" s="38" t="s">
        <v>23</v>
      </c>
      <c r="F436" s="38" t="s">
        <v>23</v>
      </c>
      <c r="G436" s="23"/>
      <c r="H436" s="23"/>
      <c r="I436" s="23"/>
      <c r="J436" s="23"/>
    </row>
    <row r="437" spans="1:10" ht="14.1" customHeight="1" x14ac:dyDescent="0.25">
      <c r="A437" s="23"/>
      <c r="B437" s="27" t="s">
        <v>33</v>
      </c>
      <c r="C437" s="31" t="s">
        <v>42</v>
      </c>
      <c r="D437" s="31" t="s">
        <v>42</v>
      </c>
      <c r="E437" s="31" t="s">
        <v>42</v>
      </c>
      <c r="F437" s="31" t="s">
        <v>34</v>
      </c>
      <c r="G437" s="23"/>
      <c r="H437" s="23"/>
      <c r="I437" s="23"/>
      <c r="J437" s="23"/>
    </row>
    <row r="438" spans="1:10" ht="14.1" customHeight="1" x14ac:dyDescent="0.25">
      <c r="A438" s="23"/>
      <c r="B438" s="27" t="s">
        <v>35</v>
      </c>
      <c r="C438" s="31" t="s">
        <v>42</v>
      </c>
      <c r="D438" s="31" t="s">
        <v>42</v>
      </c>
      <c r="E438" s="31" t="s">
        <v>42</v>
      </c>
      <c r="F438" s="31" t="s">
        <v>1946</v>
      </c>
      <c r="G438" s="23"/>
      <c r="H438" s="23"/>
      <c r="I438" s="23"/>
      <c r="J438" s="23"/>
    </row>
    <row r="439" spans="1:10" ht="14.1" customHeight="1" x14ac:dyDescent="0.25">
      <c r="A439" s="23"/>
      <c r="B439" s="27" t="s">
        <v>40</v>
      </c>
      <c r="C439" s="31" t="s">
        <v>42</v>
      </c>
      <c r="D439" s="31" t="s">
        <v>42</v>
      </c>
      <c r="E439" s="31" t="s">
        <v>42</v>
      </c>
      <c r="F439" s="31" t="s">
        <v>1946</v>
      </c>
      <c r="G439" s="23"/>
      <c r="H439" s="23"/>
      <c r="I439" s="23"/>
      <c r="J439" s="23"/>
    </row>
    <row r="440" spans="1:10" ht="14.1" customHeight="1" x14ac:dyDescent="0.25">
      <c r="A440" s="23"/>
      <c r="B440" s="27" t="s">
        <v>41</v>
      </c>
      <c r="C440" s="31" t="s">
        <v>18</v>
      </c>
      <c r="D440" s="31" t="s">
        <v>18</v>
      </c>
      <c r="E440" s="31" t="s">
        <v>18</v>
      </c>
      <c r="F440" s="31" t="s">
        <v>18</v>
      </c>
      <c r="G440" s="23"/>
      <c r="H440" s="23"/>
      <c r="I440" s="23"/>
      <c r="J440" s="23"/>
    </row>
    <row r="441" spans="1:10" ht="14.1" customHeight="1" x14ac:dyDescent="0.25">
      <c r="A441" s="23"/>
      <c r="B441" s="27" t="s">
        <v>43</v>
      </c>
      <c r="C441" s="31" t="s">
        <v>18</v>
      </c>
      <c r="D441" s="31" t="s">
        <v>18</v>
      </c>
      <c r="E441" s="31" t="s">
        <v>18</v>
      </c>
      <c r="F441" s="31" t="s">
        <v>18</v>
      </c>
      <c r="G441" s="23"/>
      <c r="H441" s="23"/>
      <c r="I441" s="23"/>
      <c r="J441" s="23"/>
    </row>
    <row r="442" spans="1:10" ht="14.1" customHeight="1" x14ac:dyDescent="0.25">
      <c r="A442" s="23"/>
      <c r="B442" s="27" t="s">
        <v>47</v>
      </c>
      <c r="C442" s="31" t="s">
        <v>18</v>
      </c>
      <c r="D442" s="31" t="s">
        <v>18</v>
      </c>
      <c r="E442" s="31" t="s">
        <v>18</v>
      </c>
      <c r="F442" s="31" t="s">
        <v>18</v>
      </c>
      <c r="G442" s="23"/>
      <c r="H442" s="23"/>
      <c r="I442" s="23"/>
      <c r="J442" s="23"/>
    </row>
    <row r="443" spans="1:10" ht="14.1" customHeight="1" x14ac:dyDescent="0.25">
      <c r="A443" s="23"/>
      <c r="B443" s="1617" t="s">
        <v>24</v>
      </c>
      <c r="C443" s="1618"/>
      <c r="D443" s="1618"/>
      <c r="E443" s="1618"/>
      <c r="F443" s="1618"/>
      <c r="G443" s="23"/>
      <c r="H443" s="23"/>
      <c r="I443" s="23"/>
      <c r="J443" s="23"/>
    </row>
    <row r="444" spans="1:10" ht="14.1" customHeight="1" x14ac:dyDescent="0.25">
      <c r="A444" s="23"/>
      <c r="B444" s="35"/>
      <c r="C444" s="36">
        <v>2023</v>
      </c>
      <c r="D444" s="36">
        <v>2024</v>
      </c>
      <c r="E444" s="36">
        <v>2025</v>
      </c>
      <c r="F444" s="36">
        <v>2026</v>
      </c>
      <c r="G444" s="23"/>
      <c r="H444" s="23"/>
      <c r="I444" s="23"/>
      <c r="J444" s="23"/>
    </row>
    <row r="445" spans="1:10" ht="14.1" customHeight="1" x14ac:dyDescent="0.25">
      <c r="A445" s="23"/>
      <c r="B445" s="37"/>
      <c r="C445" s="38" t="s">
        <v>22</v>
      </c>
      <c r="D445" s="38" t="s">
        <v>23</v>
      </c>
      <c r="E445" s="38" t="s">
        <v>23</v>
      </c>
      <c r="F445" s="38" t="s">
        <v>23</v>
      </c>
      <c r="G445" s="23"/>
      <c r="H445" s="23"/>
      <c r="I445" s="23"/>
      <c r="J445" s="23"/>
    </row>
    <row r="446" spans="1:10" ht="14.1" customHeight="1" x14ac:dyDescent="0.25">
      <c r="A446" s="23"/>
      <c r="B446" s="39" t="s">
        <v>48</v>
      </c>
      <c r="C446" s="40">
        <v>0</v>
      </c>
      <c r="D446" s="40">
        <v>0</v>
      </c>
      <c r="E446" s="40">
        <v>0</v>
      </c>
      <c r="F446" s="40">
        <v>0</v>
      </c>
      <c r="G446" s="23"/>
      <c r="H446" s="23"/>
      <c r="I446" s="23"/>
      <c r="J446" s="23"/>
    </row>
    <row r="447" spans="1:10" ht="14.1" customHeight="1" x14ac:dyDescent="0.25">
      <c r="A447" s="23"/>
      <c r="B447" s="39" t="s">
        <v>49</v>
      </c>
      <c r="C447" s="40">
        <v>0</v>
      </c>
      <c r="D447" s="40">
        <v>0</v>
      </c>
      <c r="E447" s="40">
        <v>0</v>
      </c>
      <c r="F447" s="40">
        <v>0</v>
      </c>
      <c r="G447" s="23"/>
      <c r="H447" s="23"/>
      <c r="I447" s="23"/>
      <c r="J447" s="23"/>
    </row>
    <row r="448" spans="1:10" ht="14.1" customHeight="1" x14ac:dyDescent="0.25">
      <c r="A448" s="23"/>
      <c r="B448" s="39" t="s">
        <v>50</v>
      </c>
      <c r="C448" s="40">
        <v>0</v>
      </c>
      <c r="D448" s="40">
        <v>0</v>
      </c>
      <c r="E448" s="40">
        <v>0</v>
      </c>
      <c r="F448" s="40">
        <v>0</v>
      </c>
      <c r="G448" s="23"/>
      <c r="H448" s="23"/>
      <c r="I448" s="23"/>
      <c r="J448" s="23"/>
    </row>
    <row r="449" spans="1:10" ht="14.1" customHeight="1" x14ac:dyDescent="0.25">
      <c r="A449" s="23"/>
      <c r="B449" s="39" t="s">
        <v>51</v>
      </c>
      <c r="C449" s="40">
        <v>0</v>
      </c>
      <c r="D449" s="40">
        <v>0</v>
      </c>
      <c r="E449" s="40">
        <v>0</v>
      </c>
      <c r="F449" s="40">
        <v>0</v>
      </c>
      <c r="G449" s="23"/>
      <c r="H449" s="23"/>
      <c r="I449" s="23"/>
      <c r="J449" s="23"/>
    </row>
    <row r="450" spans="1:10" ht="14.1" customHeight="1" x14ac:dyDescent="0.25">
      <c r="A450" s="23"/>
      <c r="B450" s="39" t="s">
        <v>49</v>
      </c>
      <c r="C450" s="40">
        <v>0</v>
      </c>
      <c r="D450" s="40">
        <v>0</v>
      </c>
      <c r="E450" s="40">
        <v>0</v>
      </c>
      <c r="F450" s="40">
        <v>0</v>
      </c>
      <c r="G450" s="23"/>
      <c r="H450" s="23"/>
      <c r="I450" s="23"/>
      <c r="J450" s="23"/>
    </row>
    <row r="451" spans="1:10" ht="14.1" customHeight="1" x14ac:dyDescent="0.25">
      <c r="A451" s="23"/>
      <c r="B451" s="39" t="s">
        <v>50</v>
      </c>
      <c r="C451" s="40">
        <v>0</v>
      </c>
      <c r="D451" s="40">
        <v>0</v>
      </c>
      <c r="E451" s="40">
        <v>0</v>
      </c>
      <c r="F451" s="40">
        <v>0</v>
      </c>
      <c r="G451" s="23"/>
      <c r="H451" s="23"/>
      <c r="I451" s="23"/>
      <c r="J451" s="23"/>
    </row>
    <row r="452" spans="1:10" ht="14.1" customHeight="1" x14ac:dyDescent="0.25">
      <c r="A452" s="23"/>
      <c r="B452" s="39" t="s">
        <v>52</v>
      </c>
      <c r="C452" s="40">
        <v>0</v>
      </c>
      <c r="D452" s="40">
        <v>0</v>
      </c>
      <c r="E452" s="40">
        <v>0</v>
      </c>
      <c r="F452" s="40">
        <v>0</v>
      </c>
      <c r="G452" s="23"/>
      <c r="H452" s="23"/>
      <c r="I452" s="23"/>
      <c r="J452" s="23"/>
    </row>
    <row r="453" spans="1:10" ht="14.1" customHeight="1" x14ac:dyDescent="0.25">
      <c r="A453" s="23"/>
      <c r="B453" s="39" t="s">
        <v>49</v>
      </c>
      <c r="C453" s="40">
        <v>0</v>
      </c>
      <c r="D453" s="40">
        <v>0</v>
      </c>
      <c r="E453" s="40">
        <v>0</v>
      </c>
      <c r="F453" s="40">
        <v>0</v>
      </c>
      <c r="G453" s="23"/>
      <c r="H453" s="23"/>
      <c r="I453" s="23"/>
      <c r="J453" s="23"/>
    </row>
    <row r="454" spans="1:10" ht="14.1" customHeight="1" x14ac:dyDescent="0.25">
      <c r="A454" s="23"/>
      <c r="B454" s="39" t="s">
        <v>50</v>
      </c>
      <c r="C454" s="40">
        <v>0</v>
      </c>
      <c r="D454" s="40">
        <v>0</v>
      </c>
      <c r="E454" s="40">
        <v>0</v>
      </c>
      <c r="F454" s="40">
        <v>0</v>
      </c>
      <c r="G454" s="23"/>
      <c r="H454" s="23"/>
      <c r="I454" s="23"/>
      <c r="J454" s="23"/>
    </row>
    <row r="455" spans="1:10" ht="14.1" customHeight="1" x14ac:dyDescent="0.25">
      <c r="A455" s="23"/>
      <c r="B455" s="39" t="s">
        <v>53</v>
      </c>
      <c r="C455" s="40">
        <v>0</v>
      </c>
      <c r="D455" s="40">
        <v>0</v>
      </c>
      <c r="E455" s="40">
        <v>0</v>
      </c>
      <c r="F455" s="40">
        <v>0</v>
      </c>
      <c r="G455" s="23"/>
      <c r="H455" s="23"/>
      <c r="I455" s="23"/>
      <c r="J455" s="23"/>
    </row>
    <row r="456" spans="1:10" ht="14.1" customHeight="1" x14ac:dyDescent="0.25">
      <c r="A456" s="23"/>
      <c r="B456" s="39" t="s">
        <v>49</v>
      </c>
      <c r="C456" s="40">
        <v>0</v>
      </c>
      <c r="D456" s="40">
        <v>0</v>
      </c>
      <c r="E456" s="40">
        <v>0</v>
      </c>
      <c r="F456" s="40">
        <v>0</v>
      </c>
      <c r="G456" s="23"/>
      <c r="H456" s="23"/>
      <c r="I456" s="23"/>
      <c r="J456" s="23"/>
    </row>
    <row r="457" spans="1:10" ht="14.1" customHeight="1" x14ac:dyDescent="0.25">
      <c r="A457" s="23"/>
      <c r="B457" s="39" t="s">
        <v>50</v>
      </c>
      <c r="C457" s="40">
        <v>0</v>
      </c>
      <c r="D457" s="40">
        <v>0</v>
      </c>
      <c r="E457" s="40">
        <v>0</v>
      </c>
      <c r="F457" s="40">
        <v>0</v>
      </c>
      <c r="G457" s="23"/>
      <c r="H457" s="23"/>
      <c r="I457" s="23"/>
      <c r="J457" s="23"/>
    </row>
    <row r="458" spans="1:10" ht="14.1" customHeight="1" x14ac:dyDescent="0.25">
      <c r="A458" s="23"/>
      <c r="B458" s="39" t="s">
        <v>54</v>
      </c>
      <c r="C458" s="40">
        <v>0</v>
      </c>
      <c r="D458" s="40">
        <v>0</v>
      </c>
      <c r="E458" s="40">
        <v>0</v>
      </c>
      <c r="F458" s="40">
        <v>0</v>
      </c>
      <c r="G458" s="23"/>
      <c r="H458" s="23"/>
      <c r="I458" s="23"/>
      <c r="J458" s="23"/>
    </row>
    <row r="459" spans="1:10" ht="14.1" customHeight="1" x14ac:dyDescent="0.25">
      <c r="A459" s="23"/>
      <c r="B459" s="39" t="s">
        <v>49</v>
      </c>
      <c r="C459" s="40">
        <v>0</v>
      </c>
      <c r="D459" s="40">
        <v>0</v>
      </c>
      <c r="E459" s="40">
        <v>0</v>
      </c>
      <c r="F459" s="40">
        <v>0</v>
      </c>
      <c r="G459" s="23"/>
      <c r="H459" s="23"/>
      <c r="I459" s="23"/>
      <c r="J459" s="23"/>
    </row>
    <row r="460" spans="1:10" ht="14.1" customHeight="1" x14ac:dyDescent="0.25">
      <c r="A460" s="23"/>
      <c r="B460" s="39" t="s">
        <v>50</v>
      </c>
      <c r="C460" s="40">
        <v>0</v>
      </c>
      <c r="D460" s="40">
        <v>0</v>
      </c>
      <c r="E460" s="40">
        <v>0</v>
      </c>
      <c r="F460" s="40">
        <v>0</v>
      </c>
      <c r="G460" s="23"/>
      <c r="H460" s="23"/>
      <c r="I460" s="23"/>
      <c r="J460" s="23"/>
    </row>
    <row r="461" spans="1:10" ht="14.1" customHeight="1" x14ac:dyDescent="0.25">
      <c r="A461" s="23"/>
      <c r="B461" s="39" t="s">
        <v>55</v>
      </c>
      <c r="C461" s="40">
        <v>0</v>
      </c>
      <c r="D461" s="40">
        <v>0</v>
      </c>
      <c r="E461" s="40">
        <v>0</v>
      </c>
      <c r="F461" s="40">
        <v>0</v>
      </c>
      <c r="G461" s="23"/>
      <c r="H461" s="23"/>
      <c r="I461" s="23"/>
      <c r="J461" s="23"/>
    </row>
    <row r="462" spans="1:10" ht="14.1" customHeight="1" x14ac:dyDescent="0.25">
      <c r="A462" s="23"/>
      <c r="B462" s="39" t="s">
        <v>49</v>
      </c>
      <c r="C462" s="40">
        <v>0</v>
      </c>
      <c r="D462" s="40">
        <v>0</v>
      </c>
      <c r="E462" s="40">
        <v>0</v>
      </c>
      <c r="F462" s="40">
        <v>0</v>
      </c>
      <c r="G462" s="23"/>
      <c r="H462" s="23"/>
      <c r="I462" s="23"/>
      <c r="J462" s="23"/>
    </row>
    <row r="463" spans="1:10" ht="14.1" customHeight="1" x14ac:dyDescent="0.25">
      <c r="A463" s="23"/>
      <c r="B463" s="39" t="s">
        <v>50</v>
      </c>
      <c r="C463" s="40">
        <v>0</v>
      </c>
      <c r="D463" s="40">
        <v>0</v>
      </c>
      <c r="E463" s="40">
        <v>0</v>
      </c>
      <c r="F463" s="40">
        <v>0</v>
      </c>
      <c r="G463" s="23"/>
      <c r="H463" s="23"/>
      <c r="I463" s="23"/>
      <c r="J463" s="23"/>
    </row>
    <row r="464" spans="1:10" ht="14.1" customHeight="1" x14ac:dyDescent="0.25">
      <c r="A464" s="23"/>
      <c r="B464" s="39" t="s">
        <v>56</v>
      </c>
      <c r="C464" s="40">
        <v>0</v>
      </c>
      <c r="D464" s="40">
        <v>0</v>
      </c>
      <c r="E464" s="40">
        <v>0</v>
      </c>
      <c r="F464" s="40">
        <v>0</v>
      </c>
      <c r="G464" s="23"/>
      <c r="H464" s="23"/>
      <c r="I464" s="23"/>
      <c r="J464" s="23"/>
    </row>
    <row r="465" spans="1:10" ht="14.1" customHeight="1" x14ac:dyDescent="0.25">
      <c r="A465" s="23"/>
      <c r="B465" s="39" t="s">
        <v>49</v>
      </c>
      <c r="C465" s="40">
        <v>0</v>
      </c>
      <c r="D465" s="40">
        <v>0</v>
      </c>
      <c r="E465" s="40">
        <v>0</v>
      </c>
      <c r="F465" s="40">
        <v>0</v>
      </c>
      <c r="G465" s="23"/>
      <c r="H465" s="23"/>
      <c r="I465" s="23"/>
      <c r="J465" s="23"/>
    </row>
    <row r="466" spans="1:10" ht="14.1" customHeight="1" x14ac:dyDescent="0.25">
      <c r="A466" s="23"/>
      <c r="B466" s="39" t="s">
        <v>50</v>
      </c>
      <c r="C466" s="40">
        <v>0</v>
      </c>
      <c r="D466" s="40">
        <v>0</v>
      </c>
      <c r="E466" s="40">
        <v>0</v>
      </c>
      <c r="F466" s="40">
        <v>0</v>
      </c>
      <c r="G466" s="23"/>
      <c r="H466" s="23"/>
      <c r="I466" s="23"/>
      <c r="J466" s="23"/>
    </row>
    <row r="467" spans="1:10" ht="14.1" customHeight="1" x14ac:dyDescent="0.25">
      <c r="A467" s="23"/>
      <c r="B467" s="39" t="s">
        <v>57</v>
      </c>
      <c r="C467" s="40">
        <v>0</v>
      </c>
      <c r="D467" s="40">
        <v>0</v>
      </c>
      <c r="E467" s="40">
        <v>0</v>
      </c>
      <c r="F467" s="40">
        <v>0</v>
      </c>
      <c r="G467" s="23"/>
      <c r="H467" s="23"/>
      <c r="I467" s="23"/>
      <c r="J467" s="23"/>
    </row>
    <row r="468" spans="1:10" ht="14.1" customHeight="1" x14ac:dyDescent="0.25">
      <c r="A468" s="23"/>
      <c r="B468" s="39" t="s">
        <v>49</v>
      </c>
      <c r="C468" s="40">
        <v>0</v>
      </c>
      <c r="D468" s="40">
        <v>0</v>
      </c>
      <c r="E468" s="40">
        <v>0</v>
      </c>
      <c r="F468" s="40">
        <v>0</v>
      </c>
      <c r="G468" s="23"/>
      <c r="H468" s="23"/>
      <c r="I468" s="23"/>
      <c r="J468" s="23"/>
    </row>
    <row r="469" spans="1:10" ht="14.1" customHeight="1" x14ac:dyDescent="0.25">
      <c r="A469" s="23"/>
      <c r="B469" s="39" t="s">
        <v>58</v>
      </c>
      <c r="C469" s="40">
        <v>0</v>
      </c>
      <c r="D469" s="40">
        <v>0</v>
      </c>
      <c r="E469" s="40">
        <v>0</v>
      </c>
      <c r="F469" s="40">
        <v>0</v>
      </c>
      <c r="G469" s="23"/>
      <c r="H469" s="23"/>
      <c r="I469" s="23"/>
      <c r="J469" s="23"/>
    </row>
    <row r="470" spans="1:10" ht="14.1" customHeight="1" x14ac:dyDescent="0.25">
      <c r="A470" s="23"/>
      <c r="B470" s="39" t="s">
        <v>59</v>
      </c>
      <c r="C470" s="40">
        <v>0</v>
      </c>
      <c r="D470" s="40">
        <v>0</v>
      </c>
      <c r="E470" s="40">
        <v>0</v>
      </c>
      <c r="F470" s="40">
        <v>0</v>
      </c>
      <c r="G470" s="23"/>
      <c r="H470" s="23"/>
      <c r="I470" s="23"/>
      <c r="J470" s="23"/>
    </row>
    <row r="471" spans="1:10" ht="14.1" customHeight="1" x14ac:dyDescent="0.25">
      <c r="A471" s="23"/>
      <c r="B471" s="39" t="s">
        <v>60</v>
      </c>
      <c r="C471" s="40">
        <v>0</v>
      </c>
      <c r="D471" s="40">
        <v>0</v>
      </c>
      <c r="E471" s="40">
        <v>0</v>
      </c>
      <c r="F471" s="40">
        <v>0</v>
      </c>
      <c r="G471" s="23"/>
      <c r="H471" s="23"/>
      <c r="I471" s="23"/>
      <c r="J471" s="23"/>
    </row>
    <row r="472" spans="1:10" ht="14.1" customHeight="1" x14ac:dyDescent="0.25">
      <c r="A472" s="23"/>
      <c r="B472" s="39" t="s">
        <v>61</v>
      </c>
      <c r="C472" s="40">
        <v>0</v>
      </c>
      <c r="D472" s="40">
        <v>0</v>
      </c>
      <c r="E472" s="40">
        <v>0</v>
      </c>
      <c r="F472" s="40">
        <v>0</v>
      </c>
      <c r="G472" s="23"/>
      <c r="H472" s="23"/>
      <c r="I472" s="23"/>
      <c r="J472" s="23"/>
    </row>
    <row r="473" spans="1:10" ht="14.1" customHeight="1" x14ac:dyDescent="0.25">
      <c r="A473" s="23"/>
      <c r="B473" s="39" t="s">
        <v>62</v>
      </c>
      <c r="C473" s="40">
        <v>0</v>
      </c>
      <c r="D473" s="40">
        <v>0</v>
      </c>
      <c r="E473" s="40">
        <v>0</v>
      </c>
      <c r="F473" s="40">
        <v>47500000</v>
      </c>
      <c r="G473" s="23"/>
      <c r="H473" s="23"/>
      <c r="I473" s="23"/>
      <c r="J473" s="23"/>
    </row>
    <row r="474" spans="1:10" ht="14.1" customHeight="1" x14ac:dyDescent="0.25">
      <c r="A474" s="23"/>
      <c r="B474" s="39" t="s">
        <v>49</v>
      </c>
      <c r="C474" s="40">
        <v>0</v>
      </c>
      <c r="D474" s="40">
        <v>0</v>
      </c>
      <c r="E474" s="40">
        <v>0</v>
      </c>
      <c r="F474" s="40">
        <v>47500000</v>
      </c>
      <c r="G474" s="23"/>
      <c r="H474" s="23"/>
      <c r="I474" s="23"/>
      <c r="J474" s="23"/>
    </row>
    <row r="475" spans="1:10" ht="14.1" customHeight="1" x14ac:dyDescent="0.25">
      <c r="A475" s="23"/>
      <c r="B475" s="39" t="s">
        <v>58</v>
      </c>
      <c r="C475" s="40">
        <v>0</v>
      </c>
      <c r="D475" s="40">
        <v>0</v>
      </c>
      <c r="E475" s="40">
        <v>0</v>
      </c>
      <c r="F475" s="40">
        <v>0</v>
      </c>
      <c r="G475" s="23"/>
      <c r="H475" s="23"/>
      <c r="I475" s="23"/>
      <c r="J475" s="23"/>
    </row>
    <row r="476" spans="1:10" ht="14.1" customHeight="1" x14ac:dyDescent="0.25">
      <c r="A476" s="23"/>
      <c r="B476" s="39" t="s">
        <v>59</v>
      </c>
      <c r="C476" s="40">
        <v>0</v>
      </c>
      <c r="D476" s="40">
        <v>0</v>
      </c>
      <c r="E476" s="40">
        <v>0</v>
      </c>
      <c r="F476" s="40">
        <v>0</v>
      </c>
      <c r="G476" s="23"/>
      <c r="H476" s="23"/>
      <c r="I476" s="23"/>
      <c r="J476" s="23"/>
    </row>
    <row r="477" spans="1:10" ht="14.1" customHeight="1" x14ac:dyDescent="0.25">
      <c r="A477" s="23"/>
      <c r="B477" s="39" t="s">
        <v>60</v>
      </c>
      <c r="C477" s="40">
        <v>0</v>
      </c>
      <c r="D477" s="40">
        <v>0</v>
      </c>
      <c r="E477" s="40">
        <v>0</v>
      </c>
      <c r="F477" s="40">
        <v>0</v>
      </c>
      <c r="G477" s="23"/>
      <c r="H477" s="23"/>
      <c r="I477" s="23"/>
      <c r="J477" s="23"/>
    </row>
    <row r="478" spans="1:10" ht="14.1" customHeight="1" x14ac:dyDescent="0.25">
      <c r="A478" s="23"/>
      <c r="B478" s="39" t="s">
        <v>61</v>
      </c>
      <c r="C478" s="40">
        <v>0</v>
      </c>
      <c r="D478" s="40">
        <v>0</v>
      </c>
      <c r="E478" s="40">
        <v>0</v>
      </c>
      <c r="F478" s="40">
        <v>0</v>
      </c>
      <c r="G478" s="23"/>
      <c r="H478" s="23"/>
      <c r="I478" s="23"/>
      <c r="J478" s="23"/>
    </row>
    <row r="479" spans="1:10" ht="14.1" customHeight="1" x14ac:dyDescent="0.25">
      <c r="A479" s="23"/>
      <c r="B479" s="39" t="s">
        <v>63</v>
      </c>
      <c r="C479" s="40">
        <v>0</v>
      </c>
      <c r="D479" s="40">
        <v>0</v>
      </c>
      <c r="E479" s="40">
        <v>0</v>
      </c>
      <c r="F479" s="40">
        <v>0</v>
      </c>
      <c r="G479" s="23"/>
      <c r="H479" s="23"/>
      <c r="I479" s="23"/>
      <c r="J479" s="23"/>
    </row>
    <row r="480" spans="1:10" ht="14.1" customHeight="1" x14ac:dyDescent="0.25">
      <c r="A480" s="23"/>
      <c r="B480" s="39" t="s">
        <v>49</v>
      </c>
      <c r="C480" s="40">
        <v>0</v>
      </c>
      <c r="D480" s="40">
        <v>0</v>
      </c>
      <c r="E480" s="40">
        <v>0</v>
      </c>
      <c r="F480" s="40">
        <v>0</v>
      </c>
      <c r="G480" s="23"/>
      <c r="H480" s="23"/>
      <c r="I480" s="23"/>
      <c r="J480" s="23"/>
    </row>
    <row r="481" spans="1:10" ht="14.1" customHeight="1" x14ac:dyDescent="0.25">
      <c r="A481" s="23"/>
      <c r="B481" s="39" t="s">
        <v>58</v>
      </c>
      <c r="C481" s="40">
        <v>0</v>
      </c>
      <c r="D481" s="40">
        <v>0</v>
      </c>
      <c r="E481" s="40">
        <v>0</v>
      </c>
      <c r="F481" s="40">
        <v>0</v>
      </c>
      <c r="G481" s="23"/>
      <c r="H481" s="23"/>
      <c r="I481" s="23"/>
      <c r="J481" s="23"/>
    </row>
    <row r="482" spans="1:10" ht="14.1" customHeight="1" x14ac:dyDescent="0.25">
      <c r="A482" s="23"/>
      <c r="B482" s="39" t="s">
        <v>59</v>
      </c>
      <c r="C482" s="40">
        <v>0</v>
      </c>
      <c r="D482" s="40">
        <v>0</v>
      </c>
      <c r="E482" s="40">
        <v>0</v>
      </c>
      <c r="F482" s="40">
        <v>0</v>
      </c>
      <c r="G482" s="23"/>
      <c r="H482" s="23"/>
      <c r="I482" s="23"/>
      <c r="J482" s="23"/>
    </row>
    <row r="483" spans="1:10" ht="14.1" customHeight="1" x14ac:dyDescent="0.25">
      <c r="A483" s="23"/>
      <c r="B483" s="39" t="s">
        <v>60</v>
      </c>
      <c r="C483" s="40">
        <v>0</v>
      </c>
      <c r="D483" s="40">
        <v>0</v>
      </c>
      <c r="E483" s="40">
        <v>0</v>
      </c>
      <c r="F483" s="40">
        <v>0</v>
      </c>
      <c r="G483" s="23"/>
      <c r="H483" s="23"/>
      <c r="I483" s="23"/>
      <c r="J483" s="23"/>
    </row>
    <row r="484" spans="1:10" ht="14.1" customHeight="1" x14ac:dyDescent="0.25">
      <c r="A484" s="23"/>
      <c r="B484" s="39" t="s">
        <v>61</v>
      </c>
      <c r="C484" s="40">
        <v>0</v>
      </c>
      <c r="D484" s="40">
        <v>0</v>
      </c>
      <c r="E484" s="40">
        <v>0</v>
      </c>
      <c r="F484" s="40">
        <v>0</v>
      </c>
      <c r="G484" s="23"/>
      <c r="H484" s="23"/>
      <c r="I484" s="23"/>
      <c r="J484" s="23"/>
    </row>
    <row r="485" spans="1:10" ht="14.1" customHeight="1" x14ac:dyDescent="0.25">
      <c r="A485" s="23"/>
      <c r="B485" s="39" t="s">
        <v>64</v>
      </c>
      <c r="C485" s="40">
        <v>0</v>
      </c>
      <c r="D485" s="40">
        <v>0</v>
      </c>
      <c r="E485" s="40">
        <v>0</v>
      </c>
      <c r="F485" s="40">
        <v>0</v>
      </c>
      <c r="G485" s="23"/>
      <c r="H485" s="23"/>
      <c r="I485" s="23"/>
      <c r="J485" s="23"/>
    </row>
    <row r="486" spans="1:10" ht="14.1" customHeight="1" x14ac:dyDescent="0.25">
      <c r="A486" s="23"/>
      <c r="B486" s="39" t="s">
        <v>65</v>
      </c>
      <c r="C486" s="40">
        <v>0</v>
      </c>
      <c r="D486" s="40">
        <v>0</v>
      </c>
      <c r="E486" s="40">
        <v>0</v>
      </c>
      <c r="F486" s="40">
        <v>0</v>
      </c>
      <c r="G486" s="23"/>
      <c r="H486" s="23"/>
      <c r="I486" s="23"/>
      <c r="J486" s="23"/>
    </row>
    <row r="487" spans="1:10" ht="14.1" customHeight="1" x14ac:dyDescent="0.25">
      <c r="A487" s="23"/>
      <c r="B487" s="41" t="s">
        <v>25</v>
      </c>
      <c r="C487" s="40">
        <v>0</v>
      </c>
      <c r="D487" s="40">
        <v>0</v>
      </c>
      <c r="E487" s="40">
        <v>0</v>
      </c>
      <c r="F487" s="40">
        <v>47500000</v>
      </c>
      <c r="G487" s="23"/>
      <c r="H487" s="23"/>
      <c r="I487" s="23"/>
      <c r="J487" s="23"/>
    </row>
    <row r="488" spans="1:10" ht="14.1" customHeight="1" x14ac:dyDescent="0.25">
      <c r="A488" s="23"/>
      <c r="B488" s="33" t="s">
        <v>19</v>
      </c>
      <c r="C488" s="1619" t="s">
        <v>1947</v>
      </c>
      <c r="D488" s="1620"/>
      <c r="E488" s="1620"/>
      <c r="F488" s="1620"/>
      <c r="G488" s="23"/>
      <c r="H488" s="23"/>
      <c r="I488" s="23"/>
      <c r="J488" s="23"/>
    </row>
    <row r="489" spans="1:10" ht="14.1" customHeight="1" x14ac:dyDescent="0.25">
      <c r="A489" s="23"/>
      <c r="B489" s="34" t="s">
        <v>20</v>
      </c>
      <c r="C489" s="1615" t="s">
        <v>1948</v>
      </c>
      <c r="D489" s="1616"/>
      <c r="E489" s="1616"/>
      <c r="F489" s="1616"/>
      <c r="G489" s="23"/>
      <c r="H489" s="23"/>
      <c r="I489" s="23"/>
      <c r="J489" s="23"/>
    </row>
    <row r="490" spans="1:10" ht="14.1" customHeight="1" x14ac:dyDescent="0.25">
      <c r="A490" s="23"/>
      <c r="B490" s="34" t="s">
        <v>21</v>
      </c>
      <c r="C490" s="1615" t="s">
        <v>450</v>
      </c>
      <c r="D490" s="1616"/>
      <c r="E490" s="1616"/>
      <c r="F490" s="1616"/>
      <c r="G490" s="23"/>
      <c r="H490" s="23"/>
      <c r="I490" s="23"/>
      <c r="J490" s="23"/>
    </row>
    <row r="491" spans="1:10" ht="15" customHeight="1" x14ac:dyDescent="0.25">
      <c r="A491" s="23"/>
      <c r="B491" s="35"/>
      <c r="C491" s="36">
        <v>2023</v>
      </c>
      <c r="D491" s="36">
        <v>2024</v>
      </c>
      <c r="E491" s="36">
        <v>2025</v>
      </c>
      <c r="F491" s="36">
        <v>2026</v>
      </c>
      <c r="G491" s="23"/>
      <c r="H491" s="23"/>
      <c r="I491" s="23"/>
      <c r="J491" s="23"/>
    </row>
    <row r="492" spans="1:10" ht="15" customHeight="1" x14ac:dyDescent="0.25">
      <c r="A492" s="23"/>
      <c r="B492" s="37"/>
      <c r="C492" s="38" t="s">
        <v>22</v>
      </c>
      <c r="D492" s="38" t="s">
        <v>23</v>
      </c>
      <c r="E492" s="38" t="s">
        <v>23</v>
      </c>
      <c r="F492" s="38" t="s">
        <v>23</v>
      </c>
      <c r="G492" s="23"/>
      <c r="H492" s="23"/>
      <c r="I492" s="23"/>
      <c r="J492" s="23"/>
    </row>
    <row r="493" spans="1:10" ht="14.1" customHeight="1" x14ac:dyDescent="0.25">
      <c r="A493" s="23"/>
      <c r="B493" s="27" t="s">
        <v>33</v>
      </c>
      <c r="C493" s="31" t="s">
        <v>42</v>
      </c>
      <c r="D493" s="31" t="s">
        <v>42</v>
      </c>
      <c r="E493" s="31" t="s">
        <v>1240</v>
      </c>
      <c r="F493" s="31" t="s">
        <v>42</v>
      </c>
      <c r="G493" s="23"/>
      <c r="H493" s="23"/>
      <c r="I493" s="23"/>
      <c r="J493" s="23"/>
    </row>
    <row r="494" spans="1:10" ht="14.1" customHeight="1" x14ac:dyDescent="0.25">
      <c r="A494" s="23"/>
      <c r="B494" s="27" t="s">
        <v>35</v>
      </c>
      <c r="C494" s="31" t="s">
        <v>42</v>
      </c>
      <c r="D494" s="31" t="s">
        <v>42</v>
      </c>
      <c r="E494" s="31" t="s">
        <v>1946</v>
      </c>
      <c r="F494" s="31" t="s">
        <v>42</v>
      </c>
      <c r="G494" s="23"/>
      <c r="H494" s="23"/>
      <c r="I494" s="23"/>
      <c r="J494" s="23"/>
    </row>
    <row r="495" spans="1:10" ht="14.1" customHeight="1" x14ac:dyDescent="0.25">
      <c r="A495" s="23"/>
      <c r="B495" s="27" t="s">
        <v>40</v>
      </c>
      <c r="C495" s="31" t="s">
        <v>42</v>
      </c>
      <c r="D495" s="31" t="s">
        <v>42</v>
      </c>
      <c r="E495" s="31" t="s">
        <v>1949</v>
      </c>
      <c r="F495" s="31" t="s">
        <v>42</v>
      </c>
      <c r="G495" s="23"/>
      <c r="H495" s="23"/>
      <c r="I495" s="23"/>
      <c r="J495" s="23"/>
    </row>
    <row r="496" spans="1:10" ht="14.1" customHeight="1" x14ac:dyDescent="0.25">
      <c r="A496" s="23"/>
      <c r="B496" s="27" t="s">
        <v>41</v>
      </c>
      <c r="C496" s="31" t="s">
        <v>18</v>
      </c>
      <c r="D496" s="31" t="s">
        <v>18</v>
      </c>
      <c r="E496" s="31" t="s">
        <v>18</v>
      </c>
      <c r="F496" s="31" t="s">
        <v>117</v>
      </c>
      <c r="G496" s="23"/>
      <c r="H496" s="23"/>
      <c r="I496" s="23"/>
      <c r="J496" s="23"/>
    </row>
    <row r="497" spans="1:10" ht="14.1" customHeight="1" x14ac:dyDescent="0.25">
      <c r="A497" s="23"/>
      <c r="B497" s="27" t="s">
        <v>43</v>
      </c>
      <c r="C497" s="31" t="s">
        <v>18</v>
      </c>
      <c r="D497" s="31" t="s">
        <v>18</v>
      </c>
      <c r="E497" s="31" t="s">
        <v>18</v>
      </c>
      <c r="F497" s="31" t="s">
        <v>117</v>
      </c>
      <c r="G497" s="23"/>
      <c r="H497" s="23"/>
      <c r="I497" s="23"/>
      <c r="J497" s="23"/>
    </row>
    <row r="498" spans="1:10" ht="14.1" customHeight="1" x14ac:dyDescent="0.25">
      <c r="A498" s="23"/>
      <c r="B498" s="27" t="s">
        <v>47</v>
      </c>
      <c r="C498" s="31" t="s">
        <v>18</v>
      </c>
      <c r="D498" s="31" t="s">
        <v>18</v>
      </c>
      <c r="E498" s="31" t="s">
        <v>18</v>
      </c>
      <c r="F498" s="31" t="s">
        <v>117</v>
      </c>
      <c r="G498" s="23"/>
      <c r="H498" s="23"/>
      <c r="I498" s="23"/>
      <c r="J498" s="23"/>
    </row>
    <row r="499" spans="1:10" ht="14.1" customHeight="1" x14ac:dyDescent="0.25">
      <c r="A499" s="23"/>
      <c r="B499" s="1617" t="s">
        <v>24</v>
      </c>
      <c r="C499" s="1618"/>
      <c r="D499" s="1618"/>
      <c r="E499" s="1618"/>
      <c r="F499" s="1618"/>
      <c r="G499" s="23"/>
      <c r="H499" s="23"/>
      <c r="I499" s="23"/>
      <c r="J499" s="23"/>
    </row>
    <row r="500" spans="1:10" ht="14.1" customHeight="1" x14ac:dyDescent="0.25">
      <c r="A500" s="23"/>
      <c r="B500" s="35"/>
      <c r="C500" s="36">
        <v>2023</v>
      </c>
      <c r="D500" s="36">
        <v>2024</v>
      </c>
      <c r="E500" s="36">
        <v>2025</v>
      </c>
      <c r="F500" s="36">
        <v>2026</v>
      </c>
      <c r="G500" s="23"/>
      <c r="H500" s="23"/>
      <c r="I500" s="23"/>
      <c r="J500" s="23"/>
    </row>
    <row r="501" spans="1:10" ht="14.1" customHeight="1" x14ac:dyDescent="0.25">
      <c r="A501" s="23"/>
      <c r="B501" s="37"/>
      <c r="C501" s="38" t="s">
        <v>22</v>
      </c>
      <c r="D501" s="38" t="s">
        <v>23</v>
      </c>
      <c r="E501" s="38" t="s">
        <v>23</v>
      </c>
      <c r="F501" s="38" t="s">
        <v>23</v>
      </c>
      <c r="G501" s="23"/>
      <c r="H501" s="23"/>
      <c r="I501" s="23"/>
      <c r="J501" s="23"/>
    </row>
    <row r="502" spans="1:10" ht="14.1" customHeight="1" x14ac:dyDescent="0.25">
      <c r="A502" s="23"/>
      <c r="B502" s="39" t="s">
        <v>48</v>
      </c>
      <c r="C502" s="40">
        <v>0</v>
      </c>
      <c r="D502" s="40">
        <v>0</v>
      </c>
      <c r="E502" s="40">
        <v>0</v>
      </c>
      <c r="F502" s="40">
        <v>0</v>
      </c>
      <c r="G502" s="23"/>
      <c r="H502" s="23"/>
      <c r="I502" s="23"/>
      <c r="J502" s="23"/>
    </row>
    <row r="503" spans="1:10" ht="14.1" customHeight="1" x14ac:dyDescent="0.25">
      <c r="A503" s="23"/>
      <c r="B503" s="39" t="s">
        <v>49</v>
      </c>
      <c r="C503" s="40">
        <v>0</v>
      </c>
      <c r="D503" s="40">
        <v>0</v>
      </c>
      <c r="E503" s="40">
        <v>0</v>
      </c>
      <c r="F503" s="40">
        <v>0</v>
      </c>
      <c r="G503" s="23"/>
      <c r="H503" s="23"/>
      <c r="I503" s="23"/>
      <c r="J503" s="23"/>
    </row>
    <row r="504" spans="1:10" ht="14.1" customHeight="1" x14ac:dyDescent="0.25">
      <c r="A504" s="23"/>
      <c r="B504" s="39" t="s">
        <v>50</v>
      </c>
      <c r="C504" s="40">
        <v>0</v>
      </c>
      <c r="D504" s="40">
        <v>0</v>
      </c>
      <c r="E504" s="40">
        <v>0</v>
      </c>
      <c r="F504" s="40">
        <v>0</v>
      </c>
      <c r="G504" s="23"/>
      <c r="H504" s="23"/>
      <c r="I504" s="23"/>
      <c r="J504" s="23"/>
    </row>
    <row r="505" spans="1:10" ht="14.1" customHeight="1" x14ac:dyDescent="0.25">
      <c r="A505" s="23"/>
      <c r="B505" s="39" t="s">
        <v>51</v>
      </c>
      <c r="C505" s="40">
        <v>0</v>
      </c>
      <c r="D505" s="40">
        <v>0</v>
      </c>
      <c r="E505" s="40">
        <v>0</v>
      </c>
      <c r="F505" s="40">
        <v>0</v>
      </c>
      <c r="G505" s="23"/>
      <c r="H505" s="23"/>
      <c r="I505" s="23"/>
      <c r="J505" s="23"/>
    </row>
    <row r="506" spans="1:10" ht="14.1" customHeight="1" x14ac:dyDescent="0.25">
      <c r="A506" s="23"/>
      <c r="B506" s="39" t="s">
        <v>49</v>
      </c>
      <c r="C506" s="40">
        <v>0</v>
      </c>
      <c r="D506" s="40">
        <v>0</v>
      </c>
      <c r="E506" s="40">
        <v>0</v>
      </c>
      <c r="F506" s="40">
        <v>0</v>
      </c>
      <c r="G506" s="23"/>
      <c r="H506" s="23"/>
      <c r="I506" s="23"/>
      <c r="J506" s="23"/>
    </row>
    <row r="507" spans="1:10" ht="14.1" customHeight="1" x14ac:dyDescent="0.25">
      <c r="A507" s="23"/>
      <c r="B507" s="39" t="s">
        <v>50</v>
      </c>
      <c r="C507" s="40">
        <v>0</v>
      </c>
      <c r="D507" s="40">
        <v>0</v>
      </c>
      <c r="E507" s="40">
        <v>0</v>
      </c>
      <c r="F507" s="40">
        <v>0</v>
      </c>
      <c r="G507" s="23"/>
      <c r="H507" s="23"/>
      <c r="I507" s="23"/>
      <c r="J507" s="23"/>
    </row>
    <row r="508" spans="1:10" ht="14.1" customHeight="1" x14ac:dyDescent="0.25">
      <c r="A508" s="23"/>
      <c r="B508" s="39" t="s">
        <v>52</v>
      </c>
      <c r="C508" s="40">
        <v>0</v>
      </c>
      <c r="D508" s="40">
        <v>0</v>
      </c>
      <c r="E508" s="40">
        <v>0</v>
      </c>
      <c r="F508" s="40">
        <v>0</v>
      </c>
      <c r="G508" s="23"/>
      <c r="H508" s="23"/>
      <c r="I508" s="23"/>
      <c r="J508" s="23"/>
    </row>
    <row r="509" spans="1:10" ht="14.1" customHeight="1" x14ac:dyDescent="0.25">
      <c r="A509" s="23"/>
      <c r="B509" s="39" t="s">
        <v>49</v>
      </c>
      <c r="C509" s="40">
        <v>0</v>
      </c>
      <c r="D509" s="40">
        <v>0</v>
      </c>
      <c r="E509" s="40">
        <v>0</v>
      </c>
      <c r="F509" s="40">
        <v>0</v>
      </c>
      <c r="G509" s="23"/>
      <c r="H509" s="23"/>
      <c r="I509" s="23"/>
      <c r="J509" s="23"/>
    </row>
    <row r="510" spans="1:10" ht="14.1" customHeight="1" x14ac:dyDescent="0.25">
      <c r="A510" s="23"/>
      <c r="B510" s="39" t="s">
        <v>50</v>
      </c>
      <c r="C510" s="40">
        <v>0</v>
      </c>
      <c r="D510" s="40">
        <v>0</v>
      </c>
      <c r="E510" s="40">
        <v>0</v>
      </c>
      <c r="F510" s="40">
        <v>0</v>
      </c>
      <c r="G510" s="23"/>
      <c r="H510" s="23"/>
      <c r="I510" s="23"/>
      <c r="J510" s="23"/>
    </row>
    <row r="511" spans="1:10" ht="14.1" customHeight="1" x14ac:dyDescent="0.25">
      <c r="A511" s="23"/>
      <c r="B511" s="39" t="s">
        <v>53</v>
      </c>
      <c r="C511" s="40">
        <v>0</v>
      </c>
      <c r="D511" s="40">
        <v>0</v>
      </c>
      <c r="E511" s="40">
        <v>0</v>
      </c>
      <c r="F511" s="40">
        <v>0</v>
      </c>
      <c r="G511" s="23"/>
      <c r="H511" s="23"/>
      <c r="I511" s="23"/>
      <c r="J511" s="23"/>
    </row>
    <row r="512" spans="1:10" ht="14.1" customHeight="1" x14ac:dyDescent="0.25">
      <c r="A512" s="23"/>
      <c r="B512" s="39" t="s">
        <v>49</v>
      </c>
      <c r="C512" s="40">
        <v>0</v>
      </c>
      <c r="D512" s="40">
        <v>0</v>
      </c>
      <c r="E512" s="40">
        <v>0</v>
      </c>
      <c r="F512" s="40">
        <v>0</v>
      </c>
      <c r="G512" s="23"/>
      <c r="H512" s="23"/>
      <c r="I512" s="23"/>
      <c r="J512" s="23"/>
    </row>
    <row r="513" spans="1:10" ht="14.1" customHeight="1" x14ac:dyDescent="0.25">
      <c r="A513" s="23"/>
      <c r="B513" s="39" t="s">
        <v>50</v>
      </c>
      <c r="C513" s="40">
        <v>0</v>
      </c>
      <c r="D513" s="40">
        <v>0</v>
      </c>
      <c r="E513" s="40">
        <v>0</v>
      </c>
      <c r="F513" s="40">
        <v>0</v>
      </c>
      <c r="G513" s="23"/>
      <c r="H513" s="23"/>
      <c r="I513" s="23"/>
      <c r="J513" s="23"/>
    </row>
    <row r="514" spans="1:10" ht="14.1" customHeight="1" x14ac:dyDescent="0.25">
      <c r="A514" s="23"/>
      <c r="B514" s="39" t="s">
        <v>54</v>
      </c>
      <c r="C514" s="40">
        <v>0</v>
      </c>
      <c r="D514" s="40">
        <v>0</v>
      </c>
      <c r="E514" s="40">
        <v>0</v>
      </c>
      <c r="F514" s="40">
        <v>0</v>
      </c>
      <c r="G514" s="23"/>
      <c r="H514" s="23"/>
      <c r="I514" s="23"/>
      <c r="J514" s="23"/>
    </row>
    <row r="515" spans="1:10" ht="14.1" customHeight="1" x14ac:dyDescent="0.25">
      <c r="A515" s="23"/>
      <c r="B515" s="39" t="s">
        <v>49</v>
      </c>
      <c r="C515" s="40">
        <v>0</v>
      </c>
      <c r="D515" s="40">
        <v>0</v>
      </c>
      <c r="E515" s="40">
        <v>0</v>
      </c>
      <c r="F515" s="40">
        <v>0</v>
      </c>
      <c r="G515" s="23"/>
      <c r="H515" s="23"/>
      <c r="I515" s="23"/>
      <c r="J515" s="23"/>
    </row>
    <row r="516" spans="1:10" ht="14.1" customHeight="1" x14ac:dyDescent="0.25">
      <c r="A516" s="23"/>
      <c r="B516" s="39" t="s">
        <v>50</v>
      </c>
      <c r="C516" s="40">
        <v>0</v>
      </c>
      <c r="D516" s="40">
        <v>0</v>
      </c>
      <c r="E516" s="40">
        <v>0</v>
      </c>
      <c r="F516" s="40">
        <v>0</v>
      </c>
      <c r="G516" s="23"/>
      <c r="H516" s="23"/>
      <c r="I516" s="23"/>
      <c r="J516" s="23"/>
    </row>
    <row r="517" spans="1:10" ht="14.1" customHeight="1" x14ac:dyDescent="0.25">
      <c r="A517" s="23"/>
      <c r="B517" s="39" t="s">
        <v>55</v>
      </c>
      <c r="C517" s="40">
        <v>0</v>
      </c>
      <c r="D517" s="40">
        <v>0</v>
      </c>
      <c r="E517" s="40">
        <v>0</v>
      </c>
      <c r="F517" s="40">
        <v>0</v>
      </c>
      <c r="G517" s="23"/>
      <c r="H517" s="23"/>
      <c r="I517" s="23"/>
      <c r="J517" s="23"/>
    </row>
    <row r="518" spans="1:10" ht="14.1" customHeight="1" x14ac:dyDescent="0.25">
      <c r="A518" s="23"/>
      <c r="B518" s="39" t="s">
        <v>49</v>
      </c>
      <c r="C518" s="40">
        <v>0</v>
      </c>
      <c r="D518" s="40">
        <v>0</v>
      </c>
      <c r="E518" s="40">
        <v>0</v>
      </c>
      <c r="F518" s="40">
        <v>0</v>
      </c>
      <c r="G518" s="23"/>
      <c r="H518" s="23"/>
      <c r="I518" s="23"/>
      <c r="J518" s="23"/>
    </row>
    <row r="519" spans="1:10" ht="14.1" customHeight="1" x14ac:dyDescent="0.25">
      <c r="A519" s="23"/>
      <c r="B519" s="39" t="s">
        <v>50</v>
      </c>
      <c r="C519" s="40">
        <v>0</v>
      </c>
      <c r="D519" s="40">
        <v>0</v>
      </c>
      <c r="E519" s="40">
        <v>0</v>
      </c>
      <c r="F519" s="40">
        <v>0</v>
      </c>
      <c r="G519" s="23"/>
      <c r="H519" s="23"/>
      <c r="I519" s="23"/>
      <c r="J519" s="23"/>
    </row>
    <row r="520" spans="1:10" ht="14.1" customHeight="1" x14ac:dyDescent="0.25">
      <c r="A520" s="23"/>
      <c r="B520" s="39" t="s">
        <v>56</v>
      </c>
      <c r="C520" s="40">
        <v>0</v>
      </c>
      <c r="D520" s="40">
        <v>0</v>
      </c>
      <c r="E520" s="40">
        <v>0</v>
      </c>
      <c r="F520" s="40">
        <v>0</v>
      </c>
      <c r="G520" s="23"/>
      <c r="H520" s="23"/>
      <c r="I520" s="23"/>
      <c r="J520" s="23"/>
    </row>
    <row r="521" spans="1:10" ht="14.1" customHeight="1" x14ac:dyDescent="0.25">
      <c r="A521" s="23"/>
      <c r="B521" s="39" t="s">
        <v>49</v>
      </c>
      <c r="C521" s="40">
        <v>0</v>
      </c>
      <c r="D521" s="40">
        <v>0</v>
      </c>
      <c r="E521" s="40">
        <v>0</v>
      </c>
      <c r="F521" s="40">
        <v>0</v>
      </c>
      <c r="G521" s="23"/>
      <c r="H521" s="23"/>
      <c r="I521" s="23"/>
      <c r="J521" s="23"/>
    </row>
    <row r="522" spans="1:10" ht="14.1" customHeight="1" x14ac:dyDescent="0.25">
      <c r="A522" s="23"/>
      <c r="B522" s="39" t="s">
        <v>50</v>
      </c>
      <c r="C522" s="40">
        <v>0</v>
      </c>
      <c r="D522" s="40">
        <v>0</v>
      </c>
      <c r="E522" s="40">
        <v>0</v>
      </c>
      <c r="F522" s="40">
        <v>0</v>
      </c>
      <c r="G522" s="23"/>
      <c r="H522" s="23"/>
      <c r="I522" s="23"/>
      <c r="J522" s="23"/>
    </row>
    <row r="523" spans="1:10" ht="14.1" customHeight="1" x14ac:dyDescent="0.25">
      <c r="A523" s="23"/>
      <c r="B523" s="39" t="s">
        <v>57</v>
      </c>
      <c r="C523" s="40">
        <v>0</v>
      </c>
      <c r="D523" s="40">
        <v>0</v>
      </c>
      <c r="E523" s="40">
        <v>0</v>
      </c>
      <c r="F523" s="40">
        <v>0</v>
      </c>
      <c r="G523" s="23"/>
      <c r="H523" s="23"/>
      <c r="I523" s="23"/>
      <c r="J523" s="23"/>
    </row>
    <row r="524" spans="1:10" ht="14.1" customHeight="1" x14ac:dyDescent="0.25">
      <c r="A524" s="23"/>
      <c r="B524" s="39" t="s">
        <v>49</v>
      </c>
      <c r="C524" s="40">
        <v>0</v>
      </c>
      <c r="D524" s="40">
        <v>0</v>
      </c>
      <c r="E524" s="40">
        <v>0</v>
      </c>
      <c r="F524" s="40">
        <v>0</v>
      </c>
      <c r="G524" s="23"/>
      <c r="H524" s="23"/>
      <c r="I524" s="23"/>
      <c r="J524" s="23"/>
    </row>
    <row r="525" spans="1:10" ht="14.1" customHeight="1" x14ac:dyDescent="0.25">
      <c r="A525" s="23"/>
      <c r="B525" s="39" t="s">
        <v>58</v>
      </c>
      <c r="C525" s="40">
        <v>0</v>
      </c>
      <c r="D525" s="40">
        <v>0</v>
      </c>
      <c r="E525" s="40">
        <v>0</v>
      </c>
      <c r="F525" s="40">
        <v>0</v>
      </c>
      <c r="G525" s="23"/>
      <c r="H525" s="23"/>
      <c r="I525" s="23"/>
      <c r="J525" s="23"/>
    </row>
    <row r="526" spans="1:10" ht="14.1" customHeight="1" x14ac:dyDescent="0.25">
      <c r="A526" s="23"/>
      <c r="B526" s="39" t="s">
        <v>59</v>
      </c>
      <c r="C526" s="40">
        <v>0</v>
      </c>
      <c r="D526" s="40">
        <v>0</v>
      </c>
      <c r="E526" s="40">
        <v>0</v>
      </c>
      <c r="F526" s="40">
        <v>0</v>
      </c>
      <c r="G526" s="23"/>
      <c r="H526" s="23"/>
      <c r="I526" s="23"/>
      <c r="J526" s="23"/>
    </row>
    <row r="527" spans="1:10" ht="14.1" customHeight="1" x14ac:dyDescent="0.25">
      <c r="A527" s="23"/>
      <c r="B527" s="39" t="s">
        <v>60</v>
      </c>
      <c r="C527" s="40">
        <v>0</v>
      </c>
      <c r="D527" s="40">
        <v>0</v>
      </c>
      <c r="E527" s="40">
        <v>0</v>
      </c>
      <c r="F527" s="40">
        <v>0</v>
      </c>
      <c r="G527" s="23"/>
      <c r="H527" s="23"/>
      <c r="I527" s="23"/>
      <c r="J527" s="23"/>
    </row>
    <row r="528" spans="1:10" ht="14.1" customHeight="1" x14ac:dyDescent="0.25">
      <c r="A528" s="23"/>
      <c r="B528" s="39" t="s">
        <v>61</v>
      </c>
      <c r="C528" s="40">
        <v>0</v>
      </c>
      <c r="D528" s="40">
        <v>0</v>
      </c>
      <c r="E528" s="40">
        <v>0</v>
      </c>
      <c r="F528" s="40">
        <v>0</v>
      </c>
      <c r="G528" s="23"/>
      <c r="H528" s="23"/>
      <c r="I528" s="23"/>
      <c r="J528" s="23"/>
    </row>
    <row r="529" spans="1:10" ht="14.1" customHeight="1" x14ac:dyDescent="0.25">
      <c r="A529" s="23"/>
      <c r="B529" s="39" t="s">
        <v>62</v>
      </c>
      <c r="C529" s="40">
        <v>0</v>
      </c>
      <c r="D529" s="40">
        <v>0</v>
      </c>
      <c r="E529" s="40">
        <v>47500000</v>
      </c>
      <c r="F529" s="40">
        <v>0</v>
      </c>
      <c r="G529" s="23"/>
      <c r="H529" s="23"/>
      <c r="I529" s="23"/>
      <c r="J529" s="23"/>
    </row>
    <row r="530" spans="1:10" ht="14.1" customHeight="1" x14ac:dyDescent="0.25">
      <c r="A530" s="23"/>
      <c r="B530" s="39" t="s">
        <v>49</v>
      </c>
      <c r="C530" s="40">
        <v>0</v>
      </c>
      <c r="D530" s="40">
        <v>0</v>
      </c>
      <c r="E530" s="40">
        <v>47500000</v>
      </c>
      <c r="F530" s="40">
        <v>0</v>
      </c>
      <c r="G530" s="23"/>
      <c r="H530" s="23"/>
      <c r="I530" s="23"/>
      <c r="J530" s="23"/>
    </row>
    <row r="531" spans="1:10" ht="14.1" customHeight="1" x14ac:dyDescent="0.25">
      <c r="A531" s="23"/>
      <c r="B531" s="39" t="s">
        <v>58</v>
      </c>
      <c r="C531" s="40">
        <v>0</v>
      </c>
      <c r="D531" s="40">
        <v>0</v>
      </c>
      <c r="E531" s="40">
        <v>0</v>
      </c>
      <c r="F531" s="40">
        <v>0</v>
      </c>
      <c r="G531" s="23"/>
      <c r="H531" s="23"/>
      <c r="I531" s="23"/>
      <c r="J531" s="23"/>
    </row>
    <row r="532" spans="1:10" ht="14.1" customHeight="1" x14ac:dyDescent="0.25">
      <c r="A532" s="23"/>
      <c r="B532" s="39" t="s">
        <v>59</v>
      </c>
      <c r="C532" s="40">
        <v>0</v>
      </c>
      <c r="D532" s="40">
        <v>0</v>
      </c>
      <c r="E532" s="40">
        <v>0</v>
      </c>
      <c r="F532" s="40">
        <v>0</v>
      </c>
      <c r="G532" s="23"/>
      <c r="H532" s="23"/>
      <c r="I532" s="23"/>
      <c r="J532" s="23"/>
    </row>
    <row r="533" spans="1:10" ht="14.1" customHeight="1" x14ac:dyDescent="0.25">
      <c r="A533" s="23"/>
      <c r="B533" s="39" t="s">
        <v>60</v>
      </c>
      <c r="C533" s="40">
        <v>0</v>
      </c>
      <c r="D533" s="40">
        <v>0</v>
      </c>
      <c r="E533" s="40">
        <v>0</v>
      </c>
      <c r="F533" s="40">
        <v>0</v>
      </c>
      <c r="G533" s="23"/>
      <c r="H533" s="23"/>
      <c r="I533" s="23"/>
      <c r="J533" s="23"/>
    </row>
    <row r="534" spans="1:10" ht="14.1" customHeight="1" x14ac:dyDescent="0.25">
      <c r="A534" s="23"/>
      <c r="B534" s="39" t="s">
        <v>61</v>
      </c>
      <c r="C534" s="40">
        <v>0</v>
      </c>
      <c r="D534" s="40">
        <v>0</v>
      </c>
      <c r="E534" s="40">
        <v>0</v>
      </c>
      <c r="F534" s="40">
        <v>0</v>
      </c>
      <c r="G534" s="23"/>
      <c r="H534" s="23"/>
      <c r="I534" s="23"/>
      <c r="J534" s="23"/>
    </row>
    <row r="535" spans="1:10" ht="14.1" customHeight="1" x14ac:dyDescent="0.25">
      <c r="A535" s="23"/>
      <c r="B535" s="39" t="s">
        <v>63</v>
      </c>
      <c r="C535" s="40">
        <v>0</v>
      </c>
      <c r="D535" s="40">
        <v>0</v>
      </c>
      <c r="E535" s="40">
        <v>0</v>
      </c>
      <c r="F535" s="40">
        <v>0</v>
      </c>
      <c r="G535" s="23"/>
      <c r="H535" s="23"/>
      <c r="I535" s="23"/>
      <c r="J535" s="23"/>
    </row>
    <row r="536" spans="1:10" ht="14.1" customHeight="1" x14ac:dyDescent="0.25">
      <c r="A536" s="23"/>
      <c r="B536" s="39" t="s">
        <v>49</v>
      </c>
      <c r="C536" s="40">
        <v>0</v>
      </c>
      <c r="D536" s="40">
        <v>0</v>
      </c>
      <c r="E536" s="40">
        <v>0</v>
      </c>
      <c r="F536" s="40">
        <v>0</v>
      </c>
      <c r="G536" s="23"/>
      <c r="H536" s="23"/>
      <c r="I536" s="23"/>
      <c r="J536" s="23"/>
    </row>
    <row r="537" spans="1:10" ht="14.1" customHeight="1" x14ac:dyDescent="0.25">
      <c r="A537" s="23"/>
      <c r="B537" s="39" t="s">
        <v>58</v>
      </c>
      <c r="C537" s="40">
        <v>0</v>
      </c>
      <c r="D537" s="40">
        <v>0</v>
      </c>
      <c r="E537" s="40">
        <v>0</v>
      </c>
      <c r="F537" s="40">
        <v>0</v>
      </c>
      <c r="G537" s="23"/>
      <c r="H537" s="23"/>
      <c r="I537" s="23"/>
      <c r="J537" s="23"/>
    </row>
    <row r="538" spans="1:10" ht="14.1" customHeight="1" x14ac:dyDescent="0.25">
      <c r="A538" s="23"/>
      <c r="B538" s="39" t="s">
        <v>59</v>
      </c>
      <c r="C538" s="40">
        <v>0</v>
      </c>
      <c r="D538" s="40">
        <v>0</v>
      </c>
      <c r="E538" s="40">
        <v>0</v>
      </c>
      <c r="F538" s="40">
        <v>0</v>
      </c>
      <c r="G538" s="23"/>
      <c r="H538" s="23"/>
      <c r="I538" s="23"/>
      <c r="J538" s="23"/>
    </row>
    <row r="539" spans="1:10" ht="14.1" customHeight="1" x14ac:dyDescent="0.25">
      <c r="A539" s="23"/>
      <c r="B539" s="39" t="s">
        <v>60</v>
      </c>
      <c r="C539" s="40">
        <v>0</v>
      </c>
      <c r="D539" s="40">
        <v>0</v>
      </c>
      <c r="E539" s="40">
        <v>0</v>
      </c>
      <c r="F539" s="40">
        <v>0</v>
      </c>
      <c r="G539" s="23"/>
      <c r="H539" s="23"/>
      <c r="I539" s="23"/>
      <c r="J539" s="23"/>
    </row>
    <row r="540" spans="1:10" ht="14.1" customHeight="1" x14ac:dyDescent="0.25">
      <c r="A540" s="23"/>
      <c r="B540" s="39" t="s">
        <v>61</v>
      </c>
      <c r="C540" s="40">
        <v>0</v>
      </c>
      <c r="D540" s="40">
        <v>0</v>
      </c>
      <c r="E540" s="40">
        <v>0</v>
      </c>
      <c r="F540" s="40">
        <v>0</v>
      </c>
      <c r="G540" s="23"/>
      <c r="H540" s="23"/>
      <c r="I540" s="23"/>
      <c r="J540" s="23"/>
    </row>
    <row r="541" spans="1:10" ht="14.1" customHeight="1" x14ac:dyDescent="0.25">
      <c r="A541" s="23"/>
      <c r="B541" s="39" t="s">
        <v>64</v>
      </c>
      <c r="C541" s="40">
        <v>0</v>
      </c>
      <c r="D541" s="40">
        <v>0</v>
      </c>
      <c r="E541" s="40">
        <v>0</v>
      </c>
      <c r="F541" s="40">
        <v>0</v>
      </c>
      <c r="G541" s="23"/>
      <c r="H541" s="23"/>
      <c r="I541" s="23"/>
      <c r="J541" s="23"/>
    </row>
    <row r="542" spans="1:10" ht="14.1" customHeight="1" x14ac:dyDescent="0.25">
      <c r="A542" s="23"/>
      <c r="B542" s="39" t="s">
        <v>65</v>
      </c>
      <c r="C542" s="40">
        <v>0</v>
      </c>
      <c r="D542" s="40">
        <v>0</v>
      </c>
      <c r="E542" s="40">
        <v>0</v>
      </c>
      <c r="F542" s="40">
        <v>0</v>
      </c>
      <c r="G542" s="23"/>
      <c r="H542" s="23"/>
      <c r="I542" s="23"/>
      <c r="J542" s="23"/>
    </row>
    <row r="543" spans="1:10" ht="14.1" customHeight="1" x14ac:dyDescent="0.25">
      <c r="A543" s="23"/>
      <c r="B543" s="41" t="s">
        <v>25</v>
      </c>
      <c r="C543" s="40">
        <v>0</v>
      </c>
      <c r="D543" s="40">
        <v>0</v>
      </c>
      <c r="E543" s="40">
        <v>47500000</v>
      </c>
      <c r="F543" s="40">
        <v>0</v>
      </c>
      <c r="G543" s="23"/>
      <c r="H543" s="23"/>
      <c r="I543" s="23"/>
      <c r="J543" s="23"/>
    </row>
    <row r="544" spans="1:10" ht="14.1" customHeight="1" x14ac:dyDescent="0.25">
      <c r="A544" s="23"/>
      <c r="B544" s="33" t="s">
        <v>19</v>
      </c>
      <c r="C544" s="1619" t="s">
        <v>1950</v>
      </c>
      <c r="D544" s="1620"/>
      <c r="E544" s="1620"/>
      <c r="F544" s="1620"/>
      <c r="G544" s="23"/>
      <c r="H544" s="23"/>
      <c r="I544" s="23"/>
      <c r="J544" s="23"/>
    </row>
    <row r="545" spans="1:10" ht="14.1" customHeight="1" x14ac:dyDescent="0.25">
      <c r="A545" s="23"/>
      <c r="B545" s="34" t="s">
        <v>20</v>
      </c>
      <c r="C545" s="1615" t="s">
        <v>1951</v>
      </c>
      <c r="D545" s="1616"/>
      <c r="E545" s="1616"/>
      <c r="F545" s="1616"/>
      <c r="G545" s="23"/>
      <c r="H545" s="23"/>
      <c r="I545" s="23"/>
      <c r="J545" s="23"/>
    </row>
    <row r="546" spans="1:10" ht="14.1" customHeight="1" x14ac:dyDescent="0.25">
      <c r="A546" s="23"/>
      <c r="B546" s="34" t="s">
        <v>21</v>
      </c>
      <c r="C546" s="1615" t="s">
        <v>1952</v>
      </c>
      <c r="D546" s="1616"/>
      <c r="E546" s="1616"/>
      <c r="F546" s="1616"/>
      <c r="G546" s="23"/>
      <c r="H546" s="23"/>
      <c r="I546" s="23"/>
      <c r="J546" s="23"/>
    </row>
    <row r="547" spans="1:10" ht="15" customHeight="1" x14ac:dyDescent="0.25">
      <c r="A547" s="23"/>
      <c r="B547" s="35"/>
      <c r="C547" s="36">
        <v>2023</v>
      </c>
      <c r="D547" s="36">
        <v>2024</v>
      </c>
      <c r="E547" s="36">
        <v>2025</v>
      </c>
      <c r="F547" s="36">
        <v>2026</v>
      </c>
      <c r="G547" s="23"/>
      <c r="H547" s="23"/>
      <c r="I547" s="23"/>
      <c r="J547" s="23"/>
    </row>
    <row r="548" spans="1:10" ht="15" customHeight="1" x14ac:dyDescent="0.25">
      <c r="A548" s="23"/>
      <c r="B548" s="37"/>
      <c r="C548" s="38" t="s">
        <v>22</v>
      </c>
      <c r="D548" s="38" t="s">
        <v>23</v>
      </c>
      <c r="E548" s="38" t="s">
        <v>23</v>
      </c>
      <c r="F548" s="38" t="s">
        <v>23</v>
      </c>
      <c r="G548" s="23"/>
      <c r="H548" s="23"/>
      <c r="I548" s="23"/>
      <c r="J548" s="23"/>
    </row>
    <row r="549" spans="1:10" ht="14.1" customHeight="1" x14ac:dyDescent="0.25">
      <c r="A549" s="23"/>
      <c r="B549" s="27" t="s">
        <v>33</v>
      </c>
      <c r="C549" s="31" t="s">
        <v>34</v>
      </c>
      <c r="D549" s="31" t="s">
        <v>34</v>
      </c>
      <c r="E549" s="31" t="s">
        <v>42</v>
      </c>
      <c r="F549" s="31" t="s">
        <v>42</v>
      </c>
      <c r="G549" s="23"/>
      <c r="H549" s="23"/>
      <c r="I549" s="23"/>
      <c r="J549" s="23"/>
    </row>
    <row r="550" spans="1:10" ht="14.1" customHeight="1" x14ac:dyDescent="0.25">
      <c r="A550" s="23"/>
      <c r="B550" s="27" t="s">
        <v>35</v>
      </c>
      <c r="C550" s="31" t="s">
        <v>1953</v>
      </c>
      <c r="D550" s="31" t="s">
        <v>1954</v>
      </c>
      <c r="E550" s="31" t="s">
        <v>42</v>
      </c>
      <c r="F550" s="31" t="s">
        <v>42</v>
      </c>
      <c r="G550" s="23"/>
      <c r="H550" s="23"/>
      <c r="I550" s="23"/>
      <c r="J550" s="23"/>
    </row>
    <row r="551" spans="1:10" ht="14.1" customHeight="1" x14ac:dyDescent="0.25">
      <c r="A551" s="23"/>
      <c r="B551" s="27" t="s">
        <v>40</v>
      </c>
      <c r="C551" s="31" t="s">
        <v>1953</v>
      </c>
      <c r="D551" s="31" t="s">
        <v>1954</v>
      </c>
      <c r="E551" s="31" t="s">
        <v>42</v>
      </c>
      <c r="F551" s="31" t="s">
        <v>42</v>
      </c>
      <c r="G551" s="23"/>
      <c r="H551" s="23"/>
      <c r="I551" s="23"/>
      <c r="J551" s="23"/>
    </row>
    <row r="552" spans="1:10" ht="14.1" customHeight="1" x14ac:dyDescent="0.25">
      <c r="A552" s="23"/>
      <c r="B552" s="27" t="s">
        <v>41</v>
      </c>
      <c r="C552" s="31" t="s">
        <v>18</v>
      </c>
      <c r="D552" s="31" t="s">
        <v>42</v>
      </c>
      <c r="E552" s="31" t="s">
        <v>117</v>
      </c>
      <c r="F552" s="31" t="s">
        <v>18</v>
      </c>
      <c r="G552" s="23"/>
      <c r="H552" s="23"/>
      <c r="I552" s="23"/>
      <c r="J552" s="23"/>
    </row>
    <row r="553" spans="1:10" ht="14.1" customHeight="1" x14ac:dyDescent="0.25">
      <c r="A553" s="23"/>
      <c r="B553" s="27" t="s">
        <v>43</v>
      </c>
      <c r="C553" s="31" t="s">
        <v>18</v>
      </c>
      <c r="D553" s="31" t="s">
        <v>1955</v>
      </c>
      <c r="E553" s="31" t="s">
        <v>117</v>
      </c>
      <c r="F553" s="31" t="s">
        <v>18</v>
      </c>
      <c r="G553" s="23"/>
      <c r="H553" s="23"/>
      <c r="I553" s="23"/>
      <c r="J553" s="23"/>
    </row>
    <row r="554" spans="1:10" ht="14.1" customHeight="1" x14ac:dyDescent="0.25">
      <c r="A554" s="23"/>
      <c r="B554" s="27" t="s">
        <v>47</v>
      </c>
      <c r="C554" s="31" t="s">
        <v>18</v>
      </c>
      <c r="D554" s="31" t="s">
        <v>1955</v>
      </c>
      <c r="E554" s="31" t="s">
        <v>117</v>
      </c>
      <c r="F554" s="31" t="s">
        <v>18</v>
      </c>
      <c r="G554" s="23"/>
      <c r="H554" s="23"/>
      <c r="I554" s="23"/>
      <c r="J554" s="23"/>
    </row>
    <row r="555" spans="1:10" ht="14.1" customHeight="1" x14ac:dyDescent="0.25">
      <c r="A555" s="23"/>
      <c r="B555" s="1617" t="s">
        <v>24</v>
      </c>
      <c r="C555" s="1618"/>
      <c r="D555" s="1618"/>
      <c r="E555" s="1618"/>
      <c r="F555" s="1618"/>
      <c r="G555" s="23"/>
      <c r="H555" s="23"/>
      <c r="I555" s="23"/>
      <c r="J555" s="23"/>
    </row>
    <row r="556" spans="1:10" ht="14.1" customHeight="1" x14ac:dyDescent="0.25">
      <c r="A556" s="23"/>
      <c r="B556" s="35"/>
      <c r="C556" s="36">
        <v>2023</v>
      </c>
      <c r="D556" s="36">
        <v>2024</v>
      </c>
      <c r="E556" s="36">
        <v>2025</v>
      </c>
      <c r="F556" s="36">
        <v>2026</v>
      </c>
      <c r="G556" s="23"/>
      <c r="H556" s="23"/>
      <c r="I556" s="23"/>
      <c r="J556" s="23"/>
    </row>
    <row r="557" spans="1:10" ht="14.1" customHeight="1" x14ac:dyDescent="0.25">
      <c r="A557" s="23"/>
      <c r="B557" s="37"/>
      <c r="C557" s="38" t="s">
        <v>22</v>
      </c>
      <c r="D557" s="38" t="s">
        <v>23</v>
      </c>
      <c r="E557" s="38" t="s">
        <v>23</v>
      </c>
      <c r="F557" s="38" t="s">
        <v>23</v>
      </c>
      <c r="G557" s="23"/>
      <c r="H557" s="23"/>
      <c r="I557" s="23"/>
      <c r="J557" s="23"/>
    </row>
    <row r="558" spans="1:10" ht="14.1" customHeight="1" x14ac:dyDescent="0.25">
      <c r="A558" s="23"/>
      <c r="B558" s="39" t="s">
        <v>48</v>
      </c>
      <c r="C558" s="40">
        <v>0</v>
      </c>
      <c r="D558" s="40">
        <v>0</v>
      </c>
      <c r="E558" s="40">
        <v>0</v>
      </c>
      <c r="F558" s="40">
        <v>0</v>
      </c>
      <c r="G558" s="23"/>
      <c r="H558" s="23"/>
      <c r="I558" s="23"/>
      <c r="J558" s="23"/>
    </row>
    <row r="559" spans="1:10" ht="14.1" customHeight="1" x14ac:dyDescent="0.25">
      <c r="A559" s="23"/>
      <c r="B559" s="39" t="s">
        <v>49</v>
      </c>
      <c r="C559" s="40">
        <v>0</v>
      </c>
      <c r="D559" s="40">
        <v>0</v>
      </c>
      <c r="E559" s="40">
        <v>0</v>
      </c>
      <c r="F559" s="40">
        <v>0</v>
      </c>
      <c r="G559" s="23"/>
      <c r="H559" s="23"/>
      <c r="I559" s="23"/>
      <c r="J559" s="23"/>
    </row>
    <row r="560" spans="1:10" ht="14.1" customHeight="1" x14ac:dyDescent="0.25">
      <c r="A560" s="23"/>
      <c r="B560" s="39" t="s">
        <v>50</v>
      </c>
      <c r="C560" s="40">
        <v>0</v>
      </c>
      <c r="D560" s="40">
        <v>0</v>
      </c>
      <c r="E560" s="40">
        <v>0</v>
      </c>
      <c r="F560" s="40">
        <v>0</v>
      </c>
      <c r="G560" s="23"/>
      <c r="H560" s="23"/>
      <c r="I560" s="23"/>
      <c r="J560" s="23"/>
    </row>
    <row r="561" spans="1:10" ht="14.1" customHeight="1" x14ac:dyDescent="0.25">
      <c r="A561" s="23"/>
      <c r="B561" s="39" t="s">
        <v>51</v>
      </c>
      <c r="C561" s="40">
        <v>0</v>
      </c>
      <c r="D561" s="40">
        <v>0</v>
      </c>
      <c r="E561" s="40">
        <v>0</v>
      </c>
      <c r="F561" s="40">
        <v>0</v>
      </c>
      <c r="G561" s="23"/>
      <c r="H561" s="23"/>
      <c r="I561" s="23"/>
      <c r="J561" s="23"/>
    </row>
    <row r="562" spans="1:10" ht="14.1" customHeight="1" x14ac:dyDescent="0.25">
      <c r="A562" s="23"/>
      <c r="B562" s="39" t="s">
        <v>49</v>
      </c>
      <c r="C562" s="40">
        <v>0</v>
      </c>
      <c r="D562" s="40">
        <v>0</v>
      </c>
      <c r="E562" s="40">
        <v>0</v>
      </c>
      <c r="F562" s="40">
        <v>0</v>
      </c>
      <c r="G562" s="23"/>
      <c r="H562" s="23"/>
      <c r="I562" s="23"/>
      <c r="J562" s="23"/>
    </row>
    <row r="563" spans="1:10" ht="14.1" customHeight="1" x14ac:dyDescent="0.25">
      <c r="A563" s="23"/>
      <c r="B563" s="39" t="s">
        <v>50</v>
      </c>
      <c r="C563" s="40">
        <v>0</v>
      </c>
      <c r="D563" s="40">
        <v>0</v>
      </c>
      <c r="E563" s="40">
        <v>0</v>
      </c>
      <c r="F563" s="40">
        <v>0</v>
      </c>
      <c r="G563" s="23"/>
      <c r="H563" s="23"/>
      <c r="I563" s="23"/>
      <c r="J563" s="23"/>
    </row>
    <row r="564" spans="1:10" ht="14.1" customHeight="1" x14ac:dyDescent="0.25">
      <c r="A564" s="23"/>
      <c r="B564" s="39" t="s">
        <v>52</v>
      </c>
      <c r="C564" s="40">
        <v>0</v>
      </c>
      <c r="D564" s="40">
        <v>0</v>
      </c>
      <c r="E564" s="40">
        <v>0</v>
      </c>
      <c r="F564" s="40">
        <v>0</v>
      </c>
      <c r="G564" s="23"/>
      <c r="H564" s="23"/>
      <c r="I564" s="23"/>
      <c r="J564" s="23"/>
    </row>
    <row r="565" spans="1:10" ht="14.1" customHeight="1" x14ac:dyDescent="0.25">
      <c r="A565" s="23"/>
      <c r="B565" s="39" t="s">
        <v>49</v>
      </c>
      <c r="C565" s="40">
        <v>0</v>
      </c>
      <c r="D565" s="40">
        <v>0</v>
      </c>
      <c r="E565" s="40">
        <v>0</v>
      </c>
      <c r="F565" s="40">
        <v>0</v>
      </c>
      <c r="G565" s="23"/>
      <c r="H565" s="23"/>
      <c r="I565" s="23"/>
      <c r="J565" s="23"/>
    </row>
    <row r="566" spans="1:10" ht="14.1" customHeight="1" x14ac:dyDescent="0.25">
      <c r="A566" s="23"/>
      <c r="B566" s="39" t="s">
        <v>50</v>
      </c>
      <c r="C566" s="40">
        <v>0</v>
      </c>
      <c r="D566" s="40">
        <v>0</v>
      </c>
      <c r="E566" s="40">
        <v>0</v>
      </c>
      <c r="F566" s="40">
        <v>0</v>
      </c>
      <c r="G566" s="23"/>
      <c r="H566" s="23"/>
      <c r="I566" s="23"/>
      <c r="J566" s="23"/>
    </row>
    <row r="567" spans="1:10" ht="14.1" customHeight="1" x14ac:dyDescent="0.25">
      <c r="A567" s="23"/>
      <c r="B567" s="39" t="s">
        <v>53</v>
      </c>
      <c r="C567" s="40">
        <v>0</v>
      </c>
      <c r="D567" s="40">
        <v>0</v>
      </c>
      <c r="E567" s="40">
        <v>0</v>
      </c>
      <c r="F567" s="40">
        <v>0</v>
      </c>
      <c r="G567" s="23"/>
      <c r="H567" s="23"/>
      <c r="I567" s="23"/>
      <c r="J567" s="23"/>
    </row>
    <row r="568" spans="1:10" ht="14.1" customHeight="1" x14ac:dyDescent="0.25">
      <c r="A568" s="23"/>
      <c r="B568" s="39" t="s">
        <v>49</v>
      </c>
      <c r="C568" s="40">
        <v>0</v>
      </c>
      <c r="D568" s="40">
        <v>0</v>
      </c>
      <c r="E568" s="40">
        <v>0</v>
      </c>
      <c r="F568" s="40">
        <v>0</v>
      </c>
      <c r="G568" s="23"/>
      <c r="H568" s="23"/>
      <c r="I568" s="23"/>
      <c r="J568" s="23"/>
    </row>
    <row r="569" spans="1:10" ht="14.1" customHeight="1" x14ac:dyDescent="0.25">
      <c r="A569" s="23"/>
      <c r="B569" s="39" t="s">
        <v>50</v>
      </c>
      <c r="C569" s="40">
        <v>0</v>
      </c>
      <c r="D569" s="40">
        <v>0</v>
      </c>
      <c r="E569" s="40">
        <v>0</v>
      </c>
      <c r="F569" s="40">
        <v>0</v>
      </c>
      <c r="G569" s="23"/>
      <c r="H569" s="23"/>
      <c r="I569" s="23"/>
      <c r="J569" s="23"/>
    </row>
    <row r="570" spans="1:10" ht="14.1" customHeight="1" x14ac:dyDescent="0.25">
      <c r="A570" s="23"/>
      <c r="B570" s="39" t="s">
        <v>54</v>
      </c>
      <c r="C570" s="40">
        <v>0</v>
      </c>
      <c r="D570" s="40">
        <v>0</v>
      </c>
      <c r="E570" s="40">
        <v>0</v>
      </c>
      <c r="F570" s="40">
        <v>0</v>
      </c>
      <c r="G570" s="23"/>
      <c r="H570" s="23"/>
      <c r="I570" s="23"/>
      <c r="J570" s="23"/>
    </row>
    <row r="571" spans="1:10" ht="14.1" customHeight="1" x14ac:dyDescent="0.25">
      <c r="A571" s="23"/>
      <c r="B571" s="39" t="s">
        <v>49</v>
      </c>
      <c r="C571" s="40">
        <v>0</v>
      </c>
      <c r="D571" s="40">
        <v>0</v>
      </c>
      <c r="E571" s="40">
        <v>0</v>
      </c>
      <c r="F571" s="40">
        <v>0</v>
      </c>
      <c r="G571" s="23"/>
      <c r="H571" s="23"/>
      <c r="I571" s="23"/>
      <c r="J571" s="23"/>
    </row>
    <row r="572" spans="1:10" ht="14.1" customHeight="1" x14ac:dyDescent="0.25">
      <c r="A572" s="23"/>
      <c r="B572" s="39" t="s">
        <v>50</v>
      </c>
      <c r="C572" s="40">
        <v>0</v>
      </c>
      <c r="D572" s="40">
        <v>0</v>
      </c>
      <c r="E572" s="40">
        <v>0</v>
      </c>
      <c r="F572" s="40">
        <v>0</v>
      </c>
      <c r="G572" s="23"/>
      <c r="H572" s="23"/>
      <c r="I572" s="23"/>
      <c r="J572" s="23"/>
    </row>
    <row r="573" spans="1:10" ht="14.1" customHeight="1" x14ac:dyDescent="0.25">
      <c r="A573" s="23"/>
      <c r="B573" s="39" t="s">
        <v>55</v>
      </c>
      <c r="C573" s="40">
        <v>0</v>
      </c>
      <c r="D573" s="40">
        <v>0</v>
      </c>
      <c r="E573" s="40">
        <v>0</v>
      </c>
      <c r="F573" s="40">
        <v>0</v>
      </c>
      <c r="G573" s="23"/>
      <c r="H573" s="23"/>
      <c r="I573" s="23"/>
      <c r="J573" s="23"/>
    </row>
    <row r="574" spans="1:10" ht="14.1" customHeight="1" x14ac:dyDescent="0.25">
      <c r="A574" s="23"/>
      <c r="B574" s="39" t="s">
        <v>49</v>
      </c>
      <c r="C574" s="40">
        <v>0</v>
      </c>
      <c r="D574" s="40">
        <v>0</v>
      </c>
      <c r="E574" s="40">
        <v>0</v>
      </c>
      <c r="F574" s="40">
        <v>0</v>
      </c>
      <c r="G574" s="23"/>
      <c r="H574" s="23"/>
      <c r="I574" s="23"/>
      <c r="J574" s="23"/>
    </row>
    <row r="575" spans="1:10" ht="14.1" customHeight="1" x14ac:dyDescent="0.25">
      <c r="A575" s="23"/>
      <c r="B575" s="39" t="s">
        <v>50</v>
      </c>
      <c r="C575" s="40">
        <v>0</v>
      </c>
      <c r="D575" s="40">
        <v>0</v>
      </c>
      <c r="E575" s="40">
        <v>0</v>
      </c>
      <c r="F575" s="40">
        <v>0</v>
      </c>
      <c r="G575" s="23"/>
      <c r="H575" s="23"/>
      <c r="I575" s="23"/>
      <c r="J575" s="23"/>
    </row>
    <row r="576" spans="1:10" ht="14.1" customHeight="1" x14ac:dyDescent="0.25">
      <c r="A576" s="23"/>
      <c r="B576" s="39" t="s">
        <v>56</v>
      </c>
      <c r="C576" s="40">
        <v>0</v>
      </c>
      <c r="D576" s="40">
        <v>0</v>
      </c>
      <c r="E576" s="40">
        <v>0</v>
      </c>
      <c r="F576" s="40">
        <v>0</v>
      </c>
      <c r="G576" s="23"/>
      <c r="H576" s="23"/>
      <c r="I576" s="23"/>
      <c r="J576" s="23"/>
    </row>
    <row r="577" spans="1:10" ht="14.1" customHeight="1" x14ac:dyDescent="0.25">
      <c r="A577" s="23"/>
      <c r="B577" s="39" t="s">
        <v>49</v>
      </c>
      <c r="C577" s="40">
        <v>0</v>
      </c>
      <c r="D577" s="40">
        <v>0</v>
      </c>
      <c r="E577" s="40">
        <v>0</v>
      </c>
      <c r="F577" s="40">
        <v>0</v>
      </c>
      <c r="G577" s="23"/>
      <c r="H577" s="23"/>
      <c r="I577" s="23"/>
      <c r="J577" s="23"/>
    </row>
    <row r="578" spans="1:10" ht="14.1" customHeight="1" x14ac:dyDescent="0.25">
      <c r="A578" s="23"/>
      <c r="B578" s="39" t="s">
        <v>50</v>
      </c>
      <c r="C578" s="40">
        <v>0</v>
      </c>
      <c r="D578" s="40">
        <v>0</v>
      </c>
      <c r="E578" s="40">
        <v>0</v>
      </c>
      <c r="F578" s="40">
        <v>0</v>
      </c>
      <c r="G578" s="23"/>
      <c r="H578" s="23"/>
      <c r="I578" s="23"/>
      <c r="J578" s="23"/>
    </row>
    <row r="579" spans="1:10" ht="14.1" customHeight="1" x14ac:dyDescent="0.25">
      <c r="A579" s="23"/>
      <c r="B579" s="39" t="s">
        <v>57</v>
      </c>
      <c r="C579" s="40">
        <v>0</v>
      </c>
      <c r="D579" s="40">
        <v>0</v>
      </c>
      <c r="E579" s="40">
        <v>0</v>
      </c>
      <c r="F579" s="40">
        <v>0</v>
      </c>
      <c r="G579" s="23"/>
      <c r="H579" s="23"/>
      <c r="I579" s="23"/>
      <c r="J579" s="23"/>
    </row>
    <row r="580" spans="1:10" ht="14.1" customHeight="1" x14ac:dyDescent="0.25">
      <c r="A580" s="23"/>
      <c r="B580" s="39" t="s">
        <v>49</v>
      </c>
      <c r="C580" s="40">
        <v>0</v>
      </c>
      <c r="D580" s="40">
        <v>0</v>
      </c>
      <c r="E580" s="40">
        <v>0</v>
      </c>
      <c r="F580" s="40">
        <v>0</v>
      </c>
      <c r="G580" s="23"/>
      <c r="H580" s="23"/>
      <c r="I580" s="23"/>
      <c r="J580" s="23"/>
    </row>
    <row r="581" spans="1:10" ht="14.1" customHeight="1" x14ac:dyDescent="0.25">
      <c r="A581" s="23"/>
      <c r="B581" s="39" t="s">
        <v>58</v>
      </c>
      <c r="C581" s="40">
        <v>0</v>
      </c>
      <c r="D581" s="40">
        <v>0</v>
      </c>
      <c r="E581" s="40">
        <v>0</v>
      </c>
      <c r="F581" s="40">
        <v>0</v>
      </c>
      <c r="G581" s="23"/>
      <c r="H581" s="23"/>
      <c r="I581" s="23"/>
      <c r="J581" s="23"/>
    </row>
    <row r="582" spans="1:10" ht="14.1" customHeight="1" x14ac:dyDescent="0.25">
      <c r="A582" s="23"/>
      <c r="B582" s="39" t="s">
        <v>59</v>
      </c>
      <c r="C582" s="40">
        <v>0</v>
      </c>
      <c r="D582" s="40">
        <v>0</v>
      </c>
      <c r="E582" s="40">
        <v>0</v>
      </c>
      <c r="F582" s="40">
        <v>0</v>
      </c>
      <c r="G582" s="23"/>
      <c r="H582" s="23"/>
      <c r="I582" s="23"/>
      <c r="J582" s="23"/>
    </row>
    <row r="583" spans="1:10" ht="14.1" customHeight="1" x14ac:dyDescent="0.25">
      <c r="A583" s="23"/>
      <c r="B583" s="39" t="s">
        <v>60</v>
      </c>
      <c r="C583" s="40">
        <v>0</v>
      </c>
      <c r="D583" s="40">
        <v>0</v>
      </c>
      <c r="E583" s="40">
        <v>0</v>
      </c>
      <c r="F583" s="40">
        <v>0</v>
      </c>
      <c r="G583" s="23"/>
      <c r="H583" s="23"/>
      <c r="I583" s="23"/>
      <c r="J583" s="23"/>
    </row>
    <row r="584" spans="1:10" ht="14.1" customHeight="1" x14ac:dyDescent="0.25">
      <c r="A584" s="23"/>
      <c r="B584" s="39" t="s">
        <v>61</v>
      </c>
      <c r="C584" s="40">
        <v>0</v>
      </c>
      <c r="D584" s="40">
        <v>0</v>
      </c>
      <c r="E584" s="40">
        <v>0</v>
      </c>
      <c r="F584" s="40">
        <v>0</v>
      </c>
      <c r="G584" s="23"/>
      <c r="H584" s="23"/>
      <c r="I584" s="23"/>
      <c r="J584" s="23"/>
    </row>
    <row r="585" spans="1:10" ht="14.1" customHeight="1" x14ac:dyDescent="0.25">
      <c r="A585" s="23"/>
      <c r="B585" s="39" t="s">
        <v>62</v>
      </c>
      <c r="C585" s="40">
        <v>0</v>
      </c>
      <c r="D585" s="40">
        <v>17380953</v>
      </c>
      <c r="E585" s="40">
        <v>0</v>
      </c>
      <c r="F585" s="40">
        <v>0</v>
      </c>
      <c r="G585" s="23"/>
      <c r="H585" s="23"/>
      <c r="I585" s="23"/>
      <c r="J585" s="23"/>
    </row>
    <row r="586" spans="1:10" ht="14.1" customHeight="1" x14ac:dyDescent="0.25">
      <c r="A586" s="23"/>
      <c r="B586" s="39" t="s">
        <v>49</v>
      </c>
      <c r="C586" s="40">
        <v>0</v>
      </c>
      <c r="D586" s="40">
        <v>17380953</v>
      </c>
      <c r="E586" s="40">
        <v>0</v>
      </c>
      <c r="F586" s="40">
        <v>0</v>
      </c>
      <c r="G586" s="23"/>
      <c r="H586" s="23"/>
      <c r="I586" s="23"/>
      <c r="J586" s="23"/>
    </row>
    <row r="587" spans="1:10" ht="14.1" customHeight="1" x14ac:dyDescent="0.25">
      <c r="A587" s="23"/>
      <c r="B587" s="39" t="s">
        <v>58</v>
      </c>
      <c r="C587" s="40">
        <v>0</v>
      </c>
      <c r="D587" s="40">
        <v>0</v>
      </c>
      <c r="E587" s="40">
        <v>0</v>
      </c>
      <c r="F587" s="40">
        <v>0</v>
      </c>
      <c r="G587" s="23"/>
      <c r="H587" s="23"/>
      <c r="I587" s="23"/>
      <c r="J587" s="23"/>
    </row>
    <row r="588" spans="1:10" ht="14.1" customHeight="1" x14ac:dyDescent="0.25">
      <c r="A588" s="23"/>
      <c r="B588" s="39" t="s">
        <v>59</v>
      </c>
      <c r="C588" s="40">
        <v>0</v>
      </c>
      <c r="D588" s="40">
        <v>0</v>
      </c>
      <c r="E588" s="40">
        <v>0</v>
      </c>
      <c r="F588" s="40">
        <v>0</v>
      </c>
      <c r="G588" s="23"/>
      <c r="H588" s="23"/>
      <c r="I588" s="23"/>
      <c r="J588" s="23"/>
    </row>
    <row r="589" spans="1:10" ht="14.1" customHeight="1" x14ac:dyDescent="0.25">
      <c r="A589" s="23"/>
      <c r="B589" s="39" t="s">
        <v>60</v>
      </c>
      <c r="C589" s="40">
        <v>0</v>
      </c>
      <c r="D589" s="40">
        <v>0</v>
      </c>
      <c r="E589" s="40">
        <v>0</v>
      </c>
      <c r="F589" s="40">
        <v>0</v>
      </c>
      <c r="G589" s="23"/>
      <c r="H589" s="23"/>
      <c r="I589" s="23"/>
      <c r="J589" s="23"/>
    </row>
    <row r="590" spans="1:10" ht="14.1" customHeight="1" x14ac:dyDescent="0.25">
      <c r="A590" s="23"/>
      <c r="B590" s="39" t="s">
        <v>61</v>
      </c>
      <c r="C590" s="40">
        <v>0</v>
      </c>
      <c r="D590" s="40">
        <v>0</v>
      </c>
      <c r="E590" s="40">
        <v>0</v>
      </c>
      <c r="F590" s="40">
        <v>0</v>
      </c>
      <c r="G590" s="23"/>
      <c r="H590" s="23"/>
      <c r="I590" s="23"/>
      <c r="J590" s="23"/>
    </row>
    <row r="591" spans="1:10" ht="14.1" customHeight="1" x14ac:dyDescent="0.25">
      <c r="A591" s="23"/>
      <c r="B591" s="39" t="s">
        <v>63</v>
      </c>
      <c r="C591" s="40">
        <v>0</v>
      </c>
      <c r="D591" s="40">
        <v>0</v>
      </c>
      <c r="E591" s="40">
        <v>0</v>
      </c>
      <c r="F591" s="40">
        <v>0</v>
      </c>
      <c r="G591" s="23"/>
      <c r="H591" s="23"/>
      <c r="I591" s="23"/>
      <c r="J591" s="23"/>
    </row>
    <row r="592" spans="1:10" ht="14.1" customHeight="1" x14ac:dyDescent="0.25">
      <c r="A592" s="23"/>
      <c r="B592" s="39" t="s">
        <v>49</v>
      </c>
      <c r="C592" s="40">
        <v>0</v>
      </c>
      <c r="D592" s="40">
        <v>0</v>
      </c>
      <c r="E592" s="40">
        <v>0</v>
      </c>
      <c r="F592" s="40">
        <v>0</v>
      </c>
      <c r="G592" s="23"/>
      <c r="H592" s="23"/>
      <c r="I592" s="23"/>
      <c r="J592" s="23"/>
    </row>
    <row r="593" spans="1:10" ht="14.1" customHeight="1" x14ac:dyDescent="0.25">
      <c r="A593" s="23"/>
      <c r="B593" s="39" t="s">
        <v>58</v>
      </c>
      <c r="C593" s="40">
        <v>0</v>
      </c>
      <c r="D593" s="40">
        <v>0</v>
      </c>
      <c r="E593" s="40">
        <v>0</v>
      </c>
      <c r="F593" s="40">
        <v>0</v>
      </c>
      <c r="G593" s="23"/>
      <c r="H593" s="23"/>
      <c r="I593" s="23"/>
      <c r="J593" s="23"/>
    </row>
    <row r="594" spans="1:10" ht="14.1" customHeight="1" x14ac:dyDescent="0.25">
      <c r="A594" s="23"/>
      <c r="B594" s="39" t="s">
        <v>59</v>
      </c>
      <c r="C594" s="40">
        <v>0</v>
      </c>
      <c r="D594" s="40">
        <v>0</v>
      </c>
      <c r="E594" s="40">
        <v>0</v>
      </c>
      <c r="F594" s="40">
        <v>0</v>
      </c>
      <c r="G594" s="23"/>
      <c r="H594" s="23"/>
      <c r="I594" s="23"/>
      <c r="J594" s="23"/>
    </row>
    <row r="595" spans="1:10" ht="14.1" customHeight="1" x14ac:dyDescent="0.25">
      <c r="A595" s="23"/>
      <c r="B595" s="39" t="s">
        <v>60</v>
      </c>
      <c r="C595" s="40">
        <v>0</v>
      </c>
      <c r="D595" s="40">
        <v>0</v>
      </c>
      <c r="E595" s="40">
        <v>0</v>
      </c>
      <c r="F595" s="40">
        <v>0</v>
      </c>
      <c r="G595" s="23"/>
      <c r="H595" s="23"/>
      <c r="I595" s="23"/>
      <c r="J595" s="23"/>
    </row>
    <row r="596" spans="1:10" ht="14.1" customHeight="1" x14ac:dyDescent="0.25">
      <c r="A596" s="23"/>
      <c r="B596" s="39" t="s">
        <v>61</v>
      </c>
      <c r="C596" s="40">
        <v>0</v>
      </c>
      <c r="D596" s="40">
        <v>0</v>
      </c>
      <c r="E596" s="40">
        <v>0</v>
      </c>
      <c r="F596" s="40">
        <v>0</v>
      </c>
      <c r="G596" s="23"/>
      <c r="H596" s="23"/>
      <c r="I596" s="23"/>
      <c r="J596" s="23"/>
    </row>
    <row r="597" spans="1:10" ht="14.1" customHeight="1" x14ac:dyDescent="0.25">
      <c r="A597" s="23"/>
      <c r="B597" s="39" t="s">
        <v>64</v>
      </c>
      <c r="C597" s="40">
        <v>0</v>
      </c>
      <c r="D597" s="40">
        <v>0</v>
      </c>
      <c r="E597" s="40">
        <v>0</v>
      </c>
      <c r="F597" s="40">
        <v>0</v>
      </c>
      <c r="G597" s="23"/>
      <c r="H597" s="23"/>
      <c r="I597" s="23"/>
      <c r="J597" s="23"/>
    </row>
    <row r="598" spans="1:10" ht="14.1" customHeight="1" x14ac:dyDescent="0.25">
      <c r="A598" s="23"/>
      <c r="B598" s="39" t="s">
        <v>65</v>
      </c>
      <c r="C598" s="40">
        <v>0</v>
      </c>
      <c r="D598" s="40">
        <v>0</v>
      </c>
      <c r="E598" s="40">
        <v>0</v>
      </c>
      <c r="F598" s="40">
        <v>0</v>
      </c>
      <c r="G598" s="23"/>
      <c r="H598" s="23"/>
      <c r="I598" s="23"/>
      <c r="J598" s="23"/>
    </row>
    <row r="599" spans="1:10" ht="14.1" customHeight="1" x14ac:dyDescent="0.25">
      <c r="A599" s="23"/>
      <c r="B599" s="41" t="s">
        <v>25</v>
      </c>
      <c r="C599" s="40">
        <v>0</v>
      </c>
      <c r="D599" s="40">
        <v>17380953</v>
      </c>
      <c r="E599" s="40">
        <v>0</v>
      </c>
      <c r="F599" s="40">
        <v>0</v>
      </c>
      <c r="G599" s="23"/>
      <c r="H599" s="23"/>
      <c r="I599" s="23"/>
      <c r="J599" s="23"/>
    </row>
    <row r="600" spans="1:10" ht="15" customHeight="1" x14ac:dyDescent="0.25">
      <c r="A600" s="23"/>
      <c r="B600" s="42" t="s">
        <v>18</v>
      </c>
      <c r="C600" s="43" t="s">
        <v>18</v>
      </c>
      <c r="D600" s="43" t="s">
        <v>18</v>
      </c>
      <c r="E600" s="43" t="s">
        <v>18</v>
      </c>
      <c r="F600" s="43" t="s">
        <v>18</v>
      </c>
      <c r="G600" s="23"/>
      <c r="H600" s="23"/>
      <c r="I600" s="23"/>
      <c r="J600" s="23"/>
    </row>
    <row r="601" spans="1:10" ht="15" customHeight="1" x14ac:dyDescent="0.25">
      <c r="A601" s="23"/>
      <c r="B601" s="26" t="s">
        <v>171</v>
      </c>
      <c r="C601" s="44">
        <v>0</v>
      </c>
      <c r="D601" s="44">
        <v>527440000</v>
      </c>
      <c r="E601" s="44">
        <v>512440000</v>
      </c>
      <c r="F601" s="44">
        <v>513440000</v>
      </c>
      <c r="G601" s="23"/>
      <c r="H601" s="23"/>
      <c r="I601" s="23"/>
      <c r="J601" s="23"/>
    </row>
    <row r="602" spans="1:10" ht="15" customHeight="1" x14ac:dyDescent="0.25">
      <c r="A602" s="23"/>
      <c r="B602" s="27" t="s">
        <v>48</v>
      </c>
      <c r="C602" s="45">
        <v>0</v>
      </c>
      <c r="D602" s="45">
        <v>254500000</v>
      </c>
      <c r="E602" s="45">
        <v>254500000</v>
      </c>
      <c r="F602" s="45">
        <v>254500000</v>
      </c>
      <c r="G602" s="23"/>
      <c r="H602" s="23"/>
      <c r="I602" s="23"/>
      <c r="J602" s="23"/>
    </row>
    <row r="603" spans="1:10" ht="15" customHeight="1" x14ac:dyDescent="0.25">
      <c r="A603" s="23"/>
      <c r="B603" s="27" t="s">
        <v>49</v>
      </c>
      <c r="C603" s="45">
        <v>0</v>
      </c>
      <c r="D603" s="45">
        <v>254500000</v>
      </c>
      <c r="E603" s="45">
        <v>254500000</v>
      </c>
      <c r="F603" s="45">
        <v>254500000</v>
      </c>
      <c r="G603" s="23"/>
      <c r="H603" s="1348"/>
      <c r="I603" s="23"/>
      <c r="J603" s="23"/>
    </row>
    <row r="604" spans="1:10" ht="15" customHeight="1" x14ac:dyDescent="0.25">
      <c r="A604" s="23"/>
      <c r="B604" s="27" t="s">
        <v>50</v>
      </c>
      <c r="C604" s="45">
        <v>0</v>
      </c>
      <c r="D604" s="45">
        <v>0</v>
      </c>
      <c r="E604" s="45">
        <v>0</v>
      </c>
      <c r="F604" s="45">
        <v>0</v>
      </c>
      <c r="G604" s="23"/>
      <c r="H604" s="23"/>
      <c r="I604" s="23"/>
      <c r="J604" s="23"/>
    </row>
    <row r="605" spans="1:10" ht="15" customHeight="1" x14ac:dyDescent="0.25">
      <c r="A605" s="23"/>
      <c r="B605" s="27" t="s">
        <v>51</v>
      </c>
      <c r="C605" s="45">
        <v>0</v>
      </c>
      <c r="D605" s="45">
        <v>42620000</v>
      </c>
      <c r="E605" s="45">
        <v>42620000</v>
      </c>
      <c r="F605" s="45">
        <v>42620000</v>
      </c>
      <c r="G605" s="23"/>
      <c r="H605" s="23"/>
      <c r="I605" s="23"/>
      <c r="J605" s="23"/>
    </row>
    <row r="606" spans="1:10" ht="15" customHeight="1" x14ac:dyDescent="0.25">
      <c r="A606" s="23"/>
      <c r="B606" s="27" t="s">
        <v>49</v>
      </c>
      <c r="C606" s="45">
        <v>0</v>
      </c>
      <c r="D606" s="45">
        <v>42620000</v>
      </c>
      <c r="E606" s="45">
        <v>42620000</v>
      </c>
      <c r="F606" s="45">
        <v>42620000</v>
      </c>
      <c r="G606" s="23"/>
      <c r="H606" s="23"/>
      <c r="I606" s="23"/>
      <c r="J606" s="23"/>
    </row>
    <row r="607" spans="1:10" ht="15" customHeight="1" x14ac:dyDescent="0.25">
      <c r="A607" s="23"/>
      <c r="B607" s="27" t="s">
        <v>50</v>
      </c>
      <c r="C607" s="45">
        <v>0</v>
      </c>
      <c r="D607" s="45">
        <v>0</v>
      </c>
      <c r="E607" s="45">
        <v>0</v>
      </c>
      <c r="F607" s="45">
        <v>0</v>
      </c>
      <c r="G607" s="23"/>
      <c r="H607" s="23"/>
      <c r="I607" s="23"/>
      <c r="J607" s="23"/>
    </row>
    <row r="608" spans="1:10" ht="15" customHeight="1" x14ac:dyDescent="0.25">
      <c r="A608" s="23"/>
      <c r="B608" s="27" t="s">
        <v>52</v>
      </c>
      <c r="C608" s="45">
        <v>0</v>
      </c>
      <c r="D608" s="45">
        <v>182230000</v>
      </c>
      <c r="E608" s="45">
        <v>167230000</v>
      </c>
      <c r="F608" s="45">
        <v>168230000</v>
      </c>
      <c r="G608" s="23"/>
      <c r="H608" s="23"/>
      <c r="I608" s="23"/>
      <c r="J608" s="23"/>
    </row>
    <row r="609" spans="1:10" ht="15" customHeight="1" x14ac:dyDescent="0.25">
      <c r="A609" s="23"/>
      <c r="B609" s="27" t="s">
        <v>49</v>
      </c>
      <c r="C609" s="45">
        <v>0</v>
      </c>
      <c r="D609" s="45">
        <v>182230000</v>
      </c>
      <c r="E609" s="45">
        <v>167230000</v>
      </c>
      <c r="F609" s="45">
        <v>168230000</v>
      </c>
      <c r="G609" s="23"/>
      <c r="H609" s="23"/>
      <c r="I609" s="23"/>
      <c r="J609" s="23"/>
    </row>
    <row r="610" spans="1:10" ht="15" customHeight="1" x14ac:dyDescent="0.25">
      <c r="A610" s="23"/>
      <c r="B610" s="27" t="s">
        <v>50</v>
      </c>
      <c r="C610" s="45">
        <v>0</v>
      </c>
      <c r="D610" s="45">
        <v>0</v>
      </c>
      <c r="E610" s="45">
        <v>0</v>
      </c>
      <c r="F610" s="45">
        <v>0</v>
      </c>
      <c r="G610" s="23"/>
      <c r="H610" s="23"/>
      <c r="I610" s="23"/>
      <c r="J610" s="23"/>
    </row>
    <row r="611" spans="1:10" ht="15" customHeight="1" x14ac:dyDescent="0.25">
      <c r="A611" s="23"/>
      <c r="B611" s="27" t="s">
        <v>53</v>
      </c>
      <c r="C611" s="45">
        <v>0</v>
      </c>
      <c r="D611" s="45">
        <v>0</v>
      </c>
      <c r="E611" s="45">
        <v>0</v>
      </c>
      <c r="F611" s="45">
        <v>0</v>
      </c>
      <c r="G611" s="23"/>
      <c r="H611" s="23"/>
      <c r="I611" s="23"/>
      <c r="J611" s="23"/>
    </row>
    <row r="612" spans="1:10" ht="15" customHeight="1" x14ac:dyDescent="0.25">
      <c r="A612" s="23"/>
      <c r="B612" s="27" t="s">
        <v>49</v>
      </c>
      <c r="C612" s="45">
        <v>0</v>
      </c>
      <c r="D612" s="45">
        <v>0</v>
      </c>
      <c r="E612" s="45">
        <v>0</v>
      </c>
      <c r="F612" s="45">
        <v>0</v>
      </c>
      <c r="G612" s="23"/>
      <c r="H612" s="23"/>
      <c r="I612" s="23"/>
      <c r="J612" s="23"/>
    </row>
    <row r="613" spans="1:10" ht="15" customHeight="1" x14ac:dyDescent="0.25">
      <c r="A613" s="23"/>
      <c r="B613" s="27" t="s">
        <v>50</v>
      </c>
      <c r="C613" s="45">
        <v>0</v>
      </c>
      <c r="D613" s="45">
        <v>0</v>
      </c>
      <c r="E613" s="45">
        <v>0</v>
      </c>
      <c r="F613" s="45">
        <v>0</v>
      </c>
      <c r="G613" s="23"/>
      <c r="H613" s="23"/>
      <c r="I613" s="23"/>
      <c r="J613" s="23"/>
    </row>
    <row r="614" spans="1:10" ht="20.100000000000001" customHeight="1" x14ac:dyDescent="0.25">
      <c r="A614" s="23"/>
      <c r="B614" s="27" t="s">
        <v>172</v>
      </c>
      <c r="C614" s="46">
        <v>0</v>
      </c>
      <c r="D614" s="46">
        <v>0</v>
      </c>
      <c r="E614" s="46">
        <v>0</v>
      </c>
      <c r="F614" s="46">
        <v>0</v>
      </c>
      <c r="G614" s="23"/>
      <c r="H614" s="1348"/>
      <c r="I614" s="23"/>
      <c r="J614" s="23"/>
    </row>
    <row r="615" spans="1:10" ht="15" customHeight="1" x14ac:dyDescent="0.25">
      <c r="A615" s="23"/>
      <c r="B615" s="27" t="s">
        <v>49</v>
      </c>
      <c r="C615" s="45">
        <v>0</v>
      </c>
      <c r="D615" s="45">
        <v>0</v>
      </c>
      <c r="E615" s="45">
        <v>0</v>
      </c>
      <c r="F615" s="45">
        <v>0</v>
      </c>
      <c r="G615" s="23"/>
      <c r="H615" s="23"/>
      <c r="I615" s="23"/>
      <c r="J615" s="23"/>
    </row>
    <row r="616" spans="1:10" ht="15" customHeight="1" x14ac:dyDescent="0.25">
      <c r="A616" s="23"/>
      <c r="B616" s="27" t="s">
        <v>50</v>
      </c>
      <c r="C616" s="45">
        <v>0</v>
      </c>
      <c r="D616" s="45">
        <v>0</v>
      </c>
      <c r="E616" s="45">
        <v>0</v>
      </c>
      <c r="F616" s="45">
        <v>0</v>
      </c>
      <c r="G616" s="23"/>
      <c r="H616" s="23"/>
      <c r="I616" s="23"/>
      <c r="J616" s="23"/>
    </row>
    <row r="617" spans="1:10" ht="15" customHeight="1" x14ac:dyDescent="0.25">
      <c r="A617" s="23"/>
      <c r="B617" s="27" t="s">
        <v>55</v>
      </c>
      <c r="C617" s="45">
        <v>0</v>
      </c>
      <c r="D617" s="45">
        <v>90000</v>
      </c>
      <c r="E617" s="45">
        <v>90000</v>
      </c>
      <c r="F617" s="45">
        <v>90000</v>
      </c>
      <c r="G617" s="23"/>
      <c r="H617" s="23"/>
      <c r="I617" s="23"/>
      <c r="J617" s="23"/>
    </row>
    <row r="618" spans="1:10" ht="15" customHeight="1" x14ac:dyDescent="0.25">
      <c r="A618" s="23"/>
      <c r="B618" s="27" t="s">
        <v>49</v>
      </c>
      <c r="C618" s="45">
        <v>0</v>
      </c>
      <c r="D618" s="45">
        <v>90000</v>
      </c>
      <c r="E618" s="45">
        <v>90000</v>
      </c>
      <c r="F618" s="45">
        <v>90000</v>
      </c>
      <c r="G618" s="23"/>
      <c r="H618" s="23"/>
      <c r="I618" s="23"/>
      <c r="J618" s="23"/>
    </row>
    <row r="619" spans="1:10" ht="15" customHeight="1" x14ac:dyDescent="0.25">
      <c r="A619" s="23"/>
      <c r="B619" s="27" t="s">
        <v>50</v>
      </c>
      <c r="C619" s="45">
        <v>0</v>
      </c>
      <c r="D619" s="45">
        <v>0</v>
      </c>
      <c r="E619" s="45">
        <v>0</v>
      </c>
      <c r="F619" s="45">
        <v>0</v>
      </c>
      <c r="G619" s="23"/>
      <c r="H619" s="23"/>
      <c r="I619" s="23"/>
      <c r="J619" s="23"/>
    </row>
    <row r="620" spans="1:10" ht="15" customHeight="1" x14ac:dyDescent="0.25">
      <c r="A620" s="23"/>
      <c r="B620" s="27" t="s">
        <v>56</v>
      </c>
      <c r="C620" s="45">
        <v>0</v>
      </c>
      <c r="D620" s="45">
        <v>0</v>
      </c>
      <c r="E620" s="45">
        <v>0</v>
      </c>
      <c r="F620" s="45">
        <v>0</v>
      </c>
      <c r="G620" s="23"/>
      <c r="H620" s="23"/>
      <c r="I620" s="23"/>
      <c r="J620" s="23"/>
    </row>
    <row r="621" spans="1:10" ht="15" customHeight="1" x14ac:dyDescent="0.25">
      <c r="A621" s="23"/>
      <c r="B621" s="27" t="s">
        <v>49</v>
      </c>
      <c r="C621" s="45">
        <v>0</v>
      </c>
      <c r="D621" s="45">
        <v>0</v>
      </c>
      <c r="E621" s="45">
        <v>0</v>
      </c>
      <c r="F621" s="45">
        <v>0</v>
      </c>
      <c r="G621" s="23"/>
      <c r="H621" s="23"/>
      <c r="I621" s="23"/>
      <c r="J621" s="23"/>
    </row>
    <row r="622" spans="1:10" ht="15" customHeight="1" x14ac:dyDescent="0.25">
      <c r="A622" s="23"/>
      <c r="B622" s="27" t="s">
        <v>50</v>
      </c>
      <c r="C622" s="45">
        <v>0</v>
      </c>
      <c r="D622" s="45">
        <v>0</v>
      </c>
      <c r="E622" s="45">
        <v>0</v>
      </c>
      <c r="F622" s="45">
        <v>0</v>
      </c>
      <c r="G622" s="23"/>
      <c r="H622" s="23"/>
      <c r="I622" s="23"/>
      <c r="J622" s="23"/>
    </row>
    <row r="623" spans="1:10" ht="15" customHeight="1" x14ac:dyDescent="0.25">
      <c r="A623" s="23"/>
      <c r="B623" s="27" t="s">
        <v>57</v>
      </c>
      <c r="C623" s="45">
        <v>0</v>
      </c>
      <c r="D623" s="45">
        <v>0</v>
      </c>
      <c r="E623" s="45">
        <v>0</v>
      </c>
      <c r="F623" s="45">
        <v>0</v>
      </c>
      <c r="G623" s="23"/>
      <c r="H623" s="23"/>
      <c r="I623" s="23"/>
      <c r="J623" s="23"/>
    </row>
    <row r="624" spans="1:10" ht="15" customHeight="1" x14ac:dyDescent="0.25">
      <c r="A624" s="23"/>
      <c r="B624" s="27" t="s">
        <v>49</v>
      </c>
      <c r="C624" s="45">
        <v>0</v>
      </c>
      <c r="D624" s="45">
        <v>0</v>
      </c>
      <c r="E624" s="45">
        <v>0</v>
      </c>
      <c r="F624" s="45">
        <v>0</v>
      </c>
      <c r="G624" s="23"/>
      <c r="H624" s="23"/>
      <c r="I624" s="23"/>
      <c r="J624" s="23"/>
    </row>
    <row r="625" spans="1:10" ht="15" customHeight="1" x14ac:dyDescent="0.25">
      <c r="A625" s="23"/>
      <c r="B625" s="27" t="s">
        <v>58</v>
      </c>
      <c r="C625" s="45">
        <v>0</v>
      </c>
      <c r="D625" s="45">
        <v>0</v>
      </c>
      <c r="E625" s="45">
        <v>0</v>
      </c>
      <c r="F625" s="45">
        <v>0</v>
      </c>
      <c r="G625" s="23"/>
      <c r="H625" s="23"/>
      <c r="I625" s="23"/>
      <c r="J625" s="23"/>
    </row>
    <row r="626" spans="1:10" ht="15" customHeight="1" x14ac:dyDescent="0.25">
      <c r="A626" s="23"/>
      <c r="B626" s="27" t="s">
        <v>59</v>
      </c>
      <c r="C626" s="45">
        <v>0</v>
      </c>
      <c r="D626" s="45">
        <v>0</v>
      </c>
      <c r="E626" s="45">
        <v>0</v>
      </c>
      <c r="F626" s="45">
        <v>0</v>
      </c>
      <c r="G626" s="23"/>
      <c r="H626" s="23"/>
      <c r="I626" s="23"/>
      <c r="J626" s="23"/>
    </row>
    <row r="627" spans="1:10" ht="15" customHeight="1" x14ac:dyDescent="0.25">
      <c r="A627" s="23"/>
      <c r="B627" s="27" t="s">
        <v>60</v>
      </c>
      <c r="C627" s="45">
        <v>0</v>
      </c>
      <c r="D627" s="45">
        <v>0</v>
      </c>
      <c r="E627" s="45">
        <v>0</v>
      </c>
      <c r="F627" s="45">
        <v>0</v>
      </c>
      <c r="G627" s="23"/>
      <c r="H627" s="23"/>
      <c r="I627" s="23"/>
      <c r="J627" s="23"/>
    </row>
    <row r="628" spans="1:10" ht="15" customHeight="1" x14ac:dyDescent="0.25">
      <c r="A628" s="23"/>
      <c r="B628" s="27" t="s">
        <v>61</v>
      </c>
      <c r="C628" s="45">
        <v>0</v>
      </c>
      <c r="D628" s="45">
        <v>0</v>
      </c>
      <c r="E628" s="45">
        <v>0</v>
      </c>
      <c r="F628" s="45">
        <v>0</v>
      </c>
      <c r="G628" s="23"/>
      <c r="H628" s="23"/>
      <c r="I628" s="23"/>
      <c r="J628" s="23"/>
    </row>
    <row r="629" spans="1:10" ht="15" customHeight="1" x14ac:dyDescent="0.25">
      <c r="A629" s="23"/>
      <c r="B629" s="27" t="s">
        <v>62</v>
      </c>
      <c r="C629" s="45">
        <v>0</v>
      </c>
      <c r="D629" s="45">
        <v>48000000</v>
      </c>
      <c r="E629" s="45">
        <v>48000000</v>
      </c>
      <c r="F629" s="45">
        <v>48000000</v>
      </c>
      <c r="G629" s="23"/>
      <c r="H629" s="23"/>
      <c r="I629" s="23"/>
      <c r="J629" s="23"/>
    </row>
    <row r="630" spans="1:10" ht="15" customHeight="1" x14ac:dyDescent="0.25">
      <c r="A630" s="23"/>
      <c r="B630" s="27" t="s">
        <v>49</v>
      </c>
      <c r="C630" s="45">
        <v>0</v>
      </c>
      <c r="D630" s="45">
        <v>48000000</v>
      </c>
      <c r="E630" s="45">
        <v>48000000</v>
      </c>
      <c r="F630" s="45">
        <v>48000000</v>
      </c>
      <c r="G630" s="23"/>
      <c r="H630" s="23"/>
      <c r="I630" s="23"/>
      <c r="J630" s="23"/>
    </row>
    <row r="631" spans="1:10" ht="15" customHeight="1" x14ac:dyDescent="0.25">
      <c r="A631" s="23"/>
      <c r="B631" s="27" t="s">
        <v>58</v>
      </c>
      <c r="C631" s="45">
        <v>0</v>
      </c>
      <c r="D631" s="45">
        <v>0</v>
      </c>
      <c r="E631" s="45">
        <v>0</v>
      </c>
      <c r="F631" s="45">
        <v>0</v>
      </c>
      <c r="G631" s="23"/>
      <c r="H631" s="23"/>
      <c r="I631" s="23"/>
      <c r="J631" s="23"/>
    </row>
    <row r="632" spans="1:10" ht="15" customHeight="1" x14ac:dyDescent="0.25">
      <c r="A632" s="23"/>
      <c r="B632" s="27" t="s">
        <v>59</v>
      </c>
      <c r="C632" s="45">
        <v>0</v>
      </c>
      <c r="D632" s="45">
        <v>0</v>
      </c>
      <c r="E632" s="45">
        <v>0</v>
      </c>
      <c r="F632" s="45">
        <v>0</v>
      </c>
      <c r="G632" s="23"/>
      <c r="H632" s="23"/>
      <c r="I632" s="23"/>
      <c r="J632" s="23"/>
    </row>
    <row r="633" spans="1:10" ht="15" customHeight="1" x14ac:dyDescent="0.25">
      <c r="A633" s="23"/>
      <c r="B633" s="27" t="s">
        <v>60</v>
      </c>
      <c r="C633" s="45">
        <v>0</v>
      </c>
      <c r="D633" s="45">
        <v>0</v>
      </c>
      <c r="E633" s="45">
        <v>0</v>
      </c>
      <c r="F633" s="45">
        <v>0</v>
      </c>
      <c r="G633" s="23"/>
      <c r="H633" s="23"/>
      <c r="I633" s="23"/>
      <c r="J633" s="23"/>
    </row>
    <row r="634" spans="1:10" ht="15" customHeight="1" x14ac:dyDescent="0.25">
      <c r="A634" s="23"/>
      <c r="B634" s="27" t="s">
        <v>61</v>
      </c>
      <c r="C634" s="45">
        <v>0</v>
      </c>
      <c r="D634" s="45">
        <v>0</v>
      </c>
      <c r="E634" s="45">
        <v>0</v>
      </c>
      <c r="F634" s="45">
        <v>0</v>
      </c>
      <c r="G634" s="23"/>
      <c r="H634" s="23"/>
      <c r="I634" s="23"/>
      <c r="J634" s="23"/>
    </row>
    <row r="635" spans="1:10" ht="15" customHeight="1" x14ac:dyDescent="0.25">
      <c r="A635" s="23"/>
      <c r="B635" s="27" t="s">
        <v>63</v>
      </c>
      <c r="C635" s="45">
        <v>0</v>
      </c>
      <c r="D635" s="45">
        <v>0</v>
      </c>
      <c r="E635" s="45">
        <v>0</v>
      </c>
      <c r="F635" s="45">
        <v>0</v>
      </c>
      <c r="G635" s="23"/>
      <c r="H635" s="23"/>
      <c r="I635" s="23"/>
      <c r="J635" s="23"/>
    </row>
    <row r="636" spans="1:10" ht="15" customHeight="1" x14ac:dyDescent="0.25">
      <c r="A636" s="23"/>
      <c r="B636" s="27" t="s">
        <v>49</v>
      </c>
      <c r="C636" s="45">
        <v>0</v>
      </c>
      <c r="D636" s="45">
        <v>0</v>
      </c>
      <c r="E636" s="45">
        <v>0</v>
      </c>
      <c r="F636" s="45">
        <v>0</v>
      </c>
      <c r="G636" s="23"/>
      <c r="H636" s="23"/>
      <c r="I636" s="23"/>
      <c r="J636" s="23"/>
    </row>
    <row r="637" spans="1:10" ht="15" customHeight="1" x14ac:dyDescent="0.25">
      <c r="A637" s="23"/>
      <c r="B637" s="27" t="s">
        <v>58</v>
      </c>
      <c r="C637" s="45">
        <v>0</v>
      </c>
      <c r="D637" s="45">
        <v>0</v>
      </c>
      <c r="E637" s="45">
        <v>0</v>
      </c>
      <c r="F637" s="45">
        <v>0</v>
      </c>
      <c r="G637" s="23"/>
      <c r="H637" s="23"/>
      <c r="I637" s="23"/>
      <c r="J637" s="23"/>
    </row>
    <row r="638" spans="1:10" ht="15" customHeight="1" x14ac:dyDescent="0.25">
      <c r="A638" s="23"/>
      <c r="B638" s="27" t="s">
        <v>59</v>
      </c>
      <c r="C638" s="45">
        <v>0</v>
      </c>
      <c r="D638" s="45">
        <v>0</v>
      </c>
      <c r="E638" s="45">
        <v>0</v>
      </c>
      <c r="F638" s="45">
        <v>0</v>
      </c>
      <c r="G638" s="23"/>
      <c r="H638" s="23"/>
      <c r="I638" s="23"/>
      <c r="J638" s="23"/>
    </row>
    <row r="639" spans="1:10" ht="15" customHeight="1" x14ac:dyDescent="0.25">
      <c r="A639" s="23"/>
      <c r="B639" s="27" t="s">
        <v>60</v>
      </c>
      <c r="C639" s="45">
        <v>0</v>
      </c>
      <c r="D639" s="45">
        <v>0</v>
      </c>
      <c r="E639" s="45">
        <v>0</v>
      </c>
      <c r="F639" s="45">
        <v>0</v>
      </c>
      <c r="G639" s="23"/>
      <c r="H639" s="23"/>
      <c r="I639" s="23"/>
      <c r="J639" s="23"/>
    </row>
    <row r="640" spans="1:10" ht="15" customHeight="1" x14ac:dyDescent="0.25">
      <c r="A640" s="23"/>
      <c r="B640" s="27" t="s">
        <v>61</v>
      </c>
      <c r="C640" s="45">
        <v>0</v>
      </c>
      <c r="D640" s="45">
        <v>0</v>
      </c>
      <c r="E640" s="45">
        <v>0</v>
      </c>
      <c r="F640" s="45">
        <v>0</v>
      </c>
      <c r="G640" s="23"/>
      <c r="H640" s="23"/>
      <c r="I640" s="23"/>
      <c r="J640" s="23"/>
    </row>
    <row r="641" spans="1:10" ht="15" customHeight="1" x14ac:dyDescent="0.25">
      <c r="A641" s="23"/>
      <c r="B641" s="27" t="s">
        <v>64</v>
      </c>
      <c r="C641" s="45">
        <v>0</v>
      </c>
      <c r="D641" s="45">
        <v>0</v>
      </c>
      <c r="E641" s="45">
        <v>0</v>
      </c>
      <c r="F641" s="45">
        <v>0</v>
      </c>
      <c r="G641" s="23"/>
      <c r="H641" s="23"/>
      <c r="I641" s="23"/>
      <c r="J641" s="23"/>
    </row>
    <row r="642" spans="1:10" ht="15" customHeight="1" x14ac:dyDescent="0.25">
      <c r="A642" s="23"/>
      <c r="B642" s="27" t="s">
        <v>65</v>
      </c>
      <c r="C642" s="45">
        <v>0</v>
      </c>
      <c r="D642" s="45">
        <v>0</v>
      </c>
      <c r="E642" s="45">
        <v>0</v>
      </c>
      <c r="F642" s="45">
        <v>0</v>
      </c>
      <c r="G642" s="23"/>
      <c r="H642" s="23"/>
      <c r="I642" s="23"/>
      <c r="J642" s="23"/>
    </row>
    <row r="643" spans="1:10" ht="20.100000000000001" customHeight="1" x14ac:dyDescent="0.25">
      <c r="A643" s="23"/>
      <c r="B643" s="47" t="s">
        <v>18</v>
      </c>
      <c r="C643" s="23"/>
      <c r="D643" s="23"/>
      <c r="E643" s="23"/>
      <c r="F643" s="23"/>
      <c r="G643" s="23"/>
      <c r="H643" s="23"/>
      <c r="I643" s="23"/>
      <c r="J643" s="23"/>
    </row>
  </sheetData>
  <mergeCells count="62">
    <mergeCell ref="C6:F6"/>
    <mergeCell ref="B1:F1"/>
    <mergeCell ref="B2:F2"/>
    <mergeCell ref="C3:F3"/>
    <mergeCell ref="C4:F4"/>
    <mergeCell ref="C5:F5"/>
    <mergeCell ref="C82:F82"/>
    <mergeCell ref="C7:F7"/>
    <mergeCell ref="B8:F8"/>
    <mergeCell ref="B9:F9"/>
    <mergeCell ref="C10:F10"/>
    <mergeCell ref="C17:F17"/>
    <mergeCell ref="B24:F24"/>
    <mergeCell ref="C25:F25"/>
    <mergeCell ref="C26:F26"/>
    <mergeCell ref="C27:F27"/>
    <mergeCell ref="C28:F28"/>
    <mergeCell ref="B37:F37"/>
    <mergeCell ref="C203:F203"/>
    <mergeCell ref="C83:F83"/>
    <mergeCell ref="C84:F84"/>
    <mergeCell ref="B93:F93"/>
    <mergeCell ref="B138:F138"/>
    <mergeCell ref="C139:F139"/>
    <mergeCell ref="C140:F140"/>
    <mergeCell ref="C141:F141"/>
    <mergeCell ref="C142:F142"/>
    <mergeCell ref="B151:F151"/>
    <mergeCell ref="C196:F196"/>
    <mergeCell ref="B202:F202"/>
    <mergeCell ref="C319:F319"/>
    <mergeCell ref="C204:F204"/>
    <mergeCell ref="C205:F205"/>
    <mergeCell ref="C206:F206"/>
    <mergeCell ref="B215:F215"/>
    <mergeCell ref="B260:F260"/>
    <mergeCell ref="C261:F261"/>
    <mergeCell ref="C262:F262"/>
    <mergeCell ref="C263:F263"/>
    <mergeCell ref="C264:F264"/>
    <mergeCell ref="B273:F273"/>
    <mergeCell ref="C318:F318"/>
    <mergeCell ref="B443:F443"/>
    <mergeCell ref="C320:F320"/>
    <mergeCell ref="C321:F321"/>
    <mergeCell ref="B330:F330"/>
    <mergeCell ref="C375:F375"/>
    <mergeCell ref="C376:F376"/>
    <mergeCell ref="C377:F377"/>
    <mergeCell ref="C378:F378"/>
    <mergeCell ref="B387:F387"/>
    <mergeCell ref="C432:F432"/>
    <mergeCell ref="C433:F433"/>
    <mergeCell ref="C434:F434"/>
    <mergeCell ref="C546:F546"/>
    <mergeCell ref="B555:F555"/>
    <mergeCell ref="C488:F488"/>
    <mergeCell ref="C489:F489"/>
    <mergeCell ref="C490:F490"/>
    <mergeCell ref="B499:F499"/>
    <mergeCell ref="C544:F544"/>
    <mergeCell ref="C545:F545"/>
  </mergeCells>
  <pageMargins left="0" right="0" top="0" bottom="0"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291"/>
  <sheetViews>
    <sheetView view="pageBreakPreview" topLeftCell="A255" zoomScale="60" zoomScaleNormal="100" workbookViewId="0">
      <selection activeCell="M307" sqref="M307:M308"/>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1506</v>
      </c>
      <c r="D3" s="1632"/>
      <c r="E3" s="1632"/>
      <c r="F3" s="1632"/>
      <c r="G3" s="23"/>
      <c r="H3" s="23"/>
      <c r="I3" s="23"/>
      <c r="J3" s="23"/>
    </row>
    <row r="4" spans="1:10" ht="14.1" customHeight="1" x14ac:dyDescent="0.25">
      <c r="A4" s="23"/>
      <c r="B4" s="25" t="s">
        <v>4</v>
      </c>
      <c r="C4" s="1631" t="s">
        <v>1507</v>
      </c>
      <c r="D4" s="1632"/>
      <c r="E4" s="1632"/>
      <c r="F4" s="1632"/>
      <c r="G4" s="23"/>
      <c r="H4" s="23"/>
      <c r="I4" s="23"/>
      <c r="J4" s="23"/>
    </row>
    <row r="5" spans="1:10" ht="14.1" customHeight="1" x14ac:dyDescent="0.25">
      <c r="A5" s="23"/>
      <c r="B5" s="25" t="s">
        <v>6</v>
      </c>
      <c r="C5" s="1631" t="s">
        <v>1508</v>
      </c>
      <c r="D5" s="1632"/>
      <c r="E5" s="1632"/>
      <c r="F5" s="1632"/>
      <c r="G5" s="23"/>
      <c r="H5" s="23"/>
      <c r="I5" s="23"/>
      <c r="J5" s="23"/>
    </row>
    <row r="6" spans="1:10" ht="14.1" customHeight="1" x14ac:dyDescent="0.25">
      <c r="A6" s="23"/>
      <c r="B6" s="25" t="s">
        <v>8</v>
      </c>
      <c r="C6" s="1631" t="s">
        <v>1509</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14.1" customHeight="1" x14ac:dyDescent="0.25">
      <c r="A9" s="23"/>
      <c r="B9" s="1629" t="s">
        <v>1508</v>
      </c>
      <c r="C9" s="1630"/>
      <c r="D9" s="1630"/>
      <c r="E9" s="1630"/>
      <c r="F9" s="1630"/>
      <c r="G9" s="23"/>
      <c r="H9" s="23"/>
      <c r="I9" s="23"/>
      <c r="J9" s="23"/>
    </row>
    <row r="10" spans="1:10" ht="69" customHeight="1" x14ac:dyDescent="0.25">
      <c r="A10" s="23"/>
      <c r="B10" s="26" t="s">
        <v>14</v>
      </c>
      <c r="C10" s="1623" t="s">
        <v>1510</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51.95" customHeight="1" x14ac:dyDescent="0.25">
      <c r="A13" s="23"/>
      <c r="B13" s="27" t="s">
        <v>1511</v>
      </c>
      <c r="C13" s="31" t="s">
        <v>1512</v>
      </c>
      <c r="D13" s="31" t="s">
        <v>265</v>
      </c>
      <c r="E13" s="31" t="s">
        <v>268</v>
      </c>
      <c r="F13" s="31" t="s">
        <v>272</v>
      </c>
      <c r="G13" s="23"/>
      <c r="H13" s="23"/>
      <c r="I13" s="23"/>
      <c r="J13" s="23"/>
    </row>
    <row r="14" spans="1:10" ht="99" customHeight="1" x14ac:dyDescent="0.25">
      <c r="A14" s="23"/>
      <c r="B14" s="26" t="s">
        <v>16</v>
      </c>
      <c r="C14" s="1623" t="s">
        <v>1513</v>
      </c>
      <c r="D14" s="1624"/>
      <c r="E14" s="1624"/>
      <c r="F14" s="1624"/>
      <c r="G14" s="23"/>
      <c r="H14" s="23"/>
      <c r="I14" s="23"/>
      <c r="J14" s="23"/>
    </row>
    <row r="15" spans="1:10" ht="27.95" customHeight="1" x14ac:dyDescent="0.25">
      <c r="A15" s="23"/>
      <c r="B15" s="27" t="s">
        <v>184</v>
      </c>
      <c r="C15" s="28">
        <v>2023</v>
      </c>
      <c r="D15" s="28">
        <v>2024</v>
      </c>
      <c r="E15" s="28">
        <v>2025</v>
      </c>
      <c r="F15" s="28">
        <v>2026</v>
      </c>
      <c r="G15" s="23"/>
      <c r="H15" s="23"/>
      <c r="I15" s="23"/>
      <c r="J15" s="23"/>
    </row>
    <row r="16" spans="1:10" ht="14.1" customHeight="1" x14ac:dyDescent="0.25">
      <c r="A16" s="23"/>
      <c r="B16" s="29"/>
      <c r="C16" s="30" t="s">
        <v>22</v>
      </c>
      <c r="D16" s="30" t="s">
        <v>23</v>
      </c>
      <c r="E16" s="30" t="s">
        <v>23</v>
      </c>
      <c r="F16" s="30" t="s">
        <v>23</v>
      </c>
      <c r="G16" s="23"/>
      <c r="H16" s="23"/>
      <c r="I16" s="23"/>
      <c r="J16" s="23"/>
    </row>
    <row r="17" spans="1:10" ht="30.95" customHeight="1" x14ac:dyDescent="0.25">
      <c r="A17" s="23"/>
      <c r="B17" s="27" t="s">
        <v>1514</v>
      </c>
      <c r="C17" s="31" t="s">
        <v>1515</v>
      </c>
      <c r="D17" s="31" t="s">
        <v>1516</v>
      </c>
      <c r="E17" s="31" t="s">
        <v>1517</v>
      </c>
      <c r="F17" s="31" t="s">
        <v>1518</v>
      </c>
      <c r="G17" s="23"/>
      <c r="H17" s="23"/>
      <c r="I17" s="23"/>
      <c r="J17" s="23"/>
    </row>
    <row r="18" spans="1:10" ht="30.95" customHeight="1" x14ac:dyDescent="0.25">
      <c r="A18" s="23"/>
      <c r="B18" s="27" t="s">
        <v>1519</v>
      </c>
      <c r="C18" s="31" t="s">
        <v>1520</v>
      </c>
      <c r="D18" s="31" t="s">
        <v>1521</v>
      </c>
      <c r="E18" s="31" t="s">
        <v>1522</v>
      </c>
      <c r="F18" s="31" t="s">
        <v>1515</v>
      </c>
      <c r="G18" s="23"/>
      <c r="H18" s="23"/>
      <c r="I18" s="23"/>
      <c r="J18" s="23"/>
    </row>
    <row r="19" spans="1:10" ht="20.100000000000001" customHeight="1" x14ac:dyDescent="0.25">
      <c r="A19" s="23"/>
      <c r="B19" s="27" t="s">
        <v>1523</v>
      </c>
      <c r="C19" s="31" t="s">
        <v>1517</v>
      </c>
      <c r="D19" s="31" t="s">
        <v>1518</v>
      </c>
      <c r="E19" s="31" t="s">
        <v>1524</v>
      </c>
      <c r="F19" s="31" t="s">
        <v>1525</v>
      </c>
      <c r="G19" s="23"/>
      <c r="H19" s="23"/>
      <c r="I19" s="23"/>
      <c r="J19" s="23"/>
    </row>
    <row r="20" spans="1:10" ht="14.1" customHeight="1" x14ac:dyDescent="0.25">
      <c r="A20" s="23"/>
      <c r="B20" s="1621" t="s">
        <v>27</v>
      </c>
      <c r="C20" s="1622"/>
      <c r="D20" s="1622"/>
      <c r="E20" s="1622"/>
      <c r="F20" s="1622"/>
      <c r="G20" s="23"/>
      <c r="H20" s="23"/>
      <c r="I20" s="23"/>
      <c r="J20" s="23"/>
    </row>
    <row r="21" spans="1:10" ht="14.1" customHeight="1" x14ac:dyDescent="0.25">
      <c r="A21" s="23"/>
      <c r="B21" s="32" t="s">
        <v>1526</v>
      </c>
      <c r="C21" s="1621" t="s">
        <v>1527</v>
      </c>
      <c r="D21" s="1622"/>
      <c r="E21" s="1622"/>
      <c r="F21" s="1622"/>
      <c r="G21" s="23"/>
      <c r="H21" s="23"/>
      <c r="I21" s="23"/>
      <c r="J21" s="23"/>
    </row>
    <row r="22" spans="1:10" ht="14.1" customHeight="1" x14ac:dyDescent="0.25">
      <c r="A22" s="23"/>
      <c r="B22" s="33" t="s">
        <v>19</v>
      </c>
      <c r="C22" s="1619" t="s">
        <v>1528</v>
      </c>
      <c r="D22" s="1620"/>
      <c r="E22" s="1620"/>
      <c r="F22" s="1620"/>
      <c r="G22" s="23"/>
      <c r="H22" s="23"/>
      <c r="I22" s="23"/>
      <c r="J22" s="23"/>
    </row>
    <row r="23" spans="1:10" ht="14.1" customHeight="1" x14ac:dyDescent="0.25">
      <c r="A23" s="23"/>
      <c r="B23" s="34" t="s">
        <v>20</v>
      </c>
      <c r="C23" s="1615" t="s">
        <v>1529</v>
      </c>
      <c r="D23" s="1616"/>
      <c r="E23" s="1616"/>
      <c r="F23" s="1616"/>
      <c r="G23" s="23"/>
      <c r="H23" s="23"/>
      <c r="I23" s="23"/>
      <c r="J23" s="23"/>
    </row>
    <row r="24" spans="1:10" ht="14.1" customHeight="1" x14ac:dyDescent="0.25">
      <c r="A24" s="23"/>
      <c r="B24" s="34" t="s">
        <v>21</v>
      </c>
      <c r="C24" s="1615" t="s">
        <v>126</v>
      </c>
      <c r="D24" s="1616"/>
      <c r="E24" s="1616"/>
      <c r="F24" s="1616"/>
      <c r="G24" s="23"/>
      <c r="H24" s="23"/>
      <c r="I24" s="23"/>
      <c r="J24" s="23"/>
    </row>
    <row r="25" spans="1:10" ht="15" customHeight="1" x14ac:dyDescent="0.25">
      <c r="A25" s="23"/>
      <c r="B25" s="35"/>
      <c r="C25" s="36">
        <v>2023</v>
      </c>
      <c r="D25" s="36">
        <v>2024</v>
      </c>
      <c r="E25" s="36">
        <v>2025</v>
      </c>
      <c r="F25" s="36">
        <v>2026</v>
      </c>
      <c r="G25" s="23"/>
      <c r="H25" s="23"/>
      <c r="I25" s="23"/>
      <c r="J25" s="23"/>
    </row>
    <row r="26" spans="1:10" ht="15" customHeight="1" x14ac:dyDescent="0.25">
      <c r="A26" s="23"/>
      <c r="B26" s="37"/>
      <c r="C26" s="38" t="s">
        <v>22</v>
      </c>
      <c r="D26" s="38" t="s">
        <v>23</v>
      </c>
      <c r="E26" s="38" t="s">
        <v>23</v>
      </c>
      <c r="F26" s="38" t="s">
        <v>23</v>
      </c>
      <c r="G26" s="23"/>
      <c r="H26" s="23"/>
      <c r="I26" s="23"/>
      <c r="J26" s="23"/>
    </row>
    <row r="27" spans="1:10" ht="14.1" customHeight="1" x14ac:dyDescent="0.25">
      <c r="A27" s="23"/>
      <c r="B27" s="27" t="s">
        <v>33</v>
      </c>
      <c r="C27" s="31" t="s">
        <v>1530</v>
      </c>
      <c r="D27" s="31" t="s">
        <v>1531</v>
      </c>
      <c r="E27" s="31" t="s">
        <v>1532</v>
      </c>
      <c r="F27" s="31" t="s">
        <v>1532</v>
      </c>
      <c r="G27" s="23"/>
      <c r="H27" s="23"/>
      <c r="I27" s="23"/>
      <c r="J27" s="23"/>
    </row>
    <row r="28" spans="1:10" ht="14.1" customHeight="1" x14ac:dyDescent="0.25">
      <c r="A28" s="23"/>
      <c r="B28" s="27" t="s">
        <v>35</v>
      </c>
      <c r="C28" s="31" t="s">
        <v>1533</v>
      </c>
      <c r="D28" s="31" t="s">
        <v>1534</v>
      </c>
      <c r="E28" s="31" t="s">
        <v>1535</v>
      </c>
      <c r="F28" s="31" t="s">
        <v>1536</v>
      </c>
      <c r="G28" s="23"/>
      <c r="H28" s="23"/>
      <c r="I28" s="23"/>
      <c r="J28" s="23"/>
    </row>
    <row r="29" spans="1:10" ht="14.1" customHeight="1" x14ac:dyDescent="0.25">
      <c r="A29" s="23"/>
      <c r="B29" s="27" t="s">
        <v>40</v>
      </c>
      <c r="C29" s="31" t="s">
        <v>1537</v>
      </c>
      <c r="D29" s="31" t="s">
        <v>1538</v>
      </c>
      <c r="E29" s="31" t="s">
        <v>1539</v>
      </c>
      <c r="F29" s="31" t="s">
        <v>1540</v>
      </c>
      <c r="G29" s="23"/>
      <c r="H29" s="23"/>
      <c r="I29" s="23"/>
      <c r="J29" s="23"/>
    </row>
    <row r="30" spans="1:10" ht="14.1" customHeight="1" x14ac:dyDescent="0.25">
      <c r="A30" s="23"/>
      <c r="B30" s="27" t="s">
        <v>41</v>
      </c>
      <c r="C30" s="31" t="s">
        <v>18</v>
      </c>
      <c r="D30" s="31" t="s">
        <v>1541</v>
      </c>
      <c r="E30" s="31" t="s">
        <v>1542</v>
      </c>
      <c r="F30" s="31" t="s">
        <v>42</v>
      </c>
      <c r="G30" s="23"/>
      <c r="H30" s="23"/>
      <c r="I30" s="23"/>
      <c r="J30" s="23"/>
    </row>
    <row r="31" spans="1:10" ht="14.1" customHeight="1" x14ac:dyDescent="0.25">
      <c r="A31" s="23"/>
      <c r="B31" s="27" t="s">
        <v>43</v>
      </c>
      <c r="C31" s="31" t="s">
        <v>18</v>
      </c>
      <c r="D31" s="31" t="s">
        <v>1543</v>
      </c>
      <c r="E31" s="31" t="s">
        <v>1544</v>
      </c>
      <c r="F31" s="31" t="s">
        <v>1544</v>
      </c>
      <c r="G31" s="23"/>
      <c r="H31" s="23"/>
      <c r="I31" s="23"/>
      <c r="J31" s="23"/>
    </row>
    <row r="32" spans="1:10" ht="14.1" customHeight="1" x14ac:dyDescent="0.25">
      <c r="A32" s="23"/>
      <c r="B32" s="27" t="s">
        <v>47</v>
      </c>
      <c r="C32" s="31" t="s">
        <v>18</v>
      </c>
      <c r="D32" s="31" t="s">
        <v>1545</v>
      </c>
      <c r="E32" s="31" t="s">
        <v>1546</v>
      </c>
      <c r="F32" s="31" t="s">
        <v>1544</v>
      </c>
      <c r="G32" s="23"/>
      <c r="H32" s="23"/>
      <c r="I32" s="23"/>
      <c r="J32" s="23"/>
    </row>
    <row r="33" spans="1:10" ht="14.1" customHeight="1" x14ac:dyDescent="0.25">
      <c r="A33" s="23"/>
      <c r="B33" s="1617" t="s">
        <v>24</v>
      </c>
      <c r="C33" s="1618"/>
      <c r="D33" s="1618"/>
      <c r="E33" s="1618"/>
      <c r="F33" s="1618"/>
      <c r="G33" s="23"/>
      <c r="H33" s="23"/>
      <c r="I33" s="23"/>
      <c r="J33" s="23"/>
    </row>
    <row r="34" spans="1:10" ht="14.1" customHeight="1" x14ac:dyDescent="0.25">
      <c r="A34" s="23"/>
      <c r="B34" s="35"/>
      <c r="C34" s="36">
        <v>2023</v>
      </c>
      <c r="D34" s="36">
        <v>2024</v>
      </c>
      <c r="E34" s="36">
        <v>2025</v>
      </c>
      <c r="F34" s="36">
        <v>2026</v>
      </c>
      <c r="G34" s="23"/>
      <c r="H34" s="23"/>
      <c r="I34" s="23"/>
      <c r="J34" s="23"/>
    </row>
    <row r="35" spans="1:10" ht="14.1" customHeight="1" x14ac:dyDescent="0.25">
      <c r="A35" s="23"/>
      <c r="B35" s="37"/>
      <c r="C35" s="38" t="s">
        <v>22</v>
      </c>
      <c r="D35" s="38" t="s">
        <v>23</v>
      </c>
      <c r="E35" s="38" t="s">
        <v>23</v>
      </c>
      <c r="F35" s="38" t="s">
        <v>23</v>
      </c>
      <c r="G35" s="23"/>
      <c r="H35" s="23"/>
      <c r="I35" s="23"/>
      <c r="J35" s="23"/>
    </row>
    <row r="36" spans="1:10" ht="14.1" customHeight="1" x14ac:dyDescent="0.25">
      <c r="A36" s="23"/>
      <c r="B36" s="39" t="s">
        <v>48</v>
      </c>
      <c r="C36" s="40">
        <v>0</v>
      </c>
      <c r="D36" s="40">
        <v>878937000</v>
      </c>
      <c r="E36" s="40">
        <v>878937000</v>
      </c>
      <c r="F36" s="40">
        <v>878937000</v>
      </c>
      <c r="G36" s="23"/>
      <c r="H36" s="23"/>
      <c r="I36" s="23"/>
      <c r="J36" s="23"/>
    </row>
    <row r="37" spans="1:10" ht="14.1" customHeight="1" x14ac:dyDescent="0.25">
      <c r="A37" s="23"/>
      <c r="B37" s="39" t="s">
        <v>49</v>
      </c>
      <c r="C37" s="40">
        <v>0</v>
      </c>
      <c r="D37" s="40">
        <v>878937000</v>
      </c>
      <c r="E37" s="40">
        <v>878937000</v>
      </c>
      <c r="F37" s="40">
        <v>878937000</v>
      </c>
      <c r="G37" s="23"/>
      <c r="H37" s="23"/>
      <c r="I37" s="23"/>
      <c r="J37" s="23"/>
    </row>
    <row r="38" spans="1:10" ht="14.1" customHeight="1" x14ac:dyDescent="0.25">
      <c r="A38" s="23"/>
      <c r="B38" s="39" t="s">
        <v>50</v>
      </c>
      <c r="C38" s="40">
        <v>0</v>
      </c>
      <c r="D38" s="40">
        <v>0</v>
      </c>
      <c r="E38" s="40">
        <v>0</v>
      </c>
      <c r="F38" s="40">
        <v>0</v>
      </c>
      <c r="G38" s="23"/>
      <c r="H38" s="23"/>
      <c r="I38" s="23"/>
      <c r="J38" s="23"/>
    </row>
    <row r="39" spans="1:10" ht="14.1" customHeight="1" x14ac:dyDescent="0.25">
      <c r="A39" s="23"/>
      <c r="B39" s="39" t="s">
        <v>51</v>
      </c>
      <c r="C39" s="40">
        <v>0</v>
      </c>
      <c r="D39" s="40">
        <v>103946000</v>
      </c>
      <c r="E39" s="40">
        <v>103946000</v>
      </c>
      <c r="F39" s="40">
        <v>103946000</v>
      </c>
      <c r="G39" s="23"/>
      <c r="H39" s="23"/>
      <c r="I39" s="23"/>
      <c r="J39" s="23"/>
    </row>
    <row r="40" spans="1:10" ht="14.1" customHeight="1" x14ac:dyDescent="0.25">
      <c r="A40" s="23"/>
      <c r="B40" s="39" t="s">
        <v>49</v>
      </c>
      <c r="C40" s="40">
        <v>0</v>
      </c>
      <c r="D40" s="40">
        <v>103946000</v>
      </c>
      <c r="E40" s="40">
        <v>103946000</v>
      </c>
      <c r="F40" s="40">
        <v>103946000</v>
      </c>
      <c r="G40" s="23"/>
      <c r="H40" s="23"/>
      <c r="I40" s="23"/>
      <c r="J40" s="23"/>
    </row>
    <row r="41" spans="1:10" ht="14.1" customHeight="1" x14ac:dyDescent="0.25">
      <c r="A41" s="23"/>
      <c r="B41" s="39" t="s">
        <v>50</v>
      </c>
      <c r="C41" s="40">
        <v>0</v>
      </c>
      <c r="D41" s="40">
        <v>0</v>
      </c>
      <c r="E41" s="40">
        <v>0</v>
      </c>
      <c r="F41" s="40">
        <v>0</v>
      </c>
      <c r="G41" s="23"/>
      <c r="H41" s="23"/>
      <c r="I41" s="23"/>
      <c r="J41" s="23"/>
    </row>
    <row r="42" spans="1:10" ht="14.1" customHeight="1" x14ac:dyDescent="0.25">
      <c r="A42" s="23"/>
      <c r="B42" s="39" t="s">
        <v>52</v>
      </c>
      <c r="C42" s="40">
        <v>0</v>
      </c>
      <c r="D42" s="40">
        <v>128117000</v>
      </c>
      <c r="E42" s="40">
        <v>129117000</v>
      </c>
      <c r="F42" s="40">
        <v>130117000</v>
      </c>
      <c r="G42" s="23"/>
      <c r="H42" s="23"/>
      <c r="I42" s="23"/>
      <c r="J42" s="23"/>
    </row>
    <row r="43" spans="1:10" ht="14.1" customHeight="1" x14ac:dyDescent="0.25">
      <c r="A43" s="23"/>
      <c r="B43" s="39" t="s">
        <v>49</v>
      </c>
      <c r="C43" s="40">
        <v>0</v>
      </c>
      <c r="D43" s="40">
        <v>128117000</v>
      </c>
      <c r="E43" s="40">
        <v>129117000</v>
      </c>
      <c r="F43" s="40">
        <v>130117000</v>
      </c>
      <c r="G43" s="23"/>
      <c r="H43" s="23"/>
      <c r="I43" s="23"/>
      <c r="J43" s="23"/>
    </row>
    <row r="44" spans="1:10" ht="14.1" customHeight="1" x14ac:dyDescent="0.25">
      <c r="A44" s="23"/>
      <c r="B44" s="39" t="s">
        <v>50</v>
      </c>
      <c r="C44" s="40">
        <v>0</v>
      </c>
      <c r="D44" s="40">
        <v>0</v>
      </c>
      <c r="E44" s="40">
        <v>0</v>
      </c>
      <c r="F44" s="40">
        <v>0</v>
      </c>
      <c r="G44" s="23"/>
      <c r="H44" s="23"/>
      <c r="I44" s="23"/>
      <c r="J44" s="23"/>
    </row>
    <row r="45" spans="1:10" ht="14.1" customHeight="1" x14ac:dyDescent="0.25">
      <c r="A45" s="23"/>
      <c r="B45" s="39" t="s">
        <v>53</v>
      </c>
      <c r="C45" s="40">
        <v>0</v>
      </c>
      <c r="D45" s="40">
        <v>0</v>
      </c>
      <c r="E45" s="40">
        <v>0</v>
      </c>
      <c r="F45" s="40">
        <v>0</v>
      </c>
      <c r="G45" s="23"/>
      <c r="H45" s="23"/>
      <c r="I45" s="23"/>
      <c r="J45" s="23"/>
    </row>
    <row r="46" spans="1:10" ht="14.1" customHeight="1" x14ac:dyDescent="0.25">
      <c r="A46" s="23"/>
      <c r="B46" s="39" t="s">
        <v>49</v>
      </c>
      <c r="C46" s="40">
        <v>0</v>
      </c>
      <c r="D46" s="40">
        <v>0</v>
      </c>
      <c r="E46" s="40">
        <v>0</v>
      </c>
      <c r="F46" s="40">
        <v>0</v>
      </c>
      <c r="G46" s="23"/>
      <c r="H46" s="23"/>
      <c r="I46" s="23"/>
      <c r="J46" s="23"/>
    </row>
    <row r="47" spans="1:10" ht="14.1" customHeight="1" x14ac:dyDescent="0.25">
      <c r="A47" s="23"/>
      <c r="B47" s="39" t="s">
        <v>50</v>
      </c>
      <c r="C47" s="40">
        <v>0</v>
      </c>
      <c r="D47" s="40">
        <v>0</v>
      </c>
      <c r="E47" s="40">
        <v>0</v>
      </c>
      <c r="F47" s="40">
        <v>0</v>
      </c>
      <c r="G47" s="23"/>
      <c r="H47" s="23"/>
      <c r="I47" s="23"/>
      <c r="J47" s="23"/>
    </row>
    <row r="48" spans="1:10" ht="14.1" customHeight="1" x14ac:dyDescent="0.25">
      <c r="A48" s="23"/>
      <c r="B48" s="39" t="s">
        <v>54</v>
      </c>
      <c r="C48" s="40">
        <v>0</v>
      </c>
      <c r="D48" s="40">
        <v>0</v>
      </c>
      <c r="E48" s="40">
        <v>0</v>
      </c>
      <c r="F48" s="40">
        <v>0</v>
      </c>
      <c r="G48" s="23"/>
      <c r="H48" s="23"/>
      <c r="I48" s="23"/>
      <c r="J48" s="23"/>
    </row>
    <row r="49" spans="1:10" ht="14.1" customHeight="1" x14ac:dyDescent="0.25">
      <c r="A49" s="23"/>
      <c r="B49" s="39" t="s">
        <v>49</v>
      </c>
      <c r="C49" s="40">
        <v>0</v>
      </c>
      <c r="D49" s="40">
        <v>0</v>
      </c>
      <c r="E49" s="40">
        <v>0</v>
      </c>
      <c r="F49" s="40">
        <v>0</v>
      </c>
      <c r="G49" s="23"/>
      <c r="H49" s="23"/>
      <c r="I49" s="23"/>
      <c r="J49" s="23"/>
    </row>
    <row r="50" spans="1:10" ht="14.1" customHeight="1" x14ac:dyDescent="0.25">
      <c r="A50" s="23"/>
      <c r="B50" s="39" t="s">
        <v>50</v>
      </c>
      <c r="C50" s="40">
        <v>0</v>
      </c>
      <c r="D50" s="40">
        <v>0</v>
      </c>
      <c r="E50" s="40">
        <v>0</v>
      </c>
      <c r="F50" s="40">
        <v>0</v>
      </c>
      <c r="G50" s="23"/>
      <c r="H50" s="23"/>
      <c r="I50" s="23"/>
      <c r="J50" s="23"/>
    </row>
    <row r="51" spans="1:10" ht="14.1" customHeight="1" x14ac:dyDescent="0.25">
      <c r="A51" s="23"/>
      <c r="B51" s="39" t="s">
        <v>55</v>
      </c>
      <c r="C51" s="40">
        <v>0</v>
      </c>
      <c r="D51" s="40">
        <v>0</v>
      </c>
      <c r="E51" s="40">
        <v>0</v>
      </c>
      <c r="F51" s="40">
        <v>0</v>
      </c>
      <c r="G51" s="23"/>
      <c r="H51" s="23"/>
      <c r="I51" s="23"/>
      <c r="J51" s="23"/>
    </row>
    <row r="52" spans="1:10" ht="14.1" customHeight="1" x14ac:dyDescent="0.25">
      <c r="A52" s="23"/>
      <c r="B52" s="39" t="s">
        <v>49</v>
      </c>
      <c r="C52" s="40">
        <v>0</v>
      </c>
      <c r="D52" s="40">
        <v>0</v>
      </c>
      <c r="E52" s="40">
        <v>0</v>
      </c>
      <c r="F52" s="40">
        <v>0</v>
      </c>
      <c r="G52" s="23"/>
      <c r="H52" s="23"/>
      <c r="I52" s="23"/>
      <c r="J52" s="23"/>
    </row>
    <row r="53" spans="1:10" ht="14.1" customHeight="1" x14ac:dyDescent="0.25">
      <c r="A53" s="23"/>
      <c r="B53" s="39" t="s">
        <v>50</v>
      </c>
      <c r="C53" s="40">
        <v>0</v>
      </c>
      <c r="D53" s="40">
        <v>0</v>
      </c>
      <c r="E53" s="40">
        <v>0</v>
      </c>
      <c r="F53" s="40">
        <v>0</v>
      </c>
      <c r="G53" s="23"/>
      <c r="H53" s="23"/>
      <c r="I53" s="23"/>
      <c r="J53" s="23"/>
    </row>
    <row r="54" spans="1:10" ht="14.1" customHeight="1" x14ac:dyDescent="0.25">
      <c r="A54" s="23"/>
      <c r="B54" s="39" t="s">
        <v>56</v>
      </c>
      <c r="C54" s="40">
        <v>0</v>
      </c>
      <c r="D54" s="40">
        <v>0</v>
      </c>
      <c r="E54" s="40">
        <v>0</v>
      </c>
      <c r="F54" s="40">
        <v>0</v>
      </c>
      <c r="G54" s="23"/>
      <c r="H54" s="23"/>
      <c r="I54" s="23"/>
      <c r="J54" s="23"/>
    </row>
    <row r="55" spans="1:10" ht="14.1" customHeight="1" x14ac:dyDescent="0.25">
      <c r="A55" s="23"/>
      <c r="B55" s="39" t="s">
        <v>49</v>
      </c>
      <c r="C55" s="40">
        <v>0</v>
      </c>
      <c r="D55" s="40">
        <v>0</v>
      </c>
      <c r="E55" s="40">
        <v>0</v>
      </c>
      <c r="F55" s="40">
        <v>0</v>
      </c>
      <c r="G55" s="23"/>
      <c r="H55" s="23"/>
      <c r="I55" s="23"/>
      <c r="J55" s="23"/>
    </row>
    <row r="56" spans="1:10" ht="14.1" customHeight="1" x14ac:dyDescent="0.25">
      <c r="A56" s="23"/>
      <c r="B56" s="39" t="s">
        <v>50</v>
      </c>
      <c r="C56" s="40">
        <v>0</v>
      </c>
      <c r="D56" s="40">
        <v>0</v>
      </c>
      <c r="E56" s="40">
        <v>0</v>
      </c>
      <c r="F56" s="40">
        <v>0</v>
      </c>
      <c r="G56" s="23"/>
      <c r="H56" s="23"/>
      <c r="I56" s="23"/>
      <c r="J56" s="23"/>
    </row>
    <row r="57" spans="1:10" ht="14.1" customHeight="1" x14ac:dyDescent="0.25">
      <c r="A57" s="23"/>
      <c r="B57" s="39" t="s">
        <v>57</v>
      </c>
      <c r="C57" s="40">
        <v>0</v>
      </c>
      <c r="D57" s="40">
        <v>0</v>
      </c>
      <c r="E57" s="40">
        <v>0</v>
      </c>
      <c r="F57" s="40">
        <v>0</v>
      </c>
      <c r="G57" s="23"/>
      <c r="H57" s="23"/>
      <c r="I57" s="23"/>
      <c r="J57" s="23"/>
    </row>
    <row r="58" spans="1:10" ht="14.1" customHeight="1" x14ac:dyDescent="0.25">
      <c r="A58" s="23"/>
      <c r="B58" s="39" t="s">
        <v>49</v>
      </c>
      <c r="C58" s="40">
        <v>0</v>
      </c>
      <c r="D58" s="40">
        <v>0</v>
      </c>
      <c r="E58" s="40">
        <v>0</v>
      </c>
      <c r="F58" s="40">
        <v>0</v>
      </c>
      <c r="G58" s="23"/>
      <c r="H58" s="23"/>
      <c r="I58" s="23"/>
      <c r="J58" s="23"/>
    </row>
    <row r="59" spans="1:10" ht="14.1" customHeight="1" x14ac:dyDescent="0.25">
      <c r="A59" s="23"/>
      <c r="B59" s="39" t="s">
        <v>58</v>
      </c>
      <c r="C59" s="40">
        <v>0</v>
      </c>
      <c r="D59" s="40">
        <v>0</v>
      </c>
      <c r="E59" s="40">
        <v>0</v>
      </c>
      <c r="F59" s="40">
        <v>0</v>
      </c>
      <c r="G59" s="23"/>
      <c r="H59" s="23"/>
      <c r="I59" s="23"/>
      <c r="J59" s="23"/>
    </row>
    <row r="60" spans="1:10" ht="14.1" customHeight="1" x14ac:dyDescent="0.25">
      <c r="A60" s="23"/>
      <c r="B60" s="39" t="s">
        <v>59</v>
      </c>
      <c r="C60" s="40">
        <v>0</v>
      </c>
      <c r="D60" s="40">
        <v>0</v>
      </c>
      <c r="E60" s="40">
        <v>0</v>
      </c>
      <c r="F60" s="40">
        <v>0</v>
      </c>
      <c r="G60" s="23"/>
      <c r="H60" s="23"/>
      <c r="I60" s="23"/>
      <c r="J60" s="23"/>
    </row>
    <row r="61" spans="1:10" ht="14.1" customHeight="1" x14ac:dyDescent="0.25">
      <c r="A61" s="23"/>
      <c r="B61" s="39" t="s">
        <v>60</v>
      </c>
      <c r="C61" s="40">
        <v>0</v>
      </c>
      <c r="D61" s="40">
        <v>0</v>
      </c>
      <c r="E61" s="40">
        <v>0</v>
      </c>
      <c r="F61" s="40">
        <v>0</v>
      </c>
      <c r="G61" s="23"/>
      <c r="H61" s="23"/>
      <c r="I61" s="23"/>
      <c r="J61" s="23"/>
    </row>
    <row r="62" spans="1:10" ht="14.1" customHeight="1" x14ac:dyDescent="0.25">
      <c r="A62" s="23"/>
      <c r="B62" s="39" t="s">
        <v>61</v>
      </c>
      <c r="C62" s="40">
        <v>0</v>
      </c>
      <c r="D62" s="40">
        <v>0</v>
      </c>
      <c r="E62" s="40">
        <v>0</v>
      </c>
      <c r="F62" s="40">
        <v>0</v>
      </c>
      <c r="G62" s="23"/>
      <c r="H62" s="23"/>
      <c r="I62" s="23"/>
      <c r="J62" s="23"/>
    </row>
    <row r="63" spans="1:10" ht="14.1" customHeight="1" x14ac:dyDescent="0.25">
      <c r="A63" s="23"/>
      <c r="B63" s="39" t="s">
        <v>62</v>
      </c>
      <c r="C63" s="40">
        <v>0</v>
      </c>
      <c r="D63" s="40">
        <v>0</v>
      </c>
      <c r="E63" s="40">
        <v>0</v>
      </c>
      <c r="F63" s="40">
        <v>0</v>
      </c>
      <c r="G63" s="23"/>
      <c r="H63" s="23"/>
      <c r="I63" s="23"/>
      <c r="J63" s="23"/>
    </row>
    <row r="64" spans="1:10" ht="14.1" customHeight="1" x14ac:dyDescent="0.25">
      <c r="A64" s="23"/>
      <c r="B64" s="39" t="s">
        <v>49</v>
      </c>
      <c r="C64" s="40">
        <v>0</v>
      </c>
      <c r="D64" s="40">
        <v>0</v>
      </c>
      <c r="E64" s="40">
        <v>0</v>
      </c>
      <c r="F64" s="40">
        <v>0</v>
      </c>
      <c r="G64" s="23"/>
      <c r="H64" s="23"/>
      <c r="I64" s="23"/>
      <c r="J64" s="23"/>
    </row>
    <row r="65" spans="1:10" ht="14.1" customHeight="1" x14ac:dyDescent="0.25">
      <c r="A65" s="23"/>
      <c r="B65" s="39" t="s">
        <v>58</v>
      </c>
      <c r="C65" s="40">
        <v>0</v>
      </c>
      <c r="D65" s="40">
        <v>0</v>
      </c>
      <c r="E65" s="40">
        <v>0</v>
      </c>
      <c r="F65" s="40">
        <v>0</v>
      </c>
      <c r="G65" s="23"/>
      <c r="H65" s="23"/>
      <c r="I65" s="23"/>
      <c r="J65" s="23"/>
    </row>
    <row r="66" spans="1:10" ht="14.1" customHeight="1" x14ac:dyDescent="0.25">
      <c r="A66" s="23"/>
      <c r="B66" s="39" t="s">
        <v>59</v>
      </c>
      <c r="C66" s="40">
        <v>0</v>
      </c>
      <c r="D66" s="40">
        <v>0</v>
      </c>
      <c r="E66" s="40">
        <v>0</v>
      </c>
      <c r="F66" s="40">
        <v>0</v>
      </c>
      <c r="G66" s="23"/>
      <c r="H66" s="23"/>
      <c r="I66" s="23"/>
      <c r="J66" s="23"/>
    </row>
    <row r="67" spans="1:10" ht="14.1" customHeight="1" x14ac:dyDescent="0.25">
      <c r="A67" s="23"/>
      <c r="B67" s="39" t="s">
        <v>60</v>
      </c>
      <c r="C67" s="40">
        <v>0</v>
      </c>
      <c r="D67" s="40">
        <v>0</v>
      </c>
      <c r="E67" s="40">
        <v>0</v>
      </c>
      <c r="F67" s="40">
        <v>0</v>
      </c>
      <c r="G67" s="23"/>
      <c r="H67" s="23"/>
      <c r="I67" s="23"/>
      <c r="J67" s="23"/>
    </row>
    <row r="68" spans="1:10" ht="14.1" customHeight="1" x14ac:dyDescent="0.25">
      <c r="A68" s="23"/>
      <c r="B68" s="39" t="s">
        <v>61</v>
      </c>
      <c r="C68" s="40">
        <v>0</v>
      </c>
      <c r="D68" s="40">
        <v>0</v>
      </c>
      <c r="E68" s="40">
        <v>0</v>
      </c>
      <c r="F68" s="40">
        <v>0</v>
      </c>
      <c r="G68" s="23"/>
      <c r="H68" s="23"/>
      <c r="I68" s="23"/>
      <c r="J68" s="23"/>
    </row>
    <row r="69" spans="1:10" ht="14.1" customHeight="1" x14ac:dyDescent="0.25">
      <c r="A69" s="23"/>
      <c r="B69" s="39" t="s">
        <v>63</v>
      </c>
      <c r="C69" s="40">
        <v>0</v>
      </c>
      <c r="D69" s="40">
        <v>0</v>
      </c>
      <c r="E69" s="40">
        <v>0</v>
      </c>
      <c r="F69" s="40">
        <v>0</v>
      </c>
      <c r="G69" s="23"/>
      <c r="H69" s="23"/>
      <c r="I69" s="23"/>
      <c r="J69" s="23"/>
    </row>
    <row r="70" spans="1:10" ht="14.1" customHeight="1" x14ac:dyDescent="0.25">
      <c r="A70" s="23"/>
      <c r="B70" s="39" t="s">
        <v>49</v>
      </c>
      <c r="C70" s="40">
        <v>0</v>
      </c>
      <c r="D70" s="40">
        <v>0</v>
      </c>
      <c r="E70" s="40">
        <v>0</v>
      </c>
      <c r="F70" s="40">
        <v>0</v>
      </c>
      <c r="G70" s="23"/>
      <c r="H70" s="23"/>
      <c r="I70" s="23"/>
      <c r="J70" s="23"/>
    </row>
    <row r="71" spans="1:10" ht="14.1" customHeight="1" x14ac:dyDescent="0.25">
      <c r="A71" s="23"/>
      <c r="B71" s="39" t="s">
        <v>58</v>
      </c>
      <c r="C71" s="40">
        <v>0</v>
      </c>
      <c r="D71" s="40">
        <v>0</v>
      </c>
      <c r="E71" s="40">
        <v>0</v>
      </c>
      <c r="F71" s="40">
        <v>0</v>
      </c>
      <c r="G71" s="23"/>
      <c r="H71" s="23"/>
      <c r="I71" s="23"/>
      <c r="J71" s="23"/>
    </row>
    <row r="72" spans="1:10" ht="14.1" customHeight="1" x14ac:dyDescent="0.25">
      <c r="A72" s="23"/>
      <c r="B72" s="39" t="s">
        <v>59</v>
      </c>
      <c r="C72" s="40">
        <v>0</v>
      </c>
      <c r="D72" s="40">
        <v>0</v>
      </c>
      <c r="E72" s="40">
        <v>0</v>
      </c>
      <c r="F72" s="40">
        <v>0</v>
      </c>
      <c r="G72" s="23"/>
      <c r="H72" s="23"/>
      <c r="I72" s="23"/>
      <c r="J72" s="23"/>
    </row>
    <row r="73" spans="1:10" ht="14.1" customHeight="1" x14ac:dyDescent="0.25">
      <c r="A73" s="23"/>
      <c r="B73" s="39" t="s">
        <v>60</v>
      </c>
      <c r="C73" s="40">
        <v>0</v>
      </c>
      <c r="D73" s="40">
        <v>0</v>
      </c>
      <c r="E73" s="40">
        <v>0</v>
      </c>
      <c r="F73" s="40">
        <v>0</v>
      </c>
      <c r="G73" s="23"/>
      <c r="H73" s="23"/>
      <c r="I73" s="23"/>
      <c r="J73" s="23"/>
    </row>
    <row r="74" spans="1:10" ht="14.1" customHeight="1" x14ac:dyDescent="0.25">
      <c r="A74" s="23"/>
      <c r="B74" s="39" t="s">
        <v>61</v>
      </c>
      <c r="C74" s="40">
        <v>0</v>
      </c>
      <c r="D74" s="40">
        <v>0</v>
      </c>
      <c r="E74" s="40">
        <v>0</v>
      </c>
      <c r="F74" s="40">
        <v>0</v>
      </c>
      <c r="G74" s="23"/>
      <c r="H74" s="23"/>
      <c r="I74" s="23"/>
      <c r="J74" s="23"/>
    </row>
    <row r="75" spans="1:10" ht="14.1" customHeight="1" x14ac:dyDescent="0.25">
      <c r="A75" s="23"/>
      <c r="B75" s="39" t="s">
        <v>64</v>
      </c>
      <c r="C75" s="40">
        <v>0</v>
      </c>
      <c r="D75" s="40">
        <v>0</v>
      </c>
      <c r="E75" s="40">
        <v>0</v>
      </c>
      <c r="F75" s="40">
        <v>0</v>
      </c>
      <c r="G75" s="23"/>
      <c r="H75" s="23"/>
      <c r="I75" s="23"/>
      <c r="J75" s="23"/>
    </row>
    <row r="76" spans="1:10" ht="14.1" customHeight="1" x14ac:dyDescent="0.25">
      <c r="A76" s="23"/>
      <c r="B76" s="39" t="s">
        <v>65</v>
      </c>
      <c r="C76" s="40">
        <v>0</v>
      </c>
      <c r="D76" s="40">
        <v>0</v>
      </c>
      <c r="E76" s="40">
        <v>0</v>
      </c>
      <c r="F76" s="40">
        <v>0</v>
      </c>
      <c r="G76" s="23"/>
      <c r="H76" s="23"/>
      <c r="I76" s="23"/>
      <c r="J76" s="23"/>
    </row>
    <row r="77" spans="1:10" ht="14.1" customHeight="1" x14ac:dyDescent="0.25">
      <c r="A77" s="23"/>
      <c r="B77" s="41" t="s">
        <v>25</v>
      </c>
      <c r="C77" s="40">
        <v>0</v>
      </c>
      <c r="D77" s="40">
        <v>1111000000</v>
      </c>
      <c r="E77" s="40">
        <v>1112000000</v>
      </c>
      <c r="F77" s="40">
        <v>1113000000</v>
      </c>
      <c r="G77" s="23"/>
      <c r="H77" s="23"/>
      <c r="I77" s="23"/>
      <c r="J77" s="23"/>
    </row>
    <row r="78" spans="1:10" ht="14.1" customHeight="1" x14ac:dyDescent="0.25">
      <c r="A78" s="23"/>
      <c r="B78" s="1621" t="s">
        <v>66</v>
      </c>
      <c r="C78" s="1622"/>
      <c r="D78" s="1622"/>
      <c r="E78" s="1622"/>
      <c r="F78" s="1622"/>
      <c r="G78" s="23"/>
      <c r="H78" s="23"/>
      <c r="I78" s="23"/>
      <c r="J78" s="23"/>
    </row>
    <row r="79" spans="1:10" ht="14.1" customHeight="1" x14ac:dyDescent="0.25">
      <c r="A79" s="23"/>
      <c r="B79" s="32" t="s">
        <v>1547</v>
      </c>
      <c r="C79" s="1621" t="s">
        <v>1548</v>
      </c>
      <c r="D79" s="1622"/>
      <c r="E79" s="1622"/>
      <c r="F79" s="1622"/>
      <c r="G79" s="23"/>
      <c r="H79" s="23"/>
      <c r="I79" s="23"/>
      <c r="J79" s="23"/>
    </row>
    <row r="80" spans="1:10" ht="14.1" customHeight="1" x14ac:dyDescent="0.25">
      <c r="A80" s="23"/>
      <c r="B80" s="33" t="s">
        <v>19</v>
      </c>
      <c r="C80" s="1619" t="s">
        <v>1549</v>
      </c>
      <c r="D80" s="1620"/>
      <c r="E80" s="1620"/>
      <c r="F80" s="1620"/>
      <c r="G80" s="23"/>
      <c r="H80" s="23"/>
      <c r="I80" s="23"/>
      <c r="J80" s="23"/>
    </row>
    <row r="81" spans="1:10" ht="14.1" customHeight="1" x14ac:dyDescent="0.25">
      <c r="A81" s="23"/>
      <c r="B81" s="34" t="s">
        <v>20</v>
      </c>
      <c r="C81" s="1615" t="s">
        <v>1550</v>
      </c>
      <c r="D81" s="1616"/>
      <c r="E81" s="1616"/>
      <c r="F81" s="1616"/>
      <c r="G81" s="23"/>
      <c r="H81" s="23"/>
      <c r="I81" s="23"/>
      <c r="J81" s="23"/>
    </row>
    <row r="82" spans="1:10" ht="14.1" customHeight="1" x14ac:dyDescent="0.25">
      <c r="A82" s="23"/>
      <c r="B82" s="34" t="s">
        <v>21</v>
      </c>
      <c r="C82" s="1615" t="s">
        <v>1551</v>
      </c>
      <c r="D82" s="1616"/>
      <c r="E82" s="1616"/>
      <c r="F82" s="1616"/>
      <c r="G82" s="23"/>
      <c r="H82" s="23"/>
      <c r="I82" s="23"/>
      <c r="J82" s="23"/>
    </row>
    <row r="83" spans="1:10" ht="15" customHeight="1" x14ac:dyDescent="0.25">
      <c r="A83" s="23"/>
      <c r="B83" s="35"/>
      <c r="C83" s="36">
        <v>2023</v>
      </c>
      <c r="D83" s="36">
        <v>2024</v>
      </c>
      <c r="E83" s="36">
        <v>2025</v>
      </c>
      <c r="F83" s="36">
        <v>2026</v>
      </c>
      <c r="G83" s="23"/>
      <c r="H83" s="23"/>
      <c r="I83" s="23"/>
      <c r="J83" s="23"/>
    </row>
    <row r="84" spans="1:10" ht="15" customHeight="1" x14ac:dyDescent="0.25">
      <c r="A84" s="23"/>
      <c r="B84" s="37"/>
      <c r="C84" s="38" t="s">
        <v>22</v>
      </c>
      <c r="D84" s="38" t="s">
        <v>23</v>
      </c>
      <c r="E84" s="38" t="s">
        <v>23</v>
      </c>
      <c r="F84" s="38" t="s">
        <v>23</v>
      </c>
      <c r="G84" s="23"/>
      <c r="H84" s="23"/>
      <c r="I84" s="23"/>
      <c r="J84" s="23"/>
    </row>
    <row r="85" spans="1:10" ht="14.1" customHeight="1" x14ac:dyDescent="0.25">
      <c r="A85" s="23"/>
      <c r="B85" s="27" t="s">
        <v>33</v>
      </c>
      <c r="C85" s="31" t="s">
        <v>1552</v>
      </c>
      <c r="D85" s="31" t="s">
        <v>249</v>
      </c>
      <c r="E85" s="31" t="s">
        <v>72</v>
      </c>
      <c r="F85" s="31" t="s">
        <v>72</v>
      </c>
      <c r="G85" s="23"/>
      <c r="H85" s="23"/>
      <c r="I85" s="23"/>
      <c r="J85" s="23"/>
    </row>
    <row r="86" spans="1:10" ht="14.1" customHeight="1" x14ac:dyDescent="0.25">
      <c r="A86" s="23"/>
      <c r="B86" s="27" t="s">
        <v>35</v>
      </c>
      <c r="C86" s="31" t="s">
        <v>1553</v>
      </c>
      <c r="D86" s="31" t="s">
        <v>1332</v>
      </c>
      <c r="E86" s="31" t="s">
        <v>1292</v>
      </c>
      <c r="F86" s="31" t="s">
        <v>1292</v>
      </c>
      <c r="G86" s="23"/>
      <c r="H86" s="23"/>
      <c r="I86" s="23"/>
      <c r="J86" s="23"/>
    </row>
    <row r="87" spans="1:10" ht="14.1" customHeight="1" x14ac:dyDescent="0.25">
      <c r="A87" s="23"/>
      <c r="B87" s="27" t="s">
        <v>40</v>
      </c>
      <c r="C87" s="31" t="s">
        <v>1496</v>
      </c>
      <c r="D87" s="31" t="s">
        <v>1496</v>
      </c>
      <c r="E87" s="31" t="s">
        <v>1496</v>
      </c>
      <c r="F87" s="31" t="s">
        <v>1496</v>
      </c>
      <c r="G87" s="23"/>
      <c r="H87" s="23"/>
      <c r="I87" s="23"/>
      <c r="J87" s="23"/>
    </row>
    <row r="88" spans="1:10" ht="14.1" customHeight="1" x14ac:dyDescent="0.25">
      <c r="A88" s="23"/>
      <c r="B88" s="27" t="s">
        <v>41</v>
      </c>
      <c r="C88" s="31" t="s">
        <v>18</v>
      </c>
      <c r="D88" s="31" t="s">
        <v>1554</v>
      </c>
      <c r="E88" s="31" t="s">
        <v>1328</v>
      </c>
      <c r="F88" s="31" t="s">
        <v>42</v>
      </c>
      <c r="G88" s="23"/>
      <c r="H88" s="23"/>
      <c r="I88" s="23"/>
      <c r="J88" s="23"/>
    </row>
    <row r="89" spans="1:10" ht="14.1" customHeight="1" x14ac:dyDescent="0.25">
      <c r="A89" s="23"/>
      <c r="B89" s="27" t="s">
        <v>43</v>
      </c>
      <c r="C89" s="31" t="s">
        <v>18</v>
      </c>
      <c r="D89" s="31" t="s">
        <v>1554</v>
      </c>
      <c r="E89" s="31" t="s">
        <v>1328</v>
      </c>
      <c r="F89" s="31" t="s">
        <v>42</v>
      </c>
      <c r="G89" s="23"/>
      <c r="H89" s="23"/>
      <c r="I89" s="23"/>
      <c r="J89" s="23"/>
    </row>
    <row r="90" spans="1:10" ht="14.1" customHeight="1" x14ac:dyDescent="0.25">
      <c r="A90" s="23"/>
      <c r="B90" s="27" t="s">
        <v>47</v>
      </c>
      <c r="C90" s="31" t="s">
        <v>18</v>
      </c>
      <c r="D90" s="31" t="s">
        <v>42</v>
      </c>
      <c r="E90" s="31" t="s">
        <v>42</v>
      </c>
      <c r="F90" s="31" t="s">
        <v>42</v>
      </c>
      <c r="G90" s="23"/>
      <c r="H90" s="23"/>
      <c r="I90" s="23"/>
      <c r="J90" s="23"/>
    </row>
    <row r="91" spans="1:10" ht="14.1" customHeight="1" x14ac:dyDescent="0.25">
      <c r="A91" s="23"/>
      <c r="B91" s="1617" t="s">
        <v>24</v>
      </c>
      <c r="C91" s="1618"/>
      <c r="D91" s="1618"/>
      <c r="E91" s="1618"/>
      <c r="F91" s="1618"/>
      <c r="G91" s="23"/>
      <c r="H91" s="23"/>
      <c r="I91" s="23"/>
      <c r="J91" s="23"/>
    </row>
    <row r="92" spans="1:10" ht="14.1" customHeight="1" x14ac:dyDescent="0.25">
      <c r="A92" s="23"/>
      <c r="B92" s="35"/>
      <c r="C92" s="36">
        <v>2023</v>
      </c>
      <c r="D92" s="36">
        <v>2024</v>
      </c>
      <c r="E92" s="36">
        <v>2025</v>
      </c>
      <c r="F92" s="36">
        <v>2026</v>
      </c>
      <c r="G92" s="23"/>
      <c r="H92" s="23"/>
      <c r="I92" s="23"/>
      <c r="J92" s="23"/>
    </row>
    <row r="93" spans="1:10" ht="14.1" customHeight="1" x14ac:dyDescent="0.25">
      <c r="A93" s="23"/>
      <c r="B93" s="37"/>
      <c r="C93" s="38" t="s">
        <v>22</v>
      </c>
      <c r="D93" s="38" t="s">
        <v>23</v>
      </c>
      <c r="E93" s="38" t="s">
        <v>23</v>
      </c>
      <c r="F93" s="38" t="s">
        <v>23</v>
      </c>
      <c r="G93" s="23"/>
      <c r="H93" s="23"/>
      <c r="I93" s="23"/>
      <c r="J93" s="23"/>
    </row>
    <row r="94" spans="1:10" ht="14.1" customHeight="1" x14ac:dyDescent="0.25">
      <c r="A94" s="23"/>
      <c r="B94" s="39" t="s">
        <v>48</v>
      </c>
      <c r="C94" s="40">
        <v>0</v>
      </c>
      <c r="D94" s="40">
        <v>0</v>
      </c>
      <c r="E94" s="40">
        <v>0</v>
      </c>
      <c r="F94" s="40">
        <v>0</v>
      </c>
      <c r="G94" s="23"/>
      <c r="H94" s="23"/>
      <c r="I94" s="23"/>
      <c r="J94" s="23"/>
    </row>
    <row r="95" spans="1:10" ht="14.1" customHeight="1" x14ac:dyDescent="0.25">
      <c r="A95" s="23"/>
      <c r="B95" s="39" t="s">
        <v>49</v>
      </c>
      <c r="C95" s="40">
        <v>0</v>
      </c>
      <c r="D95" s="40">
        <v>0</v>
      </c>
      <c r="E95" s="40">
        <v>0</v>
      </c>
      <c r="F95" s="40">
        <v>0</v>
      </c>
      <c r="G95" s="23"/>
      <c r="H95" s="23"/>
      <c r="I95" s="23"/>
      <c r="J95" s="23"/>
    </row>
    <row r="96" spans="1:10" ht="14.1" customHeight="1" x14ac:dyDescent="0.25">
      <c r="A96" s="23"/>
      <c r="B96" s="39" t="s">
        <v>50</v>
      </c>
      <c r="C96" s="40">
        <v>0</v>
      </c>
      <c r="D96" s="40">
        <v>0</v>
      </c>
      <c r="E96" s="40">
        <v>0</v>
      </c>
      <c r="F96" s="40">
        <v>0</v>
      </c>
      <c r="G96" s="23"/>
      <c r="H96" s="23"/>
      <c r="I96" s="23"/>
      <c r="J96" s="23"/>
    </row>
    <row r="97" spans="1:10" ht="14.1" customHeight="1" x14ac:dyDescent="0.25">
      <c r="A97" s="23"/>
      <c r="B97" s="39" t="s">
        <v>51</v>
      </c>
      <c r="C97" s="40">
        <v>0</v>
      </c>
      <c r="D97" s="40">
        <v>0</v>
      </c>
      <c r="E97" s="40">
        <v>0</v>
      </c>
      <c r="F97" s="40">
        <v>0</v>
      </c>
      <c r="G97" s="23"/>
      <c r="H97" s="23"/>
      <c r="I97" s="23"/>
      <c r="J97" s="23"/>
    </row>
    <row r="98" spans="1:10" ht="14.1" customHeight="1" x14ac:dyDescent="0.25">
      <c r="A98" s="23"/>
      <c r="B98" s="39" t="s">
        <v>49</v>
      </c>
      <c r="C98" s="40">
        <v>0</v>
      </c>
      <c r="D98" s="40">
        <v>0</v>
      </c>
      <c r="E98" s="40">
        <v>0</v>
      </c>
      <c r="F98" s="40">
        <v>0</v>
      </c>
      <c r="G98" s="23"/>
      <c r="H98" s="23"/>
      <c r="I98" s="23"/>
      <c r="J98" s="23"/>
    </row>
    <row r="99" spans="1:10" ht="14.1" customHeight="1" x14ac:dyDescent="0.25">
      <c r="A99" s="23"/>
      <c r="B99" s="39" t="s">
        <v>50</v>
      </c>
      <c r="C99" s="40">
        <v>0</v>
      </c>
      <c r="D99" s="40">
        <v>0</v>
      </c>
      <c r="E99" s="40">
        <v>0</v>
      </c>
      <c r="F99" s="40">
        <v>0</v>
      </c>
      <c r="G99" s="23"/>
      <c r="H99" s="23"/>
      <c r="I99" s="23"/>
      <c r="J99" s="23"/>
    </row>
    <row r="100" spans="1:10" ht="14.1" customHeight="1" x14ac:dyDescent="0.25">
      <c r="A100" s="23"/>
      <c r="B100" s="39" t="s">
        <v>52</v>
      </c>
      <c r="C100" s="40">
        <v>0</v>
      </c>
      <c r="D100" s="40">
        <v>0</v>
      </c>
      <c r="E100" s="40">
        <v>0</v>
      </c>
      <c r="F100" s="40">
        <v>0</v>
      </c>
      <c r="G100" s="23"/>
      <c r="H100" s="23"/>
      <c r="I100" s="23"/>
      <c r="J100" s="23"/>
    </row>
    <row r="101" spans="1:10" ht="14.1" customHeight="1" x14ac:dyDescent="0.25">
      <c r="A101" s="23"/>
      <c r="B101" s="39" t="s">
        <v>49</v>
      </c>
      <c r="C101" s="40">
        <v>0</v>
      </c>
      <c r="D101" s="40">
        <v>0</v>
      </c>
      <c r="E101" s="40">
        <v>0</v>
      </c>
      <c r="F101" s="40">
        <v>0</v>
      </c>
      <c r="G101" s="23"/>
      <c r="H101" s="23"/>
      <c r="I101" s="23"/>
      <c r="J101" s="23"/>
    </row>
    <row r="102" spans="1:10" ht="14.1" customHeight="1" x14ac:dyDescent="0.25">
      <c r="A102" s="23"/>
      <c r="B102" s="39" t="s">
        <v>50</v>
      </c>
      <c r="C102" s="40">
        <v>0</v>
      </c>
      <c r="D102" s="40">
        <v>0</v>
      </c>
      <c r="E102" s="40">
        <v>0</v>
      </c>
      <c r="F102" s="40">
        <v>0</v>
      </c>
      <c r="G102" s="23"/>
      <c r="H102" s="23"/>
      <c r="I102" s="23"/>
      <c r="J102" s="23"/>
    </row>
    <row r="103" spans="1:10" ht="14.1" customHeight="1" x14ac:dyDescent="0.25">
      <c r="A103" s="23"/>
      <c r="B103" s="39" t="s">
        <v>53</v>
      </c>
      <c r="C103" s="40">
        <v>0</v>
      </c>
      <c r="D103" s="40">
        <v>0</v>
      </c>
      <c r="E103" s="40">
        <v>0</v>
      </c>
      <c r="F103" s="40">
        <v>0</v>
      </c>
      <c r="G103" s="23"/>
      <c r="H103" s="23"/>
      <c r="I103" s="23"/>
      <c r="J103" s="23"/>
    </row>
    <row r="104" spans="1:10" ht="14.1" customHeight="1" x14ac:dyDescent="0.25">
      <c r="A104" s="23"/>
      <c r="B104" s="39" t="s">
        <v>49</v>
      </c>
      <c r="C104" s="40">
        <v>0</v>
      </c>
      <c r="D104" s="40">
        <v>0</v>
      </c>
      <c r="E104" s="40">
        <v>0</v>
      </c>
      <c r="F104" s="40">
        <v>0</v>
      </c>
      <c r="G104" s="23"/>
      <c r="H104" s="23"/>
      <c r="I104" s="23"/>
      <c r="J104" s="23"/>
    </row>
    <row r="105" spans="1:10" ht="14.1" customHeight="1" x14ac:dyDescent="0.25">
      <c r="A105" s="23"/>
      <c r="B105" s="39" t="s">
        <v>50</v>
      </c>
      <c r="C105" s="40">
        <v>0</v>
      </c>
      <c r="D105" s="40">
        <v>0</v>
      </c>
      <c r="E105" s="40">
        <v>0</v>
      </c>
      <c r="F105" s="40">
        <v>0</v>
      </c>
      <c r="G105" s="23"/>
      <c r="H105" s="23"/>
      <c r="I105" s="23"/>
      <c r="J105" s="23"/>
    </row>
    <row r="106" spans="1:10" ht="14.1" customHeight="1" x14ac:dyDescent="0.25">
      <c r="A106" s="23"/>
      <c r="B106" s="39" t="s">
        <v>54</v>
      </c>
      <c r="C106" s="40">
        <v>0</v>
      </c>
      <c r="D106" s="40">
        <v>0</v>
      </c>
      <c r="E106" s="40">
        <v>0</v>
      </c>
      <c r="F106" s="40">
        <v>0</v>
      </c>
      <c r="G106" s="23"/>
      <c r="H106" s="23"/>
      <c r="I106" s="23"/>
      <c r="J106" s="23"/>
    </row>
    <row r="107" spans="1:10" ht="14.1" customHeight="1" x14ac:dyDescent="0.25">
      <c r="A107" s="23"/>
      <c r="B107" s="39" t="s">
        <v>49</v>
      </c>
      <c r="C107" s="40">
        <v>0</v>
      </c>
      <c r="D107" s="40">
        <v>0</v>
      </c>
      <c r="E107" s="40">
        <v>0</v>
      </c>
      <c r="F107" s="40">
        <v>0</v>
      </c>
      <c r="G107" s="23"/>
      <c r="H107" s="23"/>
      <c r="I107" s="23"/>
      <c r="J107" s="23"/>
    </row>
    <row r="108" spans="1:10" ht="14.1" customHeight="1" x14ac:dyDescent="0.25">
      <c r="A108" s="23"/>
      <c r="B108" s="39" t="s">
        <v>50</v>
      </c>
      <c r="C108" s="40">
        <v>0</v>
      </c>
      <c r="D108" s="40">
        <v>0</v>
      </c>
      <c r="E108" s="40">
        <v>0</v>
      </c>
      <c r="F108" s="40">
        <v>0</v>
      </c>
      <c r="G108" s="23"/>
      <c r="H108" s="23"/>
      <c r="I108" s="23"/>
      <c r="J108" s="23"/>
    </row>
    <row r="109" spans="1:10" ht="14.1" customHeight="1" x14ac:dyDescent="0.25">
      <c r="A109" s="23"/>
      <c r="B109" s="39" t="s">
        <v>55</v>
      </c>
      <c r="C109" s="40">
        <v>0</v>
      </c>
      <c r="D109" s="40">
        <v>0</v>
      </c>
      <c r="E109" s="40">
        <v>0</v>
      </c>
      <c r="F109" s="40">
        <v>0</v>
      </c>
      <c r="G109" s="23"/>
      <c r="H109" s="23"/>
      <c r="I109" s="23"/>
      <c r="J109" s="23"/>
    </row>
    <row r="110" spans="1:10" ht="14.1" customHeight="1" x14ac:dyDescent="0.25">
      <c r="A110" s="23"/>
      <c r="B110" s="39" t="s">
        <v>49</v>
      </c>
      <c r="C110" s="40">
        <v>0</v>
      </c>
      <c r="D110" s="40">
        <v>0</v>
      </c>
      <c r="E110" s="40">
        <v>0</v>
      </c>
      <c r="F110" s="40">
        <v>0</v>
      </c>
      <c r="G110" s="23"/>
      <c r="H110" s="23"/>
      <c r="I110" s="23"/>
      <c r="J110" s="23"/>
    </row>
    <row r="111" spans="1:10" ht="14.1" customHeight="1" x14ac:dyDescent="0.25">
      <c r="A111" s="23"/>
      <c r="B111" s="39" t="s">
        <v>50</v>
      </c>
      <c r="C111" s="40">
        <v>0</v>
      </c>
      <c r="D111" s="40">
        <v>0</v>
      </c>
      <c r="E111" s="40">
        <v>0</v>
      </c>
      <c r="F111" s="40">
        <v>0</v>
      </c>
      <c r="G111" s="23"/>
      <c r="H111" s="23"/>
      <c r="I111" s="23"/>
      <c r="J111" s="23"/>
    </row>
    <row r="112" spans="1:10" ht="14.1" customHeight="1" x14ac:dyDescent="0.25">
      <c r="A112" s="23"/>
      <c r="B112" s="39" t="s">
        <v>56</v>
      </c>
      <c r="C112" s="40">
        <v>0</v>
      </c>
      <c r="D112" s="40">
        <v>0</v>
      </c>
      <c r="E112" s="40">
        <v>0</v>
      </c>
      <c r="F112" s="40">
        <v>0</v>
      </c>
      <c r="G112" s="23"/>
      <c r="H112" s="23"/>
      <c r="I112" s="23"/>
      <c r="J112" s="23"/>
    </row>
    <row r="113" spans="1:10" ht="14.1" customHeight="1" x14ac:dyDescent="0.25">
      <c r="A113" s="23"/>
      <c r="B113" s="39" t="s">
        <v>49</v>
      </c>
      <c r="C113" s="40">
        <v>0</v>
      </c>
      <c r="D113" s="40">
        <v>0</v>
      </c>
      <c r="E113" s="40">
        <v>0</v>
      </c>
      <c r="F113" s="40">
        <v>0</v>
      </c>
      <c r="G113" s="23"/>
      <c r="H113" s="23"/>
      <c r="I113" s="23"/>
      <c r="J113" s="23"/>
    </row>
    <row r="114" spans="1:10" ht="14.1" customHeight="1" x14ac:dyDescent="0.25">
      <c r="A114" s="23"/>
      <c r="B114" s="39" t="s">
        <v>50</v>
      </c>
      <c r="C114" s="40">
        <v>0</v>
      </c>
      <c r="D114" s="40">
        <v>0</v>
      </c>
      <c r="E114" s="40">
        <v>0</v>
      </c>
      <c r="F114" s="40">
        <v>0</v>
      </c>
      <c r="G114" s="23"/>
      <c r="H114" s="23"/>
      <c r="I114" s="23"/>
      <c r="J114" s="23"/>
    </row>
    <row r="115" spans="1:10" ht="14.1" customHeight="1" x14ac:dyDescent="0.25">
      <c r="A115" s="23"/>
      <c r="B115" s="39" t="s">
        <v>57</v>
      </c>
      <c r="C115" s="40">
        <v>0</v>
      </c>
      <c r="D115" s="40">
        <v>0</v>
      </c>
      <c r="E115" s="40">
        <v>0</v>
      </c>
      <c r="F115" s="40">
        <v>0</v>
      </c>
      <c r="G115" s="23"/>
      <c r="H115" s="23"/>
      <c r="I115" s="23"/>
      <c r="J115" s="23"/>
    </row>
    <row r="116" spans="1:10" ht="14.1" customHeight="1" x14ac:dyDescent="0.25">
      <c r="A116" s="23"/>
      <c r="B116" s="39" t="s">
        <v>49</v>
      </c>
      <c r="C116" s="40">
        <v>0</v>
      </c>
      <c r="D116" s="40">
        <v>0</v>
      </c>
      <c r="E116" s="40">
        <v>0</v>
      </c>
      <c r="F116" s="40">
        <v>0</v>
      </c>
      <c r="G116" s="23"/>
      <c r="H116" s="23"/>
      <c r="I116" s="23"/>
      <c r="J116" s="23"/>
    </row>
    <row r="117" spans="1:10" ht="14.1" customHeight="1" x14ac:dyDescent="0.25">
      <c r="A117" s="23"/>
      <c r="B117" s="39" t="s">
        <v>58</v>
      </c>
      <c r="C117" s="40">
        <v>0</v>
      </c>
      <c r="D117" s="40">
        <v>0</v>
      </c>
      <c r="E117" s="40">
        <v>0</v>
      </c>
      <c r="F117" s="40">
        <v>0</v>
      </c>
      <c r="G117" s="23"/>
      <c r="H117" s="23"/>
      <c r="I117" s="23"/>
      <c r="J117" s="23"/>
    </row>
    <row r="118" spans="1:10" ht="14.1" customHeight="1" x14ac:dyDescent="0.25">
      <c r="A118" s="23"/>
      <c r="B118" s="39" t="s">
        <v>59</v>
      </c>
      <c r="C118" s="40">
        <v>0</v>
      </c>
      <c r="D118" s="40">
        <v>0</v>
      </c>
      <c r="E118" s="40">
        <v>0</v>
      </c>
      <c r="F118" s="40">
        <v>0</v>
      </c>
      <c r="G118" s="23"/>
      <c r="H118" s="23"/>
      <c r="I118" s="23"/>
      <c r="J118" s="23"/>
    </row>
    <row r="119" spans="1:10" ht="14.1" customHeight="1" x14ac:dyDescent="0.25">
      <c r="A119" s="23"/>
      <c r="B119" s="39" t="s">
        <v>60</v>
      </c>
      <c r="C119" s="40">
        <v>0</v>
      </c>
      <c r="D119" s="40">
        <v>0</v>
      </c>
      <c r="E119" s="40">
        <v>0</v>
      </c>
      <c r="F119" s="40">
        <v>0</v>
      </c>
      <c r="G119" s="23"/>
      <c r="H119" s="23"/>
      <c r="I119" s="23"/>
      <c r="J119" s="23"/>
    </row>
    <row r="120" spans="1:10" ht="14.1" customHeight="1" x14ac:dyDescent="0.25">
      <c r="A120" s="23"/>
      <c r="B120" s="39" t="s">
        <v>61</v>
      </c>
      <c r="C120" s="40">
        <v>0</v>
      </c>
      <c r="D120" s="40">
        <v>0</v>
      </c>
      <c r="E120" s="40">
        <v>0</v>
      </c>
      <c r="F120" s="40">
        <v>0</v>
      </c>
      <c r="G120" s="23"/>
      <c r="H120" s="23"/>
      <c r="I120" s="23"/>
      <c r="J120" s="23"/>
    </row>
    <row r="121" spans="1:10" ht="14.1" customHeight="1" x14ac:dyDescent="0.25">
      <c r="A121" s="23"/>
      <c r="B121" s="39" t="s">
        <v>62</v>
      </c>
      <c r="C121" s="40">
        <v>0</v>
      </c>
      <c r="D121" s="40">
        <v>10000000</v>
      </c>
      <c r="E121" s="40">
        <v>6000000</v>
      </c>
      <c r="F121" s="40">
        <v>6000000</v>
      </c>
      <c r="G121" s="23"/>
      <c r="H121" s="23"/>
      <c r="I121" s="23"/>
      <c r="J121" s="23"/>
    </row>
    <row r="122" spans="1:10" ht="14.1" customHeight="1" x14ac:dyDescent="0.25">
      <c r="A122" s="23"/>
      <c r="B122" s="39" t="s">
        <v>49</v>
      </c>
      <c r="C122" s="40">
        <v>0</v>
      </c>
      <c r="D122" s="40">
        <v>10000000</v>
      </c>
      <c r="E122" s="40">
        <v>6000000</v>
      </c>
      <c r="F122" s="40">
        <v>6000000</v>
      </c>
      <c r="G122" s="23"/>
      <c r="H122" s="23"/>
      <c r="I122" s="23"/>
      <c r="J122" s="23"/>
    </row>
    <row r="123" spans="1:10" ht="14.1" customHeight="1" x14ac:dyDescent="0.25">
      <c r="A123" s="23"/>
      <c r="B123" s="39" t="s">
        <v>58</v>
      </c>
      <c r="C123" s="40">
        <v>0</v>
      </c>
      <c r="D123" s="40">
        <v>0</v>
      </c>
      <c r="E123" s="40">
        <v>0</v>
      </c>
      <c r="F123" s="40">
        <v>0</v>
      </c>
      <c r="G123" s="23"/>
      <c r="H123" s="23"/>
      <c r="I123" s="23"/>
      <c r="J123" s="23"/>
    </row>
    <row r="124" spans="1:10" ht="14.1" customHeight="1" x14ac:dyDescent="0.25">
      <c r="A124" s="23"/>
      <c r="B124" s="39" t="s">
        <v>59</v>
      </c>
      <c r="C124" s="40">
        <v>0</v>
      </c>
      <c r="D124" s="40">
        <v>0</v>
      </c>
      <c r="E124" s="40">
        <v>0</v>
      </c>
      <c r="F124" s="40">
        <v>0</v>
      </c>
      <c r="G124" s="23"/>
      <c r="H124" s="23"/>
      <c r="I124" s="23"/>
      <c r="J124" s="23"/>
    </row>
    <row r="125" spans="1:10" ht="14.1" customHeight="1" x14ac:dyDescent="0.25">
      <c r="A125" s="23"/>
      <c r="B125" s="39" t="s">
        <v>60</v>
      </c>
      <c r="C125" s="40">
        <v>0</v>
      </c>
      <c r="D125" s="40">
        <v>0</v>
      </c>
      <c r="E125" s="40">
        <v>0</v>
      </c>
      <c r="F125" s="40">
        <v>0</v>
      </c>
      <c r="G125" s="23"/>
      <c r="H125" s="23"/>
      <c r="I125" s="23"/>
      <c r="J125" s="23"/>
    </row>
    <row r="126" spans="1:10" ht="14.1" customHeight="1" x14ac:dyDescent="0.25">
      <c r="A126" s="23"/>
      <c r="B126" s="39" t="s">
        <v>61</v>
      </c>
      <c r="C126" s="40">
        <v>0</v>
      </c>
      <c r="D126" s="40">
        <v>0</v>
      </c>
      <c r="E126" s="40">
        <v>0</v>
      </c>
      <c r="F126" s="40">
        <v>0</v>
      </c>
      <c r="G126" s="23"/>
      <c r="H126" s="23"/>
      <c r="I126" s="23"/>
      <c r="J126" s="23"/>
    </row>
    <row r="127" spans="1:10" ht="14.1" customHeight="1" x14ac:dyDescent="0.25">
      <c r="A127" s="23"/>
      <c r="B127" s="39" t="s">
        <v>63</v>
      </c>
      <c r="C127" s="40">
        <v>0</v>
      </c>
      <c r="D127" s="40">
        <v>0</v>
      </c>
      <c r="E127" s="40">
        <v>0</v>
      </c>
      <c r="F127" s="40">
        <v>0</v>
      </c>
      <c r="G127" s="23"/>
      <c r="H127" s="23"/>
      <c r="I127" s="23"/>
      <c r="J127" s="23"/>
    </row>
    <row r="128" spans="1:10" ht="14.1" customHeight="1" x14ac:dyDescent="0.25">
      <c r="A128" s="23"/>
      <c r="B128" s="39" t="s">
        <v>49</v>
      </c>
      <c r="C128" s="40">
        <v>0</v>
      </c>
      <c r="D128" s="40">
        <v>0</v>
      </c>
      <c r="E128" s="40">
        <v>0</v>
      </c>
      <c r="F128" s="40">
        <v>0</v>
      </c>
      <c r="G128" s="23"/>
      <c r="H128" s="23"/>
      <c r="I128" s="23"/>
      <c r="J128" s="23"/>
    </row>
    <row r="129" spans="1:10" ht="14.1" customHeight="1" x14ac:dyDescent="0.25">
      <c r="A129" s="23"/>
      <c r="B129" s="39" t="s">
        <v>58</v>
      </c>
      <c r="C129" s="40">
        <v>0</v>
      </c>
      <c r="D129" s="40">
        <v>0</v>
      </c>
      <c r="E129" s="40">
        <v>0</v>
      </c>
      <c r="F129" s="40">
        <v>0</v>
      </c>
      <c r="G129" s="23"/>
      <c r="H129" s="23"/>
      <c r="I129" s="23"/>
      <c r="J129" s="23"/>
    </row>
    <row r="130" spans="1:10" ht="14.1" customHeight="1" x14ac:dyDescent="0.25">
      <c r="A130" s="23"/>
      <c r="B130" s="39" t="s">
        <v>59</v>
      </c>
      <c r="C130" s="40">
        <v>0</v>
      </c>
      <c r="D130" s="40">
        <v>0</v>
      </c>
      <c r="E130" s="40">
        <v>0</v>
      </c>
      <c r="F130" s="40">
        <v>0</v>
      </c>
      <c r="G130" s="23"/>
      <c r="H130" s="23"/>
      <c r="I130" s="23"/>
      <c r="J130" s="23"/>
    </row>
    <row r="131" spans="1:10" ht="14.1" customHeight="1" x14ac:dyDescent="0.25">
      <c r="A131" s="23"/>
      <c r="B131" s="39" t="s">
        <v>60</v>
      </c>
      <c r="C131" s="40">
        <v>0</v>
      </c>
      <c r="D131" s="40">
        <v>0</v>
      </c>
      <c r="E131" s="40">
        <v>0</v>
      </c>
      <c r="F131" s="40">
        <v>0</v>
      </c>
      <c r="G131" s="23"/>
      <c r="H131" s="23"/>
      <c r="I131" s="23"/>
      <c r="J131" s="23"/>
    </row>
    <row r="132" spans="1:10" ht="14.1" customHeight="1" x14ac:dyDescent="0.25">
      <c r="A132" s="23"/>
      <c r="B132" s="39" t="s">
        <v>61</v>
      </c>
      <c r="C132" s="40">
        <v>0</v>
      </c>
      <c r="D132" s="40">
        <v>0</v>
      </c>
      <c r="E132" s="40">
        <v>0</v>
      </c>
      <c r="F132" s="40">
        <v>0</v>
      </c>
      <c r="G132" s="23"/>
      <c r="H132" s="23"/>
      <c r="I132" s="23"/>
      <c r="J132" s="23"/>
    </row>
    <row r="133" spans="1:10" ht="14.1" customHeight="1" x14ac:dyDescent="0.25">
      <c r="A133" s="23"/>
      <c r="B133" s="39" t="s">
        <v>64</v>
      </c>
      <c r="C133" s="40">
        <v>0</v>
      </c>
      <c r="D133" s="40">
        <v>0</v>
      </c>
      <c r="E133" s="40">
        <v>0</v>
      </c>
      <c r="F133" s="40">
        <v>0</v>
      </c>
      <c r="G133" s="23"/>
      <c r="H133" s="23"/>
      <c r="I133" s="23"/>
      <c r="J133" s="23"/>
    </row>
    <row r="134" spans="1:10" ht="14.1" customHeight="1" x14ac:dyDescent="0.25">
      <c r="A134" s="23"/>
      <c r="B134" s="39" t="s">
        <v>65</v>
      </c>
      <c r="C134" s="40">
        <v>0</v>
      </c>
      <c r="D134" s="40">
        <v>0</v>
      </c>
      <c r="E134" s="40">
        <v>0</v>
      </c>
      <c r="F134" s="40">
        <v>0</v>
      </c>
      <c r="G134" s="23"/>
      <c r="H134" s="23"/>
      <c r="I134" s="23"/>
      <c r="J134" s="23"/>
    </row>
    <row r="135" spans="1:10" ht="14.1" customHeight="1" x14ac:dyDescent="0.25">
      <c r="A135" s="23"/>
      <c r="B135" s="41" t="s">
        <v>25</v>
      </c>
      <c r="C135" s="40">
        <v>0</v>
      </c>
      <c r="D135" s="40">
        <v>10000000</v>
      </c>
      <c r="E135" s="40">
        <v>6000000</v>
      </c>
      <c r="F135" s="40">
        <v>6000000</v>
      </c>
      <c r="G135" s="23"/>
      <c r="H135" s="23"/>
      <c r="I135" s="23"/>
      <c r="J135" s="23"/>
    </row>
    <row r="136" spans="1:10" ht="14.1" customHeight="1" x14ac:dyDescent="0.25">
      <c r="A136" s="23"/>
      <c r="B136" s="33" t="s">
        <v>19</v>
      </c>
      <c r="C136" s="1619" t="s">
        <v>1555</v>
      </c>
      <c r="D136" s="1620"/>
      <c r="E136" s="1620"/>
      <c r="F136" s="1620"/>
      <c r="G136" s="23"/>
      <c r="H136" s="23"/>
      <c r="I136" s="23"/>
      <c r="J136" s="23"/>
    </row>
    <row r="137" spans="1:10" ht="14.1" customHeight="1" x14ac:dyDescent="0.25">
      <c r="A137" s="23"/>
      <c r="B137" s="34" t="s">
        <v>20</v>
      </c>
      <c r="C137" s="1615" t="s">
        <v>1556</v>
      </c>
      <c r="D137" s="1616"/>
      <c r="E137" s="1616"/>
      <c r="F137" s="1616"/>
      <c r="G137" s="23"/>
      <c r="H137" s="23"/>
      <c r="I137" s="23"/>
      <c r="J137" s="23"/>
    </row>
    <row r="138" spans="1:10" ht="14.1" customHeight="1" x14ac:dyDescent="0.25">
      <c r="A138" s="23"/>
      <c r="B138" s="34" t="s">
        <v>21</v>
      </c>
      <c r="C138" s="1615" t="s">
        <v>1557</v>
      </c>
      <c r="D138" s="1616"/>
      <c r="E138" s="1616"/>
      <c r="F138" s="1616"/>
      <c r="G138" s="23"/>
      <c r="H138" s="23"/>
      <c r="I138" s="23"/>
      <c r="J138" s="23"/>
    </row>
    <row r="139" spans="1:10" ht="15" customHeight="1" x14ac:dyDescent="0.25">
      <c r="A139" s="23"/>
      <c r="B139" s="35"/>
      <c r="C139" s="36">
        <v>2023</v>
      </c>
      <c r="D139" s="36">
        <v>2024</v>
      </c>
      <c r="E139" s="36">
        <v>2025</v>
      </c>
      <c r="F139" s="36">
        <v>2026</v>
      </c>
      <c r="G139" s="23"/>
      <c r="H139" s="23"/>
      <c r="I139" s="23"/>
      <c r="J139" s="23"/>
    </row>
    <row r="140" spans="1:10" ht="15" customHeight="1" x14ac:dyDescent="0.25">
      <c r="A140" s="23"/>
      <c r="B140" s="37"/>
      <c r="C140" s="38" t="s">
        <v>22</v>
      </c>
      <c r="D140" s="38" t="s">
        <v>23</v>
      </c>
      <c r="E140" s="38" t="s">
        <v>23</v>
      </c>
      <c r="F140" s="38" t="s">
        <v>23</v>
      </c>
      <c r="G140" s="23"/>
      <c r="H140" s="23"/>
      <c r="I140" s="23"/>
      <c r="J140" s="23"/>
    </row>
    <row r="141" spans="1:10" ht="14.1" customHeight="1" x14ac:dyDescent="0.25">
      <c r="A141" s="23"/>
      <c r="B141" s="27" t="s">
        <v>33</v>
      </c>
      <c r="C141" s="31" t="s">
        <v>197</v>
      </c>
      <c r="D141" s="31" t="s">
        <v>1204</v>
      </c>
      <c r="E141" s="31" t="s">
        <v>208</v>
      </c>
      <c r="F141" s="31" t="s">
        <v>208</v>
      </c>
      <c r="G141" s="23"/>
      <c r="H141" s="23"/>
      <c r="I141" s="23"/>
      <c r="J141" s="23"/>
    </row>
    <row r="142" spans="1:10" ht="14.1" customHeight="1" x14ac:dyDescent="0.25">
      <c r="A142" s="23"/>
      <c r="B142" s="27" t="s">
        <v>35</v>
      </c>
      <c r="C142" s="31" t="s">
        <v>1495</v>
      </c>
      <c r="D142" s="31" t="s">
        <v>1558</v>
      </c>
      <c r="E142" s="31" t="s">
        <v>1292</v>
      </c>
      <c r="F142" s="31" t="s">
        <v>1292</v>
      </c>
      <c r="G142" s="23"/>
      <c r="H142" s="23"/>
      <c r="I142" s="23"/>
      <c r="J142" s="23"/>
    </row>
    <row r="143" spans="1:10" ht="14.1" customHeight="1" x14ac:dyDescent="0.25">
      <c r="A143" s="23"/>
      <c r="B143" s="27" t="s">
        <v>40</v>
      </c>
      <c r="C143" s="31" t="s">
        <v>1496</v>
      </c>
      <c r="D143" s="31" t="s">
        <v>1559</v>
      </c>
      <c r="E143" s="31" t="s">
        <v>1560</v>
      </c>
      <c r="F143" s="31" t="s">
        <v>1560</v>
      </c>
      <c r="G143" s="23"/>
      <c r="H143" s="23"/>
      <c r="I143" s="23"/>
      <c r="J143" s="23"/>
    </row>
    <row r="144" spans="1:10" ht="14.1" customHeight="1" x14ac:dyDescent="0.25">
      <c r="A144" s="23"/>
      <c r="B144" s="27" t="s">
        <v>41</v>
      </c>
      <c r="C144" s="31" t="s">
        <v>18</v>
      </c>
      <c r="D144" s="31" t="s">
        <v>1561</v>
      </c>
      <c r="E144" s="31" t="s">
        <v>1562</v>
      </c>
      <c r="F144" s="31" t="s">
        <v>42</v>
      </c>
      <c r="G144" s="23"/>
      <c r="H144" s="23"/>
      <c r="I144" s="23"/>
      <c r="J144" s="23"/>
    </row>
    <row r="145" spans="1:10" ht="14.1" customHeight="1" x14ac:dyDescent="0.25">
      <c r="A145" s="23"/>
      <c r="B145" s="27" t="s">
        <v>43</v>
      </c>
      <c r="C145" s="31" t="s">
        <v>18</v>
      </c>
      <c r="D145" s="31" t="s">
        <v>1563</v>
      </c>
      <c r="E145" s="31" t="s">
        <v>1564</v>
      </c>
      <c r="F145" s="31" t="s">
        <v>42</v>
      </c>
      <c r="G145" s="23"/>
      <c r="H145" s="23"/>
      <c r="I145" s="23"/>
      <c r="J145" s="23"/>
    </row>
    <row r="146" spans="1:10" ht="14.1" customHeight="1" x14ac:dyDescent="0.25">
      <c r="A146" s="23"/>
      <c r="B146" s="27" t="s">
        <v>47</v>
      </c>
      <c r="C146" s="31" t="s">
        <v>18</v>
      </c>
      <c r="D146" s="31" t="s">
        <v>1565</v>
      </c>
      <c r="E146" s="31" t="s">
        <v>1566</v>
      </c>
      <c r="F146" s="31" t="s">
        <v>42</v>
      </c>
      <c r="G146" s="23"/>
      <c r="H146" s="23"/>
      <c r="I146" s="23"/>
      <c r="J146" s="23"/>
    </row>
    <row r="147" spans="1:10" ht="14.1" customHeight="1" x14ac:dyDescent="0.25">
      <c r="A147" s="23"/>
      <c r="B147" s="1617" t="s">
        <v>24</v>
      </c>
      <c r="C147" s="1618"/>
      <c r="D147" s="1618"/>
      <c r="E147" s="1618"/>
      <c r="F147" s="1618"/>
      <c r="G147" s="23"/>
      <c r="H147" s="23"/>
      <c r="I147" s="23"/>
      <c r="J147" s="23"/>
    </row>
    <row r="148" spans="1:10" ht="14.1" customHeight="1" x14ac:dyDescent="0.25">
      <c r="A148" s="23"/>
      <c r="B148" s="35"/>
      <c r="C148" s="36">
        <v>2023</v>
      </c>
      <c r="D148" s="36">
        <v>2024</v>
      </c>
      <c r="E148" s="36">
        <v>2025</v>
      </c>
      <c r="F148" s="36">
        <v>2026</v>
      </c>
      <c r="G148" s="23"/>
      <c r="H148" s="23"/>
      <c r="I148" s="23"/>
      <c r="J148" s="23"/>
    </row>
    <row r="149" spans="1:10" ht="14.1" customHeight="1" x14ac:dyDescent="0.25">
      <c r="A149" s="23"/>
      <c r="B149" s="37"/>
      <c r="C149" s="38" t="s">
        <v>22</v>
      </c>
      <c r="D149" s="38" t="s">
        <v>23</v>
      </c>
      <c r="E149" s="38" t="s">
        <v>23</v>
      </c>
      <c r="F149" s="38" t="s">
        <v>23</v>
      </c>
      <c r="G149" s="23"/>
      <c r="H149" s="23"/>
      <c r="I149" s="23"/>
      <c r="J149" s="23"/>
    </row>
    <row r="150" spans="1:10" ht="14.1" customHeight="1" x14ac:dyDescent="0.25">
      <c r="A150" s="23"/>
      <c r="B150" s="39" t="s">
        <v>48</v>
      </c>
      <c r="C150" s="40">
        <v>0</v>
      </c>
      <c r="D150" s="40">
        <v>0</v>
      </c>
      <c r="E150" s="40">
        <v>0</v>
      </c>
      <c r="F150" s="40">
        <v>0</v>
      </c>
      <c r="G150" s="23"/>
      <c r="H150" s="23"/>
      <c r="I150" s="23"/>
      <c r="J150" s="23"/>
    </row>
    <row r="151" spans="1:10" ht="14.1" customHeight="1" x14ac:dyDescent="0.25">
      <c r="A151" s="23"/>
      <c r="B151" s="39" t="s">
        <v>49</v>
      </c>
      <c r="C151" s="40">
        <v>0</v>
      </c>
      <c r="D151" s="40">
        <v>0</v>
      </c>
      <c r="E151" s="40">
        <v>0</v>
      </c>
      <c r="F151" s="40">
        <v>0</v>
      </c>
      <c r="G151" s="23"/>
      <c r="H151" s="23"/>
      <c r="I151" s="23"/>
      <c r="J151" s="23"/>
    </row>
    <row r="152" spans="1:10" ht="14.1" customHeight="1" x14ac:dyDescent="0.25">
      <c r="A152" s="23"/>
      <c r="B152" s="39" t="s">
        <v>50</v>
      </c>
      <c r="C152" s="40">
        <v>0</v>
      </c>
      <c r="D152" s="40">
        <v>0</v>
      </c>
      <c r="E152" s="40">
        <v>0</v>
      </c>
      <c r="F152" s="40">
        <v>0</v>
      </c>
      <c r="G152" s="23"/>
      <c r="H152" s="23"/>
      <c r="I152" s="23"/>
      <c r="J152" s="23"/>
    </row>
    <row r="153" spans="1:10" ht="14.1" customHeight="1" x14ac:dyDescent="0.25">
      <c r="A153" s="23"/>
      <c r="B153" s="39" t="s">
        <v>51</v>
      </c>
      <c r="C153" s="40">
        <v>0</v>
      </c>
      <c r="D153" s="40">
        <v>0</v>
      </c>
      <c r="E153" s="40">
        <v>0</v>
      </c>
      <c r="F153" s="40">
        <v>0</v>
      </c>
      <c r="G153" s="23"/>
      <c r="H153" s="23"/>
      <c r="I153" s="23"/>
      <c r="J153" s="23"/>
    </row>
    <row r="154" spans="1:10" ht="14.1" customHeight="1" x14ac:dyDescent="0.25">
      <c r="A154" s="23"/>
      <c r="B154" s="39" t="s">
        <v>49</v>
      </c>
      <c r="C154" s="40">
        <v>0</v>
      </c>
      <c r="D154" s="40">
        <v>0</v>
      </c>
      <c r="E154" s="40">
        <v>0</v>
      </c>
      <c r="F154" s="40">
        <v>0</v>
      </c>
      <c r="G154" s="23"/>
      <c r="H154" s="23"/>
      <c r="I154" s="23"/>
      <c r="J154" s="23"/>
    </row>
    <row r="155" spans="1:10" ht="14.1" customHeight="1" x14ac:dyDescent="0.25">
      <c r="A155" s="23"/>
      <c r="B155" s="39" t="s">
        <v>50</v>
      </c>
      <c r="C155" s="40">
        <v>0</v>
      </c>
      <c r="D155" s="40">
        <v>0</v>
      </c>
      <c r="E155" s="40">
        <v>0</v>
      </c>
      <c r="F155" s="40">
        <v>0</v>
      </c>
      <c r="G155" s="23"/>
      <c r="H155" s="23"/>
      <c r="I155" s="23"/>
      <c r="J155" s="23"/>
    </row>
    <row r="156" spans="1:10" ht="14.1" customHeight="1" x14ac:dyDescent="0.25">
      <c r="A156" s="23"/>
      <c r="B156" s="39" t="s">
        <v>52</v>
      </c>
      <c r="C156" s="40">
        <v>0</v>
      </c>
      <c r="D156" s="40">
        <v>0</v>
      </c>
      <c r="E156" s="40">
        <v>0</v>
      </c>
      <c r="F156" s="40">
        <v>0</v>
      </c>
      <c r="G156" s="23"/>
      <c r="H156" s="23"/>
      <c r="I156" s="23"/>
      <c r="J156" s="23"/>
    </row>
    <row r="157" spans="1:10" ht="14.1" customHeight="1" x14ac:dyDescent="0.25">
      <c r="A157" s="23"/>
      <c r="B157" s="39" t="s">
        <v>49</v>
      </c>
      <c r="C157" s="40">
        <v>0</v>
      </c>
      <c r="D157" s="40">
        <v>0</v>
      </c>
      <c r="E157" s="40">
        <v>0</v>
      </c>
      <c r="F157" s="40">
        <v>0</v>
      </c>
      <c r="G157" s="23"/>
      <c r="H157" s="23"/>
      <c r="I157" s="23"/>
      <c r="J157" s="23"/>
    </row>
    <row r="158" spans="1:10" ht="14.1" customHeight="1" x14ac:dyDescent="0.25">
      <c r="A158" s="23"/>
      <c r="B158" s="39" t="s">
        <v>50</v>
      </c>
      <c r="C158" s="40">
        <v>0</v>
      </c>
      <c r="D158" s="40">
        <v>0</v>
      </c>
      <c r="E158" s="40">
        <v>0</v>
      </c>
      <c r="F158" s="40">
        <v>0</v>
      </c>
      <c r="G158" s="23"/>
      <c r="H158" s="23"/>
      <c r="I158" s="23"/>
      <c r="J158" s="23"/>
    </row>
    <row r="159" spans="1:10" ht="14.1" customHeight="1" x14ac:dyDescent="0.25">
      <c r="A159" s="23"/>
      <c r="B159" s="39" t="s">
        <v>53</v>
      </c>
      <c r="C159" s="40">
        <v>0</v>
      </c>
      <c r="D159" s="40">
        <v>0</v>
      </c>
      <c r="E159" s="40">
        <v>0</v>
      </c>
      <c r="F159" s="40">
        <v>0</v>
      </c>
      <c r="G159" s="23"/>
      <c r="H159" s="23"/>
      <c r="I159" s="23"/>
      <c r="J159" s="23"/>
    </row>
    <row r="160" spans="1:10" ht="14.1" customHeight="1" x14ac:dyDescent="0.25">
      <c r="A160" s="23"/>
      <c r="B160" s="39" t="s">
        <v>49</v>
      </c>
      <c r="C160" s="40">
        <v>0</v>
      </c>
      <c r="D160" s="40">
        <v>0</v>
      </c>
      <c r="E160" s="40">
        <v>0</v>
      </c>
      <c r="F160" s="40">
        <v>0</v>
      </c>
      <c r="G160" s="23"/>
      <c r="H160" s="23"/>
      <c r="I160" s="23"/>
      <c r="J160" s="23"/>
    </row>
    <row r="161" spans="1:10" ht="14.1" customHeight="1" x14ac:dyDescent="0.25">
      <c r="A161" s="23"/>
      <c r="B161" s="39" t="s">
        <v>50</v>
      </c>
      <c r="C161" s="40">
        <v>0</v>
      </c>
      <c r="D161" s="40">
        <v>0</v>
      </c>
      <c r="E161" s="40">
        <v>0</v>
      </c>
      <c r="F161" s="40">
        <v>0</v>
      </c>
      <c r="G161" s="23"/>
      <c r="H161" s="23"/>
      <c r="I161" s="23"/>
      <c r="J161" s="23"/>
    </row>
    <row r="162" spans="1:10" ht="14.1" customHeight="1" x14ac:dyDescent="0.25">
      <c r="A162" s="23"/>
      <c r="B162" s="39" t="s">
        <v>54</v>
      </c>
      <c r="C162" s="40">
        <v>0</v>
      </c>
      <c r="D162" s="40">
        <v>0</v>
      </c>
      <c r="E162" s="40">
        <v>0</v>
      </c>
      <c r="F162" s="40">
        <v>0</v>
      </c>
      <c r="G162" s="23"/>
      <c r="H162" s="23"/>
      <c r="I162" s="23"/>
      <c r="J162" s="23"/>
    </row>
    <row r="163" spans="1:10" ht="14.1" customHeight="1" x14ac:dyDescent="0.25">
      <c r="A163" s="23"/>
      <c r="B163" s="39" t="s">
        <v>49</v>
      </c>
      <c r="C163" s="40">
        <v>0</v>
      </c>
      <c r="D163" s="40">
        <v>0</v>
      </c>
      <c r="E163" s="40">
        <v>0</v>
      </c>
      <c r="F163" s="40">
        <v>0</v>
      </c>
      <c r="G163" s="23"/>
      <c r="H163" s="23"/>
      <c r="I163" s="23"/>
      <c r="J163" s="23"/>
    </row>
    <row r="164" spans="1:10" ht="14.1" customHeight="1" x14ac:dyDescent="0.25">
      <c r="A164" s="23"/>
      <c r="B164" s="39" t="s">
        <v>50</v>
      </c>
      <c r="C164" s="40">
        <v>0</v>
      </c>
      <c r="D164" s="40">
        <v>0</v>
      </c>
      <c r="E164" s="40">
        <v>0</v>
      </c>
      <c r="F164" s="40">
        <v>0</v>
      </c>
      <c r="G164" s="23"/>
      <c r="H164" s="23"/>
      <c r="I164" s="23"/>
      <c r="J164" s="23"/>
    </row>
    <row r="165" spans="1:10" ht="14.1" customHeight="1" x14ac:dyDescent="0.25">
      <c r="A165" s="23"/>
      <c r="B165" s="39" t="s">
        <v>55</v>
      </c>
      <c r="C165" s="40">
        <v>0</v>
      </c>
      <c r="D165" s="40">
        <v>0</v>
      </c>
      <c r="E165" s="40">
        <v>0</v>
      </c>
      <c r="F165" s="40">
        <v>0</v>
      </c>
      <c r="G165" s="23"/>
      <c r="H165" s="23"/>
      <c r="I165" s="23"/>
      <c r="J165" s="23"/>
    </row>
    <row r="166" spans="1:10" ht="14.1" customHeight="1" x14ac:dyDescent="0.25">
      <c r="A166" s="23"/>
      <c r="B166" s="39" t="s">
        <v>49</v>
      </c>
      <c r="C166" s="40">
        <v>0</v>
      </c>
      <c r="D166" s="40">
        <v>0</v>
      </c>
      <c r="E166" s="40">
        <v>0</v>
      </c>
      <c r="F166" s="40">
        <v>0</v>
      </c>
      <c r="G166" s="23"/>
      <c r="H166" s="23"/>
      <c r="I166" s="23"/>
      <c r="J166" s="23"/>
    </row>
    <row r="167" spans="1:10" ht="14.1" customHeight="1" x14ac:dyDescent="0.25">
      <c r="A167" s="23"/>
      <c r="B167" s="39" t="s">
        <v>50</v>
      </c>
      <c r="C167" s="40">
        <v>0</v>
      </c>
      <c r="D167" s="40">
        <v>0</v>
      </c>
      <c r="E167" s="40">
        <v>0</v>
      </c>
      <c r="F167" s="40">
        <v>0</v>
      </c>
      <c r="G167" s="23"/>
      <c r="H167" s="23"/>
      <c r="I167" s="23"/>
      <c r="J167" s="23"/>
    </row>
    <row r="168" spans="1:10" ht="14.1" customHeight="1" x14ac:dyDescent="0.25">
      <c r="A168" s="23"/>
      <c r="B168" s="39" t="s">
        <v>56</v>
      </c>
      <c r="C168" s="40">
        <v>0</v>
      </c>
      <c r="D168" s="40">
        <v>0</v>
      </c>
      <c r="E168" s="40">
        <v>0</v>
      </c>
      <c r="F168" s="40">
        <v>0</v>
      </c>
      <c r="G168" s="23"/>
      <c r="H168" s="23"/>
      <c r="I168" s="23"/>
      <c r="J168" s="23"/>
    </row>
    <row r="169" spans="1:10" ht="14.1" customHeight="1" x14ac:dyDescent="0.25">
      <c r="A169" s="23"/>
      <c r="B169" s="39" t="s">
        <v>49</v>
      </c>
      <c r="C169" s="40">
        <v>0</v>
      </c>
      <c r="D169" s="40">
        <v>0</v>
      </c>
      <c r="E169" s="40">
        <v>0</v>
      </c>
      <c r="F169" s="40">
        <v>0</v>
      </c>
      <c r="G169" s="23"/>
      <c r="H169" s="23"/>
      <c r="I169" s="23"/>
      <c r="J169" s="23"/>
    </row>
    <row r="170" spans="1:10" ht="14.1" customHeight="1" x14ac:dyDescent="0.25">
      <c r="A170" s="23"/>
      <c r="B170" s="39" t="s">
        <v>50</v>
      </c>
      <c r="C170" s="40">
        <v>0</v>
      </c>
      <c r="D170" s="40">
        <v>0</v>
      </c>
      <c r="E170" s="40">
        <v>0</v>
      </c>
      <c r="F170" s="40">
        <v>0</v>
      </c>
      <c r="G170" s="23"/>
      <c r="H170" s="23"/>
      <c r="I170" s="23"/>
      <c r="J170" s="23"/>
    </row>
    <row r="171" spans="1:10" ht="14.1" customHeight="1" x14ac:dyDescent="0.25">
      <c r="A171" s="23"/>
      <c r="B171" s="39" t="s">
        <v>57</v>
      </c>
      <c r="C171" s="40">
        <v>0</v>
      </c>
      <c r="D171" s="40">
        <v>0</v>
      </c>
      <c r="E171" s="40">
        <v>0</v>
      </c>
      <c r="F171" s="40">
        <v>0</v>
      </c>
      <c r="G171" s="23"/>
      <c r="H171" s="23"/>
      <c r="I171" s="23"/>
      <c r="J171" s="23"/>
    </row>
    <row r="172" spans="1:10" ht="14.1" customHeight="1" x14ac:dyDescent="0.25">
      <c r="A172" s="23"/>
      <c r="B172" s="39" t="s">
        <v>49</v>
      </c>
      <c r="C172" s="40">
        <v>0</v>
      </c>
      <c r="D172" s="40">
        <v>0</v>
      </c>
      <c r="E172" s="40">
        <v>0</v>
      </c>
      <c r="F172" s="40">
        <v>0</v>
      </c>
      <c r="G172" s="23"/>
      <c r="H172" s="23"/>
      <c r="I172" s="23"/>
      <c r="J172" s="23"/>
    </row>
    <row r="173" spans="1:10" ht="14.1" customHeight="1" x14ac:dyDescent="0.25">
      <c r="A173" s="23"/>
      <c r="B173" s="39" t="s">
        <v>58</v>
      </c>
      <c r="C173" s="40">
        <v>0</v>
      </c>
      <c r="D173" s="40">
        <v>0</v>
      </c>
      <c r="E173" s="40">
        <v>0</v>
      </c>
      <c r="F173" s="40">
        <v>0</v>
      </c>
      <c r="G173" s="23"/>
      <c r="H173" s="23"/>
      <c r="I173" s="23"/>
      <c r="J173" s="23"/>
    </row>
    <row r="174" spans="1:10" ht="14.1" customHeight="1" x14ac:dyDescent="0.25">
      <c r="A174" s="23"/>
      <c r="B174" s="39" t="s">
        <v>59</v>
      </c>
      <c r="C174" s="40">
        <v>0</v>
      </c>
      <c r="D174" s="40">
        <v>0</v>
      </c>
      <c r="E174" s="40">
        <v>0</v>
      </c>
      <c r="F174" s="40">
        <v>0</v>
      </c>
      <c r="G174" s="23"/>
      <c r="H174" s="23"/>
      <c r="I174" s="23"/>
      <c r="J174" s="23"/>
    </row>
    <row r="175" spans="1:10" ht="14.1" customHeight="1" x14ac:dyDescent="0.25">
      <c r="A175" s="23"/>
      <c r="B175" s="39" t="s">
        <v>60</v>
      </c>
      <c r="C175" s="40">
        <v>0</v>
      </c>
      <c r="D175" s="40">
        <v>0</v>
      </c>
      <c r="E175" s="40">
        <v>0</v>
      </c>
      <c r="F175" s="40">
        <v>0</v>
      </c>
      <c r="G175" s="23"/>
      <c r="H175" s="23"/>
      <c r="I175" s="23"/>
      <c r="J175" s="23"/>
    </row>
    <row r="176" spans="1:10" ht="14.1" customHeight="1" x14ac:dyDescent="0.25">
      <c r="A176" s="23"/>
      <c r="B176" s="39" t="s">
        <v>61</v>
      </c>
      <c r="C176" s="40">
        <v>0</v>
      </c>
      <c r="D176" s="40">
        <v>0</v>
      </c>
      <c r="E176" s="40">
        <v>0</v>
      </c>
      <c r="F176" s="40">
        <v>0</v>
      </c>
      <c r="G176" s="23"/>
      <c r="H176" s="23"/>
      <c r="I176" s="23"/>
      <c r="J176" s="23"/>
    </row>
    <row r="177" spans="1:10" ht="14.1" customHeight="1" x14ac:dyDescent="0.25">
      <c r="A177" s="23"/>
      <c r="B177" s="39" t="s">
        <v>62</v>
      </c>
      <c r="C177" s="40">
        <v>0</v>
      </c>
      <c r="D177" s="40">
        <v>34000000</v>
      </c>
      <c r="E177" s="40">
        <v>6000000</v>
      </c>
      <c r="F177" s="40">
        <v>6000000</v>
      </c>
      <c r="G177" s="23"/>
      <c r="H177" s="23"/>
      <c r="I177" s="23"/>
      <c r="J177" s="23"/>
    </row>
    <row r="178" spans="1:10" ht="14.1" customHeight="1" x14ac:dyDescent="0.25">
      <c r="A178" s="23"/>
      <c r="B178" s="39" t="s">
        <v>49</v>
      </c>
      <c r="C178" s="40">
        <v>0</v>
      </c>
      <c r="D178" s="40">
        <v>34000000</v>
      </c>
      <c r="E178" s="40">
        <v>6000000</v>
      </c>
      <c r="F178" s="40">
        <v>6000000</v>
      </c>
      <c r="G178" s="23"/>
      <c r="H178" s="23"/>
      <c r="I178" s="23"/>
      <c r="J178" s="23"/>
    </row>
    <row r="179" spans="1:10" ht="14.1" customHeight="1" x14ac:dyDescent="0.25">
      <c r="A179" s="23"/>
      <c r="B179" s="39" t="s">
        <v>58</v>
      </c>
      <c r="C179" s="40">
        <v>0</v>
      </c>
      <c r="D179" s="40">
        <v>0</v>
      </c>
      <c r="E179" s="40">
        <v>0</v>
      </c>
      <c r="F179" s="40">
        <v>0</v>
      </c>
      <c r="G179" s="23"/>
      <c r="H179" s="23"/>
      <c r="I179" s="23"/>
      <c r="J179" s="23"/>
    </row>
    <row r="180" spans="1:10" ht="14.1" customHeight="1" x14ac:dyDescent="0.25">
      <c r="A180" s="23"/>
      <c r="B180" s="39" t="s">
        <v>59</v>
      </c>
      <c r="C180" s="40">
        <v>0</v>
      </c>
      <c r="D180" s="40">
        <v>0</v>
      </c>
      <c r="E180" s="40">
        <v>0</v>
      </c>
      <c r="F180" s="40">
        <v>0</v>
      </c>
      <c r="G180" s="23"/>
      <c r="H180" s="23"/>
      <c r="I180" s="23"/>
      <c r="J180" s="23"/>
    </row>
    <row r="181" spans="1:10" ht="14.1" customHeight="1" x14ac:dyDescent="0.25">
      <c r="A181" s="23"/>
      <c r="B181" s="39" t="s">
        <v>60</v>
      </c>
      <c r="C181" s="40">
        <v>0</v>
      </c>
      <c r="D181" s="40">
        <v>0</v>
      </c>
      <c r="E181" s="40">
        <v>0</v>
      </c>
      <c r="F181" s="40">
        <v>0</v>
      </c>
      <c r="G181" s="23"/>
      <c r="H181" s="23"/>
      <c r="I181" s="23"/>
      <c r="J181" s="23"/>
    </row>
    <row r="182" spans="1:10" ht="14.1" customHeight="1" x14ac:dyDescent="0.25">
      <c r="A182" s="23"/>
      <c r="B182" s="39" t="s">
        <v>61</v>
      </c>
      <c r="C182" s="40">
        <v>0</v>
      </c>
      <c r="D182" s="40">
        <v>0</v>
      </c>
      <c r="E182" s="40">
        <v>0</v>
      </c>
      <c r="F182" s="40">
        <v>0</v>
      </c>
      <c r="G182" s="23"/>
      <c r="H182" s="23"/>
      <c r="I182" s="23"/>
      <c r="J182" s="23"/>
    </row>
    <row r="183" spans="1:10" ht="14.1" customHeight="1" x14ac:dyDescent="0.25">
      <c r="A183" s="23"/>
      <c r="B183" s="39" t="s">
        <v>63</v>
      </c>
      <c r="C183" s="40">
        <v>0</v>
      </c>
      <c r="D183" s="40">
        <v>0</v>
      </c>
      <c r="E183" s="40">
        <v>0</v>
      </c>
      <c r="F183" s="40">
        <v>0</v>
      </c>
      <c r="G183" s="23"/>
      <c r="H183" s="23"/>
      <c r="I183" s="23"/>
      <c r="J183" s="23"/>
    </row>
    <row r="184" spans="1:10" ht="14.1" customHeight="1" x14ac:dyDescent="0.25">
      <c r="A184" s="23"/>
      <c r="B184" s="39" t="s">
        <v>49</v>
      </c>
      <c r="C184" s="40">
        <v>0</v>
      </c>
      <c r="D184" s="40">
        <v>0</v>
      </c>
      <c r="E184" s="40">
        <v>0</v>
      </c>
      <c r="F184" s="40">
        <v>0</v>
      </c>
      <c r="G184" s="23"/>
      <c r="H184" s="23"/>
      <c r="I184" s="23"/>
      <c r="J184" s="23"/>
    </row>
    <row r="185" spans="1:10" ht="14.1" customHeight="1" x14ac:dyDescent="0.25">
      <c r="A185" s="23"/>
      <c r="B185" s="39" t="s">
        <v>58</v>
      </c>
      <c r="C185" s="40">
        <v>0</v>
      </c>
      <c r="D185" s="40">
        <v>0</v>
      </c>
      <c r="E185" s="40">
        <v>0</v>
      </c>
      <c r="F185" s="40">
        <v>0</v>
      </c>
      <c r="G185" s="23"/>
      <c r="H185" s="23"/>
      <c r="I185" s="23"/>
      <c r="J185" s="23"/>
    </row>
    <row r="186" spans="1:10" ht="14.1" customHeight="1" x14ac:dyDescent="0.25">
      <c r="A186" s="23"/>
      <c r="B186" s="39" t="s">
        <v>59</v>
      </c>
      <c r="C186" s="40">
        <v>0</v>
      </c>
      <c r="D186" s="40">
        <v>0</v>
      </c>
      <c r="E186" s="40">
        <v>0</v>
      </c>
      <c r="F186" s="40">
        <v>0</v>
      </c>
      <c r="G186" s="23"/>
      <c r="H186" s="23"/>
      <c r="I186" s="23"/>
      <c r="J186" s="23"/>
    </row>
    <row r="187" spans="1:10" ht="14.1" customHeight="1" x14ac:dyDescent="0.25">
      <c r="A187" s="23"/>
      <c r="B187" s="39" t="s">
        <v>60</v>
      </c>
      <c r="C187" s="40">
        <v>0</v>
      </c>
      <c r="D187" s="40">
        <v>0</v>
      </c>
      <c r="E187" s="40">
        <v>0</v>
      </c>
      <c r="F187" s="40">
        <v>0</v>
      </c>
      <c r="G187" s="23"/>
      <c r="H187" s="23"/>
      <c r="I187" s="23"/>
      <c r="J187" s="23"/>
    </row>
    <row r="188" spans="1:10" ht="14.1" customHeight="1" x14ac:dyDescent="0.25">
      <c r="A188" s="23"/>
      <c r="B188" s="39" t="s">
        <v>61</v>
      </c>
      <c r="C188" s="40">
        <v>0</v>
      </c>
      <c r="D188" s="40">
        <v>0</v>
      </c>
      <c r="E188" s="40">
        <v>0</v>
      </c>
      <c r="F188" s="40">
        <v>0</v>
      </c>
      <c r="G188" s="23"/>
      <c r="H188" s="23"/>
      <c r="I188" s="23"/>
      <c r="J188" s="23"/>
    </row>
    <row r="189" spans="1:10" ht="14.1" customHeight="1" x14ac:dyDescent="0.25">
      <c r="A189" s="23"/>
      <c r="B189" s="39" t="s">
        <v>64</v>
      </c>
      <c r="C189" s="40">
        <v>0</v>
      </c>
      <c r="D189" s="40">
        <v>0</v>
      </c>
      <c r="E189" s="40">
        <v>0</v>
      </c>
      <c r="F189" s="40">
        <v>0</v>
      </c>
      <c r="G189" s="23"/>
      <c r="H189" s="23"/>
      <c r="I189" s="23"/>
      <c r="J189" s="23"/>
    </row>
    <row r="190" spans="1:10" ht="14.1" customHeight="1" x14ac:dyDescent="0.25">
      <c r="A190" s="23"/>
      <c r="B190" s="39" t="s">
        <v>65</v>
      </c>
      <c r="C190" s="40">
        <v>0</v>
      </c>
      <c r="D190" s="40">
        <v>0</v>
      </c>
      <c r="E190" s="40">
        <v>0</v>
      </c>
      <c r="F190" s="40">
        <v>0</v>
      </c>
      <c r="G190" s="23"/>
      <c r="H190" s="23"/>
      <c r="I190" s="23"/>
      <c r="J190" s="23"/>
    </row>
    <row r="191" spans="1:10" ht="14.1" customHeight="1" x14ac:dyDescent="0.25">
      <c r="A191" s="23"/>
      <c r="B191" s="41" t="s">
        <v>25</v>
      </c>
      <c r="C191" s="40">
        <v>0</v>
      </c>
      <c r="D191" s="40">
        <v>34000000</v>
      </c>
      <c r="E191" s="40">
        <v>6000000</v>
      </c>
      <c r="F191" s="40">
        <v>6000000</v>
      </c>
      <c r="G191" s="23"/>
      <c r="H191" s="23"/>
      <c r="I191" s="23"/>
      <c r="J191" s="23"/>
    </row>
    <row r="192" spans="1:10" ht="14.1" customHeight="1" x14ac:dyDescent="0.25">
      <c r="A192" s="23"/>
      <c r="B192" s="33" t="s">
        <v>19</v>
      </c>
      <c r="C192" s="1619" t="s">
        <v>1567</v>
      </c>
      <c r="D192" s="1620"/>
      <c r="E192" s="1620"/>
      <c r="F192" s="1620"/>
      <c r="G192" s="23"/>
      <c r="H192" s="23"/>
      <c r="I192" s="23"/>
      <c r="J192" s="23"/>
    </row>
    <row r="193" spans="1:10" ht="14.1" customHeight="1" x14ac:dyDescent="0.25">
      <c r="A193" s="23"/>
      <c r="B193" s="34" t="s">
        <v>20</v>
      </c>
      <c r="C193" s="1615" t="s">
        <v>18</v>
      </c>
      <c r="D193" s="1616"/>
      <c r="E193" s="1616"/>
      <c r="F193" s="1616"/>
      <c r="G193" s="23"/>
      <c r="H193" s="23"/>
      <c r="I193" s="23"/>
      <c r="J193" s="23"/>
    </row>
    <row r="194" spans="1:10" ht="14.1" customHeight="1" x14ac:dyDescent="0.25">
      <c r="A194" s="23"/>
      <c r="B194" s="34" t="s">
        <v>21</v>
      </c>
      <c r="C194" s="1615" t="s">
        <v>1557</v>
      </c>
      <c r="D194" s="1616"/>
      <c r="E194" s="1616"/>
      <c r="F194" s="1616"/>
      <c r="G194" s="23"/>
      <c r="H194" s="23"/>
      <c r="I194" s="23"/>
      <c r="J194" s="23"/>
    </row>
    <row r="195" spans="1:10" ht="15" customHeight="1" x14ac:dyDescent="0.25">
      <c r="A195" s="23"/>
      <c r="B195" s="35"/>
      <c r="C195" s="36">
        <v>2023</v>
      </c>
      <c r="D195" s="36">
        <v>2024</v>
      </c>
      <c r="E195" s="36">
        <v>2025</v>
      </c>
      <c r="F195" s="36">
        <v>2026</v>
      </c>
      <c r="G195" s="23"/>
      <c r="H195" s="23"/>
      <c r="I195" s="23"/>
      <c r="J195" s="23"/>
    </row>
    <row r="196" spans="1:10" ht="15" customHeight="1" x14ac:dyDescent="0.25">
      <c r="A196" s="23"/>
      <c r="B196" s="37"/>
      <c r="C196" s="38" t="s">
        <v>22</v>
      </c>
      <c r="D196" s="38" t="s">
        <v>23</v>
      </c>
      <c r="E196" s="38" t="s">
        <v>23</v>
      </c>
      <c r="F196" s="38" t="s">
        <v>23</v>
      </c>
      <c r="G196" s="23"/>
      <c r="H196" s="23"/>
      <c r="I196" s="23"/>
      <c r="J196" s="23"/>
    </row>
    <row r="197" spans="1:10" ht="14.1" customHeight="1" x14ac:dyDescent="0.25">
      <c r="A197" s="23"/>
      <c r="B197" s="27" t="s">
        <v>33</v>
      </c>
      <c r="C197" s="31" t="s">
        <v>311</v>
      </c>
      <c r="D197" s="31" t="s">
        <v>311</v>
      </c>
      <c r="E197" s="31" t="s">
        <v>186</v>
      </c>
      <c r="F197" s="31" t="s">
        <v>186</v>
      </c>
      <c r="G197" s="23"/>
      <c r="H197" s="23"/>
      <c r="I197" s="23"/>
      <c r="J197" s="23"/>
    </row>
    <row r="198" spans="1:10" ht="14.1" customHeight="1" x14ac:dyDescent="0.25">
      <c r="A198" s="23"/>
      <c r="B198" s="27" t="s">
        <v>35</v>
      </c>
      <c r="C198" s="31" t="s">
        <v>1292</v>
      </c>
      <c r="D198" s="31" t="s">
        <v>1292</v>
      </c>
      <c r="E198" s="31" t="s">
        <v>1568</v>
      </c>
      <c r="F198" s="31" t="s">
        <v>1568</v>
      </c>
      <c r="G198" s="23"/>
      <c r="H198" s="23"/>
      <c r="I198" s="23"/>
      <c r="J198" s="23"/>
    </row>
    <row r="199" spans="1:10" ht="14.1" customHeight="1" x14ac:dyDescent="0.25">
      <c r="A199" s="23"/>
      <c r="B199" s="27" t="s">
        <v>40</v>
      </c>
      <c r="C199" s="31" t="s">
        <v>1569</v>
      </c>
      <c r="D199" s="31" t="s">
        <v>1569</v>
      </c>
      <c r="E199" s="31" t="s">
        <v>1570</v>
      </c>
      <c r="F199" s="31" t="s">
        <v>1570</v>
      </c>
      <c r="G199" s="23"/>
      <c r="H199" s="23"/>
      <c r="I199" s="23"/>
      <c r="J199" s="23"/>
    </row>
    <row r="200" spans="1:10" ht="14.1" customHeight="1" x14ac:dyDescent="0.25">
      <c r="A200" s="23"/>
      <c r="B200" s="27" t="s">
        <v>41</v>
      </c>
      <c r="C200" s="31" t="s">
        <v>18</v>
      </c>
      <c r="D200" s="31" t="s">
        <v>42</v>
      </c>
      <c r="E200" s="31" t="s">
        <v>361</v>
      </c>
      <c r="F200" s="31" t="s">
        <v>42</v>
      </c>
      <c r="G200" s="23"/>
      <c r="H200" s="23"/>
      <c r="I200" s="23"/>
      <c r="J200" s="23"/>
    </row>
    <row r="201" spans="1:10" ht="14.1" customHeight="1" x14ac:dyDescent="0.25">
      <c r="A201" s="23"/>
      <c r="B201" s="27" t="s">
        <v>43</v>
      </c>
      <c r="C201" s="31" t="s">
        <v>18</v>
      </c>
      <c r="D201" s="31" t="s">
        <v>42</v>
      </c>
      <c r="E201" s="31" t="s">
        <v>1327</v>
      </c>
      <c r="F201" s="31" t="s">
        <v>42</v>
      </c>
      <c r="G201" s="23"/>
      <c r="H201" s="23"/>
      <c r="I201" s="23"/>
      <c r="J201" s="23"/>
    </row>
    <row r="202" spans="1:10" ht="14.1" customHeight="1" x14ac:dyDescent="0.25">
      <c r="A202" s="23"/>
      <c r="B202" s="27" t="s">
        <v>47</v>
      </c>
      <c r="C202" s="31" t="s">
        <v>18</v>
      </c>
      <c r="D202" s="31" t="s">
        <v>42</v>
      </c>
      <c r="E202" s="31" t="s">
        <v>1571</v>
      </c>
      <c r="F202" s="31" t="s">
        <v>42</v>
      </c>
      <c r="G202" s="23"/>
      <c r="H202" s="23"/>
      <c r="I202" s="23"/>
      <c r="J202" s="23"/>
    </row>
    <row r="203" spans="1:10" ht="14.1" customHeight="1" x14ac:dyDescent="0.25">
      <c r="A203" s="23"/>
      <c r="B203" s="1617" t="s">
        <v>24</v>
      </c>
      <c r="C203" s="1618"/>
      <c r="D203" s="1618"/>
      <c r="E203" s="1618"/>
      <c r="F203" s="1618"/>
      <c r="G203" s="23"/>
      <c r="H203" s="23"/>
      <c r="I203" s="23"/>
      <c r="J203" s="23"/>
    </row>
    <row r="204" spans="1:10" ht="14.1" customHeight="1" x14ac:dyDescent="0.25">
      <c r="A204" s="23"/>
      <c r="B204" s="35"/>
      <c r="C204" s="36">
        <v>2023</v>
      </c>
      <c r="D204" s="36">
        <v>2024</v>
      </c>
      <c r="E204" s="36">
        <v>2025</v>
      </c>
      <c r="F204" s="36">
        <v>2026</v>
      </c>
      <c r="G204" s="23"/>
      <c r="H204" s="23"/>
      <c r="I204" s="23"/>
      <c r="J204" s="23"/>
    </row>
    <row r="205" spans="1:10" ht="14.1" customHeight="1" x14ac:dyDescent="0.25">
      <c r="A205" s="23"/>
      <c r="B205" s="37"/>
      <c r="C205" s="38" t="s">
        <v>22</v>
      </c>
      <c r="D205" s="38" t="s">
        <v>23</v>
      </c>
      <c r="E205" s="38" t="s">
        <v>23</v>
      </c>
      <c r="F205" s="38" t="s">
        <v>23</v>
      </c>
      <c r="G205" s="23"/>
      <c r="H205" s="23"/>
      <c r="I205" s="23"/>
      <c r="J205" s="23"/>
    </row>
    <row r="206" spans="1:10" ht="14.1" customHeight="1" x14ac:dyDescent="0.25">
      <c r="A206" s="23"/>
      <c r="B206" s="39" t="s">
        <v>48</v>
      </c>
      <c r="C206" s="40">
        <v>0</v>
      </c>
      <c r="D206" s="40">
        <v>0</v>
      </c>
      <c r="E206" s="40">
        <v>0</v>
      </c>
      <c r="F206" s="40">
        <v>0</v>
      </c>
      <c r="G206" s="23"/>
      <c r="H206" s="23"/>
      <c r="I206" s="23"/>
      <c r="J206" s="23"/>
    </row>
    <row r="207" spans="1:10" ht="14.1" customHeight="1" x14ac:dyDescent="0.25">
      <c r="A207" s="23"/>
      <c r="B207" s="39" t="s">
        <v>49</v>
      </c>
      <c r="C207" s="40">
        <v>0</v>
      </c>
      <c r="D207" s="40">
        <v>0</v>
      </c>
      <c r="E207" s="40">
        <v>0</v>
      </c>
      <c r="F207" s="40">
        <v>0</v>
      </c>
      <c r="G207" s="23"/>
      <c r="H207" s="23"/>
      <c r="I207" s="23"/>
      <c r="J207" s="23"/>
    </row>
    <row r="208" spans="1:10" ht="14.1" customHeight="1" x14ac:dyDescent="0.25">
      <c r="A208" s="23"/>
      <c r="B208" s="39" t="s">
        <v>50</v>
      </c>
      <c r="C208" s="40">
        <v>0</v>
      </c>
      <c r="D208" s="40">
        <v>0</v>
      </c>
      <c r="E208" s="40">
        <v>0</v>
      </c>
      <c r="F208" s="40">
        <v>0</v>
      </c>
      <c r="G208" s="23"/>
      <c r="H208" s="23"/>
      <c r="I208" s="23"/>
      <c r="J208" s="23"/>
    </row>
    <row r="209" spans="1:10" ht="14.1" customHeight="1" x14ac:dyDescent="0.25">
      <c r="A209" s="23"/>
      <c r="B209" s="39" t="s">
        <v>51</v>
      </c>
      <c r="C209" s="40">
        <v>0</v>
      </c>
      <c r="D209" s="40">
        <v>0</v>
      </c>
      <c r="E209" s="40">
        <v>0</v>
      </c>
      <c r="F209" s="40">
        <v>0</v>
      </c>
      <c r="G209" s="23"/>
      <c r="H209" s="23"/>
      <c r="I209" s="23"/>
      <c r="J209" s="23"/>
    </row>
    <row r="210" spans="1:10" ht="14.1" customHeight="1" x14ac:dyDescent="0.25">
      <c r="A210" s="23"/>
      <c r="B210" s="39" t="s">
        <v>49</v>
      </c>
      <c r="C210" s="40">
        <v>0</v>
      </c>
      <c r="D210" s="40">
        <v>0</v>
      </c>
      <c r="E210" s="40">
        <v>0</v>
      </c>
      <c r="F210" s="40">
        <v>0</v>
      </c>
      <c r="G210" s="23"/>
      <c r="H210" s="23"/>
      <c r="I210" s="23"/>
      <c r="J210" s="23"/>
    </row>
    <row r="211" spans="1:10" ht="14.1" customHeight="1" x14ac:dyDescent="0.25">
      <c r="A211" s="23"/>
      <c r="B211" s="39" t="s">
        <v>50</v>
      </c>
      <c r="C211" s="40">
        <v>0</v>
      </c>
      <c r="D211" s="40">
        <v>0</v>
      </c>
      <c r="E211" s="40">
        <v>0</v>
      </c>
      <c r="F211" s="40">
        <v>0</v>
      </c>
      <c r="G211" s="23"/>
      <c r="H211" s="23"/>
      <c r="I211" s="23"/>
      <c r="J211" s="23"/>
    </row>
    <row r="212" spans="1:10" ht="14.1" customHeight="1" x14ac:dyDescent="0.25">
      <c r="A212" s="23"/>
      <c r="B212" s="39" t="s">
        <v>52</v>
      </c>
      <c r="C212" s="40">
        <v>0</v>
      </c>
      <c r="D212" s="40">
        <v>0</v>
      </c>
      <c r="E212" s="40">
        <v>0</v>
      </c>
      <c r="F212" s="40">
        <v>0</v>
      </c>
      <c r="G212" s="23"/>
      <c r="H212" s="23"/>
      <c r="I212" s="23"/>
      <c r="J212" s="23"/>
    </row>
    <row r="213" spans="1:10" ht="14.1" customHeight="1" x14ac:dyDescent="0.25">
      <c r="A213" s="23"/>
      <c r="B213" s="39" t="s">
        <v>49</v>
      </c>
      <c r="C213" s="40">
        <v>0</v>
      </c>
      <c r="D213" s="40">
        <v>0</v>
      </c>
      <c r="E213" s="40">
        <v>0</v>
      </c>
      <c r="F213" s="40">
        <v>0</v>
      </c>
      <c r="G213" s="23"/>
      <c r="H213" s="23"/>
      <c r="I213" s="23"/>
      <c r="J213" s="23"/>
    </row>
    <row r="214" spans="1:10" ht="14.1" customHeight="1" x14ac:dyDescent="0.25">
      <c r="A214" s="23"/>
      <c r="B214" s="39" t="s">
        <v>50</v>
      </c>
      <c r="C214" s="40">
        <v>0</v>
      </c>
      <c r="D214" s="40">
        <v>0</v>
      </c>
      <c r="E214" s="40">
        <v>0</v>
      </c>
      <c r="F214" s="40">
        <v>0</v>
      </c>
      <c r="G214" s="23"/>
      <c r="H214" s="23"/>
      <c r="I214" s="23"/>
      <c r="J214" s="23"/>
    </row>
    <row r="215" spans="1:10" ht="14.1" customHeight="1" x14ac:dyDescent="0.25">
      <c r="A215" s="23"/>
      <c r="B215" s="39" t="s">
        <v>53</v>
      </c>
      <c r="C215" s="40">
        <v>0</v>
      </c>
      <c r="D215" s="40">
        <v>0</v>
      </c>
      <c r="E215" s="40">
        <v>0</v>
      </c>
      <c r="F215" s="40">
        <v>0</v>
      </c>
      <c r="G215" s="23"/>
      <c r="H215" s="23"/>
      <c r="I215" s="23"/>
      <c r="J215" s="23"/>
    </row>
    <row r="216" spans="1:10" ht="14.1" customHeight="1" x14ac:dyDescent="0.25">
      <c r="A216" s="23"/>
      <c r="B216" s="39" t="s">
        <v>49</v>
      </c>
      <c r="C216" s="40">
        <v>0</v>
      </c>
      <c r="D216" s="40">
        <v>0</v>
      </c>
      <c r="E216" s="40">
        <v>0</v>
      </c>
      <c r="F216" s="40">
        <v>0</v>
      </c>
      <c r="G216" s="23"/>
      <c r="H216" s="23"/>
      <c r="I216" s="23"/>
      <c r="J216" s="23"/>
    </row>
    <row r="217" spans="1:10" ht="14.1" customHeight="1" x14ac:dyDescent="0.25">
      <c r="A217" s="23"/>
      <c r="B217" s="39" t="s">
        <v>50</v>
      </c>
      <c r="C217" s="40">
        <v>0</v>
      </c>
      <c r="D217" s="40">
        <v>0</v>
      </c>
      <c r="E217" s="40">
        <v>0</v>
      </c>
      <c r="F217" s="40">
        <v>0</v>
      </c>
      <c r="G217" s="23"/>
      <c r="H217" s="23"/>
      <c r="I217" s="23"/>
      <c r="J217" s="23"/>
    </row>
    <row r="218" spans="1:10" ht="14.1" customHeight="1" x14ac:dyDescent="0.25">
      <c r="A218" s="23"/>
      <c r="B218" s="39" t="s">
        <v>54</v>
      </c>
      <c r="C218" s="40">
        <v>0</v>
      </c>
      <c r="D218" s="40">
        <v>0</v>
      </c>
      <c r="E218" s="40">
        <v>0</v>
      </c>
      <c r="F218" s="40">
        <v>0</v>
      </c>
      <c r="G218" s="23"/>
      <c r="H218" s="23"/>
      <c r="I218" s="23"/>
      <c r="J218" s="23"/>
    </row>
    <row r="219" spans="1:10" ht="14.1" customHeight="1" x14ac:dyDescent="0.25">
      <c r="A219" s="23"/>
      <c r="B219" s="39" t="s">
        <v>49</v>
      </c>
      <c r="C219" s="40">
        <v>0</v>
      </c>
      <c r="D219" s="40">
        <v>0</v>
      </c>
      <c r="E219" s="40">
        <v>0</v>
      </c>
      <c r="F219" s="40">
        <v>0</v>
      </c>
      <c r="G219" s="23"/>
      <c r="H219" s="23"/>
      <c r="I219" s="23"/>
      <c r="J219" s="23"/>
    </row>
    <row r="220" spans="1:10" ht="14.1" customHeight="1" x14ac:dyDescent="0.25">
      <c r="A220" s="23"/>
      <c r="B220" s="39" t="s">
        <v>50</v>
      </c>
      <c r="C220" s="40">
        <v>0</v>
      </c>
      <c r="D220" s="40">
        <v>0</v>
      </c>
      <c r="E220" s="40">
        <v>0</v>
      </c>
      <c r="F220" s="40">
        <v>0</v>
      </c>
      <c r="G220" s="23"/>
      <c r="H220" s="23"/>
      <c r="I220" s="23"/>
      <c r="J220" s="23"/>
    </row>
    <row r="221" spans="1:10" ht="14.1" customHeight="1" x14ac:dyDescent="0.25">
      <c r="A221" s="23"/>
      <c r="B221" s="39" t="s">
        <v>55</v>
      </c>
      <c r="C221" s="40">
        <v>0</v>
      </c>
      <c r="D221" s="40">
        <v>0</v>
      </c>
      <c r="E221" s="40">
        <v>0</v>
      </c>
      <c r="F221" s="40">
        <v>0</v>
      </c>
      <c r="G221" s="23"/>
      <c r="H221" s="23"/>
      <c r="I221" s="23"/>
      <c r="J221" s="23"/>
    </row>
    <row r="222" spans="1:10" ht="14.1" customHeight="1" x14ac:dyDescent="0.25">
      <c r="A222" s="23"/>
      <c r="B222" s="39" t="s">
        <v>49</v>
      </c>
      <c r="C222" s="40">
        <v>0</v>
      </c>
      <c r="D222" s="40">
        <v>0</v>
      </c>
      <c r="E222" s="40">
        <v>0</v>
      </c>
      <c r="F222" s="40">
        <v>0</v>
      </c>
      <c r="G222" s="23"/>
      <c r="H222" s="23"/>
      <c r="I222" s="23"/>
      <c r="J222" s="23"/>
    </row>
    <row r="223" spans="1:10" ht="14.1" customHeight="1" x14ac:dyDescent="0.25">
      <c r="A223" s="23"/>
      <c r="B223" s="39" t="s">
        <v>50</v>
      </c>
      <c r="C223" s="40">
        <v>0</v>
      </c>
      <c r="D223" s="40">
        <v>0</v>
      </c>
      <c r="E223" s="40">
        <v>0</v>
      </c>
      <c r="F223" s="40">
        <v>0</v>
      </c>
      <c r="G223" s="23"/>
      <c r="H223" s="23"/>
      <c r="I223" s="23"/>
      <c r="J223" s="23"/>
    </row>
    <row r="224" spans="1:10" ht="14.1" customHeight="1" x14ac:dyDescent="0.25">
      <c r="A224" s="23"/>
      <c r="B224" s="39" t="s">
        <v>56</v>
      </c>
      <c r="C224" s="40">
        <v>0</v>
      </c>
      <c r="D224" s="40">
        <v>0</v>
      </c>
      <c r="E224" s="40">
        <v>0</v>
      </c>
      <c r="F224" s="40">
        <v>0</v>
      </c>
      <c r="G224" s="23"/>
      <c r="H224" s="23"/>
      <c r="I224" s="23"/>
      <c r="J224" s="23"/>
    </row>
    <row r="225" spans="1:10" ht="14.1" customHeight="1" x14ac:dyDescent="0.25">
      <c r="A225" s="23"/>
      <c r="B225" s="39" t="s">
        <v>49</v>
      </c>
      <c r="C225" s="40">
        <v>0</v>
      </c>
      <c r="D225" s="40">
        <v>0</v>
      </c>
      <c r="E225" s="40">
        <v>0</v>
      </c>
      <c r="F225" s="40">
        <v>0</v>
      </c>
      <c r="G225" s="23"/>
      <c r="H225" s="23"/>
      <c r="I225" s="23"/>
      <c r="J225" s="23"/>
    </row>
    <row r="226" spans="1:10" ht="14.1" customHeight="1" x14ac:dyDescent="0.25">
      <c r="A226" s="23"/>
      <c r="B226" s="39" t="s">
        <v>50</v>
      </c>
      <c r="C226" s="40">
        <v>0</v>
      </c>
      <c r="D226" s="40">
        <v>0</v>
      </c>
      <c r="E226" s="40">
        <v>0</v>
      </c>
      <c r="F226" s="40">
        <v>0</v>
      </c>
      <c r="G226" s="23"/>
      <c r="H226" s="23"/>
      <c r="I226" s="23"/>
      <c r="J226" s="23"/>
    </row>
    <row r="227" spans="1:10" ht="14.1" customHeight="1" x14ac:dyDescent="0.25">
      <c r="A227" s="23"/>
      <c r="B227" s="39" t="s">
        <v>57</v>
      </c>
      <c r="C227" s="40">
        <v>0</v>
      </c>
      <c r="D227" s="40">
        <v>0</v>
      </c>
      <c r="E227" s="40">
        <v>0</v>
      </c>
      <c r="F227" s="40">
        <v>0</v>
      </c>
      <c r="G227" s="23"/>
      <c r="H227" s="23"/>
      <c r="I227" s="23"/>
      <c r="J227" s="23"/>
    </row>
    <row r="228" spans="1:10" ht="14.1" customHeight="1" x14ac:dyDescent="0.25">
      <c r="A228" s="23"/>
      <c r="B228" s="39" t="s">
        <v>49</v>
      </c>
      <c r="C228" s="40">
        <v>0</v>
      </c>
      <c r="D228" s="40">
        <v>0</v>
      </c>
      <c r="E228" s="40">
        <v>0</v>
      </c>
      <c r="F228" s="40">
        <v>0</v>
      </c>
      <c r="G228" s="23"/>
      <c r="H228" s="23"/>
      <c r="I228" s="23"/>
      <c r="J228" s="23"/>
    </row>
    <row r="229" spans="1:10" ht="14.1" customHeight="1" x14ac:dyDescent="0.25">
      <c r="A229" s="23"/>
      <c r="B229" s="39" t="s">
        <v>58</v>
      </c>
      <c r="C229" s="40">
        <v>0</v>
      </c>
      <c r="D229" s="40">
        <v>0</v>
      </c>
      <c r="E229" s="40">
        <v>0</v>
      </c>
      <c r="F229" s="40">
        <v>0</v>
      </c>
      <c r="G229" s="23"/>
      <c r="H229" s="23"/>
      <c r="I229" s="23"/>
      <c r="J229" s="23"/>
    </row>
    <row r="230" spans="1:10" ht="14.1" customHeight="1" x14ac:dyDescent="0.25">
      <c r="A230" s="23"/>
      <c r="B230" s="39" t="s">
        <v>59</v>
      </c>
      <c r="C230" s="40">
        <v>0</v>
      </c>
      <c r="D230" s="40">
        <v>0</v>
      </c>
      <c r="E230" s="40">
        <v>0</v>
      </c>
      <c r="F230" s="40">
        <v>0</v>
      </c>
      <c r="G230" s="23"/>
      <c r="H230" s="23"/>
      <c r="I230" s="23"/>
      <c r="J230" s="23"/>
    </row>
    <row r="231" spans="1:10" ht="14.1" customHeight="1" x14ac:dyDescent="0.25">
      <c r="A231" s="23"/>
      <c r="B231" s="39" t="s">
        <v>60</v>
      </c>
      <c r="C231" s="40">
        <v>0</v>
      </c>
      <c r="D231" s="40">
        <v>0</v>
      </c>
      <c r="E231" s="40">
        <v>0</v>
      </c>
      <c r="F231" s="40">
        <v>0</v>
      </c>
      <c r="G231" s="23"/>
      <c r="H231" s="23"/>
      <c r="I231" s="23"/>
      <c r="J231" s="23"/>
    </row>
    <row r="232" spans="1:10" ht="14.1" customHeight="1" x14ac:dyDescent="0.25">
      <c r="A232" s="23"/>
      <c r="B232" s="39" t="s">
        <v>61</v>
      </c>
      <c r="C232" s="40">
        <v>0</v>
      </c>
      <c r="D232" s="40">
        <v>0</v>
      </c>
      <c r="E232" s="40">
        <v>0</v>
      </c>
      <c r="F232" s="40">
        <v>0</v>
      </c>
      <c r="G232" s="23"/>
      <c r="H232" s="23"/>
      <c r="I232" s="23"/>
      <c r="J232" s="23"/>
    </row>
    <row r="233" spans="1:10" ht="14.1" customHeight="1" x14ac:dyDescent="0.25">
      <c r="A233" s="23"/>
      <c r="B233" s="39" t="s">
        <v>62</v>
      </c>
      <c r="C233" s="40">
        <v>0</v>
      </c>
      <c r="D233" s="40">
        <v>6000000</v>
      </c>
      <c r="E233" s="40">
        <v>8000000</v>
      </c>
      <c r="F233" s="40">
        <v>8000000</v>
      </c>
      <c r="G233" s="23"/>
      <c r="H233" s="23"/>
      <c r="I233" s="23"/>
      <c r="J233" s="23"/>
    </row>
    <row r="234" spans="1:10" ht="14.1" customHeight="1" x14ac:dyDescent="0.25">
      <c r="A234" s="23"/>
      <c r="B234" s="39" t="s">
        <v>49</v>
      </c>
      <c r="C234" s="40">
        <v>0</v>
      </c>
      <c r="D234" s="40">
        <v>6000000</v>
      </c>
      <c r="E234" s="40">
        <v>8000000</v>
      </c>
      <c r="F234" s="40">
        <v>8000000</v>
      </c>
      <c r="G234" s="23"/>
      <c r="H234" s="23"/>
      <c r="I234" s="23"/>
      <c r="J234" s="23"/>
    </row>
    <row r="235" spans="1:10" ht="14.1" customHeight="1" x14ac:dyDescent="0.25">
      <c r="A235" s="23"/>
      <c r="B235" s="39" t="s">
        <v>58</v>
      </c>
      <c r="C235" s="40">
        <v>0</v>
      </c>
      <c r="D235" s="40">
        <v>0</v>
      </c>
      <c r="E235" s="40">
        <v>0</v>
      </c>
      <c r="F235" s="40">
        <v>0</v>
      </c>
      <c r="G235" s="23"/>
      <c r="H235" s="23"/>
      <c r="I235" s="23"/>
      <c r="J235" s="23"/>
    </row>
    <row r="236" spans="1:10" ht="14.1" customHeight="1" x14ac:dyDescent="0.25">
      <c r="A236" s="23"/>
      <c r="B236" s="39" t="s">
        <v>59</v>
      </c>
      <c r="C236" s="40">
        <v>0</v>
      </c>
      <c r="D236" s="40">
        <v>0</v>
      </c>
      <c r="E236" s="40">
        <v>0</v>
      </c>
      <c r="F236" s="40">
        <v>0</v>
      </c>
      <c r="G236" s="23"/>
      <c r="H236" s="23"/>
      <c r="I236" s="23"/>
      <c r="J236" s="23"/>
    </row>
    <row r="237" spans="1:10" ht="14.1" customHeight="1" x14ac:dyDescent="0.25">
      <c r="A237" s="23"/>
      <c r="B237" s="39" t="s">
        <v>60</v>
      </c>
      <c r="C237" s="40">
        <v>0</v>
      </c>
      <c r="D237" s="40">
        <v>0</v>
      </c>
      <c r="E237" s="40">
        <v>0</v>
      </c>
      <c r="F237" s="40">
        <v>0</v>
      </c>
      <c r="G237" s="23"/>
      <c r="H237" s="23"/>
      <c r="I237" s="23"/>
      <c r="J237" s="23"/>
    </row>
    <row r="238" spans="1:10" ht="14.1" customHeight="1" x14ac:dyDescent="0.25">
      <c r="A238" s="23"/>
      <c r="B238" s="39" t="s">
        <v>61</v>
      </c>
      <c r="C238" s="40">
        <v>0</v>
      </c>
      <c r="D238" s="40">
        <v>0</v>
      </c>
      <c r="E238" s="40">
        <v>0</v>
      </c>
      <c r="F238" s="40">
        <v>0</v>
      </c>
      <c r="G238" s="23"/>
      <c r="H238" s="23"/>
      <c r="I238" s="23"/>
      <c r="J238" s="23"/>
    </row>
    <row r="239" spans="1:10" ht="14.1" customHeight="1" x14ac:dyDescent="0.25">
      <c r="A239" s="23"/>
      <c r="B239" s="39" t="s">
        <v>63</v>
      </c>
      <c r="C239" s="40">
        <v>0</v>
      </c>
      <c r="D239" s="40">
        <v>0</v>
      </c>
      <c r="E239" s="40">
        <v>0</v>
      </c>
      <c r="F239" s="40">
        <v>0</v>
      </c>
      <c r="G239" s="23"/>
      <c r="H239" s="23"/>
      <c r="I239" s="23"/>
      <c r="J239" s="23"/>
    </row>
    <row r="240" spans="1:10" ht="14.1" customHeight="1" x14ac:dyDescent="0.25">
      <c r="A240" s="23"/>
      <c r="B240" s="39" t="s">
        <v>49</v>
      </c>
      <c r="C240" s="40">
        <v>0</v>
      </c>
      <c r="D240" s="40">
        <v>0</v>
      </c>
      <c r="E240" s="40">
        <v>0</v>
      </c>
      <c r="F240" s="40">
        <v>0</v>
      </c>
      <c r="G240" s="23"/>
      <c r="H240" s="23"/>
      <c r="I240" s="23"/>
      <c r="J240" s="23"/>
    </row>
    <row r="241" spans="1:10" ht="14.1" customHeight="1" x14ac:dyDescent="0.25">
      <c r="A241" s="23"/>
      <c r="B241" s="39" t="s">
        <v>58</v>
      </c>
      <c r="C241" s="40">
        <v>0</v>
      </c>
      <c r="D241" s="40">
        <v>0</v>
      </c>
      <c r="E241" s="40">
        <v>0</v>
      </c>
      <c r="F241" s="40">
        <v>0</v>
      </c>
      <c r="G241" s="23"/>
      <c r="H241" s="23"/>
      <c r="I241" s="23"/>
      <c r="J241" s="23"/>
    </row>
    <row r="242" spans="1:10" ht="14.1" customHeight="1" x14ac:dyDescent="0.25">
      <c r="A242" s="23"/>
      <c r="B242" s="39" t="s">
        <v>59</v>
      </c>
      <c r="C242" s="40">
        <v>0</v>
      </c>
      <c r="D242" s="40">
        <v>0</v>
      </c>
      <c r="E242" s="40">
        <v>0</v>
      </c>
      <c r="F242" s="40">
        <v>0</v>
      </c>
      <c r="G242" s="23"/>
      <c r="H242" s="23"/>
      <c r="I242" s="23"/>
      <c r="J242" s="23"/>
    </row>
    <row r="243" spans="1:10" ht="14.1" customHeight="1" x14ac:dyDescent="0.25">
      <c r="A243" s="23"/>
      <c r="B243" s="39" t="s">
        <v>60</v>
      </c>
      <c r="C243" s="40">
        <v>0</v>
      </c>
      <c r="D243" s="40">
        <v>0</v>
      </c>
      <c r="E243" s="40">
        <v>0</v>
      </c>
      <c r="F243" s="40">
        <v>0</v>
      </c>
      <c r="G243" s="23"/>
      <c r="H243" s="23"/>
      <c r="I243" s="23"/>
      <c r="J243" s="23"/>
    </row>
    <row r="244" spans="1:10" ht="14.1" customHeight="1" x14ac:dyDescent="0.25">
      <c r="A244" s="23"/>
      <c r="B244" s="39" t="s">
        <v>61</v>
      </c>
      <c r="C244" s="40">
        <v>0</v>
      </c>
      <c r="D244" s="40">
        <v>0</v>
      </c>
      <c r="E244" s="40">
        <v>0</v>
      </c>
      <c r="F244" s="40">
        <v>0</v>
      </c>
      <c r="G244" s="23"/>
      <c r="H244" s="23"/>
      <c r="I244" s="23"/>
      <c r="J244" s="23"/>
    </row>
    <row r="245" spans="1:10" ht="14.1" customHeight="1" x14ac:dyDescent="0.25">
      <c r="A245" s="23"/>
      <c r="B245" s="39" t="s">
        <v>64</v>
      </c>
      <c r="C245" s="40">
        <v>0</v>
      </c>
      <c r="D245" s="40">
        <v>0</v>
      </c>
      <c r="E245" s="40">
        <v>0</v>
      </c>
      <c r="F245" s="40">
        <v>0</v>
      </c>
      <c r="G245" s="23"/>
      <c r="H245" s="23"/>
      <c r="I245" s="23"/>
      <c r="J245" s="23"/>
    </row>
    <row r="246" spans="1:10" ht="14.1" customHeight="1" x14ac:dyDescent="0.25">
      <c r="A246" s="23"/>
      <c r="B246" s="39" t="s">
        <v>65</v>
      </c>
      <c r="C246" s="40">
        <v>0</v>
      </c>
      <c r="D246" s="40">
        <v>0</v>
      </c>
      <c r="E246" s="40">
        <v>0</v>
      </c>
      <c r="F246" s="40">
        <v>0</v>
      </c>
      <c r="G246" s="23"/>
      <c r="H246" s="23"/>
      <c r="I246" s="23"/>
      <c r="J246" s="23"/>
    </row>
    <row r="247" spans="1:10" ht="14.1" customHeight="1" x14ac:dyDescent="0.25">
      <c r="A247" s="23"/>
      <c r="B247" s="41" t="s">
        <v>25</v>
      </c>
      <c r="C247" s="40">
        <v>0</v>
      </c>
      <c r="D247" s="40">
        <v>6000000</v>
      </c>
      <c r="E247" s="40">
        <v>8000000</v>
      </c>
      <c r="F247" s="40">
        <v>8000000</v>
      </c>
      <c r="G247" s="23"/>
      <c r="H247" s="23"/>
      <c r="I247" s="23"/>
      <c r="J247" s="23"/>
    </row>
    <row r="248" spans="1:10" ht="15" customHeight="1" x14ac:dyDescent="0.25">
      <c r="A248" s="23"/>
      <c r="B248" s="42" t="s">
        <v>18</v>
      </c>
      <c r="C248" s="43" t="s">
        <v>18</v>
      </c>
      <c r="D248" s="43" t="s">
        <v>18</v>
      </c>
      <c r="E248" s="43" t="s">
        <v>18</v>
      </c>
      <c r="F248" s="43" t="s">
        <v>18</v>
      </c>
      <c r="G248" s="23"/>
      <c r="H248" s="23"/>
      <c r="I248" s="23"/>
      <c r="J248" s="23"/>
    </row>
    <row r="249" spans="1:10" ht="15" customHeight="1" x14ac:dyDescent="0.25">
      <c r="A249" s="23"/>
      <c r="B249" s="26" t="s">
        <v>171</v>
      </c>
      <c r="C249" s="44">
        <v>0</v>
      </c>
      <c r="D249" s="44">
        <v>1161000000</v>
      </c>
      <c r="E249" s="44">
        <v>1132000000</v>
      </c>
      <c r="F249" s="44">
        <v>1133000000</v>
      </c>
      <c r="G249" s="23"/>
      <c r="H249" s="23"/>
      <c r="I249" s="23"/>
      <c r="J249" s="23"/>
    </row>
    <row r="250" spans="1:10" ht="15" customHeight="1" x14ac:dyDescent="0.25">
      <c r="A250" s="23"/>
      <c r="B250" s="27" t="s">
        <v>48</v>
      </c>
      <c r="C250" s="45">
        <v>0</v>
      </c>
      <c r="D250" s="45">
        <v>878937000</v>
      </c>
      <c r="E250" s="45">
        <v>878937000</v>
      </c>
      <c r="F250" s="45">
        <v>878937000</v>
      </c>
      <c r="G250" s="23"/>
      <c r="H250" s="23"/>
      <c r="I250" s="23"/>
      <c r="J250" s="23"/>
    </row>
    <row r="251" spans="1:10" ht="15" customHeight="1" x14ac:dyDescent="0.25">
      <c r="A251" s="23"/>
      <c r="B251" s="27" t="s">
        <v>49</v>
      </c>
      <c r="C251" s="45">
        <v>0</v>
      </c>
      <c r="D251" s="45">
        <v>878937000</v>
      </c>
      <c r="E251" s="45">
        <v>878937000</v>
      </c>
      <c r="F251" s="45">
        <v>878937000</v>
      </c>
      <c r="G251" s="23"/>
      <c r="H251" s="23"/>
      <c r="I251" s="23"/>
      <c r="J251" s="23"/>
    </row>
    <row r="252" spans="1:10" ht="15" customHeight="1" x14ac:dyDescent="0.25">
      <c r="A252" s="23"/>
      <c r="B252" s="27" t="s">
        <v>50</v>
      </c>
      <c r="C252" s="45">
        <v>0</v>
      </c>
      <c r="D252" s="45">
        <v>0</v>
      </c>
      <c r="E252" s="45">
        <v>0</v>
      </c>
      <c r="F252" s="45">
        <v>0</v>
      </c>
      <c r="G252" s="23"/>
      <c r="H252" s="23"/>
      <c r="I252" s="23"/>
      <c r="J252" s="23"/>
    </row>
    <row r="253" spans="1:10" ht="15" customHeight="1" x14ac:dyDescent="0.25">
      <c r="A253" s="23"/>
      <c r="B253" s="27" t="s">
        <v>51</v>
      </c>
      <c r="C253" s="45">
        <v>0</v>
      </c>
      <c r="D253" s="45">
        <v>103946000</v>
      </c>
      <c r="E253" s="45">
        <v>103946000</v>
      </c>
      <c r="F253" s="45">
        <v>103946000</v>
      </c>
      <c r="G253" s="23"/>
      <c r="H253" s="23"/>
      <c r="I253" s="23"/>
      <c r="J253" s="23"/>
    </row>
    <row r="254" spans="1:10" ht="15" customHeight="1" x14ac:dyDescent="0.25">
      <c r="A254" s="23"/>
      <c r="B254" s="27" t="s">
        <v>49</v>
      </c>
      <c r="C254" s="45">
        <v>0</v>
      </c>
      <c r="D254" s="45">
        <v>103946000</v>
      </c>
      <c r="E254" s="45">
        <v>103946000</v>
      </c>
      <c r="F254" s="45">
        <v>103946000</v>
      </c>
      <c r="G254" s="23"/>
      <c r="H254" s="23"/>
      <c r="I254" s="23"/>
      <c r="J254" s="23"/>
    </row>
    <row r="255" spans="1:10" ht="15" customHeight="1" x14ac:dyDescent="0.25">
      <c r="A255" s="23"/>
      <c r="B255" s="27" t="s">
        <v>50</v>
      </c>
      <c r="C255" s="45">
        <v>0</v>
      </c>
      <c r="D255" s="45">
        <v>0</v>
      </c>
      <c r="E255" s="45">
        <v>0</v>
      </c>
      <c r="F255" s="45">
        <v>0</v>
      </c>
      <c r="G255" s="23"/>
      <c r="H255" s="23"/>
      <c r="I255" s="23"/>
      <c r="J255" s="23"/>
    </row>
    <row r="256" spans="1:10" ht="15" customHeight="1" x14ac:dyDescent="0.25">
      <c r="A256" s="23"/>
      <c r="B256" s="27" t="s">
        <v>52</v>
      </c>
      <c r="C256" s="45">
        <v>0</v>
      </c>
      <c r="D256" s="45">
        <v>128117000</v>
      </c>
      <c r="E256" s="45">
        <v>129117000</v>
      </c>
      <c r="F256" s="45">
        <v>130117000</v>
      </c>
      <c r="G256" s="23"/>
      <c r="H256" s="23"/>
      <c r="I256" s="23"/>
      <c r="J256" s="23"/>
    </row>
    <row r="257" spans="1:10" ht="15" customHeight="1" x14ac:dyDescent="0.25">
      <c r="A257" s="23"/>
      <c r="B257" s="27" t="s">
        <v>49</v>
      </c>
      <c r="C257" s="45">
        <v>0</v>
      </c>
      <c r="D257" s="45">
        <v>128117000</v>
      </c>
      <c r="E257" s="45">
        <v>129117000</v>
      </c>
      <c r="F257" s="45">
        <v>130117000</v>
      </c>
      <c r="G257" s="23"/>
      <c r="H257" s="23"/>
      <c r="I257" s="23"/>
      <c r="J257" s="23"/>
    </row>
    <row r="258" spans="1:10" ht="15" customHeight="1" x14ac:dyDescent="0.25">
      <c r="A258" s="23"/>
      <c r="B258" s="27" t="s">
        <v>50</v>
      </c>
      <c r="C258" s="45">
        <v>0</v>
      </c>
      <c r="D258" s="45">
        <v>0</v>
      </c>
      <c r="E258" s="45">
        <v>0</v>
      </c>
      <c r="F258" s="45">
        <v>0</v>
      </c>
      <c r="G258" s="23"/>
      <c r="H258" s="23"/>
      <c r="I258" s="23"/>
      <c r="J258" s="23"/>
    </row>
    <row r="259" spans="1:10" ht="15" customHeight="1" x14ac:dyDescent="0.25">
      <c r="A259" s="23"/>
      <c r="B259" s="27" t="s">
        <v>53</v>
      </c>
      <c r="C259" s="45">
        <v>0</v>
      </c>
      <c r="D259" s="45">
        <v>0</v>
      </c>
      <c r="E259" s="45">
        <v>0</v>
      </c>
      <c r="F259" s="45">
        <v>0</v>
      </c>
      <c r="G259" s="23"/>
      <c r="H259" s="23"/>
      <c r="I259" s="23"/>
      <c r="J259" s="23"/>
    </row>
    <row r="260" spans="1:10" ht="15" customHeight="1" x14ac:dyDescent="0.25">
      <c r="A260" s="23"/>
      <c r="B260" s="27" t="s">
        <v>49</v>
      </c>
      <c r="C260" s="45">
        <v>0</v>
      </c>
      <c r="D260" s="45">
        <v>0</v>
      </c>
      <c r="E260" s="45">
        <v>0</v>
      </c>
      <c r="F260" s="45">
        <v>0</v>
      </c>
      <c r="G260" s="23"/>
      <c r="H260" s="23"/>
      <c r="I260" s="23"/>
      <c r="J260" s="23"/>
    </row>
    <row r="261" spans="1:10" ht="15" customHeight="1" x14ac:dyDescent="0.25">
      <c r="A261" s="23"/>
      <c r="B261" s="27" t="s">
        <v>50</v>
      </c>
      <c r="C261" s="45">
        <v>0</v>
      </c>
      <c r="D261" s="45">
        <v>0</v>
      </c>
      <c r="E261" s="45">
        <v>0</v>
      </c>
      <c r="F261" s="45">
        <v>0</v>
      </c>
      <c r="G261" s="23"/>
      <c r="H261" s="23"/>
      <c r="I261" s="23"/>
      <c r="J261" s="23"/>
    </row>
    <row r="262" spans="1:10" ht="20.100000000000001" customHeight="1" x14ac:dyDescent="0.25">
      <c r="A262" s="23"/>
      <c r="B262" s="27" t="s">
        <v>172</v>
      </c>
      <c r="C262" s="46">
        <v>0</v>
      </c>
      <c r="D262" s="46">
        <v>0</v>
      </c>
      <c r="E262" s="46">
        <v>0</v>
      </c>
      <c r="F262" s="46">
        <v>0</v>
      </c>
      <c r="G262" s="23"/>
      <c r="H262" s="23"/>
      <c r="I262" s="23"/>
      <c r="J262" s="23"/>
    </row>
    <row r="263" spans="1:10" ht="15" customHeight="1" x14ac:dyDescent="0.25">
      <c r="A263" s="23"/>
      <c r="B263" s="27" t="s">
        <v>49</v>
      </c>
      <c r="C263" s="45">
        <v>0</v>
      </c>
      <c r="D263" s="45">
        <v>0</v>
      </c>
      <c r="E263" s="45">
        <v>0</v>
      </c>
      <c r="F263" s="45">
        <v>0</v>
      </c>
      <c r="G263" s="23"/>
      <c r="H263" s="23"/>
      <c r="I263" s="23"/>
      <c r="J263" s="23"/>
    </row>
    <row r="264" spans="1:10" ht="15" customHeight="1" x14ac:dyDescent="0.25">
      <c r="A264" s="23"/>
      <c r="B264" s="27" t="s">
        <v>50</v>
      </c>
      <c r="C264" s="45">
        <v>0</v>
      </c>
      <c r="D264" s="45">
        <v>0</v>
      </c>
      <c r="E264" s="45">
        <v>0</v>
      </c>
      <c r="F264" s="45">
        <v>0</v>
      </c>
      <c r="G264" s="23"/>
      <c r="H264" s="23"/>
      <c r="I264" s="23"/>
      <c r="J264" s="23"/>
    </row>
    <row r="265" spans="1:10" ht="15" customHeight="1" x14ac:dyDescent="0.25">
      <c r="A265" s="23"/>
      <c r="B265" s="27" t="s">
        <v>55</v>
      </c>
      <c r="C265" s="45">
        <v>0</v>
      </c>
      <c r="D265" s="45">
        <v>0</v>
      </c>
      <c r="E265" s="45">
        <v>0</v>
      </c>
      <c r="F265" s="45">
        <v>0</v>
      </c>
      <c r="G265" s="23"/>
      <c r="H265" s="23"/>
      <c r="I265" s="23"/>
      <c r="J265" s="23"/>
    </row>
    <row r="266" spans="1:10" ht="15" customHeight="1" x14ac:dyDescent="0.25">
      <c r="A266" s="23"/>
      <c r="B266" s="27" t="s">
        <v>49</v>
      </c>
      <c r="C266" s="45">
        <v>0</v>
      </c>
      <c r="D266" s="45">
        <v>0</v>
      </c>
      <c r="E266" s="45">
        <v>0</v>
      </c>
      <c r="F266" s="45">
        <v>0</v>
      </c>
      <c r="G266" s="23"/>
      <c r="H266" s="23"/>
      <c r="I266" s="23"/>
      <c r="J266" s="23"/>
    </row>
    <row r="267" spans="1:10" ht="15" customHeight="1" x14ac:dyDescent="0.25">
      <c r="A267" s="23"/>
      <c r="B267" s="27" t="s">
        <v>50</v>
      </c>
      <c r="C267" s="45">
        <v>0</v>
      </c>
      <c r="D267" s="45">
        <v>0</v>
      </c>
      <c r="E267" s="45">
        <v>0</v>
      </c>
      <c r="F267" s="45">
        <v>0</v>
      </c>
      <c r="G267" s="23"/>
      <c r="H267" s="23"/>
      <c r="I267" s="23"/>
      <c r="J267" s="23"/>
    </row>
    <row r="268" spans="1:10" ht="15" customHeight="1" x14ac:dyDescent="0.25">
      <c r="A268" s="23"/>
      <c r="B268" s="27" t="s">
        <v>56</v>
      </c>
      <c r="C268" s="45">
        <v>0</v>
      </c>
      <c r="D268" s="45">
        <v>0</v>
      </c>
      <c r="E268" s="45">
        <v>0</v>
      </c>
      <c r="F268" s="45">
        <v>0</v>
      </c>
      <c r="G268" s="23"/>
      <c r="H268" s="23"/>
      <c r="I268" s="23"/>
      <c r="J268" s="23"/>
    </row>
    <row r="269" spans="1:10" ht="15" customHeight="1" x14ac:dyDescent="0.25">
      <c r="A269" s="23"/>
      <c r="B269" s="27" t="s">
        <v>49</v>
      </c>
      <c r="C269" s="45">
        <v>0</v>
      </c>
      <c r="D269" s="45">
        <v>0</v>
      </c>
      <c r="E269" s="45">
        <v>0</v>
      </c>
      <c r="F269" s="45">
        <v>0</v>
      </c>
      <c r="G269" s="23"/>
      <c r="H269" s="23"/>
      <c r="I269" s="23"/>
      <c r="J269" s="23"/>
    </row>
    <row r="270" spans="1:10" ht="15" customHeight="1" x14ac:dyDescent="0.25">
      <c r="A270" s="23"/>
      <c r="B270" s="27" t="s">
        <v>50</v>
      </c>
      <c r="C270" s="45">
        <v>0</v>
      </c>
      <c r="D270" s="45">
        <v>0</v>
      </c>
      <c r="E270" s="45">
        <v>0</v>
      </c>
      <c r="F270" s="45">
        <v>0</v>
      </c>
      <c r="G270" s="23"/>
      <c r="H270" s="23"/>
      <c r="I270" s="23"/>
      <c r="J270" s="23"/>
    </row>
    <row r="271" spans="1:10" ht="15" customHeight="1" x14ac:dyDescent="0.25">
      <c r="A271" s="23"/>
      <c r="B271" s="27" t="s">
        <v>57</v>
      </c>
      <c r="C271" s="45">
        <v>0</v>
      </c>
      <c r="D271" s="45">
        <v>0</v>
      </c>
      <c r="E271" s="45">
        <v>0</v>
      </c>
      <c r="F271" s="45">
        <v>0</v>
      </c>
      <c r="G271" s="23"/>
      <c r="H271" s="23"/>
      <c r="I271" s="23"/>
      <c r="J271" s="23"/>
    </row>
    <row r="272" spans="1:10" ht="15" customHeight="1" x14ac:dyDescent="0.25">
      <c r="A272" s="23"/>
      <c r="B272" s="27" t="s">
        <v>49</v>
      </c>
      <c r="C272" s="45">
        <v>0</v>
      </c>
      <c r="D272" s="45">
        <v>0</v>
      </c>
      <c r="E272" s="45">
        <v>0</v>
      </c>
      <c r="F272" s="45">
        <v>0</v>
      </c>
      <c r="G272" s="23"/>
      <c r="H272" s="23"/>
      <c r="I272" s="23"/>
      <c r="J272" s="23"/>
    </row>
    <row r="273" spans="1:10" ht="15" customHeight="1" x14ac:dyDescent="0.25">
      <c r="A273" s="23"/>
      <c r="B273" s="27" t="s">
        <v>58</v>
      </c>
      <c r="C273" s="45">
        <v>0</v>
      </c>
      <c r="D273" s="45">
        <v>0</v>
      </c>
      <c r="E273" s="45">
        <v>0</v>
      </c>
      <c r="F273" s="45">
        <v>0</v>
      </c>
      <c r="G273" s="23"/>
      <c r="H273" s="23"/>
      <c r="I273" s="23"/>
      <c r="J273" s="23"/>
    </row>
    <row r="274" spans="1:10" ht="15" customHeight="1" x14ac:dyDescent="0.25">
      <c r="A274" s="23"/>
      <c r="B274" s="27" t="s">
        <v>59</v>
      </c>
      <c r="C274" s="45">
        <v>0</v>
      </c>
      <c r="D274" s="45">
        <v>0</v>
      </c>
      <c r="E274" s="45">
        <v>0</v>
      </c>
      <c r="F274" s="45">
        <v>0</v>
      </c>
      <c r="G274" s="23"/>
      <c r="H274" s="23"/>
      <c r="I274" s="23"/>
      <c r="J274" s="23"/>
    </row>
    <row r="275" spans="1:10" ht="15" customHeight="1" x14ac:dyDescent="0.25">
      <c r="A275" s="23"/>
      <c r="B275" s="27" t="s">
        <v>60</v>
      </c>
      <c r="C275" s="45">
        <v>0</v>
      </c>
      <c r="D275" s="45">
        <v>0</v>
      </c>
      <c r="E275" s="45">
        <v>0</v>
      </c>
      <c r="F275" s="45">
        <v>0</v>
      </c>
      <c r="G275" s="23"/>
      <c r="H275" s="23"/>
      <c r="I275" s="23"/>
      <c r="J275" s="23"/>
    </row>
    <row r="276" spans="1:10" ht="15" customHeight="1" x14ac:dyDescent="0.25">
      <c r="A276" s="23"/>
      <c r="B276" s="27" t="s">
        <v>61</v>
      </c>
      <c r="C276" s="45">
        <v>0</v>
      </c>
      <c r="D276" s="45">
        <v>0</v>
      </c>
      <c r="E276" s="45">
        <v>0</v>
      </c>
      <c r="F276" s="45">
        <v>0</v>
      </c>
      <c r="G276" s="23"/>
      <c r="H276" s="23"/>
      <c r="I276" s="23"/>
      <c r="J276" s="23"/>
    </row>
    <row r="277" spans="1:10" ht="15" customHeight="1" x14ac:dyDescent="0.25">
      <c r="A277" s="23"/>
      <c r="B277" s="27" t="s">
        <v>62</v>
      </c>
      <c r="C277" s="45">
        <v>0</v>
      </c>
      <c r="D277" s="45">
        <v>50000000</v>
      </c>
      <c r="E277" s="45">
        <v>20000000</v>
      </c>
      <c r="F277" s="45">
        <v>20000000</v>
      </c>
      <c r="G277" s="23"/>
      <c r="H277" s="23"/>
      <c r="I277" s="23"/>
      <c r="J277" s="23"/>
    </row>
    <row r="278" spans="1:10" ht="15" customHeight="1" x14ac:dyDescent="0.25">
      <c r="A278" s="23"/>
      <c r="B278" s="27" t="s">
        <v>49</v>
      </c>
      <c r="C278" s="45">
        <v>0</v>
      </c>
      <c r="D278" s="45">
        <v>50000000</v>
      </c>
      <c r="E278" s="45">
        <v>20000000</v>
      </c>
      <c r="F278" s="45">
        <v>20000000</v>
      </c>
      <c r="G278" s="23"/>
      <c r="H278" s="23"/>
      <c r="I278" s="23"/>
      <c r="J278" s="23"/>
    </row>
    <row r="279" spans="1:10" ht="15" customHeight="1" x14ac:dyDescent="0.25">
      <c r="A279" s="23"/>
      <c r="B279" s="27" t="s">
        <v>58</v>
      </c>
      <c r="C279" s="45">
        <v>0</v>
      </c>
      <c r="D279" s="45">
        <v>0</v>
      </c>
      <c r="E279" s="45">
        <v>0</v>
      </c>
      <c r="F279" s="45">
        <v>0</v>
      </c>
      <c r="G279" s="23"/>
      <c r="H279" s="23"/>
      <c r="I279" s="23"/>
      <c r="J279" s="23"/>
    </row>
    <row r="280" spans="1:10" ht="15" customHeight="1" x14ac:dyDescent="0.25">
      <c r="A280" s="23"/>
      <c r="B280" s="27" t="s">
        <v>59</v>
      </c>
      <c r="C280" s="45">
        <v>0</v>
      </c>
      <c r="D280" s="45">
        <v>0</v>
      </c>
      <c r="E280" s="45">
        <v>0</v>
      </c>
      <c r="F280" s="45">
        <v>0</v>
      </c>
      <c r="G280" s="23"/>
      <c r="H280" s="23"/>
      <c r="I280" s="23"/>
      <c r="J280" s="23"/>
    </row>
    <row r="281" spans="1:10" ht="15" customHeight="1" x14ac:dyDescent="0.25">
      <c r="A281" s="23"/>
      <c r="B281" s="27" t="s">
        <v>60</v>
      </c>
      <c r="C281" s="45">
        <v>0</v>
      </c>
      <c r="D281" s="45">
        <v>0</v>
      </c>
      <c r="E281" s="45">
        <v>0</v>
      </c>
      <c r="F281" s="45">
        <v>0</v>
      </c>
      <c r="G281" s="23"/>
      <c r="H281" s="23"/>
      <c r="I281" s="23"/>
      <c r="J281" s="23"/>
    </row>
    <row r="282" spans="1:10" ht="15" customHeight="1" x14ac:dyDescent="0.25">
      <c r="A282" s="23"/>
      <c r="B282" s="27" t="s">
        <v>61</v>
      </c>
      <c r="C282" s="45">
        <v>0</v>
      </c>
      <c r="D282" s="45">
        <v>0</v>
      </c>
      <c r="E282" s="45">
        <v>0</v>
      </c>
      <c r="F282" s="45">
        <v>0</v>
      </c>
      <c r="G282" s="23"/>
      <c r="H282" s="23"/>
      <c r="I282" s="23"/>
      <c r="J282" s="23"/>
    </row>
    <row r="283" spans="1:10" ht="15" customHeight="1" x14ac:dyDescent="0.25">
      <c r="A283" s="23"/>
      <c r="B283" s="27" t="s">
        <v>63</v>
      </c>
      <c r="C283" s="45">
        <v>0</v>
      </c>
      <c r="D283" s="45">
        <v>0</v>
      </c>
      <c r="E283" s="45">
        <v>0</v>
      </c>
      <c r="F283" s="45">
        <v>0</v>
      </c>
      <c r="G283" s="23"/>
      <c r="H283" s="23"/>
      <c r="I283" s="23"/>
      <c r="J283" s="23"/>
    </row>
    <row r="284" spans="1:10" ht="15" customHeight="1" x14ac:dyDescent="0.25">
      <c r="A284" s="23"/>
      <c r="B284" s="27" t="s">
        <v>49</v>
      </c>
      <c r="C284" s="45">
        <v>0</v>
      </c>
      <c r="D284" s="45">
        <v>0</v>
      </c>
      <c r="E284" s="45">
        <v>0</v>
      </c>
      <c r="F284" s="45">
        <v>0</v>
      </c>
      <c r="G284" s="23"/>
      <c r="H284" s="23"/>
      <c r="I284" s="23"/>
      <c r="J284" s="23"/>
    </row>
    <row r="285" spans="1:10" ht="15" customHeight="1" x14ac:dyDescent="0.25">
      <c r="A285" s="23"/>
      <c r="B285" s="27" t="s">
        <v>58</v>
      </c>
      <c r="C285" s="45">
        <v>0</v>
      </c>
      <c r="D285" s="45">
        <v>0</v>
      </c>
      <c r="E285" s="45">
        <v>0</v>
      </c>
      <c r="F285" s="45">
        <v>0</v>
      </c>
      <c r="G285" s="23"/>
      <c r="H285" s="23"/>
      <c r="I285" s="23"/>
      <c r="J285" s="23"/>
    </row>
    <row r="286" spans="1:10" ht="15" customHeight="1" x14ac:dyDescent="0.25">
      <c r="A286" s="23"/>
      <c r="B286" s="27" t="s">
        <v>59</v>
      </c>
      <c r="C286" s="45">
        <v>0</v>
      </c>
      <c r="D286" s="45">
        <v>0</v>
      </c>
      <c r="E286" s="45">
        <v>0</v>
      </c>
      <c r="F286" s="45">
        <v>0</v>
      </c>
      <c r="G286" s="23"/>
      <c r="H286" s="23"/>
      <c r="I286" s="23"/>
      <c r="J286" s="23"/>
    </row>
    <row r="287" spans="1:10" ht="15" customHeight="1" x14ac:dyDescent="0.25">
      <c r="A287" s="23"/>
      <c r="B287" s="27" t="s">
        <v>60</v>
      </c>
      <c r="C287" s="45">
        <v>0</v>
      </c>
      <c r="D287" s="45">
        <v>0</v>
      </c>
      <c r="E287" s="45">
        <v>0</v>
      </c>
      <c r="F287" s="45">
        <v>0</v>
      </c>
      <c r="G287" s="23"/>
      <c r="H287" s="23"/>
      <c r="I287" s="23"/>
      <c r="J287" s="23"/>
    </row>
    <row r="288" spans="1:10" ht="15" customHeight="1" x14ac:dyDescent="0.25">
      <c r="A288" s="23"/>
      <c r="B288" s="27" t="s">
        <v>61</v>
      </c>
      <c r="C288" s="45">
        <v>0</v>
      </c>
      <c r="D288" s="45">
        <v>0</v>
      </c>
      <c r="E288" s="45">
        <v>0</v>
      </c>
      <c r="F288" s="45">
        <v>0</v>
      </c>
      <c r="G288" s="23"/>
      <c r="H288" s="23"/>
      <c r="I288" s="23"/>
      <c r="J288" s="23"/>
    </row>
    <row r="289" spans="1:10" ht="15" customHeight="1" x14ac:dyDescent="0.25">
      <c r="A289" s="23"/>
      <c r="B289" s="27" t="s">
        <v>64</v>
      </c>
      <c r="C289" s="45">
        <v>0</v>
      </c>
      <c r="D289" s="45">
        <v>0</v>
      </c>
      <c r="E289" s="45">
        <v>0</v>
      </c>
      <c r="F289" s="45">
        <v>0</v>
      </c>
      <c r="G289" s="23"/>
      <c r="H289" s="23"/>
      <c r="I289" s="23"/>
      <c r="J289" s="23"/>
    </row>
    <row r="290" spans="1:10" ht="15" customHeight="1" x14ac:dyDescent="0.25">
      <c r="A290" s="23"/>
      <c r="B290" s="27" t="s">
        <v>65</v>
      </c>
      <c r="C290" s="45">
        <v>0</v>
      </c>
      <c r="D290" s="45">
        <v>0</v>
      </c>
      <c r="E290" s="45">
        <v>0</v>
      </c>
      <c r="F290" s="45">
        <v>0</v>
      </c>
      <c r="G290" s="23"/>
      <c r="H290" s="23"/>
      <c r="I290" s="23"/>
      <c r="J290" s="23"/>
    </row>
    <row r="291" spans="1:10" ht="20.100000000000001" customHeight="1" x14ac:dyDescent="0.25">
      <c r="A291" s="23"/>
      <c r="B291" s="47" t="s">
        <v>18</v>
      </c>
      <c r="C291" s="23"/>
      <c r="D291" s="23"/>
      <c r="E291" s="23"/>
      <c r="F291" s="23"/>
      <c r="G291" s="23"/>
      <c r="H291" s="23"/>
      <c r="I291" s="23"/>
      <c r="J291" s="23"/>
    </row>
  </sheetData>
  <mergeCells count="31">
    <mergeCell ref="B20:F20"/>
    <mergeCell ref="B1:F1"/>
    <mergeCell ref="B2:F2"/>
    <mergeCell ref="C3:F3"/>
    <mergeCell ref="C4:F4"/>
    <mergeCell ref="C5:F5"/>
    <mergeCell ref="C6:F6"/>
    <mergeCell ref="C7:F7"/>
    <mergeCell ref="B8:F8"/>
    <mergeCell ref="B9:F9"/>
    <mergeCell ref="C10:F10"/>
    <mergeCell ref="C14:F14"/>
    <mergeCell ref="C136:F136"/>
    <mergeCell ref="C21:F21"/>
    <mergeCell ref="C22:F22"/>
    <mergeCell ref="C23:F23"/>
    <mergeCell ref="C24:F24"/>
    <mergeCell ref="B33:F33"/>
    <mergeCell ref="B78:F78"/>
    <mergeCell ref="C79:F79"/>
    <mergeCell ref="C80:F80"/>
    <mergeCell ref="C81:F81"/>
    <mergeCell ref="C82:F82"/>
    <mergeCell ref="B91:F91"/>
    <mergeCell ref="B203:F203"/>
    <mergeCell ref="C137:F137"/>
    <mergeCell ref="C138:F138"/>
    <mergeCell ref="B147:F147"/>
    <mergeCell ref="C192:F192"/>
    <mergeCell ref="C193:F193"/>
    <mergeCell ref="C194:F194"/>
  </mergeCells>
  <pageMargins left="0" right="0" top="0" bottom="0" header="0" footer="0"/>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413"/>
  <sheetViews>
    <sheetView view="pageBreakPreview" topLeftCell="A376" zoomScale="60" zoomScaleNormal="100" workbookViewId="0">
      <selection activeCell="H426" sqref="H426"/>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2112</v>
      </c>
      <c r="D3" s="1632"/>
      <c r="E3" s="1632"/>
      <c r="F3" s="1632"/>
      <c r="G3" s="23"/>
      <c r="H3" s="23"/>
      <c r="I3" s="23"/>
      <c r="J3" s="23"/>
    </row>
    <row r="4" spans="1:10" ht="14.1" customHeight="1" x14ac:dyDescent="0.25">
      <c r="A4" s="23"/>
      <c r="B4" s="25" t="s">
        <v>4</v>
      </c>
      <c r="C4" s="1631" t="s">
        <v>208</v>
      </c>
      <c r="D4" s="1632"/>
      <c r="E4" s="1632"/>
      <c r="F4" s="1632"/>
      <c r="G4" s="23"/>
      <c r="H4" s="23"/>
      <c r="I4" s="23"/>
      <c r="J4" s="23"/>
    </row>
    <row r="5" spans="1:10" ht="14.1" customHeight="1" x14ac:dyDescent="0.25">
      <c r="A5" s="23"/>
      <c r="B5" s="25" t="s">
        <v>6</v>
      </c>
      <c r="C5" s="1631" t="s">
        <v>2113</v>
      </c>
      <c r="D5" s="1632"/>
      <c r="E5" s="1632"/>
      <c r="F5" s="1632"/>
      <c r="G5" s="23"/>
      <c r="H5" s="23"/>
      <c r="I5" s="23"/>
      <c r="J5" s="23"/>
    </row>
    <row r="6" spans="1:10" ht="14.1" customHeight="1" x14ac:dyDescent="0.25">
      <c r="A6" s="23"/>
      <c r="B6" s="25" t="s">
        <v>8</v>
      </c>
      <c r="C6" s="1631" t="s">
        <v>405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72.95" customHeight="1" x14ac:dyDescent="0.25">
      <c r="A9" s="23"/>
      <c r="B9" s="1629" t="s">
        <v>2114</v>
      </c>
      <c r="C9" s="1630"/>
      <c r="D9" s="1630"/>
      <c r="E9" s="1630"/>
      <c r="F9" s="1630"/>
      <c r="G9" s="23"/>
      <c r="H9" s="23"/>
      <c r="I9" s="23"/>
      <c r="J9" s="23"/>
    </row>
    <row r="10" spans="1:10" ht="44.25" customHeight="1" x14ac:dyDescent="0.25">
      <c r="A10" s="23"/>
      <c r="B10" s="26" t="s">
        <v>14</v>
      </c>
      <c r="C10" s="1623" t="s">
        <v>2115</v>
      </c>
      <c r="D10" s="1624"/>
      <c r="E10" s="1624"/>
      <c r="F10" s="1624"/>
      <c r="G10" s="23"/>
      <c r="H10" s="23"/>
      <c r="I10" s="23"/>
      <c r="J10" s="23"/>
    </row>
    <row r="11" spans="1:10" ht="22.5"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20.100000000000001" customHeight="1" x14ac:dyDescent="0.25">
      <c r="A13" s="23"/>
      <c r="B13" s="27" t="s">
        <v>2116</v>
      </c>
      <c r="C13" s="31" t="s">
        <v>18</v>
      </c>
      <c r="D13" s="31" t="s">
        <v>2117</v>
      </c>
      <c r="E13" s="31" t="s">
        <v>1795</v>
      </c>
      <c r="F13" s="31" t="s">
        <v>1795</v>
      </c>
      <c r="G13" s="23"/>
      <c r="H13" s="23"/>
      <c r="I13" s="23"/>
      <c r="J13" s="23"/>
    </row>
    <row r="14" spans="1:10" ht="14.1" customHeight="1" x14ac:dyDescent="0.25">
      <c r="A14" s="23"/>
      <c r="B14" s="27" t="s">
        <v>2118</v>
      </c>
      <c r="C14" s="31" t="s">
        <v>18</v>
      </c>
      <c r="D14" s="31" t="s">
        <v>2119</v>
      </c>
      <c r="E14" s="31" t="s">
        <v>2119</v>
      </c>
      <c r="F14" s="31" t="s">
        <v>2119</v>
      </c>
      <c r="G14" s="23"/>
      <c r="H14" s="23"/>
      <c r="I14" s="23"/>
      <c r="J14" s="23"/>
    </row>
    <row r="15" spans="1:10" ht="33" customHeight="1" x14ac:dyDescent="0.25">
      <c r="A15" s="23"/>
      <c r="B15" s="26" t="s">
        <v>16</v>
      </c>
      <c r="C15" s="1623" t="s">
        <v>2120</v>
      </c>
      <c r="D15" s="1624"/>
      <c r="E15" s="1624"/>
      <c r="F15" s="1624"/>
      <c r="G15" s="23"/>
      <c r="H15" s="23"/>
      <c r="I15" s="23"/>
      <c r="J15" s="23"/>
    </row>
    <row r="16" spans="1:10" x14ac:dyDescent="0.25">
      <c r="A16" s="23"/>
      <c r="B16" s="27" t="s">
        <v>184</v>
      </c>
      <c r="C16" s="28">
        <v>2023</v>
      </c>
      <c r="D16" s="28">
        <v>2024</v>
      </c>
      <c r="E16" s="28">
        <v>2025</v>
      </c>
      <c r="F16" s="28">
        <v>2026</v>
      </c>
      <c r="G16" s="23"/>
      <c r="H16" s="23"/>
      <c r="I16" s="23"/>
      <c r="J16" s="23"/>
    </row>
    <row r="17" spans="1:10" ht="14.1" customHeight="1" x14ac:dyDescent="0.25">
      <c r="A17" s="23"/>
      <c r="B17" s="29"/>
      <c r="C17" s="30" t="s">
        <v>22</v>
      </c>
      <c r="D17" s="30" t="s">
        <v>23</v>
      </c>
      <c r="E17" s="30" t="s">
        <v>23</v>
      </c>
      <c r="F17" s="30" t="s">
        <v>23</v>
      </c>
      <c r="G17" s="23"/>
      <c r="H17" s="23"/>
      <c r="I17" s="23"/>
      <c r="J17" s="23"/>
    </row>
    <row r="18" spans="1:10" ht="20.100000000000001" customHeight="1" x14ac:dyDescent="0.25">
      <c r="A18" s="23"/>
      <c r="B18" s="27" t="s">
        <v>2121</v>
      </c>
      <c r="C18" s="31" t="s">
        <v>18</v>
      </c>
      <c r="D18" s="31" t="s">
        <v>2122</v>
      </c>
      <c r="E18" s="31" t="s">
        <v>1685</v>
      </c>
      <c r="F18" s="31" t="s">
        <v>1283</v>
      </c>
      <c r="G18" s="23"/>
      <c r="H18" s="23"/>
      <c r="I18" s="23"/>
      <c r="J18" s="23"/>
    </row>
    <row r="19" spans="1:10" ht="20.100000000000001" customHeight="1" x14ac:dyDescent="0.25">
      <c r="A19" s="23"/>
      <c r="B19" s="27" t="s">
        <v>2123</v>
      </c>
      <c r="C19" s="31" t="s">
        <v>18</v>
      </c>
      <c r="D19" s="31" t="s">
        <v>2124</v>
      </c>
      <c r="E19" s="31" t="s">
        <v>2125</v>
      </c>
      <c r="F19" s="31" t="s">
        <v>370</v>
      </c>
      <c r="G19" s="23"/>
      <c r="H19" s="23"/>
      <c r="I19" s="23"/>
      <c r="J19" s="23"/>
    </row>
    <row r="20" spans="1:10" ht="14.1" customHeight="1" x14ac:dyDescent="0.25">
      <c r="A20" s="23"/>
      <c r="B20" s="1621" t="s">
        <v>27</v>
      </c>
      <c r="C20" s="1622"/>
      <c r="D20" s="1622"/>
      <c r="E20" s="1622"/>
      <c r="F20" s="1622"/>
      <c r="G20" s="23"/>
      <c r="H20" s="23"/>
      <c r="I20" s="23"/>
      <c r="J20" s="23"/>
    </row>
    <row r="21" spans="1:10" ht="14.1" customHeight="1" x14ac:dyDescent="0.25">
      <c r="A21" s="23"/>
      <c r="B21" s="32" t="s">
        <v>2126</v>
      </c>
      <c r="C21" s="1621" t="s">
        <v>2127</v>
      </c>
      <c r="D21" s="1622"/>
      <c r="E21" s="1622"/>
      <c r="F21" s="1622"/>
      <c r="G21" s="23"/>
      <c r="H21" s="23"/>
      <c r="I21" s="23"/>
      <c r="J21" s="23"/>
    </row>
    <row r="22" spans="1:10" x14ac:dyDescent="0.25">
      <c r="A22" s="23"/>
      <c r="B22" s="33" t="s">
        <v>19</v>
      </c>
      <c r="C22" s="1619" t="s">
        <v>2128</v>
      </c>
      <c r="D22" s="1620"/>
      <c r="E22" s="1620"/>
      <c r="F22" s="1620"/>
      <c r="G22" s="23"/>
      <c r="H22" s="23"/>
      <c r="I22" s="23"/>
      <c r="J22" s="23"/>
    </row>
    <row r="23" spans="1:10" ht="18" customHeight="1" x14ac:dyDescent="0.25">
      <c r="A23" s="23"/>
      <c r="B23" s="34" t="s">
        <v>20</v>
      </c>
      <c r="C23" s="1615" t="s">
        <v>2129</v>
      </c>
      <c r="D23" s="1616"/>
      <c r="E23" s="1616"/>
      <c r="F23" s="1616"/>
      <c r="G23" s="23"/>
      <c r="H23" s="23"/>
      <c r="I23" s="23"/>
      <c r="J23" s="23"/>
    </row>
    <row r="24" spans="1:10" x14ac:dyDescent="0.25">
      <c r="A24" s="23"/>
      <c r="B24" s="34" t="s">
        <v>21</v>
      </c>
      <c r="C24" s="1615" t="s">
        <v>126</v>
      </c>
      <c r="D24" s="1616"/>
      <c r="E24" s="1616"/>
      <c r="F24" s="1616"/>
      <c r="G24" s="23"/>
      <c r="H24" s="23"/>
      <c r="I24" s="23"/>
      <c r="J24" s="23"/>
    </row>
    <row r="25" spans="1:10" ht="15" customHeight="1" x14ac:dyDescent="0.25">
      <c r="A25" s="23"/>
      <c r="B25" s="35"/>
      <c r="C25" s="36">
        <v>2023</v>
      </c>
      <c r="D25" s="36">
        <v>2024</v>
      </c>
      <c r="E25" s="36">
        <v>2025</v>
      </c>
      <c r="F25" s="36">
        <v>2026</v>
      </c>
      <c r="G25" s="23"/>
      <c r="H25" s="23"/>
      <c r="I25" s="23"/>
      <c r="J25" s="23"/>
    </row>
    <row r="26" spans="1:10" ht="15" customHeight="1" x14ac:dyDescent="0.25">
      <c r="A26" s="23"/>
      <c r="B26" s="37"/>
      <c r="C26" s="38" t="s">
        <v>22</v>
      </c>
      <c r="D26" s="38" t="s">
        <v>23</v>
      </c>
      <c r="E26" s="38" t="s">
        <v>23</v>
      </c>
      <c r="F26" s="38" t="s">
        <v>23</v>
      </c>
      <c r="G26" s="23"/>
      <c r="H26" s="23"/>
      <c r="I26" s="23"/>
      <c r="J26" s="23"/>
    </row>
    <row r="27" spans="1:10" ht="14.1" customHeight="1" x14ac:dyDescent="0.25">
      <c r="A27" s="23"/>
      <c r="B27" s="27" t="s">
        <v>33</v>
      </c>
      <c r="C27" s="31" t="s">
        <v>2130</v>
      </c>
      <c r="D27" s="31" t="s">
        <v>2131</v>
      </c>
      <c r="E27" s="31" t="s">
        <v>2132</v>
      </c>
      <c r="F27" s="31" t="s">
        <v>2133</v>
      </c>
      <c r="G27" s="23"/>
      <c r="H27" s="23"/>
      <c r="I27" s="23"/>
      <c r="J27" s="23"/>
    </row>
    <row r="28" spans="1:10" ht="14.1" customHeight="1" x14ac:dyDescent="0.25">
      <c r="A28" s="23"/>
      <c r="B28" s="27" t="s">
        <v>35</v>
      </c>
      <c r="C28" s="31" t="s">
        <v>2134</v>
      </c>
      <c r="D28" s="31" t="s">
        <v>2135</v>
      </c>
      <c r="E28" s="31" t="s">
        <v>2136</v>
      </c>
      <c r="F28" s="31" t="s">
        <v>2137</v>
      </c>
      <c r="G28" s="23"/>
      <c r="H28" s="23"/>
      <c r="I28" s="23"/>
      <c r="J28" s="23"/>
    </row>
    <row r="29" spans="1:10" ht="14.1" customHeight="1" x14ac:dyDescent="0.25">
      <c r="A29" s="23"/>
      <c r="B29" s="27" t="s">
        <v>40</v>
      </c>
      <c r="C29" s="31" t="s">
        <v>2138</v>
      </c>
      <c r="D29" s="31" t="s">
        <v>2139</v>
      </c>
      <c r="E29" s="31" t="s">
        <v>2140</v>
      </c>
      <c r="F29" s="31" t="s">
        <v>2141</v>
      </c>
      <c r="G29" s="23"/>
      <c r="H29" s="23"/>
      <c r="I29" s="23"/>
      <c r="J29" s="23"/>
    </row>
    <row r="30" spans="1:10" ht="14.1" customHeight="1" x14ac:dyDescent="0.25">
      <c r="A30" s="23"/>
      <c r="B30" s="27" t="s">
        <v>41</v>
      </c>
      <c r="C30" s="31" t="s">
        <v>18</v>
      </c>
      <c r="D30" s="31" t="s">
        <v>2142</v>
      </c>
      <c r="E30" s="31" t="s">
        <v>2143</v>
      </c>
      <c r="F30" s="31" t="s">
        <v>2144</v>
      </c>
      <c r="G30" s="23"/>
      <c r="H30" s="23"/>
      <c r="I30" s="23"/>
      <c r="J30" s="23"/>
    </row>
    <row r="31" spans="1:10" ht="14.1" customHeight="1" x14ac:dyDescent="0.25">
      <c r="A31" s="23"/>
      <c r="B31" s="27" t="s">
        <v>43</v>
      </c>
      <c r="C31" s="31" t="s">
        <v>18</v>
      </c>
      <c r="D31" s="31" t="s">
        <v>2145</v>
      </c>
      <c r="E31" s="31" t="s">
        <v>2146</v>
      </c>
      <c r="F31" s="31" t="s">
        <v>2147</v>
      </c>
      <c r="G31" s="23"/>
      <c r="H31" s="23"/>
      <c r="I31" s="23"/>
      <c r="J31" s="23"/>
    </row>
    <row r="32" spans="1:10" ht="14.1" customHeight="1" x14ac:dyDescent="0.25">
      <c r="A32" s="23"/>
      <c r="B32" s="27" t="s">
        <v>47</v>
      </c>
      <c r="C32" s="31" t="s">
        <v>18</v>
      </c>
      <c r="D32" s="31" t="s">
        <v>2148</v>
      </c>
      <c r="E32" s="31" t="s">
        <v>2149</v>
      </c>
      <c r="F32" s="31" t="s">
        <v>2150</v>
      </c>
      <c r="G32" s="23"/>
      <c r="H32" s="23"/>
      <c r="I32" s="23"/>
      <c r="J32" s="23"/>
    </row>
    <row r="33" spans="1:10" ht="14.1" customHeight="1" x14ac:dyDescent="0.25">
      <c r="A33" s="23"/>
      <c r="B33" s="1617" t="s">
        <v>24</v>
      </c>
      <c r="C33" s="1618"/>
      <c r="D33" s="1618"/>
      <c r="E33" s="1618"/>
      <c r="F33" s="1618"/>
      <c r="G33" s="23"/>
      <c r="H33" s="23"/>
      <c r="I33" s="23"/>
      <c r="J33" s="23"/>
    </row>
    <row r="34" spans="1:10" ht="14.1" customHeight="1" x14ac:dyDescent="0.25">
      <c r="A34" s="23"/>
      <c r="B34" s="35"/>
      <c r="C34" s="36">
        <v>2023</v>
      </c>
      <c r="D34" s="36">
        <v>2024</v>
      </c>
      <c r="E34" s="36">
        <v>2025</v>
      </c>
      <c r="F34" s="36">
        <v>2026</v>
      </c>
      <c r="G34" s="23"/>
      <c r="H34" s="23"/>
      <c r="I34" s="23"/>
      <c r="J34" s="23"/>
    </row>
    <row r="35" spans="1:10" ht="14.1" customHeight="1" x14ac:dyDescent="0.25">
      <c r="A35" s="23"/>
      <c r="B35" s="37"/>
      <c r="C35" s="38" t="s">
        <v>22</v>
      </c>
      <c r="D35" s="38" t="s">
        <v>23</v>
      </c>
      <c r="E35" s="38" t="s">
        <v>23</v>
      </c>
      <c r="F35" s="38" t="s">
        <v>23</v>
      </c>
      <c r="G35" s="23"/>
      <c r="H35" s="23"/>
      <c r="I35" s="23"/>
      <c r="J35" s="23"/>
    </row>
    <row r="36" spans="1:10" ht="14.1" customHeight="1" x14ac:dyDescent="0.25">
      <c r="A36" s="23"/>
      <c r="B36" s="39" t="s">
        <v>48</v>
      </c>
      <c r="C36" s="40">
        <v>0</v>
      </c>
      <c r="D36" s="40">
        <v>106042000</v>
      </c>
      <c r="E36" s="40">
        <v>124210000</v>
      </c>
      <c r="F36" s="40">
        <v>124210000</v>
      </c>
      <c r="G36" s="23"/>
      <c r="H36" s="23"/>
      <c r="I36" s="23"/>
      <c r="J36" s="23"/>
    </row>
    <row r="37" spans="1:10" ht="14.1" customHeight="1" x14ac:dyDescent="0.25">
      <c r="A37" s="23"/>
      <c r="B37" s="39" t="s">
        <v>49</v>
      </c>
      <c r="C37" s="40">
        <v>0</v>
      </c>
      <c r="D37" s="40">
        <v>73778000</v>
      </c>
      <c r="E37" s="40">
        <v>91946000</v>
      </c>
      <c r="F37" s="40">
        <v>91946000</v>
      </c>
      <c r="G37" s="23"/>
      <c r="H37" s="23"/>
      <c r="I37" s="23"/>
      <c r="J37" s="23"/>
    </row>
    <row r="38" spans="1:10" ht="14.1" customHeight="1" x14ac:dyDescent="0.25">
      <c r="A38" s="23"/>
      <c r="B38" s="39" t="s">
        <v>50</v>
      </c>
      <c r="C38" s="40">
        <v>0</v>
      </c>
      <c r="D38" s="40">
        <v>32264000</v>
      </c>
      <c r="E38" s="40">
        <v>32264000</v>
      </c>
      <c r="F38" s="40">
        <v>32264000</v>
      </c>
      <c r="G38" s="23"/>
      <c r="H38" s="23"/>
      <c r="I38" s="23"/>
      <c r="J38" s="23"/>
    </row>
    <row r="39" spans="1:10" ht="14.1" customHeight="1" x14ac:dyDescent="0.25">
      <c r="A39" s="23"/>
      <c r="B39" s="39" t="s">
        <v>51</v>
      </c>
      <c r="C39" s="40">
        <v>0</v>
      </c>
      <c r="D39" s="40">
        <v>5385000</v>
      </c>
      <c r="E39" s="40">
        <v>5385000</v>
      </c>
      <c r="F39" s="40">
        <v>5385000</v>
      </c>
      <c r="G39" s="23"/>
      <c r="H39" s="23"/>
      <c r="I39" s="23"/>
      <c r="J39" s="23"/>
    </row>
    <row r="40" spans="1:10" ht="14.1" customHeight="1" x14ac:dyDescent="0.25">
      <c r="A40" s="23"/>
      <c r="B40" s="39" t="s">
        <v>49</v>
      </c>
      <c r="C40" s="40">
        <v>0</v>
      </c>
      <c r="D40" s="40">
        <v>0</v>
      </c>
      <c r="E40" s="40">
        <v>0</v>
      </c>
      <c r="F40" s="40">
        <v>0</v>
      </c>
      <c r="G40" s="23"/>
      <c r="H40" s="23"/>
      <c r="I40" s="23"/>
      <c r="J40" s="23"/>
    </row>
    <row r="41" spans="1:10" ht="14.1" customHeight="1" x14ac:dyDescent="0.25">
      <c r="A41" s="23"/>
      <c r="B41" s="39" t="s">
        <v>50</v>
      </c>
      <c r="C41" s="40">
        <v>0</v>
      </c>
      <c r="D41" s="40">
        <v>5385000</v>
      </c>
      <c r="E41" s="40">
        <v>5385000</v>
      </c>
      <c r="F41" s="40">
        <v>5385000</v>
      </c>
      <c r="G41" s="23"/>
      <c r="H41" s="23"/>
      <c r="I41" s="23"/>
      <c r="J41" s="23"/>
    </row>
    <row r="42" spans="1:10" ht="14.1" customHeight="1" x14ac:dyDescent="0.25">
      <c r="A42" s="23"/>
      <c r="B42" s="39" t="s">
        <v>52</v>
      </c>
      <c r="C42" s="40">
        <v>0</v>
      </c>
      <c r="D42" s="40">
        <v>313146000</v>
      </c>
      <c r="E42" s="40">
        <v>28616000</v>
      </c>
      <c r="F42" s="40">
        <v>30056000</v>
      </c>
      <c r="G42" s="23"/>
      <c r="H42" s="23"/>
      <c r="I42" s="23"/>
      <c r="J42" s="23"/>
    </row>
    <row r="43" spans="1:10" ht="14.1" customHeight="1" x14ac:dyDescent="0.25">
      <c r="A43" s="23"/>
      <c r="B43" s="39" t="s">
        <v>49</v>
      </c>
      <c r="C43" s="40">
        <v>0</v>
      </c>
      <c r="D43" s="40">
        <v>311146000</v>
      </c>
      <c r="E43" s="40">
        <v>26616000</v>
      </c>
      <c r="F43" s="40">
        <v>28056000</v>
      </c>
      <c r="G43" s="23"/>
      <c r="H43" s="23"/>
      <c r="I43" s="23"/>
      <c r="J43" s="23"/>
    </row>
    <row r="44" spans="1:10" ht="14.1" customHeight="1" x14ac:dyDescent="0.25">
      <c r="A44" s="23"/>
      <c r="B44" s="39" t="s">
        <v>50</v>
      </c>
      <c r="C44" s="40">
        <v>0</v>
      </c>
      <c r="D44" s="40">
        <v>2000000</v>
      </c>
      <c r="E44" s="40">
        <v>2000000</v>
      </c>
      <c r="F44" s="40">
        <v>2000000</v>
      </c>
      <c r="G44" s="23"/>
      <c r="H44" s="23"/>
      <c r="I44" s="23"/>
      <c r="J44" s="23"/>
    </row>
    <row r="45" spans="1:10" ht="14.1" customHeight="1" x14ac:dyDescent="0.25">
      <c r="A45" s="23"/>
      <c r="B45" s="39" t="s">
        <v>53</v>
      </c>
      <c r="C45" s="40">
        <v>0</v>
      </c>
      <c r="D45" s="40">
        <v>0</v>
      </c>
      <c r="E45" s="40">
        <v>0</v>
      </c>
      <c r="F45" s="40">
        <v>0</v>
      </c>
      <c r="G45" s="23"/>
      <c r="H45" s="23"/>
      <c r="I45" s="23"/>
      <c r="J45" s="23"/>
    </row>
    <row r="46" spans="1:10" ht="14.1" customHeight="1" x14ac:dyDescent="0.25">
      <c r="A46" s="23"/>
      <c r="B46" s="39" t="s">
        <v>49</v>
      </c>
      <c r="C46" s="40">
        <v>0</v>
      </c>
      <c r="D46" s="40">
        <v>0</v>
      </c>
      <c r="E46" s="40">
        <v>0</v>
      </c>
      <c r="F46" s="40">
        <v>0</v>
      </c>
      <c r="G46" s="23"/>
      <c r="H46" s="23"/>
      <c r="I46" s="23"/>
      <c r="J46" s="23"/>
    </row>
    <row r="47" spans="1:10" ht="14.1" customHeight="1" x14ac:dyDescent="0.25">
      <c r="A47" s="23"/>
      <c r="B47" s="39" t="s">
        <v>50</v>
      </c>
      <c r="C47" s="40">
        <v>0</v>
      </c>
      <c r="D47" s="40">
        <v>0</v>
      </c>
      <c r="E47" s="40">
        <v>0</v>
      </c>
      <c r="F47" s="40">
        <v>0</v>
      </c>
      <c r="G47" s="23"/>
      <c r="H47" s="23"/>
      <c r="I47" s="23"/>
      <c r="J47" s="23"/>
    </row>
    <row r="48" spans="1:10" ht="14.1" customHeight="1" x14ac:dyDescent="0.25">
      <c r="A48" s="23"/>
      <c r="B48" s="39" t="s">
        <v>54</v>
      </c>
      <c r="C48" s="40">
        <v>0</v>
      </c>
      <c r="D48" s="40">
        <v>0</v>
      </c>
      <c r="E48" s="40">
        <v>0</v>
      </c>
      <c r="F48" s="40">
        <v>0</v>
      </c>
      <c r="G48" s="23"/>
      <c r="H48" s="23"/>
      <c r="I48" s="23"/>
      <c r="J48" s="23"/>
    </row>
    <row r="49" spans="1:10" ht="14.1" customHeight="1" x14ac:dyDescent="0.25">
      <c r="A49" s="23"/>
      <c r="B49" s="39" t="s">
        <v>49</v>
      </c>
      <c r="C49" s="40">
        <v>0</v>
      </c>
      <c r="D49" s="40">
        <v>0</v>
      </c>
      <c r="E49" s="40">
        <v>0</v>
      </c>
      <c r="F49" s="40">
        <v>0</v>
      </c>
      <c r="G49" s="23"/>
      <c r="H49" s="23"/>
      <c r="I49" s="23"/>
      <c r="J49" s="23"/>
    </row>
    <row r="50" spans="1:10" ht="14.1" customHeight="1" x14ac:dyDescent="0.25">
      <c r="A50" s="23"/>
      <c r="B50" s="39" t="s">
        <v>50</v>
      </c>
      <c r="C50" s="40">
        <v>0</v>
      </c>
      <c r="D50" s="40">
        <v>0</v>
      </c>
      <c r="E50" s="40">
        <v>0</v>
      </c>
      <c r="F50" s="40">
        <v>0</v>
      </c>
      <c r="G50" s="23"/>
      <c r="H50" s="23"/>
      <c r="I50" s="23"/>
      <c r="J50" s="23"/>
    </row>
    <row r="51" spans="1:10" ht="14.1" customHeight="1" x14ac:dyDescent="0.25">
      <c r="A51" s="23"/>
      <c r="B51" s="39" t="s">
        <v>55</v>
      </c>
      <c r="C51" s="40">
        <v>0</v>
      </c>
      <c r="D51" s="40">
        <v>0</v>
      </c>
      <c r="E51" s="40">
        <v>0</v>
      </c>
      <c r="F51" s="40">
        <v>0</v>
      </c>
      <c r="G51" s="23"/>
      <c r="H51" s="23"/>
      <c r="I51" s="23"/>
      <c r="J51" s="23"/>
    </row>
    <row r="52" spans="1:10" ht="14.1" customHeight="1" x14ac:dyDescent="0.25">
      <c r="A52" s="23"/>
      <c r="B52" s="39" t="s">
        <v>49</v>
      </c>
      <c r="C52" s="40">
        <v>0</v>
      </c>
      <c r="D52" s="40">
        <v>0</v>
      </c>
      <c r="E52" s="40">
        <v>0</v>
      </c>
      <c r="F52" s="40">
        <v>0</v>
      </c>
      <c r="G52" s="23"/>
      <c r="H52" s="23"/>
      <c r="I52" s="23"/>
      <c r="J52" s="23"/>
    </row>
    <row r="53" spans="1:10" ht="14.1" customHeight="1" x14ac:dyDescent="0.25">
      <c r="A53" s="23"/>
      <c r="B53" s="39" t="s">
        <v>50</v>
      </c>
      <c r="C53" s="40">
        <v>0</v>
      </c>
      <c r="D53" s="40">
        <v>0</v>
      </c>
      <c r="E53" s="40">
        <v>0</v>
      </c>
      <c r="F53" s="40">
        <v>0</v>
      </c>
      <c r="G53" s="23"/>
      <c r="H53" s="23"/>
      <c r="I53" s="23"/>
      <c r="J53" s="23"/>
    </row>
    <row r="54" spans="1:10" ht="14.1" customHeight="1" x14ac:dyDescent="0.25">
      <c r="A54" s="23"/>
      <c r="B54" s="39" t="s">
        <v>56</v>
      </c>
      <c r="C54" s="40">
        <v>0</v>
      </c>
      <c r="D54" s="40">
        <v>0</v>
      </c>
      <c r="E54" s="40">
        <v>0</v>
      </c>
      <c r="F54" s="40">
        <v>0</v>
      </c>
      <c r="G54" s="23"/>
      <c r="H54" s="23"/>
      <c r="I54" s="23"/>
      <c r="J54" s="23"/>
    </row>
    <row r="55" spans="1:10" ht="14.1" customHeight="1" x14ac:dyDescent="0.25">
      <c r="A55" s="23"/>
      <c r="B55" s="39" t="s">
        <v>49</v>
      </c>
      <c r="C55" s="40">
        <v>0</v>
      </c>
      <c r="D55" s="40">
        <v>0</v>
      </c>
      <c r="E55" s="40">
        <v>0</v>
      </c>
      <c r="F55" s="40">
        <v>0</v>
      </c>
      <c r="G55" s="23"/>
      <c r="H55" s="23"/>
      <c r="I55" s="23"/>
      <c r="J55" s="23"/>
    </row>
    <row r="56" spans="1:10" ht="14.1" customHeight="1" x14ac:dyDescent="0.25">
      <c r="A56" s="23"/>
      <c r="B56" s="39" t="s">
        <v>50</v>
      </c>
      <c r="C56" s="40">
        <v>0</v>
      </c>
      <c r="D56" s="40">
        <v>0</v>
      </c>
      <c r="E56" s="40">
        <v>0</v>
      </c>
      <c r="F56" s="40">
        <v>0</v>
      </c>
      <c r="G56" s="23"/>
      <c r="H56" s="23"/>
      <c r="I56" s="23"/>
      <c r="J56" s="23"/>
    </row>
    <row r="57" spans="1:10" ht="14.1" customHeight="1" x14ac:dyDescent="0.25">
      <c r="A57" s="23"/>
      <c r="B57" s="39" t="s">
        <v>57</v>
      </c>
      <c r="C57" s="40">
        <v>0</v>
      </c>
      <c r="D57" s="40">
        <v>0</v>
      </c>
      <c r="E57" s="40">
        <v>0</v>
      </c>
      <c r="F57" s="40">
        <v>0</v>
      </c>
      <c r="G57" s="23"/>
      <c r="H57" s="23"/>
      <c r="I57" s="23"/>
      <c r="J57" s="23"/>
    </row>
    <row r="58" spans="1:10" ht="14.1" customHeight="1" x14ac:dyDescent="0.25">
      <c r="A58" s="23"/>
      <c r="B58" s="39" t="s">
        <v>49</v>
      </c>
      <c r="C58" s="40">
        <v>0</v>
      </c>
      <c r="D58" s="40">
        <v>0</v>
      </c>
      <c r="E58" s="40">
        <v>0</v>
      </c>
      <c r="F58" s="40">
        <v>0</v>
      </c>
      <c r="G58" s="23"/>
      <c r="H58" s="23"/>
      <c r="I58" s="23"/>
      <c r="J58" s="23"/>
    </row>
    <row r="59" spans="1:10" ht="14.1" customHeight="1" x14ac:dyDescent="0.25">
      <c r="A59" s="23"/>
      <c r="B59" s="39" t="s">
        <v>58</v>
      </c>
      <c r="C59" s="40">
        <v>0</v>
      </c>
      <c r="D59" s="40">
        <v>0</v>
      </c>
      <c r="E59" s="40">
        <v>0</v>
      </c>
      <c r="F59" s="40">
        <v>0</v>
      </c>
      <c r="G59" s="23"/>
      <c r="H59" s="23"/>
      <c r="I59" s="23"/>
      <c r="J59" s="23"/>
    </row>
    <row r="60" spans="1:10" ht="14.1" customHeight="1" x14ac:dyDescent="0.25">
      <c r="A60" s="23"/>
      <c r="B60" s="39" t="s">
        <v>59</v>
      </c>
      <c r="C60" s="40">
        <v>0</v>
      </c>
      <c r="D60" s="40">
        <v>0</v>
      </c>
      <c r="E60" s="40">
        <v>0</v>
      </c>
      <c r="F60" s="40">
        <v>0</v>
      </c>
      <c r="G60" s="23"/>
      <c r="H60" s="23"/>
      <c r="I60" s="23"/>
      <c r="J60" s="23"/>
    </row>
    <row r="61" spans="1:10" ht="14.1" customHeight="1" x14ac:dyDescent="0.25">
      <c r="A61" s="23"/>
      <c r="B61" s="39" t="s">
        <v>60</v>
      </c>
      <c r="C61" s="40">
        <v>0</v>
      </c>
      <c r="D61" s="40">
        <v>0</v>
      </c>
      <c r="E61" s="40">
        <v>0</v>
      </c>
      <c r="F61" s="40">
        <v>0</v>
      </c>
      <c r="G61" s="23"/>
      <c r="H61" s="23"/>
      <c r="I61" s="23"/>
      <c r="J61" s="23"/>
    </row>
    <row r="62" spans="1:10" ht="14.1" customHeight="1" x14ac:dyDescent="0.25">
      <c r="A62" s="23"/>
      <c r="B62" s="39" t="s">
        <v>61</v>
      </c>
      <c r="C62" s="40">
        <v>0</v>
      </c>
      <c r="D62" s="40">
        <v>0</v>
      </c>
      <c r="E62" s="40">
        <v>0</v>
      </c>
      <c r="F62" s="40">
        <v>0</v>
      </c>
      <c r="G62" s="23"/>
      <c r="H62" s="23"/>
      <c r="I62" s="23"/>
      <c r="J62" s="23"/>
    </row>
    <row r="63" spans="1:10" ht="14.1" customHeight="1" x14ac:dyDescent="0.25">
      <c r="A63" s="23"/>
      <c r="B63" s="39" t="s">
        <v>62</v>
      </c>
      <c r="C63" s="40">
        <v>0</v>
      </c>
      <c r="D63" s="40">
        <v>0</v>
      </c>
      <c r="E63" s="40">
        <v>0</v>
      </c>
      <c r="F63" s="40">
        <v>0</v>
      </c>
      <c r="G63" s="23"/>
      <c r="H63" s="23"/>
      <c r="I63" s="23"/>
      <c r="J63" s="23"/>
    </row>
    <row r="64" spans="1:10" ht="14.1" customHeight="1" x14ac:dyDescent="0.25">
      <c r="A64" s="23"/>
      <c r="B64" s="39" t="s">
        <v>49</v>
      </c>
      <c r="C64" s="40">
        <v>0</v>
      </c>
      <c r="D64" s="40">
        <v>0</v>
      </c>
      <c r="E64" s="40">
        <v>0</v>
      </c>
      <c r="F64" s="40">
        <v>0</v>
      </c>
      <c r="G64" s="23"/>
      <c r="H64" s="23"/>
      <c r="I64" s="23"/>
      <c r="J64" s="23"/>
    </row>
    <row r="65" spans="1:10" ht="14.1" customHeight="1" x14ac:dyDescent="0.25">
      <c r="A65" s="23"/>
      <c r="B65" s="39" t="s">
        <v>58</v>
      </c>
      <c r="C65" s="40">
        <v>0</v>
      </c>
      <c r="D65" s="40">
        <v>0</v>
      </c>
      <c r="E65" s="40">
        <v>0</v>
      </c>
      <c r="F65" s="40">
        <v>0</v>
      </c>
      <c r="G65" s="23"/>
      <c r="H65" s="23"/>
      <c r="I65" s="23"/>
      <c r="J65" s="23"/>
    </row>
    <row r="66" spans="1:10" ht="14.1" customHeight="1" x14ac:dyDescent="0.25">
      <c r="A66" s="23"/>
      <c r="B66" s="39" t="s">
        <v>59</v>
      </c>
      <c r="C66" s="40">
        <v>0</v>
      </c>
      <c r="D66" s="40">
        <v>0</v>
      </c>
      <c r="E66" s="40">
        <v>0</v>
      </c>
      <c r="F66" s="40">
        <v>0</v>
      </c>
      <c r="G66" s="23"/>
      <c r="H66" s="23"/>
      <c r="I66" s="23"/>
      <c r="J66" s="23"/>
    </row>
    <row r="67" spans="1:10" ht="14.1" customHeight="1" x14ac:dyDescent="0.25">
      <c r="A67" s="23"/>
      <c r="B67" s="39" t="s">
        <v>60</v>
      </c>
      <c r="C67" s="40">
        <v>0</v>
      </c>
      <c r="D67" s="40">
        <v>0</v>
      </c>
      <c r="E67" s="40">
        <v>0</v>
      </c>
      <c r="F67" s="40">
        <v>0</v>
      </c>
      <c r="G67" s="23"/>
      <c r="H67" s="23"/>
      <c r="I67" s="23"/>
      <c r="J67" s="23"/>
    </row>
    <row r="68" spans="1:10" ht="14.1" customHeight="1" x14ac:dyDescent="0.25">
      <c r="A68" s="23"/>
      <c r="B68" s="39" t="s">
        <v>61</v>
      </c>
      <c r="C68" s="40">
        <v>0</v>
      </c>
      <c r="D68" s="40">
        <v>0</v>
      </c>
      <c r="E68" s="40">
        <v>0</v>
      </c>
      <c r="F68" s="40">
        <v>0</v>
      </c>
      <c r="G68" s="23"/>
      <c r="H68" s="23"/>
      <c r="I68" s="23"/>
      <c r="J68" s="23"/>
    </row>
    <row r="69" spans="1:10" ht="14.1" customHeight="1" x14ac:dyDescent="0.25">
      <c r="A69" s="23"/>
      <c r="B69" s="39" t="s">
        <v>63</v>
      </c>
      <c r="C69" s="40">
        <v>0</v>
      </c>
      <c r="D69" s="40">
        <v>0</v>
      </c>
      <c r="E69" s="40">
        <v>0</v>
      </c>
      <c r="F69" s="40">
        <v>0</v>
      </c>
      <c r="G69" s="23"/>
      <c r="H69" s="23"/>
      <c r="I69" s="23"/>
      <c r="J69" s="23"/>
    </row>
    <row r="70" spans="1:10" ht="14.1" customHeight="1" x14ac:dyDescent="0.25">
      <c r="A70" s="23"/>
      <c r="B70" s="39" t="s">
        <v>49</v>
      </c>
      <c r="C70" s="40">
        <v>0</v>
      </c>
      <c r="D70" s="40">
        <v>0</v>
      </c>
      <c r="E70" s="40">
        <v>0</v>
      </c>
      <c r="F70" s="40">
        <v>0</v>
      </c>
      <c r="G70" s="23"/>
      <c r="H70" s="23"/>
      <c r="I70" s="23"/>
      <c r="J70" s="23"/>
    </row>
    <row r="71" spans="1:10" ht="14.1" customHeight="1" x14ac:dyDescent="0.25">
      <c r="A71" s="23"/>
      <c r="B71" s="39" t="s">
        <v>58</v>
      </c>
      <c r="C71" s="40">
        <v>0</v>
      </c>
      <c r="D71" s="40">
        <v>0</v>
      </c>
      <c r="E71" s="40">
        <v>0</v>
      </c>
      <c r="F71" s="40">
        <v>0</v>
      </c>
      <c r="G71" s="23"/>
      <c r="H71" s="23"/>
      <c r="I71" s="23"/>
      <c r="J71" s="23"/>
    </row>
    <row r="72" spans="1:10" ht="14.1" customHeight="1" x14ac:dyDescent="0.25">
      <c r="A72" s="23"/>
      <c r="B72" s="39" t="s">
        <v>59</v>
      </c>
      <c r="C72" s="40">
        <v>0</v>
      </c>
      <c r="D72" s="40">
        <v>0</v>
      </c>
      <c r="E72" s="40">
        <v>0</v>
      </c>
      <c r="F72" s="40">
        <v>0</v>
      </c>
      <c r="G72" s="23"/>
      <c r="H72" s="23"/>
      <c r="I72" s="23"/>
      <c r="J72" s="23"/>
    </row>
    <row r="73" spans="1:10" ht="14.1" customHeight="1" x14ac:dyDescent="0.25">
      <c r="A73" s="23"/>
      <c r="B73" s="39" t="s">
        <v>60</v>
      </c>
      <c r="C73" s="40">
        <v>0</v>
      </c>
      <c r="D73" s="40">
        <v>0</v>
      </c>
      <c r="E73" s="40">
        <v>0</v>
      </c>
      <c r="F73" s="40">
        <v>0</v>
      </c>
      <c r="G73" s="23"/>
      <c r="H73" s="23"/>
      <c r="I73" s="23"/>
      <c r="J73" s="23"/>
    </row>
    <row r="74" spans="1:10" ht="14.1" customHeight="1" x14ac:dyDescent="0.25">
      <c r="A74" s="23"/>
      <c r="B74" s="39" t="s">
        <v>61</v>
      </c>
      <c r="C74" s="40">
        <v>0</v>
      </c>
      <c r="D74" s="40">
        <v>0</v>
      </c>
      <c r="E74" s="40">
        <v>0</v>
      </c>
      <c r="F74" s="40">
        <v>0</v>
      </c>
      <c r="G74" s="23"/>
      <c r="H74" s="23"/>
      <c r="I74" s="23"/>
      <c r="J74" s="23"/>
    </row>
    <row r="75" spans="1:10" ht="14.1" customHeight="1" x14ac:dyDescent="0.25">
      <c r="A75" s="23"/>
      <c r="B75" s="39" t="s">
        <v>64</v>
      </c>
      <c r="C75" s="40">
        <v>0</v>
      </c>
      <c r="D75" s="40">
        <v>0</v>
      </c>
      <c r="E75" s="40">
        <v>0</v>
      </c>
      <c r="F75" s="40">
        <v>0</v>
      </c>
      <c r="G75" s="23"/>
      <c r="H75" s="23"/>
      <c r="I75" s="23"/>
      <c r="J75" s="23"/>
    </row>
    <row r="76" spans="1:10" ht="14.1" customHeight="1" x14ac:dyDescent="0.25">
      <c r="A76" s="23"/>
      <c r="B76" s="39" t="s">
        <v>65</v>
      </c>
      <c r="C76" s="40">
        <v>0</v>
      </c>
      <c r="D76" s="40">
        <v>0</v>
      </c>
      <c r="E76" s="40">
        <v>0</v>
      </c>
      <c r="F76" s="40">
        <v>0</v>
      </c>
      <c r="G76" s="23"/>
      <c r="H76" s="23"/>
      <c r="I76" s="23"/>
      <c r="J76" s="23"/>
    </row>
    <row r="77" spans="1:10" ht="14.1" customHeight="1" x14ac:dyDescent="0.25">
      <c r="A77" s="23"/>
      <c r="B77" s="41" t="s">
        <v>25</v>
      </c>
      <c r="C77" s="40">
        <v>0</v>
      </c>
      <c r="D77" s="40">
        <v>424573000</v>
      </c>
      <c r="E77" s="40">
        <v>158211000</v>
      </c>
      <c r="F77" s="40">
        <v>159651000</v>
      </c>
      <c r="G77" s="23"/>
      <c r="H77" s="23"/>
      <c r="I77" s="23"/>
      <c r="J77" s="23"/>
    </row>
    <row r="78" spans="1:10" ht="14.1" customHeight="1" x14ac:dyDescent="0.25">
      <c r="A78" s="23"/>
      <c r="B78" s="1621" t="s">
        <v>66</v>
      </c>
      <c r="C78" s="1622"/>
      <c r="D78" s="1622"/>
      <c r="E78" s="1622"/>
      <c r="F78" s="1622"/>
      <c r="G78" s="23"/>
      <c r="H78" s="23"/>
      <c r="I78" s="23"/>
      <c r="J78" s="23"/>
    </row>
    <row r="79" spans="1:10" ht="14.1" customHeight="1" x14ac:dyDescent="0.25">
      <c r="A79" s="23"/>
      <c r="B79" s="32" t="s">
        <v>2151</v>
      </c>
      <c r="C79" s="1621" t="s">
        <v>2152</v>
      </c>
      <c r="D79" s="1622"/>
      <c r="E79" s="1622"/>
      <c r="F79" s="1622"/>
      <c r="G79" s="23"/>
      <c r="H79" s="23"/>
      <c r="I79" s="23"/>
      <c r="J79" s="23"/>
    </row>
    <row r="80" spans="1:10" x14ac:dyDescent="0.25">
      <c r="A80" s="23"/>
      <c r="B80" s="33" t="s">
        <v>19</v>
      </c>
      <c r="C80" s="1619" t="s">
        <v>2153</v>
      </c>
      <c r="D80" s="1620"/>
      <c r="E80" s="1620"/>
      <c r="F80" s="1620"/>
      <c r="G80" s="23"/>
      <c r="H80" s="23"/>
      <c r="I80" s="23"/>
      <c r="J80" s="23"/>
    </row>
    <row r="81" spans="1:10" ht="18" customHeight="1" x14ac:dyDescent="0.25">
      <c r="A81" s="23"/>
      <c r="B81" s="34" t="s">
        <v>20</v>
      </c>
      <c r="C81" s="1615" t="s">
        <v>2154</v>
      </c>
      <c r="D81" s="1616"/>
      <c r="E81" s="1616"/>
      <c r="F81" s="1616"/>
      <c r="G81" s="23"/>
      <c r="H81" s="23"/>
      <c r="I81" s="23"/>
      <c r="J81" s="23"/>
    </row>
    <row r="82" spans="1:10" x14ac:dyDescent="0.25">
      <c r="A82" s="23"/>
      <c r="B82" s="34" t="s">
        <v>21</v>
      </c>
      <c r="C82" s="1615" t="s">
        <v>126</v>
      </c>
      <c r="D82" s="1616"/>
      <c r="E82" s="1616"/>
      <c r="F82" s="1616"/>
      <c r="G82" s="23"/>
      <c r="H82" s="23"/>
      <c r="I82" s="23"/>
      <c r="J82" s="23"/>
    </row>
    <row r="83" spans="1:10" ht="15" customHeight="1" x14ac:dyDescent="0.25">
      <c r="A83" s="23"/>
      <c r="B83" s="35"/>
      <c r="C83" s="36">
        <v>2023</v>
      </c>
      <c r="D83" s="36">
        <v>2024</v>
      </c>
      <c r="E83" s="36">
        <v>2025</v>
      </c>
      <c r="F83" s="36">
        <v>2026</v>
      </c>
      <c r="G83" s="23"/>
      <c r="H83" s="23"/>
      <c r="I83" s="23"/>
      <c r="J83" s="23"/>
    </row>
    <row r="84" spans="1:10" ht="15" customHeight="1" x14ac:dyDescent="0.25">
      <c r="A84" s="23"/>
      <c r="B84" s="37"/>
      <c r="C84" s="38" t="s">
        <v>22</v>
      </c>
      <c r="D84" s="38" t="s">
        <v>23</v>
      </c>
      <c r="E84" s="38" t="s">
        <v>23</v>
      </c>
      <c r="F84" s="38" t="s">
        <v>23</v>
      </c>
      <c r="G84" s="23"/>
      <c r="H84" s="23"/>
      <c r="I84" s="23"/>
      <c r="J84" s="23"/>
    </row>
    <row r="85" spans="1:10" ht="14.1" customHeight="1" x14ac:dyDescent="0.25">
      <c r="A85" s="23"/>
      <c r="B85" s="27" t="s">
        <v>33</v>
      </c>
      <c r="C85" s="31" t="s">
        <v>127</v>
      </c>
      <c r="D85" s="31" t="s">
        <v>257</v>
      </c>
      <c r="E85" s="31" t="s">
        <v>1212</v>
      </c>
      <c r="F85" s="31" t="s">
        <v>72</v>
      </c>
      <c r="G85" s="23"/>
      <c r="H85" s="23"/>
      <c r="I85" s="23"/>
      <c r="J85" s="23"/>
    </row>
    <row r="86" spans="1:10" ht="14.1" customHeight="1" x14ac:dyDescent="0.25">
      <c r="A86" s="23"/>
      <c r="B86" s="27" t="s">
        <v>35</v>
      </c>
      <c r="C86" s="31" t="s">
        <v>2155</v>
      </c>
      <c r="D86" s="31" t="s">
        <v>2156</v>
      </c>
      <c r="E86" s="31" t="s">
        <v>2157</v>
      </c>
      <c r="F86" s="31" t="s">
        <v>2157</v>
      </c>
      <c r="G86" s="23"/>
      <c r="H86" s="23"/>
      <c r="I86" s="23"/>
      <c r="J86" s="23"/>
    </row>
    <row r="87" spans="1:10" ht="14.1" customHeight="1" x14ac:dyDescent="0.25">
      <c r="A87" s="23"/>
      <c r="B87" s="27" t="s">
        <v>40</v>
      </c>
      <c r="C87" s="31" t="s">
        <v>2158</v>
      </c>
      <c r="D87" s="31" t="s">
        <v>2159</v>
      </c>
      <c r="E87" s="31" t="s">
        <v>2160</v>
      </c>
      <c r="F87" s="31" t="s">
        <v>2161</v>
      </c>
      <c r="G87" s="23"/>
      <c r="H87" s="23"/>
      <c r="I87" s="23"/>
      <c r="J87" s="23"/>
    </row>
    <row r="88" spans="1:10" ht="14.1" customHeight="1" x14ac:dyDescent="0.25">
      <c r="A88" s="23"/>
      <c r="B88" s="27" t="s">
        <v>41</v>
      </c>
      <c r="C88" s="31" t="s">
        <v>18</v>
      </c>
      <c r="D88" s="31" t="s">
        <v>2162</v>
      </c>
      <c r="E88" s="31" t="s">
        <v>2163</v>
      </c>
      <c r="F88" s="31" t="s">
        <v>2164</v>
      </c>
      <c r="G88" s="23"/>
      <c r="H88" s="23"/>
      <c r="I88" s="23"/>
      <c r="J88" s="23"/>
    </row>
    <row r="89" spans="1:10" ht="14.1" customHeight="1" x14ac:dyDescent="0.25">
      <c r="A89" s="23"/>
      <c r="B89" s="27" t="s">
        <v>43</v>
      </c>
      <c r="C89" s="31" t="s">
        <v>18</v>
      </c>
      <c r="D89" s="31" t="s">
        <v>2165</v>
      </c>
      <c r="E89" s="31" t="s">
        <v>2166</v>
      </c>
      <c r="F89" s="31" t="s">
        <v>42</v>
      </c>
      <c r="G89" s="23"/>
      <c r="H89" s="23"/>
      <c r="I89" s="23"/>
      <c r="J89" s="23"/>
    </row>
    <row r="90" spans="1:10" ht="14.1" customHeight="1" x14ac:dyDescent="0.25">
      <c r="A90" s="23"/>
      <c r="B90" s="27" t="s">
        <v>47</v>
      </c>
      <c r="C90" s="31" t="s">
        <v>18</v>
      </c>
      <c r="D90" s="31" t="s">
        <v>2167</v>
      </c>
      <c r="E90" s="31" t="s">
        <v>2168</v>
      </c>
      <c r="F90" s="31" t="s">
        <v>2169</v>
      </c>
      <c r="G90" s="23"/>
      <c r="H90" s="23"/>
      <c r="I90" s="23"/>
      <c r="J90" s="23"/>
    </row>
    <row r="91" spans="1:10" ht="14.1" customHeight="1" x14ac:dyDescent="0.25">
      <c r="A91" s="23"/>
      <c r="B91" s="1617" t="s">
        <v>24</v>
      </c>
      <c r="C91" s="1618"/>
      <c r="D91" s="1618"/>
      <c r="E91" s="1618"/>
      <c r="F91" s="1618"/>
      <c r="G91" s="23"/>
      <c r="H91" s="23"/>
      <c r="I91" s="23"/>
      <c r="J91" s="23"/>
    </row>
    <row r="92" spans="1:10" ht="14.1" customHeight="1" x14ac:dyDescent="0.25">
      <c r="A92" s="23"/>
      <c r="B92" s="35"/>
      <c r="C92" s="36">
        <v>2023</v>
      </c>
      <c r="D92" s="36">
        <v>2024</v>
      </c>
      <c r="E92" s="36">
        <v>2025</v>
      </c>
      <c r="F92" s="36">
        <v>2026</v>
      </c>
      <c r="G92" s="23"/>
      <c r="H92" s="23"/>
      <c r="I92" s="23"/>
      <c r="J92" s="23"/>
    </row>
    <row r="93" spans="1:10" ht="14.1" customHeight="1" x14ac:dyDescent="0.25">
      <c r="A93" s="23"/>
      <c r="B93" s="37"/>
      <c r="C93" s="38" t="s">
        <v>22</v>
      </c>
      <c r="D93" s="38" t="s">
        <v>23</v>
      </c>
      <c r="E93" s="38" t="s">
        <v>23</v>
      </c>
      <c r="F93" s="38" t="s">
        <v>23</v>
      </c>
      <c r="G93" s="23"/>
      <c r="H93" s="23"/>
      <c r="I93" s="23"/>
      <c r="J93" s="23"/>
    </row>
    <row r="94" spans="1:10" ht="14.1" customHeight="1" x14ac:dyDescent="0.25">
      <c r="A94" s="23"/>
      <c r="B94" s="39" t="s">
        <v>48</v>
      </c>
      <c r="C94" s="40">
        <v>0</v>
      </c>
      <c r="D94" s="40">
        <v>0</v>
      </c>
      <c r="E94" s="40">
        <v>0</v>
      </c>
      <c r="F94" s="40">
        <v>0</v>
      </c>
      <c r="G94" s="23"/>
      <c r="H94" s="23"/>
      <c r="I94" s="23"/>
      <c r="J94" s="23"/>
    </row>
    <row r="95" spans="1:10" ht="14.1" customHeight="1" x14ac:dyDescent="0.25">
      <c r="A95" s="23"/>
      <c r="B95" s="39" t="s">
        <v>49</v>
      </c>
      <c r="C95" s="40">
        <v>0</v>
      </c>
      <c r="D95" s="40">
        <v>0</v>
      </c>
      <c r="E95" s="40">
        <v>0</v>
      </c>
      <c r="F95" s="40">
        <v>0</v>
      </c>
      <c r="G95" s="23"/>
      <c r="H95" s="23"/>
      <c r="I95" s="23"/>
      <c r="J95" s="23"/>
    </row>
    <row r="96" spans="1:10" ht="14.1" customHeight="1" x14ac:dyDescent="0.25">
      <c r="A96" s="23"/>
      <c r="B96" s="39" t="s">
        <v>50</v>
      </c>
      <c r="C96" s="40">
        <v>0</v>
      </c>
      <c r="D96" s="40">
        <v>0</v>
      </c>
      <c r="E96" s="40">
        <v>0</v>
      </c>
      <c r="F96" s="40">
        <v>0</v>
      </c>
      <c r="G96" s="23"/>
      <c r="H96" s="23"/>
      <c r="I96" s="23"/>
      <c r="J96" s="23"/>
    </row>
    <row r="97" spans="1:10" ht="14.1" customHeight="1" x14ac:dyDescent="0.25">
      <c r="A97" s="23"/>
      <c r="B97" s="39" t="s">
        <v>51</v>
      </c>
      <c r="C97" s="40">
        <v>0</v>
      </c>
      <c r="D97" s="40">
        <v>0</v>
      </c>
      <c r="E97" s="40">
        <v>0</v>
      </c>
      <c r="F97" s="40">
        <v>0</v>
      </c>
      <c r="G97" s="23"/>
      <c r="H97" s="23"/>
      <c r="I97" s="23"/>
      <c r="J97" s="23"/>
    </row>
    <row r="98" spans="1:10" ht="14.1" customHeight="1" x14ac:dyDescent="0.25">
      <c r="A98" s="23"/>
      <c r="B98" s="39" t="s">
        <v>49</v>
      </c>
      <c r="C98" s="40">
        <v>0</v>
      </c>
      <c r="D98" s="40">
        <v>0</v>
      </c>
      <c r="E98" s="40">
        <v>0</v>
      </c>
      <c r="F98" s="40">
        <v>0</v>
      </c>
      <c r="G98" s="23"/>
      <c r="H98" s="23"/>
      <c r="I98" s="23"/>
      <c r="J98" s="23"/>
    </row>
    <row r="99" spans="1:10" ht="14.1" customHeight="1" x14ac:dyDescent="0.25">
      <c r="A99" s="23"/>
      <c r="B99" s="39" t="s">
        <v>50</v>
      </c>
      <c r="C99" s="40">
        <v>0</v>
      </c>
      <c r="D99" s="40">
        <v>0</v>
      </c>
      <c r="E99" s="40">
        <v>0</v>
      </c>
      <c r="F99" s="40">
        <v>0</v>
      </c>
      <c r="G99" s="23"/>
      <c r="H99" s="23"/>
      <c r="I99" s="23"/>
      <c r="J99" s="23"/>
    </row>
    <row r="100" spans="1:10" ht="14.1" customHeight="1" x14ac:dyDescent="0.25">
      <c r="A100" s="23"/>
      <c r="B100" s="39" t="s">
        <v>52</v>
      </c>
      <c r="C100" s="40">
        <v>0</v>
      </c>
      <c r="D100" s="40">
        <v>0</v>
      </c>
      <c r="E100" s="40">
        <v>0</v>
      </c>
      <c r="F100" s="40">
        <v>0</v>
      </c>
      <c r="G100" s="23"/>
      <c r="H100" s="23"/>
      <c r="I100" s="23"/>
      <c r="J100" s="23"/>
    </row>
    <row r="101" spans="1:10" ht="14.1" customHeight="1" x14ac:dyDescent="0.25">
      <c r="A101" s="23"/>
      <c r="B101" s="39" t="s">
        <v>49</v>
      </c>
      <c r="C101" s="40">
        <v>0</v>
      </c>
      <c r="D101" s="40">
        <v>0</v>
      </c>
      <c r="E101" s="40">
        <v>0</v>
      </c>
      <c r="F101" s="40">
        <v>0</v>
      </c>
      <c r="G101" s="23"/>
      <c r="H101" s="23"/>
      <c r="I101" s="23"/>
      <c r="J101" s="23"/>
    </row>
    <row r="102" spans="1:10" ht="14.1" customHeight="1" x14ac:dyDescent="0.25">
      <c r="A102" s="23"/>
      <c r="B102" s="39" t="s">
        <v>50</v>
      </c>
      <c r="C102" s="40">
        <v>0</v>
      </c>
      <c r="D102" s="40">
        <v>0</v>
      </c>
      <c r="E102" s="40">
        <v>0</v>
      </c>
      <c r="F102" s="40">
        <v>0</v>
      </c>
      <c r="G102" s="23"/>
      <c r="H102" s="23"/>
      <c r="I102" s="23"/>
      <c r="J102" s="23"/>
    </row>
    <row r="103" spans="1:10" ht="14.1" customHeight="1" x14ac:dyDescent="0.25">
      <c r="A103" s="23"/>
      <c r="B103" s="39" t="s">
        <v>53</v>
      </c>
      <c r="C103" s="40">
        <v>0</v>
      </c>
      <c r="D103" s="40">
        <v>0</v>
      </c>
      <c r="E103" s="40">
        <v>0</v>
      </c>
      <c r="F103" s="40">
        <v>0</v>
      </c>
      <c r="G103" s="23"/>
      <c r="H103" s="23"/>
      <c r="I103" s="23"/>
      <c r="J103" s="23"/>
    </row>
    <row r="104" spans="1:10" ht="14.1" customHeight="1" x14ac:dyDescent="0.25">
      <c r="A104" s="23"/>
      <c r="B104" s="39" t="s">
        <v>49</v>
      </c>
      <c r="C104" s="40">
        <v>0</v>
      </c>
      <c r="D104" s="40">
        <v>0</v>
      </c>
      <c r="E104" s="40">
        <v>0</v>
      </c>
      <c r="F104" s="40">
        <v>0</v>
      </c>
      <c r="G104" s="23"/>
      <c r="H104" s="23"/>
      <c r="I104" s="23"/>
      <c r="J104" s="23"/>
    </row>
    <row r="105" spans="1:10" ht="14.1" customHeight="1" x14ac:dyDescent="0.25">
      <c r="A105" s="23"/>
      <c r="B105" s="39" t="s">
        <v>50</v>
      </c>
      <c r="C105" s="40">
        <v>0</v>
      </c>
      <c r="D105" s="40">
        <v>0</v>
      </c>
      <c r="E105" s="40">
        <v>0</v>
      </c>
      <c r="F105" s="40">
        <v>0</v>
      </c>
      <c r="G105" s="23"/>
      <c r="H105" s="23"/>
      <c r="I105" s="23"/>
      <c r="J105" s="23"/>
    </row>
    <row r="106" spans="1:10" ht="14.1" customHeight="1" x14ac:dyDescent="0.25">
      <c r="A106" s="23"/>
      <c r="B106" s="39" t="s">
        <v>54</v>
      </c>
      <c r="C106" s="40">
        <v>0</v>
      </c>
      <c r="D106" s="40">
        <v>0</v>
      </c>
      <c r="E106" s="40">
        <v>0</v>
      </c>
      <c r="F106" s="40">
        <v>0</v>
      </c>
      <c r="G106" s="23"/>
      <c r="H106" s="23"/>
      <c r="I106" s="23"/>
      <c r="J106" s="23"/>
    </row>
    <row r="107" spans="1:10" ht="14.1" customHeight="1" x14ac:dyDescent="0.25">
      <c r="A107" s="23"/>
      <c r="B107" s="39" t="s">
        <v>49</v>
      </c>
      <c r="C107" s="40">
        <v>0</v>
      </c>
      <c r="D107" s="40">
        <v>0</v>
      </c>
      <c r="E107" s="40">
        <v>0</v>
      </c>
      <c r="F107" s="40">
        <v>0</v>
      </c>
      <c r="G107" s="23"/>
      <c r="H107" s="23"/>
      <c r="I107" s="23"/>
      <c r="J107" s="23"/>
    </row>
    <row r="108" spans="1:10" ht="14.1" customHeight="1" x14ac:dyDescent="0.25">
      <c r="A108" s="23"/>
      <c r="B108" s="39" t="s">
        <v>50</v>
      </c>
      <c r="C108" s="40">
        <v>0</v>
      </c>
      <c r="D108" s="40">
        <v>0</v>
      </c>
      <c r="E108" s="40">
        <v>0</v>
      </c>
      <c r="F108" s="40">
        <v>0</v>
      </c>
      <c r="G108" s="23"/>
      <c r="H108" s="23"/>
      <c r="I108" s="23"/>
      <c r="J108" s="23"/>
    </row>
    <row r="109" spans="1:10" ht="14.1" customHeight="1" x14ac:dyDescent="0.25">
      <c r="A109" s="23"/>
      <c r="B109" s="39" t="s">
        <v>55</v>
      </c>
      <c r="C109" s="40">
        <v>0</v>
      </c>
      <c r="D109" s="40">
        <v>0</v>
      </c>
      <c r="E109" s="40">
        <v>0</v>
      </c>
      <c r="F109" s="40">
        <v>0</v>
      </c>
      <c r="G109" s="23"/>
      <c r="H109" s="23"/>
      <c r="I109" s="23"/>
      <c r="J109" s="23"/>
    </row>
    <row r="110" spans="1:10" ht="14.1" customHeight="1" x14ac:dyDescent="0.25">
      <c r="A110" s="23"/>
      <c r="B110" s="39" t="s">
        <v>49</v>
      </c>
      <c r="C110" s="40">
        <v>0</v>
      </c>
      <c r="D110" s="40">
        <v>0</v>
      </c>
      <c r="E110" s="40">
        <v>0</v>
      </c>
      <c r="F110" s="40">
        <v>0</v>
      </c>
      <c r="G110" s="23"/>
      <c r="H110" s="23"/>
      <c r="I110" s="23"/>
      <c r="J110" s="23"/>
    </row>
    <row r="111" spans="1:10" ht="14.1" customHeight="1" x14ac:dyDescent="0.25">
      <c r="A111" s="23"/>
      <c r="B111" s="39" t="s">
        <v>50</v>
      </c>
      <c r="C111" s="40">
        <v>0</v>
      </c>
      <c r="D111" s="40">
        <v>0</v>
      </c>
      <c r="E111" s="40">
        <v>0</v>
      </c>
      <c r="F111" s="40">
        <v>0</v>
      </c>
      <c r="G111" s="23"/>
      <c r="H111" s="23"/>
      <c r="I111" s="23"/>
      <c r="J111" s="23"/>
    </row>
    <row r="112" spans="1:10" ht="14.1" customHeight="1" x14ac:dyDescent="0.25">
      <c r="A112" s="23"/>
      <c r="B112" s="39" t="s">
        <v>56</v>
      </c>
      <c r="C112" s="40">
        <v>0</v>
      </c>
      <c r="D112" s="40">
        <v>0</v>
      </c>
      <c r="E112" s="40">
        <v>0</v>
      </c>
      <c r="F112" s="40">
        <v>0</v>
      </c>
      <c r="G112" s="23"/>
      <c r="H112" s="23"/>
      <c r="I112" s="23"/>
      <c r="J112" s="23"/>
    </row>
    <row r="113" spans="1:10" ht="14.1" customHeight="1" x14ac:dyDescent="0.25">
      <c r="A113" s="23"/>
      <c r="B113" s="39" t="s">
        <v>49</v>
      </c>
      <c r="C113" s="40">
        <v>0</v>
      </c>
      <c r="D113" s="40">
        <v>0</v>
      </c>
      <c r="E113" s="40">
        <v>0</v>
      </c>
      <c r="F113" s="40">
        <v>0</v>
      </c>
      <c r="G113" s="23"/>
      <c r="H113" s="23"/>
      <c r="I113" s="23"/>
      <c r="J113" s="23"/>
    </row>
    <row r="114" spans="1:10" ht="14.1" customHeight="1" x14ac:dyDescent="0.25">
      <c r="A114" s="23"/>
      <c r="B114" s="39" t="s">
        <v>50</v>
      </c>
      <c r="C114" s="40">
        <v>0</v>
      </c>
      <c r="D114" s="40">
        <v>0</v>
      </c>
      <c r="E114" s="40">
        <v>0</v>
      </c>
      <c r="F114" s="40">
        <v>0</v>
      </c>
      <c r="G114" s="23"/>
      <c r="H114" s="23"/>
      <c r="I114" s="23"/>
      <c r="J114" s="23"/>
    </row>
    <row r="115" spans="1:10" ht="14.1" customHeight="1" x14ac:dyDescent="0.25">
      <c r="A115" s="23"/>
      <c r="B115" s="39" t="s">
        <v>57</v>
      </c>
      <c r="C115" s="40">
        <v>0</v>
      </c>
      <c r="D115" s="40">
        <v>0</v>
      </c>
      <c r="E115" s="40">
        <v>0</v>
      </c>
      <c r="F115" s="40">
        <v>0</v>
      </c>
      <c r="G115" s="23"/>
      <c r="H115" s="23"/>
      <c r="I115" s="23"/>
      <c r="J115" s="23"/>
    </row>
    <row r="116" spans="1:10" ht="14.1" customHeight="1" x14ac:dyDescent="0.25">
      <c r="A116" s="23"/>
      <c r="B116" s="39" t="s">
        <v>49</v>
      </c>
      <c r="C116" s="40">
        <v>0</v>
      </c>
      <c r="D116" s="40">
        <v>0</v>
      </c>
      <c r="E116" s="40">
        <v>0</v>
      </c>
      <c r="F116" s="40">
        <v>0</v>
      </c>
      <c r="G116" s="23"/>
      <c r="H116" s="23"/>
      <c r="I116" s="23"/>
      <c r="J116" s="23"/>
    </row>
    <row r="117" spans="1:10" ht="14.1" customHeight="1" x14ac:dyDescent="0.25">
      <c r="A117" s="23"/>
      <c r="B117" s="39" t="s">
        <v>58</v>
      </c>
      <c r="C117" s="40">
        <v>0</v>
      </c>
      <c r="D117" s="40">
        <v>0</v>
      </c>
      <c r="E117" s="40">
        <v>0</v>
      </c>
      <c r="F117" s="40">
        <v>0</v>
      </c>
      <c r="G117" s="23"/>
      <c r="H117" s="23"/>
      <c r="I117" s="23"/>
      <c r="J117" s="23"/>
    </row>
    <row r="118" spans="1:10" ht="14.1" customHeight="1" x14ac:dyDescent="0.25">
      <c r="A118" s="23"/>
      <c r="B118" s="39" t="s">
        <v>59</v>
      </c>
      <c r="C118" s="40">
        <v>0</v>
      </c>
      <c r="D118" s="40">
        <v>0</v>
      </c>
      <c r="E118" s="40">
        <v>0</v>
      </c>
      <c r="F118" s="40">
        <v>0</v>
      </c>
      <c r="G118" s="23"/>
      <c r="H118" s="23"/>
      <c r="I118" s="23"/>
      <c r="J118" s="23"/>
    </row>
    <row r="119" spans="1:10" ht="14.1" customHeight="1" x14ac:dyDescent="0.25">
      <c r="A119" s="23"/>
      <c r="B119" s="39" t="s">
        <v>60</v>
      </c>
      <c r="C119" s="40">
        <v>0</v>
      </c>
      <c r="D119" s="40">
        <v>0</v>
      </c>
      <c r="E119" s="40">
        <v>0</v>
      </c>
      <c r="F119" s="40">
        <v>0</v>
      </c>
      <c r="G119" s="23"/>
      <c r="H119" s="23"/>
      <c r="I119" s="23"/>
      <c r="J119" s="23"/>
    </row>
    <row r="120" spans="1:10" ht="14.1" customHeight="1" x14ac:dyDescent="0.25">
      <c r="A120" s="23"/>
      <c r="B120" s="39" t="s">
        <v>61</v>
      </c>
      <c r="C120" s="40">
        <v>0</v>
      </c>
      <c r="D120" s="40">
        <v>0</v>
      </c>
      <c r="E120" s="40">
        <v>0</v>
      </c>
      <c r="F120" s="40">
        <v>0</v>
      </c>
      <c r="G120" s="23"/>
      <c r="H120" s="23"/>
      <c r="I120" s="23"/>
      <c r="J120" s="23"/>
    </row>
    <row r="121" spans="1:10" ht="14.1" customHeight="1" x14ac:dyDescent="0.25">
      <c r="A121" s="23"/>
      <c r="B121" s="39" t="s">
        <v>62</v>
      </c>
      <c r="C121" s="40">
        <v>0</v>
      </c>
      <c r="D121" s="40">
        <v>49000000</v>
      </c>
      <c r="E121" s="40">
        <v>6100000</v>
      </c>
      <c r="F121" s="40">
        <v>6100000</v>
      </c>
      <c r="G121" s="23"/>
      <c r="H121" s="23"/>
      <c r="I121" s="23"/>
      <c r="J121" s="23"/>
    </row>
    <row r="122" spans="1:10" ht="14.1" customHeight="1" x14ac:dyDescent="0.25">
      <c r="A122" s="23"/>
      <c r="B122" s="39" t="s">
        <v>49</v>
      </c>
      <c r="C122" s="40">
        <v>0</v>
      </c>
      <c r="D122" s="40">
        <v>49000000</v>
      </c>
      <c r="E122" s="40">
        <v>6100000</v>
      </c>
      <c r="F122" s="40">
        <v>6100000</v>
      </c>
      <c r="G122" s="23"/>
      <c r="H122" s="23"/>
      <c r="I122" s="23"/>
      <c r="J122" s="23"/>
    </row>
    <row r="123" spans="1:10" ht="14.1" customHeight="1" x14ac:dyDescent="0.25">
      <c r="A123" s="23"/>
      <c r="B123" s="39" t="s">
        <v>58</v>
      </c>
      <c r="C123" s="40">
        <v>0</v>
      </c>
      <c r="D123" s="40">
        <v>0</v>
      </c>
      <c r="E123" s="40">
        <v>0</v>
      </c>
      <c r="F123" s="40">
        <v>0</v>
      </c>
      <c r="G123" s="23"/>
      <c r="H123" s="23"/>
      <c r="I123" s="23"/>
      <c r="J123" s="23"/>
    </row>
    <row r="124" spans="1:10" ht="14.1" customHeight="1" x14ac:dyDescent="0.25">
      <c r="A124" s="23"/>
      <c r="B124" s="39" t="s">
        <v>59</v>
      </c>
      <c r="C124" s="40">
        <v>0</v>
      </c>
      <c r="D124" s="40">
        <v>0</v>
      </c>
      <c r="E124" s="40">
        <v>0</v>
      </c>
      <c r="F124" s="40">
        <v>0</v>
      </c>
      <c r="G124" s="23"/>
      <c r="H124" s="23"/>
      <c r="I124" s="23"/>
      <c r="J124" s="23"/>
    </row>
    <row r="125" spans="1:10" ht="14.1" customHeight="1" x14ac:dyDescent="0.25">
      <c r="A125" s="23"/>
      <c r="B125" s="39" t="s">
        <v>60</v>
      </c>
      <c r="C125" s="40">
        <v>0</v>
      </c>
      <c r="D125" s="40">
        <v>0</v>
      </c>
      <c r="E125" s="40">
        <v>0</v>
      </c>
      <c r="F125" s="40">
        <v>0</v>
      </c>
      <c r="G125" s="23"/>
      <c r="H125" s="23"/>
      <c r="I125" s="23"/>
      <c r="J125" s="23"/>
    </row>
    <row r="126" spans="1:10" ht="14.1" customHeight="1" x14ac:dyDescent="0.25">
      <c r="A126" s="23"/>
      <c r="B126" s="39" t="s">
        <v>61</v>
      </c>
      <c r="C126" s="40">
        <v>0</v>
      </c>
      <c r="D126" s="40">
        <v>0</v>
      </c>
      <c r="E126" s="40">
        <v>0</v>
      </c>
      <c r="F126" s="40">
        <v>0</v>
      </c>
      <c r="G126" s="23"/>
      <c r="H126" s="23"/>
      <c r="I126" s="23"/>
      <c r="J126" s="23"/>
    </row>
    <row r="127" spans="1:10" ht="14.1" customHeight="1" x14ac:dyDescent="0.25">
      <c r="A127" s="23"/>
      <c r="B127" s="39" t="s">
        <v>63</v>
      </c>
      <c r="C127" s="40">
        <v>0</v>
      </c>
      <c r="D127" s="40">
        <v>0</v>
      </c>
      <c r="E127" s="40">
        <v>0</v>
      </c>
      <c r="F127" s="40">
        <v>0</v>
      </c>
      <c r="G127" s="23"/>
      <c r="H127" s="23"/>
      <c r="I127" s="23"/>
      <c r="J127" s="23"/>
    </row>
    <row r="128" spans="1:10" ht="14.1" customHeight="1" x14ac:dyDescent="0.25">
      <c r="A128" s="23"/>
      <c r="B128" s="39" t="s">
        <v>49</v>
      </c>
      <c r="C128" s="40">
        <v>0</v>
      </c>
      <c r="D128" s="40">
        <v>0</v>
      </c>
      <c r="E128" s="40">
        <v>0</v>
      </c>
      <c r="F128" s="40">
        <v>0</v>
      </c>
      <c r="G128" s="23"/>
      <c r="H128" s="23"/>
      <c r="I128" s="23"/>
      <c r="J128" s="23"/>
    </row>
    <row r="129" spans="1:10" ht="14.1" customHeight="1" x14ac:dyDescent="0.25">
      <c r="A129" s="23"/>
      <c r="B129" s="39" t="s">
        <v>58</v>
      </c>
      <c r="C129" s="40">
        <v>0</v>
      </c>
      <c r="D129" s="40">
        <v>0</v>
      </c>
      <c r="E129" s="40">
        <v>0</v>
      </c>
      <c r="F129" s="40">
        <v>0</v>
      </c>
      <c r="G129" s="23"/>
      <c r="H129" s="23"/>
      <c r="I129" s="23"/>
      <c r="J129" s="23"/>
    </row>
    <row r="130" spans="1:10" ht="14.1" customHeight="1" x14ac:dyDescent="0.25">
      <c r="A130" s="23"/>
      <c r="B130" s="39" t="s">
        <v>59</v>
      </c>
      <c r="C130" s="40">
        <v>0</v>
      </c>
      <c r="D130" s="40">
        <v>0</v>
      </c>
      <c r="E130" s="40">
        <v>0</v>
      </c>
      <c r="F130" s="40">
        <v>0</v>
      </c>
      <c r="G130" s="23"/>
      <c r="H130" s="23"/>
      <c r="I130" s="23"/>
      <c r="J130" s="23"/>
    </row>
    <row r="131" spans="1:10" ht="14.1" customHeight="1" x14ac:dyDescent="0.25">
      <c r="A131" s="23"/>
      <c r="B131" s="39" t="s">
        <v>60</v>
      </c>
      <c r="C131" s="40">
        <v>0</v>
      </c>
      <c r="D131" s="40">
        <v>0</v>
      </c>
      <c r="E131" s="40">
        <v>0</v>
      </c>
      <c r="F131" s="40">
        <v>0</v>
      </c>
      <c r="G131" s="23"/>
      <c r="H131" s="23"/>
      <c r="I131" s="23"/>
      <c r="J131" s="23"/>
    </row>
    <row r="132" spans="1:10" ht="14.1" customHeight="1" x14ac:dyDescent="0.25">
      <c r="A132" s="23"/>
      <c r="B132" s="39" t="s">
        <v>61</v>
      </c>
      <c r="C132" s="40">
        <v>0</v>
      </c>
      <c r="D132" s="40">
        <v>0</v>
      </c>
      <c r="E132" s="40">
        <v>0</v>
      </c>
      <c r="F132" s="40">
        <v>0</v>
      </c>
      <c r="G132" s="23"/>
      <c r="H132" s="23"/>
      <c r="I132" s="23"/>
      <c r="J132" s="23"/>
    </row>
    <row r="133" spans="1:10" ht="14.1" customHeight="1" x14ac:dyDescent="0.25">
      <c r="A133" s="23"/>
      <c r="B133" s="39" t="s">
        <v>64</v>
      </c>
      <c r="C133" s="40">
        <v>0</v>
      </c>
      <c r="D133" s="40">
        <v>0</v>
      </c>
      <c r="E133" s="40">
        <v>0</v>
      </c>
      <c r="F133" s="40">
        <v>0</v>
      </c>
      <c r="G133" s="23"/>
      <c r="H133" s="23"/>
      <c r="I133" s="23"/>
      <c r="J133" s="23"/>
    </row>
    <row r="134" spans="1:10" ht="14.1" customHeight="1" x14ac:dyDescent="0.25">
      <c r="A134" s="23"/>
      <c r="B134" s="39" t="s">
        <v>65</v>
      </c>
      <c r="C134" s="40">
        <v>0</v>
      </c>
      <c r="D134" s="40">
        <v>0</v>
      </c>
      <c r="E134" s="40">
        <v>0</v>
      </c>
      <c r="F134" s="40">
        <v>0</v>
      </c>
      <c r="G134" s="23"/>
      <c r="H134" s="23"/>
      <c r="I134" s="23"/>
      <c r="J134" s="23"/>
    </row>
    <row r="135" spans="1:10" ht="14.1" customHeight="1" x14ac:dyDescent="0.25">
      <c r="A135" s="23"/>
      <c r="B135" s="41" t="s">
        <v>25</v>
      </c>
      <c r="C135" s="40">
        <v>0</v>
      </c>
      <c r="D135" s="40">
        <v>49000000</v>
      </c>
      <c r="E135" s="40">
        <v>6100000</v>
      </c>
      <c r="F135" s="40">
        <v>6100000</v>
      </c>
      <c r="G135" s="23"/>
      <c r="H135" s="23"/>
      <c r="I135" s="23"/>
      <c r="J135" s="23"/>
    </row>
    <row r="136" spans="1:10" ht="18" customHeight="1" x14ac:dyDescent="0.25">
      <c r="A136" s="23"/>
      <c r="B136" s="33" t="s">
        <v>19</v>
      </c>
      <c r="C136" s="1619" t="s">
        <v>2170</v>
      </c>
      <c r="D136" s="1620"/>
      <c r="E136" s="1620"/>
      <c r="F136" s="1620"/>
      <c r="G136" s="23"/>
      <c r="H136" s="23"/>
      <c r="I136" s="23"/>
      <c r="J136" s="23"/>
    </row>
    <row r="137" spans="1:10" ht="18" customHeight="1" x14ac:dyDescent="0.25">
      <c r="A137" s="23"/>
      <c r="B137" s="34" t="s">
        <v>20</v>
      </c>
      <c r="C137" s="1615" t="s">
        <v>2171</v>
      </c>
      <c r="D137" s="1616"/>
      <c r="E137" s="1616"/>
      <c r="F137" s="1616"/>
      <c r="G137" s="23"/>
      <c r="H137" s="23"/>
      <c r="I137" s="23"/>
      <c r="J137" s="23"/>
    </row>
    <row r="138" spans="1:10" ht="18" customHeight="1" x14ac:dyDescent="0.25">
      <c r="A138" s="23"/>
      <c r="B138" s="34" t="s">
        <v>21</v>
      </c>
      <c r="C138" s="1615" t="s">
        <v>126</v>
      </c>
      <c r="D138" s="1616"/>
      <c r="E138" s="1616"/>
      <c r="F138" s="1616"/>
      <c r="G138" s="23"/>
      <c r="H138" s="23"/>
      <c r="I138" s="23"/>
      <c r="J138" s="23"/>
    </row>
    <row r="139" spans="1:10" ht="15" customHeight="1" x14ac:dyDescent="0.25">
      <c r="A139" s="23"/>
      <c r="B139" s="35"/>
      <c r="C139" s="36">
        <v>2023</v>
      </c>
      <c r="D139" s="36">
        <v>2024</v>
      </c>
      <c r="E139" s="36">
        <v>2025</v>
      </c>
      <c r="F139" s="36">
        <v>2026</v>
      </c>
      <c r="G139" s="23"/>
      <c r="H139" s="23"/>
      <c r="I139" s="23"/>
      <c r="J139" s="23"/>
    </row>
    <row r="140" spans="1:10" ht="15" customHeight="1" x14ac:dyDescent="0.25">
      <c r="A140" s="23"/>
      <c r="B140" s="37"/>
      <c r="C140" s="38" t="s">
        <v>22</v>
      </c>
      <c r="D140" s="38" t="s">
        <v>23</v>
      </c>
      <c r="E140" s="38" t="s">
        <v>23</v>
      </c>
      <c r="F140" s="38" t="s">
        <v>23</v>
      </c>
      <c r="G140" s="23"/>
      <c r="H140" s="23"/>
      <c r="I140" s="23"/>
      <c r="J140" s="23"/>
    </row>
    <row r="141" spans="1:10" ht="14.1" customHeight="1" x14ac:dyDescent="0.25">
      <c r="A141" s="23"/>
      <c r="B141" s="27" t="s">
        <v>33</v>
      </c>
      <c r="C141" s="31" t="s">
        <v>2172</v>
      </c>
      <c r="D141" s="31" t="s">
        <v>2173</v>
      </c>
      <c r="E141" s="31" t="s">
        <v>1470</v>
      </c>
      <c r="F141" s="31" t="s">
        <v>1494</v>
      </c>
      <c r="G141" s="23"/>
      <c r="H141" s="23"/>
      <c r="I141" s="23"/>
      <c r="J141" s="23"/>
    </row>
    <row r="142" spans="1:10" ht="14.1" customHeight="1" x14ac:dyDescent="0.25">
      <c r="A142" s="23"/>
      <c r="B142" s="27" t="s">
        <v>35</v>
      </c>
      <c r="C142" s="31" t="s">
        <v>2174</v>
      </c>
      <c r="D142" s="31" t="s">
        <v>2175</v>
      </c>
      <c r="E142" s="31" t="s">
        <v>399</v>
      </c>
      <c r="F142" s="31" t="s">
        <v>399</v>
      </c>
      <c r="G142" s="23"/>
      <c r="H142" s="23"/>
      <c r="I142" s="23"/>
      <c r="J142" s="23"/>
    </row>
    <row r="143" spans="1:10" ht="14.1" customHeight="1" x14ac:dyDescent="0.25">
      <c r="A143" s="23"/>
      <c r="B143" s="27" t="s">
        <v>40</v>
      </c>
      <c r="C143" s="31" t="s">
        <v>2176</v>
      </c>
      <c r="D143" s="31" t="s">
        <v>2177</v>
      </c>
      <c r="E143" s="31" t="s">
        <v>2178</v>
      </c>
      <c r="F143" s="31" t="s">
        <v>400</v>
      </c>
      <c r="G143" s="23"/>
      <c r="H143" s="23"/>
      <c r="I143" s="23"/>
      <c r="J143" s="23"/>
    </row>
    <row r="144" spans="1:10" ht="14.1" customHeight="1" x14ac:dyDescent="0.25">
      <c r="A144" s="23"/>
      <c r="B144" s="27" t="s">
        <v>41</v>
      </c>
      <c r="C144" s="31" t="s">
        <v>18</v>
      </c>
      <c r="D144" s="31" t="s">
        <v>2179</v>
      </c>
      <c r="E144" s="31" t="s">
        <v>2180</v>
      </c>
      <c r="F144" s="31" t="s">
        <v>2181</v>
      </c>
      <c r="G144" s="23"/>
      <c r="H144" s="23"/>
      <c r="I144" s="23"/>
      <c r="J144" s="23"/>
    </row>
    <row r="145" spans="1:10" ht="14.1" customHeight="1" x14ac:dyDescent="0.25">
      <c r="A145" s="23"/>
      <c r="B145" s="27" t="s">
        <v>43</v>
      </c>
      <c r="C145" s="31" t="s">
        <v>18</v>
      </c>
      <c r="D145" s="31" t="s">
        <v>2182</v>
      </c>
      <c r="E145" s="31" t="s">
        <v>2183</v>
      </c>
      <c r="F145" s="31" t="s">
        <v>42</v>
      </c>
      <c r="G145" s="23"/>
      <c r="H145" s="23"/>
      <c r="I145" s="23"/>
      <c r="J145" s="23"/>
    </row>
    <row r="146" spans="1:10" ht="14.1" customHeight="1" x14ac:dyDescent="0.25">
      <c r="A146" s="23"/>
      <c r="B146" s="27" t="s">
        <v>47</v>
      </c>
      <c r="C146" s="31" t="s">
        <v>18</v>
      </c>
      <c r="D146" s="31" t="s">
        <v>2184</v>
      </c>
      <c r="E146" s="31" t="s">
        <v>2185</v>
      </c>
      <c r="F146" s="31" t="s">
        <v>1571</v>
      </c>
      <c r="G146" s="23"/>
      <c r="H146" s="23"/>
      <c r="I146" s="23"/>
      <c r="J146" s="23"/>
    </row>
    <row r="147" spans="1:10" ht="14.1" customHeight="1" x14ac:dyDescent="0.25">
      <c r="A147" s="23"/>
      <c r="B147" s="1617" t="s">
        <v>24</v>
      </c>
      <c r="C147" s="1618"/>
      <c r="D147" s="1618"/>
      <c r="E147" s="1618"/>
      <c r="F147" s="1618"/>
      <c r="G147" s="23"/>
      <c r="H147" s="23"/>
      <c r="I147" s="23"/>
      <c r="J147" s="23"/>
    </row>
    <row r="148" spans="1:10" ht="14.1" customHeight="1" x14ac:dyDescent="0.25">
      <c r="A148" s="23"/>
      <c r="B148" s="35"/>
      <c r="C148" s="36">
        <v>2023</v>
      </c>
      <c r="D148" s="36">
        <v>2024</v>
      </c>
      <c r="E148" s="36">
        <v>2025</v>
      </c>
      <c r="F148" s="36">
        <v>2026</v>
      </c>
      <c r="G148" s="23"/>
      <c r="H148" s="23"/>
      <c r="I148" s="23"/>
      <c r="J148" s="23"/>
    </row>
    <row r="149" spans="1:10" ht="14.1" customHeight="1" x14ac:dyDescent="0.25">
      <c r="A149" s="23"/>
      <c r="B149" s="37"/>
      <c r="C149" s="38" t="s">
        <v>22</v>
      </c>
      <c r="D149" s="38" t="s">
        <v>23</v>
      </c>
      <c r="E149" s="38" t="s">
        <v>23</v>
      </c>
      <c r="F149" s="38" t="s">
        <v>23</v>
      </c>
      <c r="G149" s="23"/>
      <c r="H149" s="23"/>
      <c r="I149" s="23"/>
      <c r="J149" s="23"/>
    </row>
    <row r="150" spans="1:10" ht="14.1" customHeight="1" x14ac:dyDescent="0.25">
      <c r="A150" s="23"/>
      <c r="B150" s="39" t="s">
        <v>48</v>
      </c>
      <c r="C150" s="40">
        <v>0</v>
      </c>
      <c r="D150" s="40">
        <v>0</v>
      </c>
      <c r="E150" s="40">
        <v>0</v>
      </c>
      <c r="F150" s="40">
        <v>0</v>
      </c>
      <c r="G150" s="23"/>
      <c r="H150" s="23"/>
      <c r="I150" s="23"/>
      <c r="J150" s="23"/>
    </row>
    <row r="151" spans="1:10" ht="14.1" customHeight="1" x14ac:dyDescent="0.25">
      <c r="A151" s="23"/>
      <c r="B151" s="39" t="s">
        <v>49</v>
      </c>
      <c r="C151" s="40">
        <v>0</v>
      </c>
      <c r="D151" s="40">
        <v>0</v>
      </c>
      <c r="E151" s="40">
        <v>0</v>
      </c>
      <c r="F151" s="40">
        <v>0</v>
      </c>
      <c r="G151" s="23"/>
      <c r="H151" s="23"/>
      <c r="I151" s="23"/>
      <c r="J151" s="23"/>
    </row>
    <row r="152" spans="1:10" ht="14.1" customHeight="1" x14ac:dyDescent="0.25">
      <c r="A152" s="23"/>
      <c r="B152" s="39" t="s">
        <v>50</v>
      </c>
      <c r="C152" s="40">
        <v>0</v>
      </c>
      <c r="D152" s="40">
        <v>0</v>
      </c>
      <c r="E152" s="40">
        <v>0</v>
      </c>
      <c r="F152" s="40">
        <v>0</v>
      </c>
      <c r="G152" s="23"/>
      <c r="H152" s="23"/>
      <c r="I152" s="23"/>
      <c r="J152" s="23"/>
    </row>
    <row r="153" spans="1:10" ht="14.1" customHeight="1" x14ac:dyDescent="0.25">
      <c r="A153" s="23"/>
      <c r="B153" s="39" t="s">
        <v>51</v>
      </c>
      <c r="C153" s="40">
        <v>0</v>
      </c>
      <c r="D153" s="40">
        <v>0</v>
      </c>
      <c r="E153" s="40">
        <v>0</v>
      </c>
      <c r="F153" s="40">
        <v>0</v>
      </c>
      <c r="G153" s="23"/>
      <c r="H153" s="23"/>
      <c r="I153" s="23"/>
      <c r="J153" s="23"/>
    </row>
    <row r="154" spans="1:10" ht="14.1" customHeight="1" x14ac:dyDescent="0.25">
      <c r="A154" s="23"/>
      <c r="B154" s="39" t="s">
        <v>49</v>
      </c>
      <c r="C154" s="40">
        <v>0</v>
      </c>
      <c r="D154" s="40">
        <v>0</v>
      </c>
      <c r="E154" s="40">
        <v>0</v>
      </c>
      <c r="F154" s="40">
        <v>0</v>
      </c>
      <c r="G154" s="23"/>
      <c r="H154" s="23"/>
      <c r="I154" s="23"/>
      <c r="J154" s="23"/>
    </row>
    <row r="155" spans="1:10" ht="14.1" customHeight="1" x14ac:dyDescent="0.25">
      <c r="A155" s="23"/>
      <c r="B155" s="39" t="s">
        <v>50</v>
      </c>
      <c r="C155" s="40">
        <v>0</v>
      </c>
      <c r="D155" s="40">
        <v>0</v>
      </c>
      <c r="E155" s="40">
        <v>0</v>
      </c>
      <c r="F155" s="40">
        <v>0</v>
      </c>
      <c r="G155" s="23"/>
      <c r="H155" s="23"/>
      <c r="I155" s="23"/>
      <c r="J155" s="23"/>
    </row>
    <row r="156" spans="1:10" ht="14.1" customHeight="1" x14ac:dyDescent="0.25">
      <c r="A156" s="23"/>
      <c r="B156" s="39" t="s">
        <v>52</v>
      </c>
      <c r="C156" s="40">
        <v>0</v>
      </c>
      <c r="D156" s="40">
        <v>0</v>
      </c>
      <c r="E156" s="40">
        <v>0</v>
      </c>
      <c r="F156" s="40">
        <v>0</v>
      </c>
      <c r="G156" s="23"/>
      <c r="H156" s="23"/>
      <c r="I156" s="23"/>
      <c r="J156" s="23"/>
    </row>
    <row r="157" spans="1:10" ht="14.1" customHeight="1" x14ac:dyDescent="0.25">
      <c r="A157" s="23"/>
      <c r="B157" s="39" t="s">
        <v>49</v>
      </c>
      <c r="C157" s="40">
        <v>0</v>
      </c>
      <c r="D157" s="40">
        <v>0</v>
      </c>
      <c r="E157" s="40">
        <v>0</v>
      </c>
      <c r="F157" s="40">
        <v>0</v>
      </c>
      <c r="G157" s="23"/>
      <c r="H157" s="23"/>
      <c r="I157" s="23"/>
      <c r="J157" s="23"/>
    </row>
    <row r="158" spans="1:10" ht="14.1" customHeight="1" x14ac:dyDescent="0.25">
      <c r="A158" s="23"/>
      <c r="B158" s="39" t="s">
        <v>50</v>
      </c>
      <c r="C158" s="40">
        <v>0</v>
      </c>
      <c r="D158" s="40">
        <v>0</v>
      </c>
      <c r="E158" s="40">
        <v>0</v>
      </c>
      <c r="F158" s="40">
        <v>0</v>
      </c>
      <c r="G158" s="23"/>
      <c r="H158" s="23"/>
      <c r="I158" s="23"/>
      <c r="J158" s="23"/>
    </row>
    <row r="159" spans="1:10" ht="14.1" customHeight="1" x14ac:dyDescent="0.25">
      <c r="A159" s="23"/>
      <c r="B159" s="39" t="s">
        <v>53</v>
      </c>
      <c r="C159" s="40">
        <v>0</v>
      </c>
      <c r="D159" s="40">
        <v>0</v>
      </c>
      <c r="E159" s="40">
        <v>0</v>
      </c>
      <c r="F159" s="40">
        <v>0</v>
      </c>
      <c r="G159" s="23"/>
      <c r="H159" s="23"/>
      <c r="I159" s="23"/>
      <c r="J159" s="23"/>
    </row>
    <row r="160" spans="1:10" ht="14.1" customHeight="1" x14ac:dyDescent="0.25">
      <c r="A160" s="23"/>
      <c r="B160" s="39" t="s">
        <v>49</v>
      </c>
      <c r="C160" s="40">
        <v>0</v>
      </c>
      <c r="D160" s="40">
        <v>0</v>
      </c>
      <c r="E160" s="40">
        <v>0</v>
      </c>
      <c r="F160" s="40">
        <v>0</v>
      </c>
      <c r="G160" s="23"/>
      <c r="H160" s="23"/>
      <c r="I160" s="23"/>
      <c r="J160" s="23"/>
    </row>
    <row r="161" spans="1:10" ht="14.1" customHeight="1" x14ac:dyDescent="0.25">
      <c r="A161" s="23"/>
      <c r="B161" s="39" t="s">
        <v>50</v>
      </c>
      <c r="C161" s="40">
        <v>0</v>
      </c>
      <c r="D161" s="40">
        <v>0</v>
      </c>
      <c r="E161" s="40">
        <v>0</v>
      </c>
      <c r="F161" s="40">
        <v>0</v>
      </c>
      <c r="G161" s="23"/>
      <c r="H161" s="23"/>
      <c r="I161" s="23"/>
      <c r="J161" s="23"/>
    </row>
    <row r="162" spans="1:10" ht="14.1" customHeight="1" x14ac:dyDescent="0.25">
      <c r="A162" s="23"/>
      <c r="B162" s="39" t="s">
        <v>54</v>
      </c>
      <c r="C162" s="40">
        <v>0</v>
      </c>
      <c r="D162" s="40">
        <v>0</v>
      </c>
      <c r="E162" s="40">
        <v>0</v>
      </c>
      <c r="F162" s="40">
        <v>0</v>
      </c>
      <c r="G162" s="23"/>
      <c r="H162" s="23"/>
      <c r="I162" s="23"/>
      <c r="J162" s="23"/>
    </row>
    <row r="163" spans="1:10" ht="14.1" customHeight="1" x14ac:dyDescent="0.25">
      <c r="A163" s="23"/>
      <c r="B163" s="39" t="s">
        <v>49</v>
      </c>
      <c r="C163" s="40">
        <v>0</v>
      </c>
      <c r="D163" s="40">
        <v>0</v>
      </c>
      <c r="E163" s="40">
        <v>0</v>
      </c>
      <c r="F163" s="40">
        <v>0</v>
      </c>
      <c r="G163" s="23"/>
      <c r="H163" s="23"/>
      <c r="I163" s="23"/>
      <c r="J163" s="23"/>
    </row>
    <row r="164" spans="1:10" ht="14.1" customHeight="1" x14ac:dyDescent="0.25">
      <c r="A164" s="23"/>
      <c r="B164" s="39" t="s">
        <v>50</v>
      </c>
      <c r="C164" s="40">
        <v>0</v>
      </c>
      <c r="D164" s="40">
        <v>0</v>
      </c>
      <c r="E164" s="40">
        <v>0</v>
      </c>
      <c r="F164" s="40">
        <v>0</v>
      </c>
      <c r="G164" s="23"/>
      <c r="H164" s="23"/>
      <c r="I164" s="23"/>
      <c r="J164" s="23"/>
    </row>
    <row r="165" spans="1:10" ht="14.1" customHeight="1" x14ac:dyDescent="0.25">
      <c r="A165" s="23"/>
      <c r="B165" s="39" t="s">
        <v>55</v>
      </c>
      <c r="C165" s="40">
        <v>0</v>
      </c>
      <c r="D165" s="40">
        <v>0</v>
      </c>
      <c r="E165" s="40">
        <v>0</v>
      </c>
      <c r="F165" s="40">
        <v>0</v>
      </c>
      <c r="G165" s="23"/>
      <c r="H165" s="23"/>
      <c r="I165" s="23"/>
      <c r="J165" s="23"/>
    </row>
    <row r="166" spans="1:10" ht="14.1" customHeight="1" x14ac:dyDescent="0.25">
      <c r="A166" s="23"/>
      <c r="B166" s="39" t="s">
        <v>49</v>
      </c>
      <c r="C166" s="40">
        <v>0</v>
      </c>
      <c r="D166" s="40">
        <v>0</v>
      </c>
      <c r="E166" s="40">
        <v>0</v>
      </c>
      <c r="F166" s="40">
        <v>0</v>
      </c>
      <c r="G166" s="23"/>
      <c r="H166" s="23"/>
      <c r="I166" s="23"/>
      <c r="J166" s="23"/>
    </row>
    <row r="167" spans="1:10" ht="14.1" customHeight="1" x14ac:dyDescent="0.25">
      <c r="A167" s="23"/>
      <c r="B167" s="39" t="s">
        <v>50</v>
      </c>
      <c r="C167" s="40">
        <v>0</v>
      </c>
      <c r="D167" s="40">
        <v>0</v>
      </c>
      <c r="E167" s="40">
        <v>0</v>
      </c>
      <c r="F167" s="40">
        <v>0</v>
      </c>
      <c r="G167" s="23"/>
      <c r="H167" s="23"/>
      <c r="I167" s="23"/>
      <c r="J167" s="23"/>
    </row>
    <row r="168" spans="1:10" ht="14.1" customHeight="1" x14ac:dyDescent="0.25">
      <c r="A168" s="23"/>
      <c r="B168" s="39" t="s">
        <v>56</v>
      </c>
      <c r="C168" s="40">
        <v>0</v>
      </c>
      <c r="D168" s="40">
        <v>0</v>
      </c>
      <c r="E168" s="40">
        <v>0</v>
      </c>
      <c r="F168" s="40">
        <v>0</v>
      </c>
      <c r="G168" s="23"/>
      <c r="H168" s="23"/>
      <c r="I168" s="23"/>
      <c r="J168" s="23"/>
    </row>
    <row r="169" spans="1:10" ht="14.1" customHeight="1" x14ac:dyDescent="0.25">
      <c r="A169" s="23"/>
      <c r="B169" s="39" t="s">
        <v>49</v>
      </c>
      <c r="C169" s="40">
        <v>0</v>
      </c>
      <c r="D169" s="40">
        <v>0</v>
      </c>
      <c r="E169" s="40">
        <v>0</v>
      </c>
      <c r="F169" s="40">
        <v>0</v>
      </c>
      <c r="G169" s="23"/>
      <c r="H169" s="23"/>
      <c r="I169" s="23"/>
      <c r="J169" s="23"/>
    </row>
    <row r="170" spans="1:10" ht="14.1" customHeight="1" x14ac:dyDescent="0.25">
      <c r="A170" s="23"/>
      <c r="B170" s="39" t="s">
        <v>50</v>
      </c>
      <c r="C170" s="40">
        <v>0</v>
      </c>
      <c r="D170" s="40">
        <v>0</v>
      </c>
      <c r="E170" s="40">
        <v>0</v>
      </c>
      <c r="F170" s="40">
        <v>0</v>
      </c>
      <c r="G170" s="23"/>
      <c r="H170" s="23"/>
      <c r="I170" s="23"/>
      <c r="J170" s="23"/>
    </row>
    <row r="171" spans="1:10" ht="14.1" customHeight="1" x14ac:dyDescent="0.25">
      <c r="A171" s="23"/>
      <c r="B171" s="39" t="s">
        <v>57</v>
      </c>
      <c r="C171" s="40">
        <v>0</v>
      </c>
      <c r="D171" s="40">
        <v>0</v>
      </c>
      <c r="E171" s="40">
        <v>0</v>
      </c>
      <c r="F171" s="40">
        <v>0</v>
      </c>
      <c r="G171" s="23"/>
      <c r="H171" s="23"/>
      <c r="I171" s="23"/>
      <c r="J171" s="23"/>
    </row>
    <row r="172" spans="1:10" ht="14.1" customHeight="1" x14ac:dyDescent="0.25">
      <c r="A172" s="23"/>
      <c r="B172" s="39" t="s">
        <v>49</v>
      </c>
      <c r="C172" s="40">
        <v>0</v>
      </c>
      <c r="D172" s="40">
        <v>0</v>
      </c>
      <c r="E172" s="40">
        <v>0</v>
      </c>
      <c r="F172" s="40">
        <v>0</v>
      </c>
      <c r="G172" s="23"/>
      <c r="H172" s="23"/>
      <c r="I172" s="23"/>
      <c r="J172" s="23"/>
    </row>
    <row r="173" spans="1:10" ht="14.1" customHeight="1" x14ac:dyDescent="0.25">
      <c r="A173" s="23"/>
      <c r="B173" s="39" t="s">
        <v>58</v>
      </c>
      <c r="C173" s="40">
        <v>0</v>
      </c>
      <c r="D173" s="40">
        <v>0</v>
      </c>
      <c r="E173" s="40">
        <v>0</v>
      </c>
      <c r="F173" s="40">
        <v>0</v>
      </c>
      <c r="G173" s="23"/>
      <c r="H173" s="23"/>
      <c r="I173" s="23"/>
      <c r="J173" s="23"/>
    </row>
    <row r="174" spans="1:10" ht="14.1" customHeight="1" x14ac:dyDescent="0.25">
      <c r="A174" s="23"/>
      <c r="B174" s="39" t="s">
        <v>59</v>
      </c>
      <c r="C174" s="40">
        <v>0</v>
      </c>
      <c r="D174" s="40">
        <v>0</v>
      </c>
      <c r="E174" s="40">
        <v>0</v>
      </c>
      <c r="F174" s="40">
        <v>0</v>
      </c>
      <c r="G174" s="23"/>
      <c r="H174" s="23"/>
      <c r="I174" s="23"/>
      <c r="J174" s="23"/>
    </row>
    <row r="175" spans="1:10" ht="14.1" customHeight="1" x14ac:dyDescent="0.25">
      <c r="A175" s="23"/>
      <c r="B175" s="39" t="s">
        <v>60</v>
      </c>
      <c r="C175" s="40">
        <v>0</v>
      </c>
      <c r="D175" s="40">
        <v>0</v>
      </c>
      <c r="E175" s="40">
        <v>0</v>
      </c>
      <c r="F175" s="40">
        <v>0</v>
      </c>
      <c r="G175" s="23"/>
      <c r="H175" s="23"/>
      <c r="I175" s="23"/>
      <c r="J175" s="23"/>
    </row>
    <row r="176" spans="1:10" ht="14.1" customHeight="1" x14ac:dyDescent="0.25">
      <c r="A176" s="23"/>
      <c r="B176" s="39" t="s">
        <v>61</v>
      </c>
      <c r="C176" s="40">
        <v>0</v>
      </c>
      <c r="D176" s="40">
        <v>0</v>
      </c>
      <c r="E176" s="40">
        <v>0</v>
      </c>
      <c r="F176" s="40">
        <v>0</v>
      </c>
      <c r="G176" s="23"/>
      <c r="H176" s="23"/>
      <c r="I176" s="23"/>
      <c r="J176" s="23"/>
    </row>
    <row r="177" spans="1:10" ht="14.1" customHeight="1" x14ac:dyDescent="0.25">
      <c r="A177" s="23"/>
      <c r="B177" s="39" t="s">
        <v>62</v>
      </c>
      <c r="C177" s="40">
        <v>0</v>
      </c>
      <c r="D177" s="40">
        <v>77200000</v>
      </c>
      <c r="E177" s="40">
        <v>3000000</v>
      </c>
      <c r="F177" s="40">
        <v>3000000</v>
      </c>
      <c r="G177" s="23"/>
      <c r="H177" s="23"/>
      <c r="I177" s="23"/>
      <c r="J177" s="23"/>
    </row>
    <row r="178" spans="1:10" ht="14.1" customHeight="1" x14ac:dyDescent="0.25">
      <c r="A178" s="23"/>
      <c r="B178" s="39" t="s">
        <v>49</v>
      </c>
      <c r="C178" s="40">
        <v>0</v>
      </c>
      <c r="D178" s="40">
        <v>77200000</v>
      </c>
      <c r="E178" s="40">
        <v>3000000</v>
      </c>
      <c r="F178" s="40">
        <v>3000000</v>
      </c>
      <c r="G178" s="23"/>
      <c r="H178" s="23"/>
      <c r="I178" s="23"/>
      <c r="J178" s="23"/>
    </row>
    <row r="179" spans="1:10" ht="14.1" customHeight="1" x14ac:dyDescent="0.25">
      <c r="A179" s="23"/>
      <c r="B179" s="39" t="s">
        <v>58</v>
      </c>
      <c r="C179" s="40">
        <v>0</v>
      </c>
      <c r="D179" s="40">
        <v>0</v>
      </c>
      <c r="E179" s="40">
        <v>0</v>
      </c>
      <c r="F179" s="40">
        <v>0</v>
      </c>
      <c r="G179" s="23"/>
      <c r="H179" s="23"/>
      <c r="I179" s="23"/>
      <c r="J179" s="23"/>
    </row>
    <row r="180" spans="1:10" ht="14.1" customHeight="1" x14ac:dyDescent="0.25">
      <c r="A180" s="23"/>
      <c r="B180" s="39" t="s">
        <v>59</v>
      </c>
      <c r="C180" s="40">
        <v>0</v>
      </c>
      <c r="D180" s="40">
        <v>0</v>
      </c>
      <c r="E180" s="40">
        <v>0</v>
      </c>
      <c r="F180" s="40">
        <v>0</v>
      </c>
      <c r="G180" s="23"/>
      <c r="H180" s="23"/>
      <c r="I180" s="23"/>
      <c r="J180" s="23"/>
    </row>
    <row r="181" spans="1:10" ht="14.1" customHeight="1" x14ac:dyDescent="0.25">
      <c r="A181" s="23"/>
      <c r="B181" s="39" t="s">
        <v>60</v>
      </c>
      <c r="C181" s="40">
        <v>0</v>
      </c>
      <c r="D181" s="40">
        <v>0</v>
      </c>
      <c r="E181" s="40">
        <v>0</v>
      </c>
      <c r="F181" s="40">
        <v>0</v>
      </c>
      <c r="G181" s="23"/>
      <c r="H181" s="23"/>
      <c r="I181" s="23"/>
      <c r="J181" s="23"/>
    </row>
    <row r="182" spans="1:10" ht="14.1" customHeight="1" x14ac:dyDescent="0.25">
      <c r="A182" s="23"/>
      <c r="B182" s="39" t="s">
        <v>61</v>
      </c>
      <c r="C182" s="40">
        <v>0</v>
      </c>
      <c r="D182" s="40">
        <v>0</v>
      </c>
      <c r="E182" s="40">
        <v>0</v>
      </c>
      <c r="F182" s="40">
        <v>0</v>
      </c>
      <c r="G182" s="23"/>
      <c r="H182" s="23"/>
      <c r="I182" s="23"/>
      <c r="J182" s="23"/>
    </row>
    <row r="183" spans="1:10" ht="14.1" customHeight="1" x14ac:dyDescent="0.25">
      <c r="A183" s="23"/>
      <c r="B183" s="39" t="s">
        <v>63</v>
      </c>
      <c r="C183" s="40">
        <v>0</v>
      </c>
      <c r="D183" s="40">
        <v>0</v>
      </c>
      <c r="E183" s="40">
        <v>0</v>
      </c>
      <c r="F183" s="40">
        <v>0</v>
      </c>
      <c r="G183" s="23"/>
      <c r="H183" s="23"/>
      <c r="I183" s="23"/>
      <c r="J183" s="23"/>
    </row>
    <row r="184" spans="1:10" ht="14.1" customHeight="1" x14ac:dyDescent="0.25">
      <c r="A184" s="23"/>
      <c r="B184" s="39" t="s">
        <v>49</v>
      </c>
      <c r="C184" s="40">
        <v>0</v>
      </c>
      <c r="D184" s="40">
        <v>0</v>
      </c>
      <c r="E184" s="40">
        <v>0</v>
      </c>
      <c r="F184" s="40">
        <v>0</v>
      </c>
      <c r="G184" s="23"/>
      <c r="H184" s="23"/>
      <c r="I184" s="23"/>
      <c r="J184" s="23"/>
    </row>
    <row r="185" spans="1:10" ht="14.1" customHeight="1" x14ac:dyDescent="0.25">
      <c r="A185" s="23"/>
      <c r="B185" s="39" t="s">
        <v>58</v>
      </c>
      <c r="C185" s="40">
        <v>0</v>
      </c>
      <c r="D185" s="40">
        <v>0</v>
      </c>
      <c r="E185" s="40">
        <v>0</v>
      </c>
      <c r="F185" s="40">
        <v>0</v>
      </c>
      <c r="G185" s="23"/>
      <c r="H185" s="23"/>
      <c r="I185" s="23"/>
      <c r="J185" s="23"/>
    </row>
    <row r="186" spans="1:10" ht="14.1" customHeight="1" x14ac:dyDescent="0.25">
      <c r="A186" s="23"/>
      <c r="B186" s="39" t="s">
        <v>59</v>
      </c>
      <c r="C186" s="40">
        <v>0</v>
      </c>
      <c r="D186" s="40">
        <v>0</v>
      </c>
      <c r="E186" s="40">
        <v>0</v>
      </c>
      <c r="F186" s="40">
        <v>0</v>
      </c>
      <c r="G186" s="23"/>
      <c r="H186" s="23"/>
      <c r="I186" s="23"/>
      <c r="J186" s="23"/>
    </row>
    <row r="187" spans="1:10" ht="14.1" customHeight="1" x14ac:dyDescent="0.25">
      <c r="A187" s="23"/>
      <c r="B187" s="39" t="s">
        <v>60</v>
      </c>
      <c r="C187" s="40">
        <v>0</v>
      </c>
      <c r="D187" s="40">
        <v>0</v>
      </c>
      <c r="E187" s="40">
        <v>0</v>
      </c>
      <c r="F187" s="40">
        <v>0</v>
      </c>
      <c r="G187" s="23"/>
      <c r="H187" s="23"/>
      <c r="I187" s="23"/>
      <c r="J187" s="23"/>
    </row>
    <row r="188" spans="1:10" ht="14.1" customHeight="1" x14ac:dyDescent="0.25">
      <c r="A188" s="23"/>
      <c r="B188" s="39" t="s">
        <v>61</v>
      </c>
      <c r="C188" s="40">
        <v>0</v>
      </c>
      <c r="D188" s="40">
        <v>0</v>
      </c>
      <c r="E188" s="40">
        <v>0</v>
      </c>
      <c r="F188" s="40">
        <v>0</v>
      </c>
      <c r="G188" s="23"/>
      <c r="H188" s="23"/>
      <c r="I188" s="23"/>
      <c r="J188" s="23"/>
    </row>
    <row r="189" spans="1:10" ht="14.1" customHeight="1" x14ac:dyDescent="0.25">
      <c r="A189" s="23"/>
      <c r="B189" s="39" t="s">
        <v>64</v>
      </c>
      <c r="C189" s="40">
        <v>0</v>
      </c>
      <c r="D189" s="40">
        <v>0</v>
      </c>
      <c r="E189" s="40">
        <v>0</v>
      </c>
      <c r="F189" s="40">
        <v>0</v>
      </c>
      <c r="G189" s="23"/>
      <c r="H189" s="23"/>
      <c r="I189" s="23"/>
      <c r="J189" s="23"/>
    </row>
    <row r="190" spans="1:10" ht="14.1" customHeight="1" x14ac:dyDescent="0.25">
      <c r="A190" s="23"/>
      <c r="B190" s="39" t="s">
        <v>65</v>
      </c>
      <c r="C190" s="40">
        <v>0</v>
      </c>
      <c r="D190" s="40">
        <v>0</v>
      </c>
      <c r="E190" s="40">
        <v>0</v>
      </c>
      <c r="F190" s="40">
        <v>0</v>
      </c>
      <c r="G190" s="23"/>
      <c r="H190" s="23"/>
      <c r="I190" s="23"/>
      <c r="J190" s="23"/>
    </row>
    <row r="191" spans="1:10" ht="14.1" customHeight="1" x14ac:dyDescent="0.25">
      <c r="A191" s="23"/>
      <c r="B191" s="41" t="s">
        <v>25</v>
      </c>
      <c r="C191" s="40">
        <v>0</v>
      </c>
      <c r="D191" s="40">
        <v>77200000</v>
      </c>
      <c r="E191" s="40">
        <v>3000000</v>
      </c>
      <c r="F191" s="40">
        <v>3000000</v>
      </c>
      <c r="G191" s="23"/>
      <c r="H191" s="23"/>
      <c r="I191" s="23"/>
      <c r="J191" s="23"/>
    </row>
    <row r="192" spans="1:10" ht="14.1" customHeight="1" x14ac:dyDescent="0.25">
      <c r="A192" s="23"/>
      <c r="B192" s="32" t="s">
        <v>2186</v>
      </c>
      <c r="C192" s="1621" t="s">
        <v>2187</v>
      </c>
      <c r="D192" s="1622"/>
      <c r="E192" s="1622"/>
      <c r="F192" s="1622"/>
      <c r="G192" s="23"/>
      <c r="H192" s="23"/>
      <c r="I192" s="23"/>
      <c r="J192" s="23"/>
    </row>
    <row r="193" spans="1:10" ht="14.1" customHeight="1" x14ac:dyDescent="0.25">
      <c r="A193" s="23"/>
      <c r="B193" s="33" t="s">
        <v>19</v>
      </c>
      <c r="C193" s="1619" t="s">
        <v>2188</v>
      </c>
      <c r="D193" s="1620"/>
      <c r="E193" s="1620"/>
      <c r="F193" s="1620"/>
      <c r="G193" s="23"/>
      <c r="H193" s="23"/>
      <c r="I193" s="23"/>
      <c r="J193" s="23"/>
    </row>
    <row r="194" spans="1:10" ht="14.1" customHeight="1" x14ac:dyDescent="0.25">
      <c r="A194" s="23"/>
      <c r="B194" s="34" t="s">
        <v>20</v>
      </c>
      <c r="C194" s="1615" t="s">
        <v>1148</v>
      </c>
      <c r="D194" s="1616"/>
      <c r="E194" s="1616"/>
      <c r="F194" s="1616"/>
      <c r="G194" s="23"/>
      <c r="H194" s="23"/>
      <c r="I194" s="23"/>
      <c r="J194" s="23"/>
    </row>
    <row r="195" spans="1:10" ht="14.1" customHeight="1" x14ac:dyDescent="0.25">
      <c r="A195" s="23"/>
      <c r="B195" s="34" t="s">
        <v>21</v>
      </c>
      <c r="C195" s="1615" t="s">
        <v>2189</v>
      </c>
      <c r="D195" s="1616"/>
      <c r="E195" s="1616"/>
      <c r="F195" s="1616"/>
      <c r="G195" s="23"/>
      <c r="H195" s="23"/>
      <c r="I195" s="23"/>
      <c r="J195" s="23"/>
    </row>
    <row r="196" spans="1:10" ht="15" customHeight="1" x14ac:dyDescent="0.25">
      <c r="A196" s="23"/>
      <c r="B196" s="35"/>
      <c r="C196" s="36">
        <v>2023</v>
      </c>
      <c r="D196" s="36">
        <v>2024</v>
      </c>
      <c r="E196" s="36">
        <v>2025</v>
      </c>
      <c r="F196" s="36">
        <v>2026</v>
      </c>
      <c r="G196" s="23"/>
      <c r="H196" s="23"/>
      <c r="I196" s="23"/>
      <c r="J196" s="23"/>
    </row>
    <row r="197" spans="1:10" ht="15" customHeight="1" x14ac:dyDescent="0.25">
      <c r="A197" s="23"/>
      <c r="B197" s="37"/>
      <c r="C197" s="38" t="s">
        <v>22</v>
      </c>
      <c r="D197" s="38" t="s">
        <v>23</v>
      </c>
      <c r="E197" s="38" t="s">
        <v>23</v>
      </c>
      <c r="F197" s="38" t="s">
        <v>23</v>
      </c>
      <c r="G197" s="23"/>
      <c r="H197" s="23"/>
      <c r="I197" s="23"/>
      <c r="J197" s="23"/>
    </row>
    <row r="198" spans="1:10" ht="14.1" customHeight="1" x14ac:dyDescent="0.25">
      <c r="A198" s="23"/>
      <c r="B198" s="27" t="s">
        <v>33</v>
      </c>
      <c r="C198" s="31" t="s">
        <v>34</v>
      </c>
      <c r="D198" s="31" t="s">
        <v>34</v>
      </c>
      <c r="E198" s="31" t="s">
        <v>34</v>
      </c>
      <c r="F198" s="31" t="s">
        <v>34</v>
      </c>
      <c r="G198" s="23"/>
      <c r="H198" s="23"/>
      <c r="I198" s="23"/>
      <c r="J198" s="23"/>
    </row>
    <row r="199" spans="1:10" ht="14.1" customHeight="1" x14ac:dyDescent="0.25">
      <c r="A199" s="23"/>
      <c r="B199" s="27" t="s">
        <v>35</v>
      </c>
      <c r="C199" s="31" t="s">
        <v>2190</v>
      </c>
      <c r="D199" s="31" t="s">
        <v>2191</v>
      </c>
      <c r="E199" s="31" t="s">
        <v>2192</v>
      </c>
      <c r="F199" s="31" t="s">
        <v>2192</v>
      </c>
      <c r="G199" s="23"/>
      <c r="H199" s="23"/>
      <c r="I199" s="23"/>
      <c r="J199" s="23"/>
    </row>
    <row r="200" spans="1:10" ht="14.1" customHeight="1" x14ac:dyDescent="0.25">
      <c r="A200" s="23"/>
      <c r="B200" s="27" t="s">
        <v>40</v>
      </c>
      <c r="C200" s="31" t="s">
        <v>2190</v>
      </c>
      <c r="D200" s="31" t="s">
        <v>2191</v>
      </c>
      <c r="E200" s="31" t="s">
        <v>2192</v>
      </c>
      <c r="F200" s="31" t="s">
        <v>2192</v>
      </c>
      <c r="G200" s="23"/>
      <c r="H200" s="23"/>
      <c r="I200" s="23"/>
      <c r="J200" s="23"/>
    </row>
    <row r="201" spans="1:10" ht="14.1" customHeight="1" x14ac:dyDescent="0.25">
      <c r="A201" s="23"/>
      <c r="B201" s="27" t="s">
        <v>41</v>
      </c>
      <c r="C201" s="31" t="s">
        <v>18</v>
      </c>
      <c r="D201" s="31" t="s">
        <v>42</v>
      </c>
      <c r="E201" s="31" t="s">
        <v>42</v>
      </c>
      <c r="F201" s="31" t="s">
        <v>42</v>
      </c>
      <c r="G201" s="23"/>
      <c r="H201" s="23"/>
      <c r="I201" s="23"/>
      <c r="J201" s="23"/>
    </row>
    <row r="202" spans="1:10" ht="14.1" customHeight="1" x14ac:dyDescent="0.25">
      <c r="A202" s="23"/>
      <c r="B202" s="27" t="s">
        <v>43</v>
      </c>
      <c r="C202" s="31" t="s">
        <v>18</v>
      </c>
      <c r="D202" s="31" t="s">
        <v>2193</v>
      </c>
      <c r="E202" s="31" t="s">
        <v>2194</v>
      </c>
      <c r="F202" s="31" t="s">
        <v>42</v>
      </c>
      <c r="G202" s="23"/>
      <c r="H202" s="23"/>
      <c r="I202" s="23"/>
      <c r="J202" s="23"/>
    </row>
    <row r="203" spans="1:10" ht="14.1" customHeight="1" x14ac:dyDescent="0.25">
      <c r="A203" s="23"/>
      <c r="B203" s="27" t="s">
        <v>47</v>
      </c>
      <c r="C203" s="31" t="s">
        <v>18</v>
      </c>
      <c r="D203" s="31" t="s">
        <v>2193</v>
      </c>
      <c r="E203" s="31" t="s">
        <v>2194</v>
      </c>
      <c r="F203" s="31" t="s">
        <v>42</v>
      </c>
      <c r="G203" s="23"/>
      <c r="H203" s="23"/>
      <c r="I203" s="23"/>
      <c r="J203" s="23"/>
    </row>
    <row r="204" spans="1:10" ht="14.1" customHeight="1" x14ac:dyDescent="0.25">
      <c r="A204" s="23"/>
      <c r="B204" s="1617" t="s">
        <v>24</v>
      </c>
      <c r="C204" s="1618"/>
      <c r="D204" s="1618"/>
      <c r="E204" s="1618"/>
      <c r="F204" s="1618"/>
      <c r="G204" s="23"/>
      <c r="H204" s="23"/>
      <c r="I204" s="23"/>
      <c r="J204" s="23"/>
    </row>
    <row r="205" spans="1:10" ht="14.1" customHeight="1" x14ac:dyDescent="0.25">
      <c r="A205" s="23"/>
      <c r="B205" s="35"/>
      <c r="C205" s="36">
        <v>2023</v>
      </c>
      <c r="D205" s="36">
        <v>2024</v>
      </c>
      <c r="E205" s="36">
        <v>2025</v>
      </c>
      <c r="F205" s="36">
        <v>2026</v>
      </c>
      <c r="G205" s="23"/>
      <c r="H205" s="23"/>
      <c r="I205" s="23"/>
      <c r="J205" s="23"/>
    </row>
    <row r="206" spans="1:10" ht="14.1" customHeight="1" x14ac:dyDescent="0.25">
      <c r="A206" s="23"/>
      <c r="B206" s="37"/>
      <c r="C206" s="38" t="s">
        <v>22</v>
      </c>
      <c r="D206" s="38" t="s">
        <v>23</v>
      </c>
      <c r="E206" s="38" t="s">
        <v>23</v>
      </c>
      <c r="F206" s="38" t="s">
        <v>23</v>
      </c>
      <c r="G206" s="23"/>
      <c r="H206" s="23"/>
      <c r="I206" s="23"/>
      <c r="J206" s="23"/>
    </row>
    <row r="207" spans="1:10" ht="14.1" customHeight="1" x14ac:dyDescent="0.25">
      <c r="A207" s="23"/>
      <c r="B207" s="39" t="s">
        <v>48</v>
      </c>
      <c r="C207" s="40">
        <v>0</v>
      </c>
      <c r="D207" s="40">
        <v>0</v>
      </c>
      <c r="E207" s="40">
        <v>0</v>
      </c>
      <c r="F207" s="40">
        <v>0</v>
      </c>
      <c r="G207" s="23"/>
      <c r="H207" s="23"/>
      <c r="I207" s="23"/>
      <c r="J207" s="23"/>
    </row>
    <row r="208" spans="1:10" ht="14.1" customHeight="1" x14ac:dyDescent="0.25">
      <c r="A208" s="23"/>
      <c r="B208" s="39" t="s">
        <v>49</v>
      </c>
      <c r="C208" s="40">
        <v>0</v>
      </c>
      <c r="D208" s="40">
        <v>0</v>
      </c>
      <c r="E208" s="40">
        <v>0</v>
      </c>
      <c r="F208" s="40">
        <v>0</v>
      </c>
      <c r="G208" s="23"/>
      <c r="H208" s="23"/>
      <c r="I208" s="23"/>
      <c r="J208" s="23"/>
    </row>
    <row r="209" spans="1:10" ht="14.1" customHeight="1" x14ac:dyDescent="0.25">
      <c r="A209" s="23"/>
      <c r="B209" s="39" t="s">
        <v>50</v>
      </c>
      <c r="C209" s="40">
        <v>0</v>
      </c>
      <c r="D209" s="40">
        <v>0</v>
      </c>
      <c r="E209" s="40">
        <v>0</v>
      </c>
      <c r="F209" s="40">
        <v>0</v>
      </c>
      <c r="G209" s="23"/>
      <c r="H209" s="23"/>
      <c r="I209" s="23"/>
      <c r="J209" s="23"/>
    </row>
    <row r="210" spans="1:10" ht="14.1" customHeight="1" x14ac:dyDescent="0.25">
      <c r="A210" s="23"/>
      <c r="B210" s="39" t="s">
        <v>51</v>
      </c>
      <c r="C210" s="40">
        <v>0</v>
      </c>
      <c r="D210" s="40">
        <v>0</v>
      </c>
      <c r="E210" s="40">
        <v>0</v>
      </c>
      <c r="F210" s="40">
        <v>0</v>
      </c>
      <c r="G210" s="23"/>
      <c r="H210" s="23"/>
      <c r="I210" s="23"/>
      <c r="J210" s="23"/>
    </row>
    <row r="211" spans="1:10" ht="14.1" customHeight="1" x14ac:dyDescent="0.25">
      <c r="A211" s="23"/>
      <c r="B211" s="39" t="s">
        <v>49</v>
      </c>
      <c r="C211" s="40">
        <v>0</v>
      </c>
      <c r="D211" s="40">
        <v>0</v>
      </c>
      <c r="E211" s="40">
        <v>0</v>
      </c>
      <c r="F211" s="40">
        <v>0</v>
      </c>
      <c r="G211" s="23"/>
      <c r="H211" s="23"/>
      <c r="I211" s="23"/>
      <c r="J211" s="23"/>
    </row>
    <row r="212" spans="1:10" ht="14.1" customHeight="1" x14ac:dyDescent="0.25">
      <c r="A212" s="23"/>
      <c r="B212" s="39" t="s">
        <v>50</v>
      </c>
      <c r="C212" s="40">
        <v>0</v>
      </c>
      <c r="D212" s="40">
        <v>0</v>
      </c>
      <c r="E212" s="40">
        <v>0</v>
      </c>
      <c r="F212" s="40">
        <v>0</v>
      </c>
      <c r="G212" s="23"/>
      <c r="H212" s="23"/>
      <c r="I212" s="23"/>
      <c r="J212" s="23"/>
    </row>
    <row r="213" spans="1:10" ht="14.1" customHeight="1" x14ac:dyDescent="0.25">
      <c r="A213" s="23"/>
      <c r="B213" s="39" t="s">
        <v>52</v>
      </c>
      <c r="C213" s="40">
        <v>0</v>
      </c>
      <c r="D213" s="40">
        <v>0</v>
      </c>
      <c r="E213" s="40">
        <v>0</v>
      </c>
      <c r="F213" s="40">
        <v>0</v>
      </c>
      <c r="G213" s="23"/>
      <c r="H213" s="23"/>
      <c r="I213" s="23"/>
      <c r="J213" s="23"/>
    </row>
    <row r="214" spans="1:10" ht="14.1" customHeight="1" x14ac:dyDescent="0.25">
      <c r="A214" s="23"/>
      <c r="B214" s="39" t="s">
        <v>49</v>
      </c>
      <c r="C214" s="40">
        <v>0</v>
      </c>
      <c r="D214" s="40">
        <v>0</v>
      </c>
      <c r="E214" s="40">
        <v>0</v>
      </c>
      <c r="F214" s="40">
        <v>0</v>
      </c>
      <c r="G214" s="23"/>
      <c r="H214" s="23"/>
      <c r="I214" s="23"/>
      <c r="J214" s="23"/>
    </row>
    <row r="215" spans="1:10" ht="14.1" customHeight="1" x14ac:dyDescent="0.25">
      <c r="A215" s="23"/>
      <c r="B215" s="39" t="s">
        <v>50</v>
      </c>
      <c r="C215" s="40">
        <v>0</v>
      </c>
      <c r="D215" s="40">
        <v>0</v>
      </c>
      <c r="E215" s="40">
        <v>0</v>
      </c>
      <c r="F215" s="40">
        <v>0</v>
      </c>
      <c r="G215" s="23"/>
      <c r="H215" s="23"/>
      <c r="I215" s="23"/>
      <c r="J215" s="23"/>
    </row>
    <row r="216" spans="1:10" ht="14.1" customHeight="1" x14ac:dyDescent="0.25">
      <c r="A216" s="23"/>
      <c r="B216" s="39" t="s">
        <v>53</v>
      </c>
      <c r="C216" s="40">
        <v>0</v>
      </c>
      <c r="D216" s="40">
        <v>0</v>
      </c>
      <c r="E216" s="40">
        <v>0</v>
      </c>
      <c r="F216" s="40">
        <v>0</v>
      </c>
      <c r="G216" s="23"/>
      <c r="H216" s="23"/>
      <c r="I216" s="23"/>
      <c r="J216" s="23"/>
    </row>
    <row r="217" spans="1:10" ht="14.1" customHeight="1" x14ac:dyDescent="0.25">
      <c r="A217" s="23"/>
      <c r="B217" s="39" t="s">
        <v>49</v>
      </c>
      <c r="C217" s="40">
        <v>0</v>
      </c>
      <c r="D217" s="40">
        <v>0</v>
      </c>
      <c r="E217" s="40">
        <v>0</v>
      </c>
      <c r="F217" s="40">
        <v>0</v>
      </c>
      <c r="G217" s="23"/>
      <c r="H217" s="23"/>
      <c r="I217" s="23"/>
      <c r="J217" s="23"/>
    </row>
    <row r="218" spans="1:10" ht="14.1" customHeight="1" x14ac:dyDescent="0.25">
      <c r="A218" s="23"/>
      <c r="B218" s="39" t="s">
        <v>50</v>
      </c>
      <c r="C218" s="40">
        <v>0</v>
      </c>
      <c r="D218" s="40">
        <v>0</v>
      </c>
      <c r="E218" s="40">
        <v>0</v>
      </c>
      <c r="F218" s="40">
        <v>0</v>
      </c>
      <c r="G218" s="23"/>
      <c r="H218" s="23"/>
      <c r="I218" s="23"/>
      <c r="J218" s="23"/>
    </row>
    <row r="219" spans="1:10" ht="14.1" customHeight="1" x14ac:dyDescent="0.25">
      <c r="A219" s="23"/>
      <c r="B219" s="39" t="s">
        <v>54</v>
      </c>
      <c r="C219" s="40">
        <v>0</v>
      </c>
      <c r="D219" s="40">
        <v>0</v>
      </c>
      <c r="E219" s="40">
        <v>0</v>
      </c>
      <c r="F219" s="40">
        <v>0</v>
      </c>
      <c r="G219" s="23"/>
      <c r="H219" s="23"/>
      <c r="I219" s="23"/>
      <c r="J219" s="23"/>
    </row>
    <row r="220" spans="1:10" ht="14.1" customHeight="1" x14ac:dyDescent="0.25">
      <c r="A220" s="23"/>
      <c r="B220" s="39" t="s">
        <v>49</v>
      </c>
      <c r="C220" s="40">
        <v>0</v>
      </c>
      <c r="D220" s="40">
        <v>0</v>
      </c>
      <c r="E220" s="40">
        <v>0</v>
      </c>
      <c r="F220" s="40">
        <v>0</v>
      </c>
      <c r="G220" s="23"/>
      <c r="H220" s="23"/>
      <c r="I220" s="23"/>
      <c r="J220" s="23"/>
    </row>
    <row r="221" spans="1:10" ht="14.1" customHeight="1" x14ac:dyDescent="0.25">
      <c r="A221" s="23"/>
      <c r="B221" s="39" t="s">
        <v>50</v>
      </c>
      <c r="C221" s="40">
        <v>0</v>
      </c>
      <c r="D221" s="40">
        <v>0</v>
      </c>
      <c r="E221" s="40">
        <v>0</v>
      </c>
      <c r="F221" s="40">
        <v>0</v>
      </c>
      <c r="G221" s="23"/>
      <c r="H221" s="23"/>
      <c r="I221" s="23"/>
      <c r="J221" s="23"/>
    </row>
    <row r="222" spans="1:10" ht="14.1" customHeight="1" x14ac:dyDescent="0.25">
      <c r="A222" s="23"/>
      <c r="B222" s="39" t="s">
        <v>55</v>
      </c>
      <c r="C222" s="40">
        <v>0</v>
      </c>
      <c r="D222" s="40">
        <v>0</v>
      </c>
      <c r="E222" s="40">
        <v>0</v>
      </c>
      <c r="F222" s="40">
        <v>0</v>
      </c>
      <c r="G222" s="23"/>
      <c r="H222" s="23"/>
      <c r="I222" s="23"/>
      <c r="J222" s="23"/>
    </row>
    <row r="223" spans="1:10" ht="14.1" customHeight="1" x14ac:dyDescent="0.25">
      <c r="A223" s="23"/>
      <c r="B223" s="39" t="s">
        <v>49</v>
      </c>
      <c r="C223" s="40">
        <v>0</v>
      </c>
      <c r="D223" s="40">
        <v>0</v>
      </c>
      <c r="E223" s="40">
        <v>0</v>
      </c>
      <c r="F223" s="40">
        <v>0</v>
      </c>
      <c r="G223" s="23"/>
      <c r="H223" s="23"/>
      <c r="I223" s="23"/>
      <c r="J223" s="23"/>
    </row>
    <row r="224" spans="1:10" ht="14.1" customHeight="1" x14ac:dyDescent="0.25">
      <c r="A224" s="23"/>
      <c r="B224" s="39" t="s">
        <v>50</v>
      </c>
      <c r="C224" s="40">
        <v>0</v>
      </c>
      <c r="D224" s="40">
        <v>0</v>
      </c>
      <c r="E224" s="40">
        <v>0</v>
      </c>
      <c r="F224" s="40">
        <v>0</v>
      </c>
      <c r="G224" s="23"/>
      <c r="H224" s="23"/>
      <c r="I224" s="23"/>
      <c r="J224" s="23"/>
    </row>
    <row r="225" spans="1:10" ht="14.1" customHeight="1" x14ac:dyDescent="0.25">
      <c r="A225" s="23"/>
      <c r="B225" s="39" t="s">
        <v>56</v>
      </c>
      <c r="C225" s="40">
        <v>0</v>
      </c>
      <c r="D225" s="40">
        <v>0</v>
      </c>
      <c r="E225" s="40">
        <v>0</v>
      </c>
      <c r="F225" s="40">
        <v>0</v>
      </c>
      <c r="G225" s="23"/>
      <c r="H225" s="23"/>
      <c r="I225" s="23"/>
      <c r="J225" s="23"/>
    </row>
    <row r="226" spans="1:10" ht="14.1" customHeight="1" x14ac:dyDescent="0.25">
      <c r="A226" s="23"/>
      <c r="B226" s="39" t="s">
        <v>49</v>
      </c>
      <c r="C226" s="40">
        <v>0</v>
      </c>
      <c r="D226" s="40">
        <v>0</v>
      </c>
      <c r="E226" s="40">
        <v>0</v>
      </c>
      <c r="F226" s="40">
        <v>0</v>
      </c>
      <c r="G226" s="23"/>
      <c r="H226" s="23"/>
      <c r="I226" s="23"/>
      <c r="J226" s="23"/>
    </row>
    <row r="227" spans="1:10" ht="14.1" customHeight="1" x14ac:dyDescent="0.25">
      <c r="A227" s="23"/>
      <c r="B227" s="39" t="s">
        <v>50</v>
      </c>
      <c r="C227" s="40">
        <v>0</v>
      </c>
      <c r="D227" s="40">
        <v>0</v>
      </c>
      <c r="E227" s="40">
        <v>0</v>
      </c>
      <c r="F227" s="40">
        <v>0</v>
      </c>
      <c r="G227" s="23"/>
      <c r="H227" s="23"/>
      <c r="I227" s="23"/>
      <c r="J227" s="23"/>
    </row>
    <row r="228" spans="1:10" ht="14.1" customHeight="1" x14ac:dyDescent="0.25">
      <c r="A228" s="23"/>
      <c r="B228" s="39" t="s">
        <v>57</v>
      </c>
      <c r="C228" s="40">
        <v>0</v>
      </c>
      <c r="D228" s="40">
        <v>0</v>
      </c>
      <c r="E228" s="40">
        <v>0</v>
      </c>
      <c r="F228" s="40">
        <v>0</v>
      </c>
      <c r="G228" s="23"/>
      <c r="H228" s="23"/>
      <c r="I228" s="23"/>
      <c r="J228" s="23"/>
    </row>
    <row r="229" spans="1:10" ht="14.1" customHeight="1" x14ac:dyDescent="0.25">
      <c r="A229" s="23"/>
      <c r="B229" s="39" t="s">
        <v>49</v>
      </c>
      <c r="C229" s="40">
        <v>0</v>
      </c>
      <c r="D229" s="40">
        <v>0</v>
      </c>
      <c r="E229" s="40">
        <v>0</v>
      </c>
      <c r="F229" s="40">
        <v>0</v>
      </c>
      <c r="G229" s="23"/>
      <c r="H229" s="23"/>
      <c r="I229" s="23"/>
      <c r="J229" s="23"/>
    </row>
    <row r="230" spans="1:10" ht="14.1" customHeight="1" x14ac:dyDescent="0.25">
      <c r="A230" s="23"/>
      <c r="B230" s="39" t="s">
        <v>58</v>
      </c>
      <c r="C230" s="40">
        <v>0</v>
      </c>
      <c r="D230" s="40">
        <v>0</v>
      </c>
      <c r="E230" s="40">
        <v>0</v>
      </c>
      <c r="F230" s="40">
        <v>0</v>
      </c>
      <c r="G230" s="23"/>
      <c r="H230" s="23"/>
      <c r="I230" s="23"/>
      <c r="J230" s="23"/>
    </row>
    <row r="231" spans="1:10" ht="14.1" customHeight="1" x14ac:dyDescent="0.25">
      <c r="A231" s="23"/>
      <c r="B231" s="39" t="s">
        <v>59</v>
      </c>
      <c r="C231" s="40">
        <v>0</v>
      </c>
      <c r="D231" s="40">
        <v>0</v>
      </c>
      <c r="E231" s="40">
        <v>0</v>
      </c>
      <c r="F231" s="40">
        <v>0</v>
      </c>
      <c r="G231" s="23"/>
      <c r="H231" s="23"/>
      <c r="I231" s="23"/>
      <c r="J231" s="23"/>
    </row>
    <row r="232" spans="1:10" ht="14.1" customHeight="1" x14ac:dyDescent="0.25">
      <c r="A232" s="23"/>
      <c r="B232" s="39" t="s">
        <v>60</v>
      </c>
      <c r="C232" s="40">
        <v>0</v>
      </c>
      <c r="D232" s="40">
        <v>0</v>
      </c>
      <c r="E232" s="40">
        <v>0</v>
      </c>
      <c r="F232" s="40">
        <v>0</v>
      </c>
      <c r="G232" s="23"/>
      <c r="H232" s="23"/>
      <c r="I232" s="23"/>
      <c r="J232" s="23"/>
    </row>
    <row r="233" spans="1:10" ht="14.1" customHeight="1" x14ac:dyDescent="0.25">
      <c r="A233" s="23"/>
      <c r="B233" s="39" t="s">
        <v>61</v>
      </c>
      <c r="C233" s="40">
        <v>0</v>
      </c>
      <c r="D233" s="40">
        <v>0</v>
      </c>
      <c r="E233" s="40">
        <v>0</v>
      </c>
      <c r="F233" s="40">
        <v>0</v>
      </c>
      <c r="G233" s="23"/>
      <c r="H233" s="23"/>
      <c r="I233" s="23"/>
      <c r="J233" s="23"/>
    </row>
    <row r="234" spans="1:10" ht="14.1" customHeight="1" x14ac:dyDescent="0.25">
      <c r="A234" s="23"/>
      <c r="B234" s="39" t="s">
        <v>62</v>
      </c>
      <c r="C234" s="40">
        <v>0</v>
      </c>
      <c r="D234" s="40">
        <v>23800000</v>
      </c>
      <c r="E234" s="40">
        <v>6500000</v>
      </c>
      <c r="F234" s="40">
        <v>6500000</v>
      </c>
      <c r="G234" s="23"/>
      <c r="H234" s="23"/>
      <c r="I234" s="23"/>
      <c r="J234" s="23"/>
    </row>
    <row r="235" spans="1:10" ht="14.1" customHeight="1" x14ac:dyDescent="0.25">
      <c r="A235" s="23"/>
      <c r="B235" s="39" t="s">
        <v>49</v>
      </c>
      <c r="C235" s="40">
        <v>0</v>
      </c>
      <c r="D235" s="40">
        <v>0</v>
      </c>
      <c r="E235" s="40">
        <v>0</v>
      </c>
      <c r="F235" s="40">
        <v>0</v>
      </c>
      <c r="G235" s="23"/>
      <c r="H235" s="23"/>
      <c r="I235" s="23"/>
      <c r="J235" s="23"/>
    </row>
    <row r="236" spans="1:10" ht="14.1" customHeight="1" x14ac:dyDescent="0.25">
      <c r="A236" s="23"/>
      <c r="B236" s="39" t="s">
        <v>58</v>
      </c>
      <c r="C236" s="40">
        <v>0</v>
      </c>
      <c r="D236" s="40">
        <v>0</v>
      </c>
      <c r="E236" s="40">
        <v>0</v>
      </c>
      <c r="F236" s="40">
        <v>0</v>
      </c>
      <c r="G236" s="23"/>
      <c r="H236" s="23"/>
      <c r="I236" s="23"/>
      <c r="J236" s="23"/>
    </row>
    <row r="237" spans="1:10" ht="14.1" customHeight="1" x14ac:dyDescent="0.25">
      <c r="A237" s="23"/>
      <c r="B237" s="39" t="s">
        <v>59</v>
      </c>
      <c r="C237" s="40">
        <v>0</v>
      </c>
      <c r="D237" s="40">
        <v>0</v>
      </c>
      <c r="E237" s="40">
        <v>0</v>
      </c>
      <c r="F237" s="40">
        <v>0</v>
      </c>
      <c r="G237" s="23"/>
      <c r="H237" s="23"/>
      <c r="I237" s="23"/>
      <c r="J237" s="23"/>
    </row>
    <row r="238" spans="1:10" ht="14.1" customHeight="1" x14ac:dyDescent="0.25">
      <c r="A238" s="23"/>
      <c r="B238" s="39" t="s">
        <v>60</v>
      </c>
      <c r="C238" s="40">
        <v>0</v>
      </c>
      <c r="D238" s="40">
        <v>0</v>
      </c>
      <c r="E238" s="40">
        <v>0</v>
      </c>
      <c r="F238" s="40">
        <v>0</v>
      </c>
      <c r="G238" s="23"/>
      <c r="H238" s="23"/>
      <c r="I238" s="23"/>
      <c r="J238" s="23"/>
    </row>
    <row r="239" spans="1:10" ht="14.1" customHeight="1" x14ac:dyDescent="0.25">
      <c r="A239" s="23"/>
      <c r="B239" s="39" t="s">
        <v>61</v>
      </c>
      <c r="C239" s="40">
        <v>0</v>
      </c>
      <c r="D239" s="40">
        <v>23800000</v>
      </c>
      <c r="E239" s="40">
        <v>6500000</v>
      </c>
      <c r="F239" s="40">
        <v>6500000</v>
      </c>
      <c r="G239" s="23"/>
      <c r="H239" s="23"/>
      <c r="I239" s="23"/>
      <c r="J239" s="23"/>
    </row>
    <row r="240" spans="1:10" ht="14.1" customHeight="1" x14ac:dyDescent="0.25">
      <c r="A240" s="23"/>
      <c r="B240" s="39" t="s">
        <v>63</v>
      </c>
      <c r="C240" s="40">
        <v>0</v>
      </c>
      <c r="D240" s="40">
        <v>0</v>
      </c>
      <c r="E240" s="40">
        <v>0</v>
      </c>
      <c r="F240" s="40">
        <v>0</v>
      </c>
      <c r="G240" s="23"/>
      <c r="H240" s="23"/>
      <c r="I240" s="23"/>
      <c r="J240" s="23"/>
    </row>
    <row r="241" spans="1:10" ht="14.1" customHeight="1" x14ac:dyDescent="0.25">
      <c r="A241" s="23"/>
      <c r="B241" s="39" t="s">
        <v>49</v>
      </c>
      <c r="C241" s="40">
        <v>0</v>
      </c>
      <c r="D241" s="40">
        <v>0</v>
      </c>
      <c r="E241" s="40">
        <v>0</v>
      </c>
      <c r="F241" s="40">
        <v>0</v>
      </c>
      <c r="G241" s="23"/>
      <c r="H241" s="23"/>
      <c r="I241" s="23"/>
      <c r="J241" s="23"/>
    </row>
    <row r="242" spans="1:10" ht="14.1" customHeight="1" x14ac:dyDescent="0.25">
      <c r="A242" s="23"/>
      <c r="B242" s="39" t="s">
        <v>58</v>
      </c>
      <c r="C242" s="40">
        <v>0</v>
      </c>
      <c r="D242" s="40">
        <v>0</v>
      </c>
      <c r="E242" s="40">
        <v>0</v>
      </c>
      <c r="F242" s="40">
        <v>0</v>
      </c>
      <c r="G242" s="23"/>
      <c r="H242" s="23"/>
      <c r="I242" s="23"/>
      <c r="J242" s="23"/>
    </row>
    <row r="243" spans="1:10" ht="14.1" customHeight="1" x14ac:dyDescent="0.25">
      <c r="A243" s="23"/>
      <c r="B243" s="39" t="s">
        <v>59</v>
      </c>
      <c r="C243" s="40">
        <v>0</v>
      </c>
      <c r="D243" s="40">
        <v>0</v>
      </c>
      <c r="E243" s="40">
        <v>0</v>
      </c>
      <c r="F243" s="40">
        <v>0</v>
      </c>
      <c r="G243" s="23"/>
      <c r="H243" s="23"/>
      <c r="I243" s="23"/>
      <c r="J243" s="23"/>
    </row>
    <row r="244" spans="1:10" ht="14.1" customHeight="1" x14ac:dyDescent="0.25">
      <c r="A244" s="23"/>
      <c r="B244" s="39" t="s">
        <v>60</v>
      </c>
      <c r="C244" s="40">
        <v>0</v>
      </c>
      <c r="D244" s="40">
        <v>0</v>
      </c>
      <c r="E244" s="40">
        <v>0</v>
      </c>
      <c r="F244" s="40">
        <v>0</v>
      </c>
      <c r="G244" s="23"/>
      <c r="H244" s="23"/>
      <c r="I244" s="23"/>
      <c r="J244" s="23"/>
    </row>
    <row r="245" spans="1:10" ht="14.1" customHeight="1" x14ac:dyDescent="0.25">
      <c r="A245" s="23"/>
      <c r="B245" s="39" t="s">
        <v>61</v>
      </c>
      <c r="C245" s="40">
        <v>0</v>
      </c>
      <c r="D245" s="40">
        <v>0</v>
      </c>
      <c r="E245" s="40">
        <v>0</v>
      </c>
      <c r="F245" s="40">
        <v>0</v>
      </c>
      <c r="G245" s="23"/>
      <c r="H245" s="23"/>
      <c r="I245" s="23"/>
      <c r="J245" s="23"/>
    </row>
    <row r="246" spans="1:10" ht="14.1" customHeight="1" x14ac:dyDescent="0.25">
      <c r="A246" s="23"/>
      <c r="B246" s="39" t="s">
        <v>64</v>
      </c>
      <c r="C246" s="40">
        <v>0</v>
      </c>
      <c r="D246" s="40">
        <v>0</v>
      </c>
      <c r="E246" s="40">
        <v>0</v>
      </c>
      <c r="F246" s="40">
        <v>0</v>
      </c>
      <c r="G246" s="23"/>
      <c r="H246" s="23"/>
      <c r="I246" s="23"/>
      <c r="J246" s="23"/>
    </row>
    <row r="247" spans="1:10" ht="14.1" customHeight="1" x14ac:dyDescent="0.25">
      <c r="A247" s="23"/>
      <c r="B247" s="39" t="s">
        <v>65</v>
      </c>
      <c r="C247" s="40">
        <v>0</v>
      </c>
      <c r="D247" s="40">
        <v>0</v>
      </c>
      <c r="E247" s="40">
        <v>0</v>
      </c>
      <c r="F247" s="40">
        <v>0</v>
      </c>
      <c r="G247" s="23"/>
      <c r="H247" s="23"/>
      <c r="I247" s="23"/>
      <c r="J247" s="23"/>
    </row>
    <row r="248" spans="1:10" ht="14.1" customHeight="1" x14ac:dyDescent="0.25">
      <c r="A248" s="23"/>
      <c r="B248" s="41" t="s">
        <v>25</v>
      </c>
      <c r="C248" s="40">
        <v>0</v>
      </c>
      <c r="D248" s="40">
        <v>23800000</v>
      </c>
      <c r="E248" s="40">
        <v>6500000</v>
      </c>
      <c r="F248" s="40">
        <v>6500000</v>
      </c>
      <c r="G248" s="23"/>
      <c r="H248" s="23"/>
      <c r="I248" s="23"/>
      <c r="J248" s="23"/>
    </row>
    <row r="249" spans="1:10" ht="14.1" customHeight="1" x14ac:dyDescent="0.25">
      <c r="A249" s="23"/>
      <c r="B249" s="32" t="s">
        <v>2195</v>
      </c>
      <c r="C249" s="1621" t="s">
        <v>2196</v>
      </c>
      <c r="D249" s="1622"/>
      <c r="E249" s="1622"/>
      <c r="F249" s="1622"/>
      <c r="G249" s="23"/>
      <c r="H249" s="23"/>
      <c r="I249" s="23"/>
      <c r="J249" s="23"/>
    </row>
    <row r="250" spans="1:10" ht="14.1" customHeight="1" x14ac:dyDescent="0.25">
      <c r="A250" s="23"/>
      <c r="B250" s="33" t="s">
        <v>19</v>
      </c>
      <c r="C250" s="1619" t="s">
        <v>2197</v>
      </c>
      <c r="D250" s="1620"/>
      <c r="E250" s="1620"/>
      <c r="F250" s="1620"/>
      <c r="G250" s="23"/>
      <c r="H250" s="23"/>
      <c r="I250" s="23"/>
      <c r="J250" s="23"/>
    </row>
    <row r="251" spans="1:10" ht="14.1" customHeight="1" x14ac:dyDescent="0.25">
      <c r="A251" s="23"/>
      <c r="B251" s="34" t="s">
        <v>20</v>
      </c>
      <c r="C251" s="1615" t="s">
        <v>18</v>
      </c>
      <c r="D251" s="1616"/>
      <c r="E251" s="1616"/>
      <c r="F251" s="1616"/>
      <c r="G251" s="23"/>
      <c r="H251" s="23"/>
      <c r="I251" s="23"/>
      <c r="J251" s="23"/>
    </row>
    <row r="252" spans="1:10" ht="14.1" customHeight="1" x14ac:dyDescent="0.25">
      <c r="A252" s="23"/>
      <c r="B252" s="34" t="s">
        <v>21</v>
      </c>
      <c r="C252" s="1615" t="s">
        <v>2198</v>
      </c>
      <c r="D252" s="1616"/>
      <c r="E252" s="1616"/>
      <c r="F252" s="1616"/>
      <c r="G252" s="23"/>
      <c r="H252" s="23"/>
      <c r="I252" s="23"/>
      <c r="J252" s="23"/>
    </row>
    <row r="253" spans="1:10" ht="15" customHeight="1" x14ac:dyDescent="0.25">
      <c r="A253" s="23"/>
      <c r="B253" s="35"/>
      <c r="C253" s="36">
        <v>2023</v>
      </c>
      <c r="D253" s="36">
        <v>2024</v>
      </c>
      <c r="E253" s="36">
        <v>2025</v>
      </c>
      <c r="F253" s="36">
        <v>2026</v>
      </c>
      <c r="G253" s="23"/>
      <c r="H253" s="23"/>
      <c r="I253" s="23"/>
      <c r="J253" s="23"/>
    </row>
    <row r="254" spans="1:10" ht="15" customHeight="1" x14ac:dyDescent="0.25">
      <c r="A254" s="23"/>
      <c r="B254" s="37"/>
      <c r="C254" s="38" t="s">
        <v>22</v>
      </c>
      <c r="D254" s="38" t="s">
        <v>23</v>
      </c>
      <c r="E254" s="38" t="s">
        <v>23</v>
      </c>
      <c r="F254" s="38" t="s">
        <v>23</v>
      </c>
      <c r="G254" s="23"/>
      <c r="H254" s="23"/>
      <c r="I254" s="23"/>
      <c r="J254" s="23"/>
    </row>
    <row r="255" spans="1:10" ht="14.1" customHeight="1" x14ac:dyDescent="0.25">
      <c r="A255" s="23"/>
      <c r="B255" s="27" t="s">
        <v>33</v>
      </c>
      <c r="C255" s="31" t="s">
        <v>34</v>
      </c>
      <c r="D255" s="31" t="s">
        <v>34</v>
      </c>
      <c r="E255" s="31" t="s">
        <v>34</v>
      </c>
      <c r="F255" s="31" t="s">
        <v>34</v>
      </c>
      <c r="G255" s="23"/>
      <c r="H255" s="23"/>
      <c r="I255" s="23"/>
      <c r="J255" s="23"/>
    </row>
    <row r="256" spans="1:10" ht="14.1" customHeight="1" x14ac:dyDescent="0.25">
      <c r="A256" s="23"/>
      <c r="B256" s="27" t="s">
        <v>35</v>
      </c>
      <c r="C256" s="31" t="s">
        <v>2199</v>
      </c>
      <c r="D256" s="31" t="s">
        <v>2200</v>
      </c>
      <c r="E256" s="31" t="s">
        <v>2200</v>
      </c>
      <c r="F256" s="31" t="s">
        <v>2200</v>
      </c>
      <c r="G256" s="23"/>
      <c r="H256" s="23"/>
      <c r="I256" s="23"/>
      <c r="J256" s="23"/>
    </row>
    <row r="257" spans="1:10" ht="14.1" customHeight="1" x14ac:dyDescent="0.25">
      <c r="A257" s="23"/>
      <c r="B257" s="27" t="s">
        <v>40</v>
      </c>
      <c r="C257" s="31" t="s">
        <v>2199</v>
      </c>
      <c r="D257" s="31" t="s">
        <v>2200</v>
      </c>
      <c r="E257" s="31" t="s">
        <v>2200</v>
      </c>
      <c r="F257" s="31" t="s">
        <v>2200</v>
      </c>
      <c r="G257" s="23"/>
      <c r="H257" s="23"/>
      <c r="I257" s="23"/>
      <c r="J257" s="23"/>
    </row>
    <row r="258" spans="1:10" ht="14.1" customHeight="1" x14ac:dyDescent="0.25">
      <c r="A258" s="23"/>
      <c r="B258" s="27" t="s">
        <v>41</v>
      </c>
      <c r="C258" s="31" t="s">
        <v>18</v>
      </c>
      <c r="D258" s="31" t="s">
        <v>42</v>
      </c>
      <c r="E258" s="31" t="s">
        <v>42</v>
      </c>
      <c r="F258" s="31" t="s">
        <v>42</v>
      </c>
      <c r="G258" s="23"/>
      <c r="H258" s="23"/>
      <c r="I258" s="23"/>
      <c r="J258" s="23"/>
    </row>
    <row r="259" spans="1:10" ht="14.1" customHeight="1" x14ac:dyDescent="0.25">
      <c r="A259" s="23"/>
      <c r="B259" s="27" t="s">
        <v>43</v>
      </c>
      <c r="C259" s="31" t="s">
        <v>18</v>
      </c>
      <c r="D259" s="31" t="s">
        <v>1233</v>
      </c>
      <c r="E259" s="31" t="s">
        <v>42</v>
      </c>
      <c r="F259" s="31" t="s">
        <v>42</v>
      </c>
      <c r="G259" s="23"/>
      <c r="H259" s="23"/>
      <c r="I259" s="23"/>
      <c r="J259" s="23"/>
    </row>
    <row r="260" spans="1:10" ht="14.1" customHeight="1" x14ac:dyDescent="0.25">
      <c r="A260" s="23"/>
      <c r="B260" s="27" t="s">
        <v>47</v>
      </c>
      <c r="C260" s="31" t="s">
        <v>18</v>
      </c>
      <c r="D260" s="31" t="s">
        <v>1233</v>
      </c>
      <c r="E260" s="31" t="s">
        <v>42</v>
      </c>
      <c r="F260" s="31" t="s">
        <v>42</v>
      </c>
      <c r="G260" s="23"/>
      <c r="H260" s="23"/>
      <c r="I260" s="23"/>
      <c r="J260" s="23"/>
    </row>
    <row r="261" spans="1:10" ht="14.1" customHeight="1" x14ac:dyDescent="0.25">
      <c r="A261" s="23"/>
      <c r="B261" s="1617" t="s">
        <v>24</v>
      </c>
      <c r="C261" s="1618"/>
      <c r="D261" s="1618"/>
      <c r="E261" s="1618"/>
      <c r="F261" s="1618"/>
      <c r="G261" s="23"/>
      <c r="H261" s="23"/>
      <c r="I261" s="23"/>
      <c r="J261" s="23"/>
    </row>
    <row r="262" spans="1:10" ht="14.1" customHeight="1" x14ac:dyDescent="0.25">
      <c r="A262" s="23"/>
      <c r="B262" s="35"/>
      <c r="C262" s="36">
        <v>2023</v>
      </c>
      <c r="D262" s="36">
        <v>2024</v>
      </c>
      <c r="E262" s="36">
        <v>2025</v>
      </c>
      <c r="F262" s="36">
        <v>2026</v>
      </c>
      <c r="G262" s="23"/>
      <c r="H262" s="23"/>
      <c r="I262" s="23"/>
      <c r="J262" s="23"/>
    </row>
    <row r="263" spans="1:10" ht="14.1" customHeight="1" x14ac:dyDescent="0.25">
      <c r="A263" s="23"/>
      <c r="B263" s="37"/>
      <c r="C263" s="38" t="s">
        <v>22</v>
      </c>
      <c r="D263" s="38" t="s">
        <v>23</v>
      </c>
      <c r="E263" s="38" t="s">
        <v>23</v>
      </c>
      <c r="F263" s="38" t="s">
        <v>23</v>
      </c>
      <c r="G263" s="23"/>
      <c r="H263" s="23"/>
      <c r="I263" s="23"/>
      <c r="J263" s="23"/>
    </row>
    <row r="264" spans="1:10" ht="14.1" customHeight="1" x14ac:dyDescent="0.25">
      <c r="A264" s="23"/>
      <c r="B264" s="39" t="s">
        <v>48</v>
      </c>
      <c r="C264" s="40">
        <v>0</v>
      </c>
      <c r="D264" s="40">
        <v>0</v>
      </c>
      <c r="E264" s="40">
        <v>0</v>
      </c>
      <c r="F264" s="40">
        <v>0</v>
      </c>
      <c r="G264" s="23"/>
      <c r="H264" s="23"/>
      <c r="I264" s="23"/>
      <c r="J264" s="23"/>
    </row>
    <row r="265" spans="1:10" ht="14.1" customHeight="1" x14ac:dyDescent="0.25">
      <c r="A265" s="23"/>
      <c r="B265" s="39" t="s">
        <v>49</v>
      </c>
      <c r="C265" s="40">
        <v>0</v>
      </c>
      <c r="D265" s="40">
        <v>0</v>
      </c>
      <c r="E265" s="40">
        <v>0</v>
      </c>
      <c r="F265" s="40">
        <v>0</v>
      </c>
      <c r="G265" s="23"/>
      <c r="H265" s="23"/>
      <c r="I265" s="23"/>
      <c r="J265" s="23"/>
    </row>
    <row r="266" spans="1:10" ht="14.1" customHeight="1" x14ac:dyDescent="0.25">
      <c r="A266" s="23"/>
      <c r="B266" s="39" t="s">
        <v>50</v>
      </c>
      <c r="C266" s="40">
        <v>0</v>
      </c>
      <c r="D266" s="40">
        <v>0</v>
      </c>
      <c r="E266" s="40">
        <v>0</v>
      </c>
      <c r="F266" s="40">
        <v>0</v>
      </c>
      <c r="G266" s="23"/>
      <c r="H266" s="23"/>
      <c r="I266" s="23"/>
      <c r="J266" s="23"/>
    </row>
    <row r="267" spans="1:10" ht="14.1" customHeight="1" x14ac:dyDescent="0.25">
      <c r="A267" s="23"/>
      <c r="B267" s="39" t="s">
        <v>51</v>
      </c>
      <c r="C267" s="40">
        <v>0</v>
      </c>
      <c r="D267" s="40">
        <v>0</v>
      </c>
      <c r="E267" s="40">
        <v>0</v>
      </c>
      <c r="F267" s="40">
        <v>0</v>
      </c>
      <c r="G267" s="23"/>
      <c r="H267" s="23"/>
      <c r="I267" s="23"/>
      <c r="J267" s="23"/>
    </row>
    <row r="268" spans="1:10" ht="14.1" customHeight="1" x14ac:dyDescent="0.25">
      <c r="A268" s="23"/>
      <c r="B268" s="39" t="s">
        <v>49</v>
      </c>
      <c r="C268" s="40">
        <v>0</v>
      </c>
      <c r="D268" s="40">
        <v>0</v>
      </c>
      <c r="E268" s="40">
        <v>0</v>
      </c>
      <c r="F268" s="40">
        <v>0</v>
      </c>
      <c r="G268" s="23"/>
      <c r="H268" s="23"/>
      <c r="I268" s="23"/>
      <c r="J268" s="23"/>
    </row>
    <row r="269" spans="1:10" ht="14.1" customHeight="1" x14ac:dyDescent="0.25">
      <c r="A269" s="23"/>
      <c r="B269" s="39" t="s">
        <v>50</v>
      </c>
      <c r="C269" s="40">
        <v>0</v>
      </c>
      <c r="D269" s="40">
        <v>0</v>
      </c>
      <c r="E269" s="40">
        <v>0</v>
      </c>
      <c r="F269" s="40">
        <v>0</v>
      </c>
      <c r="G269" s="23"/>
      <c r="H269" s="23"/>
      <c r="I269" s="23"/>
      <c r="J269" s="23"/>
    </row>
    <row r="270" spans="1:10" ht="14.1" customHeight="1" x14ac:dyDescent="0.25">
      <c r="A270" s="23"/>
      <c r="B270" s="39" t="s">
        <v>52</v>
      </c>
      <c r="C270" s="40">
        <v>0</v>
      </c>
      <c r="D270" s="40">
        <v>0</v>
      </c>
      <c r="E270" s="40">
        <v>0</v>
      </c>
      <c r="F270" s="40">
        <v>0</v>
      </c>
      <c r="G270" s="23"/>
      <c r="H270" s="23"/>
      <c r="I270" s="23"/>
      <c r="J270" s="23"/>
    </row>
    <row r="271" spans="1:10" ht="14.1" customHeight="1" x14ac:dyDescent="0.25">
      <c r="A271" s="23"/>
      <c r="B271" s="39" t="s">
        <v>49</v>
      </c>
      <c r="C271" s="40">
        <v>0</v>
      </c>
      <c r="D271" s="40">
        <v>0</v>
      </c>
      <c r="E271" s="40">
        <v>0</v>
      </c>
      <c r="F271" s="40">
        <v>0</v>
      </c>
      <c r="G271" s="23"/>
      <c r="H271" s="23"/>
      <c r="I271" s="23"/>
      <c r="J271" s="23"/>
    </row>
    <row r="272" spans="1:10" ht="14.1" customHeight="1" x14ac:dyDescent="0.25">
      <c r="A272" s="23"/>
      <c r="B272" s="39" t="s">
        <v>50</v>
      </c>
      <c r="C272" s="40">
        <v>0</v>
      </c>
      <c r="D272" s="40">
        <v>0</v>
      </c>
      <c r="E272" s="40">
        <v>0</v>
      </c>
      <c r="F272" s="40">
        <v>0</v>
      </c>
      <c r="G272" s="23"/>
      <c r="H272" s="23"/>
      <c r="I272" s="23"/>
      <c r="J272" s="23"/>
    </row>
    <row r="273" spans="1:10" ht="14.1" customHeight="1" x14ac:dyDescent="0.25">
      <c r="A273" s="23"/>
      <c r="B273" s="39" t="s">
        <v>53</v>
      </c>
      <c r="C273" s="40">
        <v>0</v>
      </c>
      <c r="D273" s="40">
        <v>0</v>
      </c>
      <c r="E273" s="40">
        <v>0</v>
      </c>
      <c r="F273" s="40">
        <v>0</v>
      </c>
      <c r="G273" s="23"/>
      <c r="H273" s="23"/>
      <c r="I273" s="23"/>
      <c r="J273" s="23"/>
    </row>
    <row r="274" spans="1:10" ht="14.1" customHeight="1" x14ac:dyDescent="0.25">
      <c r="A274" s="23"/>
      <c r="B274" s="39" t="s">
        <v>49</v>
      </c>
      <c r="C274" s="40">
        <v>0</v>
      </c>
      <c r="D274" s="40">
        <v>0</v>
      </c>
      <c r="E274" s="40">
        <v>0</v>
      </c>
      <c r="F274" s="40">
        <v>0</v>
      </c>
      <c r="G274" s="23"/>
      <c r="H274" s="23"/>
      <c r="I274" s="23"/>
      <c r="J274" s="23"/>
    </row>
    <row r="275" spans="1:10" ht="14.1" customHeight="1" x14ac:dyDescent="0.25">
      <c r="A275" s="23"/>
      <c r="B275" s="39" t="s">
        <v>50</v>
      </c>
      <c r="C275" s="40">
        <v>0</v>
      </c>
      <c r="D275" s="40">
        <v>0</v>
      </c>
      <c r="E275" s="40">
        <v>0</v>
      </c>
      <c r="F275" s="40">
        <v>0</v>
      </c>
      <c r="G275" s="23"/>
      <c r="H275" s="23"/>
      <c r="I275" s="23"/>
      <c r="J275" s="23"/>
    </row>
    <row r="276" spans="1:10" ht="14.1" customHeight="1" x14ac:dyDescent="0.25">
      <c r="A276" s="23"/>
      <c r="B276" s="39" t="s">
        <v>54</v>
      </c>
      <c r="C276" s="40">
        <v>0</v>
      </c>
      <c r="D276" s="40">
        <v>0</v>
      </c>
      <c r="E276" s="40">
        <v>0</v>
      </c>
      <c r="F276" s="40">
        <v>0</v>
      </c>
      <c r="G276" s="23"/>
      <c r="H276" s="23"/>
      <c r="I276" s="23"/>
      <c r="J276" s="23"/>
    </row>
    <row r="277" spans="1:10" ht="14.1" customHeight="1" x14ac:dyDescent="0.25">
      <c r="A277" s="23"/>
      <c r="B277" s="39" t="s">
        <v>49</v>
      </c>
      <c r="C277" s="40">
        <v>0</v>
      </c>
      <c r="D277" s="40">
        <v>0</v>
      </c>
      <c r="E277" s="40">
        <v>0</v>
      </c>
      <c r="F277" s="40">
        <v>0</v>
      </c>
      <c r="G277" s="23"/>
      <c r="H277" s="23"/>
      <c r="I277" s="23"/>
      <c r="J277" s="23"/>
    </row>
    <row r="278" spans="1:10" ht="14.1" customHeight="1" x14ac:dyDescent="0.25">
      <c r="A278" s="23"/>
      <c r="B278" s="39" t="s">
        <v>50</v>
      </c>
      <c r="C278" s="40">
        <v>0</v>
      </c>
      <c r="D278" s="40">
        <v>0</v>
      </c>
      <c r="E278" s="40">
        <v>0</v>
      </c>
      <c r="F278" s="40">
        <v>0</v>
      </c>
      <c r="G278" s="23"/>
      <c r="H278" s="23"/>
      <c r="I278" s="23"/>
      <c r="J278" s="23"/>
    </row>
    <row r="279" spans="1:10" ht="14.1" customHeight="1" x14ac:dyDescent="0.25">
      <c r="A279" s="23"/>
      <c r="B279" s="39" t="s">
        <v>55</v>
      </c>
      <c r="C279" s="40">
        <v>0</v>
      </c>
      <c r="D279" s="40">
        <v>0</v>
      </c>
      <c r="E279" s="40">
        <v>0</v>
      </c>
      <c r="F279" s="40">
        <v>0</v>
      </c>
      <c r="G279" s="23"/>
      <c r="H279" s="23"/>
      <c r="I279" s="23"/>
      <c r="J279" s="23"/>
    </row>
    <row r="280" spans="1:10" ht="14.1" customHeight="1" x14ac:dyDescent="0.25">
      <c r="A280" s="23"/>
      <c r="B280" s="39" t="s">
        <v>49</v>
      </c>
      <c r="C280" s="40">
        <v>0</v>
      </c>
      <c r="D280" s="40">
        <v>0</v>
      </c>
      <c r="E280" s="40">
        <v>0</v>
      </c>
      <c r="F280" s="40">
        <v>0</v>
      </c>
      <c r="G280" s="23"/>
      <c r="H280" s="23"/>
      <c r="I280" s="23"/>
      <c r="J280" s="23"/>
    </row>
    <row r="281" spans="1:10" ht="14.1" customHeight="1" x14ac:dyDescent="0.25">
      <c r="A281" s="23"/>
      <c r="B281" s="39" t="s">
        <v>50</v>
      </c>
      <c r="C281" s="40">
        <v>0</v>
      </c>
      <c r="D281" s="40">
        <v>0</v>
      </c>
      <c r="E281" s="40">
        <v>0</v>
      </c>
      <c r="F281" s="40">
        <v>0</v>
      </c>
      <c r="G281" s="23"/>
      <c r="H281" s="23"/>
      <c r="I281" s="23"/>
      <c r="J281" s="23"/>
    </row>
    <row r="282" spans="1:10" ht="14.1" customHeight="1" x14ac:dyDescent="0.25">
      <c r="A282" s="23"/>
      <c r="B282" s="39" t="s">
        <v>56</v>
      </c>
      <c r="C282" s="40">
        <v>0</v>
      </c>
      <c r="D282" s="40">
        <v>0</v>
      </c>
      <c r="E282" s="40">
        <v>0</v>
      </c>
      <c r="F282" s="40">
        <v>0</v>
      </c>
      <c r="G282" s="23"/>
      <c r="H282" s="23"/>
      <c r="I282" s="23"/>
      <c r="J282" s="23"/>
    </row>
    <row r="283" spans="1:10" ht="14.1" customHeight="1" x14ac:dyDescent="0.25">
      <c r="A283" s="23"/>
      <c r="B283" s="39" t="s">
        <v>49</v>
      </c>
      <c r="C283" s="40">
        <v>0</v>
      </c>
      <c r="D283" s="40">
        <v>0</v>
      </c>
      <c r="E283" s="40">
        <v>0</v>
      </c>
      <c r="F283" s="40">
        <v>0</v>
      </c>
      <c r="G283" s="23"/>
      <c r="H283" s="23"/>
      <c r="I283" s="23"/>
      <c r="J283" s="23"/>
    </row>
    <row r="284" spans="1:10" ht="14.1" customHeight="1" x14ac:dyDescent="0.25">
      <c r="A284" s="23"/>
      <c r="B284" s="39" t="s">
        <v>50</v>
      </c>
      <c r="C284" s="40">
        <v>0</v>
      </c>
      <c r="D284" s="40">
        <v>0</v>
      </c>
      <c r="E284" s="40">
        <v>0</v>
      </c>
      <c r="F284" s="40">
        <v>0</v>
      </c>
      <c r="G284" s="23"/>
      <c r="H284" s="23"/>
      <c r="I284" s="23"/>
      <c r="J284" s="23"/>
    </row>
    <row r="285" spans="1:10" ht="14.1" customHeight="1" x14ac:dyDescent="0.25">
      <c r="A285" s="23"/>
      <c r="B285" s="39" t="s">
        <v>57</v>
      </c>
      <c r="C285" s="40">
        <v>0</v>
      </c>
      <c r="D285" s="40">
        <v>0</v>
      </c>
      <c r="E285" s="40">
        <v>0</v>
      </c>
      <c r="F285" s="40">
        <v>0</v>
      </c>
      <c r="G285" s="23"/>
      <c r="H285" s="23"/>
      <c r="I285" s="23"/>
      <c r="J285" s="23"/>
    </row>
    <row r="286" spans="1:10" ht="14.1" customHeight="1" x14ac:dyDescent="0.25">
      <c r="A286" s="23"/>
      <c r="B286" s="39" t="s">
        <v>49</v>
      </c>
      <c r="C286" s="40">
        <v>0</v>
      </c>
      <c r="D286" s="40">
        <v>0</v>
      </c>
      <c r="E286" s="40">
        <v>0</v>
      </c>
      <c r="F286" s="40">
        <v>0</v>
      </c>
      <c r="G286" s="23"/>
      <c r="H286" s="23"/>
      <c r="I286" s="23"/>
      <c r="J286" s="23"/>
    </row>
    <row r="287" spans="1:10" ht="14.1" customHeight="1" x14ac:dyDescent="0.25">
      <c r="A287" s="23"/>
      <c r="B287" s="39" t="s">
        <v>58</v>
      </c>
      <c r="C287" s="40">
        <v>0</v>
      </c>
      <c r="D287" s="40">
        <v>0</v>
      </c>
      <c r="E287" s="40">
        <v>0</v>
      </c>
      <c r="F287" s="40">
        <v>0</v>
      </c>
      <c r="G287" s="23"/>
      <c r="H287" s="23"/>
      <c r="I287" s="23"/>
      <c r="J287" s="23"/>
    </row>
    <row r="288" spans="1:10" ht="14.1" customHeight="1" x14ac:dyDescent="0.25">
      <c r="A288" s="23"/>
      <c r="B288" s="39" t="s">
        <v>59</v>
      </c>
      <c r="C288" s="40">
        <v>0</v>
      </c>
      <c r="D288" s="40">
        <v>0</v>
      </c>
      <c r="E288" s="40">
        <v>0</v>
      </c>
      <c r="F288" s="40">
        <v>0</v>
      </c>
      <c r="G288" s="23"/>
      <c r="H288" s="23"/>
      <c r="I288" s="23"/>
      <c r="J288" s="23"/>
    </row>
    <row r="289" spans="1:10" ht="14.1" customHeight="1" x14ac:dyDescent="0.25">
      <c r="A289" s="23"/>
      <c r="B289" s="39" t="s">
        <v>60</v>
      </c>
      <c r="C289" s="40">
        <v>0</v>
      </c>
      <c r="D289" s="40">
        <v>0</v>
      </c>
      <c r="E289" s="40">
        <v>0</v>
      </c>
      <c r="F289" s="40">
        <v>0</v>
      </c>
      <c r="G289" s="23"/>
      <c r="H289" s="23"/>
      <c r="I289" s="23"/>
      <c r="J289" s="23"/>
    </row>
    <row r="290" spans="1:10" ht="14.1" customHeight="1" x14ac:dyDescent="0.25">
      <c r="A290" s="23"/>
      <c r="B290" s="39" t="s">
        <v>61</v>
      </c>
      <c r="C290" s="40">
        <v>0</v>
      </c>
      <c r="D290" s="40">
        <v>0</v>
      </c>
      <c r="E290" s="40">
        <v>0</v>
      </c>
      <c r="F290" s="40">
        <v>0</v>
      </c>
      <c r="G290" s="23"/>
      <c r="H290" s="23"/>
      <c r="I290" s="23"/>
      <c r="J290" s="23"/>
    </row>
    <row r="291" spans="1:10" ht="14.1" customHeight="1" x14ac:dyDescent="0.25">
      <c r="A291" s="23"/>
      <c r="B291" s="39" t="s">
        <v>62</v>
      </c>
      <c r="C291" s="40">
        <v>0</v>
      </c>
      <c r="D291" s="40">
        <v>100000000</v>
      </c>
      <c r="E291" s="40">
        <v>100000000</v>
      </c>
      <c r="F291" s="40">
        <v>100000000</v>
      </c>
      <c r="G291" s="23"/>
      <c r="H291" s="23"/>
      <c r="I291" s="23"/>
      <c r="J291" s="23"/>
    </row>
    <row r="292" spans="1:10" ht="14.1" customHeight="1" x14ac:dyDescent="0.25">
      <c r="A292" s="23"/>
      <c r="B292" s="39" t="s">
        <v>49</v>
      </c>
      <c r="C292" s="40">
        <v>0</v>
      </c>
      <c r="D292" s="40">
        <v>0</v>
      </c>
      <c r="E292" s="40">
        <v>0</v>
      </c>
      <c r="F292" s="40">
        <v>0</v>
      </c>
      <c r="G292" s="23"/>
      <c r="H292" s="23"/>
      <c r="I292" s="23"/>
      <c r="J292" s="23"/>
    </row>
    <row r="293" spans="1:10" ht="14.1" customHeight="1" x14ac:dyDescent="0.25">
      <c r="A293" s="23"/>
      <c r="B293" s="39" t="s">
        <v>58</v>
      </c>
      <c r="C293" s="40">
        <v>0</v>
      </c>
      <c r="D293" s="40">
        <v>100000000</v>
      </c>
      <c r="E293" s="40">
        <v>100000000</v>
      </c>
      <c r="F293" s="40">
        <v>100000000</v>
      </c>
      <c r="G293" s="23"/>
      <c r="H293" s="23"/>
      <c r="I293" s="23"/>
      <c r="J293" s="23"/>
    </row>
    <row r="294" spans="1:10" ht="14.1" customHeight="1" x14ac:dyDescent="0.25">
      <c r="A294" s="23"/>
      <c r="B294" s="39" t="s">
        <v>59</v>
      </c>
      <c r="C294" s="40">
        <v>0</v>
      </c>
      <c r="D294" s="40">
        <v>0</v>
      </c>
      <c r="E294" s="40">
        <v>0</v>
      </c>
      <c r="F294" s="40">
        <v>0</v>
      </c>
      <c r="G294" s="23"/>
      <c r="H294" s="23"/>
      <c r="I294" s="23"/>
      <c r="J294" s="23"/>
    </row>
    <row r="295" spans="1:10" ht="14.1" customHeight="1" x14ac:dyDescent="0.25">
      <c r="A295" s="23"/>
      <c r="B295" s="39" t="s">
        <v>60</v>
      </c>
      <c r="C295" s="40">
        <v>0</v>
      </c>
      <c r="D295" s="40">
        <v>0</v>
      </c>
      <c r="E295" s="40">
        <v>0</v>
      </c>
      <c r="F295" s="40">
        <v>0</v>
      </c>
      <c r="G295" s="23"/>
      <c r="H295" s="23"/>
      <c r="I295" s="23"/>
      <c r="J295" s="23"/>
    </row>
    <row r="296" spans="1:10" ht="14.1" customHeight="1" x14ac:dyDescent="0.25">
      <c r="A296" s="23"/>
      <c r="B296" s="39" t="s">
        <v>61</v>
      </c>
      <c r="C296" s="40">
        <v>0</v>
      </c>
      <c r="D296" s="40">
        <v>0</v>
      </c>
      <c r="E296" s="40">
        <v>0</v>
      </c>
      <c r="F296" s="40">
        <v>0</v>
      </c>
      <c r="G296" s="23"/>
      <c r="H296" s="23"/>
      <c r="I296" s="23"/>
      <c r="J296" s="23"/>
    </row>
    <row r="297" spans="1:10" ht="14.1" customHeight="1" x14ac:dyDescent="0.25">
      <c r="A297" s="23"/>
      <c r="B297" s="39" t="s">
        <v>63</v>
      </c>
      <c r="C297" s="40">
        <v>0</v>
      </c>
      <c r="D297" s="40">
        <v>0</v>
      </c>
      <c r="E297" s="40">
        <v>0</v>
      </c>
      <c r="F297" s="40">
        <v>0</v>
      </c>
      <c r="G297" s="23"/>
      <c r="H297" s="23"/>
      <c r="I297" s="23"/>
      <c r="J297" s="23"/>
    </row>
    <row r="298" spans="1:10" ht="14.1" customHeight="1" x14ac:dyDescent="0.25">
      <c r="A298" s="23"/>
      <c r="B298" s="39" t="s">
        <v>49</v>
      </c>
      <c r="C298" s="40">
        <v>0</v>
      </c>
      <c r="D298" s="40">
        <v>0</v>
      </c>
      <c r="E298" s="40">
        <v>0</v>
      </c>
      <c r="F298" s="40">
        <v>0</v>
      </c>
      <c r="G298" s="23"/>
      <c r="H298" s="23"/>
      <c r="I298" s="23"/>
      <c r="J298" s="23"/>
    </row>
    <row r="299" spans="1:10" ht="14.1" customHeight="1" x14ac:dyDescent="0.25">
      <c r="A299" s="23"/>
      <c r="B299" s="39" t="s">
        <v>58</v>
      </c>
      <c r="C299" s="40">
        <v>0</v>
      </c>
      <c r="D299" s="40">
        <v>0</v>
      </c>
      <c r="E299" s="40">
        <v>0</v>
      </c>
      <c r="F299" s="40">
        <v>0</v>
      </c>
      <c r="G299" s="23"/>
      <c r="H299" s="23"/>
      <c r="I299" s="23"/>
      <c r="J299" s="23"/>
    </row>
    <row r="300" spans="1:10" ht="14.1" customHeight="1" x14ac:dyDescent="0.25">
      <c r="A300" s="23"/>
      <c r="B300" s="39" t="s">
        <v>59</v>
      </c>
      <c r="C300" s="40">
        <v>0</v>
      </c>
      <c r="D300" s="40">
        <v>0</v>
      </c>
      <c r="E300" s="40">
        <v>0</v>
      </c>
      <c r="F300" s="40">
        <v>0</v>
      </c>
      <c r="G300" s="23"/>
      <c r="H300" s="23"/>
      <c r="I300" s="23"/>
      <c r="J300" s="23"/>
    </row>
    <row r="301" spans="1:10" ht="14.1" customHeight="1" x14ac:dyDescent="0.25">
      <c r="A301" s="23"/>
      <c r="B301" s="39" t="s">
        <v>60</v>
      </c>
      <c r="C301" s="40">
        <v>0</v>
      </c>
      <c r="D301" s="40">
        <v>0</v>
      </c>
      <c r="E301" s="40">
        <v>0</v>
      </c>
      <c r="F301" s="40">
        <v>0</v>
      </c>
      <c r="G301" s="23"/>
      <c r="H301" s="23"/>
      <c r="I301" s="23"/>
      <c r="J301" s="23"/>
    </row>
    <row r="302" spans="1:10" ht="14.1" customHeight="1" x14ac:dyDescent="0.25">
      <c r="A302" s="23"/>
      <c r="B302" s="39" t="s">
        <v>61</v>
      </c>
      <c r="C302" s="40">
        <v>0</v>
      </c>
      <c r="D302" s="40">
        <v>0</v>
      </c>
      <c r="E302" s="40">
        <v>0</v>
      </c>
      <c r="F302" s="40">
        <v>0</v>
      </c>
      <c r="G302" s="23"/>
      <c r="H302" s="23"/>
      <c r="I302" s="23"/>
      <c r="J302" s="23"/>
    </row>
    <row r="303" spans="1:10" ht="14.1" customHeight="1" x14ac:dyDescent="0.25">
      <c r="A303" s="23"/>
      <c r="B303" s="39" t="s">
        <v>64</v>
      </c>
      <c r="C303" s="40">
        <v>0</v>
      </c>
      <c r="D303" s="40">
        <v>0</v>
      </c>
      <c r="E303" s="40">
        <v>0</v>
      </c>
      <c r="F303" s="40">
        <v>0</v>
      </c>
      <c r="G303" s="23"/>
      <c r="H303" s="23"/>
      <c r="I303" s="23"/>
      <c r="J303" s="23"/>
    </row>
    <row r="304" spans="1:10" ht="14.1" customHeight="1" x14ac:dyDescent="0.25">
      <c r="A304" s="23"/>
      <c r="B304" s="39" t="s">
        <v>65</v>
      </c>
      <c r="C304" s="40">
        <v>0</v>
      </c>
      <c r="D304" s="40">
        <v>0</v>
      </c>
      <c r="E304" s="40">
        <v>0</v>
      </c>
      <c r="F304" s="40">
        <v>0</v>
      </c>
      <c r="G304" s="23"/>
      <c r="H304" s="23"/>
      <c r="I304" s="23"/>
      <c r="J304" s="23"/>
    </row>
    <row r="305" spans="1:10" ht="14.1" customHeight="1" x14ac:dyDescent="0.25">
      <c r="A305" s="23"/>
      <c r="B305" s="41" t="s">
        <v>25</v>
      </c>
      <c r="C305" s="40">
        <v>0</v>
      </c>
      <c r="D305" s="40">
        <v>100000000</v>
      </c>
      <c r="E305" s="40">
        <v>100000000</v>
      </c>
      <c r="F305" s="40">
        <v>100000000</v>
      </c>
      <c r="G305" s="23"/>
      <c r="H305" s="23"/>
      <c r="I305" s="23"/>
      <c r="J305" s="23"/>
    </row>
    <row r="306" spans="1:10" ht="27" customHeight="1" x14ac:dyDescent="0.25">
      <c r="A306" s="23"/>
      <c r="B306" s="26" t="s">
        <v>16</v>
      </c>
      <c r="C306" s="1623" t="s">
        <v>2201</v>
      </c>
      <c r="D306" s="1624"/>
      <c r="E306" s="1624"/>
      <c r="F306" s="1624"/>
      <c r="G306" s="23"/>
      <c r="H306" s="23"/>
      <c r="I306" s="23"/>
      <c r="J306" s="23"/>
    </row>
    <row r="307" spans="1:10" x14ac:dyDescent="0.25">
      <c r="A307" s="23"/>
      <c r="B307" s="27" t="s">
        <v>184</v>
      </c>
      <c r="C307" s="28">
        <v>2023</v>
      </c>
      <c r="D307" s="28">
        <v>2024</v>
      </c>
      <c r="E307" s="28">
        <v>2025</v>
      </c>
      <c r="F307" s="28">
        <v>2026</v>
      </c>
      <c r="G307" s="23"/>
      <c r="H307" s="23"/>
      <c r="I307" s="23"/>
      <c r="J307" s="23"/>
    </row>
    <row r="308" spans="1:10" ht="14.1" customHeight="1" x14ac:dyDescent="0.25">
      <c r="A308" s="23"/>
      <c r="B308" s="29"/>
      <c r="C308" s="30" t="s">
        <v>22</v>
      </c>
      <c r="D308" s="30" t="s">
        <v>23</v>
      </c>
      <c r="E308" s="30" t="s">
        <v>23</v>
      </c>
      <c r="F308" s="30" t="s">
        <v>23</v>
      </c>
      <c r="G308" s="23"/>
      <c r="H308" s="23"/>
      <c r="I308" s="23"/>
      <c r="J308" s="23"/>
    </row>
    <row r="309" spans="1:10" ht="14.1" customHeight="1" x14ac:dyDescent="0.25">
      <c r="A309" s="23"/>
      <c r="B309" s="27" t="s">
        <v>2202</v>
      </c>
      <c r="C309" s="31" t="s">
        <v>18</v>
      </c>
      <c r="D309" s="31" t="s">
        <v>1875</v>
      </c>
      <c r="E309" s="31" t="s">
        <v>2203</v>
      </c>
      <c r="F309" s="31" t="s">
        <v>2204</v>
      </c>
      <c r="G309" s="23"/>
      <c r="H309" s="23"/>
      <c r="I309" s="23"/>
      <c r="J309" s="23"/>
    </row>
    <row r="310" spans="1:10" ht="14.1" customHeight="1" x14ac:dyDescent="0.25">
      <c r="A310" s="23"/>
      <c r="B310" s="27" t="s">
        <v>2205</v>
      </c>
      <c r="C310" s="31" t="s">
        <v>18</v>
      </c>
      <c r="D310" s="31" t="s">
        <v>42</v>
      </c>
      <c r="E310" s="31" t="s">
        <v>42</v>
      </c>
      <c r="F310" s="31" t="s">
        <v>42</v>
      </c>
      <c r="G310" s="23"/>
      <c r="H310" s="23"/>
      <c r="I310" s="23"/>
      <c r="J310" s="23"/>
    </row>
    <row r="311" spans="1:10" ht="20.100000000000001" customHeight="1" x14ac:dyDescent="0.25">
      <c r="A311" s="23"/>
      <c r="B311" s="27" t="s">
        <v>2206</v>
      </c>
      <c r="C311" s="31" t="s">
        <v>18</v>
      </c>
      <c r="D311" s="31" t="s">
        <v>155</v>
      </c>
      <c r="E311" s="31" t="s">
        <v>278</v>
      </c>
      <c r="F311" s="31" t="s">
        <v>278</v>
      </c>
      <c r="G311" s="23"/>
      <c r="H311" s="23"/>
      <c r="I311" s="23"/>
      <c r="J311" s="23"/>
    </row>
    <row r="312" spans="1:10" ht="14.1" customHeight="1" x14ac:dyDescent="0.25">
      <c r="A312" s="23"/>
      <c r="B312" s="1621" t="s">
        <v>27</v>
      </c>
      <c r="C312" s="1622"/>
      <c r="D312" s="1622"/>
      <c r="E312" s="1622"/>
      <c r="F312" s="1622"/>
      <c r="G312" s="23"/>
      <c r="H312" s="23"/>
      <c r="I312" s="23"/>
      <c r="J312" s="23"/>
    </row>
    <row r="313" spans="1:10" ht="14.1" customHeight="1" x14ac:dyDescent="0.25">
      <c r="A313" s="23"/>
      <c r="B313" s="32" t="s">
        <v>2126</v>
      </c>
      <c r="C313" s="1621" t="s">
        <v>2127</v>
      </c>
      <c r="D313" s="1622"/>
      <c r="E313" s="1622"/>
      <c r="F313" s="1622"/>
      <c r="G313" s="23"/>
      <c r="H313" s="23"/>
      <c r="I313" s="23"/>
      <c r="J313" s="23"/>
    </row>
    <row r="314" spans="1:10" ht="18" customHeight="1" x14ac:dyDescent="0.25">
      <c r="A314" s="23"/>
      <c r="B314" s="33" t="s">
        <v>19</v>
      </c>
      <c r="C314" s="1619" t="s">
        <v>2207</v>
      </c>
      <c r="D314" s="1620"/>
      <c r="E314" s="1620"/>
      <c r="F314" s="1620"/>
      <c r="G314" s="23"/>
      <c r="H314" s="23"/>
      <c r="I314" s="23"/>
      <c r="J314" s="23"/>
    </row>
    <row r="315" spans="1:10" ht="18" customHeight="1" x14ac:dyDescent="0.25">
      <c r="A315" s="23"/>
      <c r="B315" s="34" t="s">
        <v>20</v>
      </c>
      <c r="C315" s="1615" t="s">
        <v>2208</v>
      </c>
      <c r="D315" s="1616"/>
      <c r="E315" s="1616"/>
      <c r="F315" s="1616"/>
      <c r="G315" s="23"/>
      <c r="H315" s="23"/>
      <c r="I315" s="23"/>
      <c r="J315" s="23"/>
    </row>
    <row r="316" spans="1:10" ht="18" customHeight="1" x14ac:dyDescent="0.25">
      <c r="A316" s="23"/>
      <c r="B316" s="34" t="s">
        <v>21</v>
      </c>
      <c r="C316" s="1615" t="s">
        <v>2209</v>
      </c>
      <c r="D316" s="1616"/>
      <c r="E316" s="1616"/>
      <c r="F316" s="1616"/>
      <c r="G316" s="23"/>
      <c r="H316" s="23"/>
      <c r="I316" s="23"/>
      <c r="J316" s="23"/>
    </row>
    <row r="317" spans="1:10" ht="15" customHeight="1" x14ac:dyDescent="0.25">
      <c r="A317" s="23"/>
      <c r="B317" s="35"/>
      <c r="C317" s="36">
        <v>2023</v>
      </c>
      <c r="D317" s="36">
        <v>2024</v>
      </c>
      <c r="E317" s="36">
        <v>2025</v>
      </c>
      <c r="F317" s="36">
        <v>2026</v>
      </c>
      <c r="G317" s="23"/>
      <c r="H317" s="23"/>
      <c r="I317" s="23"/>
      <c r="J317" s="23"/>
    </row>
    <row r="318" spans="1:10" ht="15" customHeight="1" x14ac:dyDescent="0.25">
      <c r="A318" s="23"/>
      <c r="B318" s="37"/>
      <c r="C318" s="38" t="s">
        <v>22</v>
      </c>
      <c r="D318" s="38" t="s">
        <v>23</v>
      </c>
      <c r="E318" s="38" t="s">
        <v>23</v>
      </c>
      <c r="F318" s="38" t="s">
        <v>23</v>
      </c>
      <c r="G318" s="23"/>
      <c r="H318" s="23"/>
      <c r="I318" s="23"/>
      <c r="J318" s="23"/>
    </row>
    <row r="319" spans="1:10" ht="14.1" customHeight="1" x14ac:dyDescent="0.25">
      <c r="A319" s="23"/>
      <c r="B319" s="27" t="s">
        <v>33</v>
      </c>
      <c r="C319" s="31" t="s">
        <v>2210</v>
      </c>
      <c r="D319" s="31" t="s">
        <v>2210</v>
      </c>
      <c r="E319" s="31" t="s">
        <v>2210</v>
      </c>
      <c r="F319" s="31" t="s">
        <v>2210</v>
      </c>
      <c r="G319" s="23"/>
      <c r="H319" s="23"/>
      <c r="I319" s="23"/>
      <c r="J319" s="23"/>
    </row>
    <row r="320" spans="1:10" ht="14.1" customHeight="1" x14ac:dyDescent="0.25">
      <c r="A320" s="23"/>
      <c r="B320" s="27" t="s">
        <v>35</v>
      </c>
      <c r="C320" s="31" t="s">
        <v>2211</v>
      </c>
      <c r="D320" s="31" t="s">
        <v>2212</v>
      </c>
      <c r="E320" s="31" t="s">
        <v>2213</v>
      </c>
      <c r="F320" s="31" t="s">
        <v>2214</v>
      </c>
      <c r="G320" s="23"/>
      <c r="H320" s="23"/>
      <c r="I320" s="23"/>
      <c r="J320" s="23"/>
    </row>
    <row r="321" spans="1:10" ht="14.1" customHeight="1" x14ac:dyDescent="0.25">
      <c r="A321" s="23"/>
      <c r="B321" s="27" t="s">
        <v>40</v>
      </c>
      <c r="C321" s="31" t="s">
        <v>2215</v>
      </c>
      <c r="D321" s="31" t="s">
        <v>2216</v>
      </c>
      <c r="E321" s="31" t="s">
        <v>2217</v>
      </c>
      <c r="F321" s="31" t="s">
        <v>2218</v>
      </c>
      <c r="G321" s="23"/>
      <c r="H321" s="23"/>
      <c r="I321" s="23"/>
      <c r="J321" s="23"/>
    </row>
    <row r="322" spans="1:10" ht="14.1" customHeight="1" x14ac:dyDescent="0.25">
      <c r="A322" s="23"/>
      <c r="B322" s="27" t="s">
        <v>41</v>
      </c>
      <c r="C322" s="31" t="s">
        <v>18</v>
      </c>
      <c r="D322" s="31" t="s">
        <v>42</v>
      </c>
      <c r="E322" s="31" t="s">
        <v>42</v>
      </c>
      <c r="F322" s="31" t="s">
        <v>42</v>
      </c>
      <c r="G322" s="23"/>
      <c r="H322" s="23"/>
      <c r="I322" s="23"/>
      <c r="J322" s="23"/>
    </row>
    <row r="323" spans="1:10" ht="14.1" customHeight="1" x14ac:dyDescent="0.25">
      <c r="A323" s="23"/>
      <c r="B323" s="27" t="s">
        <v>43</v>
      </c>
      <c r="C323" s="31" t="s">
        <v>18</v>
      </c>
      <c r="D323" s="31" t="s">
        <v>2219</v>
      </c>
      <c r="E323" s="31" t="s">
        <v>2220</v>
      </c>
      <c r="F323" s="31" t="s">
        <v>2221</v>
      </c>
      <c r="G323" s="23"/>
      <c r="H323" s="23"/>
      <c r="I323" s="23"/>
      <c r="J323" s="23"/>
    </row>
    <row r="324" spans="1:10" ht="14.1" customHeight="1" x14ac:dyDescent="0.25">
      <c r="A324" s="23"/>
      <c r="B324" s="27" t="s">
        <v>47</v>
      </c>
      <c r="C324" s="31" t="s">
        <v>18</v>
      </c>
      <c r="D324" s="31" t="s">
        <v>2219</v>
      </c>
      <c r="E324" s="31" t="s">
        <v>2220</v>
      </c>
      <c r="F324" s="31" t="s">
        <v>2221</v>
      </c>
      <c r="G324" s="23"/>
      <c r="H324" s="23"/>
      <c r="I324" s="23"/>
      <c r="J324" s="23"/>
    </row>
    <row r="325" spans="1:10" ht="14.1" customHeight="1" x14ac:dyDescent="0.25">
      <c r="A325" s="23"/>
      <c r="B325" s="1617" t="s">
        <v>24</v>
      </c>
      <c r="C325" s="1618"/>
      <c r="D325" s="1618"/>
      <c r="E325" s="1618"/>
      <c r="F325" s="1618"/>
      <c r="G325" s="23"/>
      <c r="H325" s="23"/>
      <c r="I325" s="23"/>
      <c r="J325" s="23"/>
    </row>
    <row r="326" spans="1:10" ht="14.1" customHeight="1" x14ac:dyDescent="0.25">
      <c r="A326" s="23"/>
      <c r="B326" s="35"/>
      <c r="C326" s="36">
        <v>2023</v>
      </c>
      <c r="D326" s="36">
        <v>2024</v>
      </c>
      <c r="E326" s="36">
        <v>2025</v>
      </c>
      <c r="F326" s="36">
        <v>2026</v>
      </c>
      <c r="G326" s="23"/>
      <c r="H326" s="23"/>
      <c r="I326" s="23"/>
      <c r="J326" s="23"/>
    </row>
    <row r="327" spans="1:10" ht="14.1" customHeight="1" x14ac:dyDescent="0.25">
      <c r="A327" s="23"/>
      <c r="B327" s="37"/>
      <c r="C327" s="38" t="s">
        <v>22</v>
      </c>
      <c r="D327" s="38" t="s">
        <v>23</v>
      </c>
      <c r="E327" s="38" t="s">
        <v>23</v>
      </c>
      <c r="F327" s="38" t="s">
        <v>23</v>
      </c>
      <c r="G327" s="23"/>
      <c r="H327" s="23"/>
      <c r="I327" s="23"/>
      <c r="J327" s="23"/>
    </row>
    <row r="328" spans="1:10" ht="14.1" customHeight="1" x14ac:dyDescent="0.25">
      <c r="A328" s="23"/>
      <c r="B328" s="39" t="s">
        <v>48</v>
      </c>
      <c r="C328" s="40">
        <v>0</v>
      </c>
      <c r="D328" s="40">
        <v>333709000</v>
      </c>
      <c r="E328" s="40">
        <v>315541000</v>
      </c>
      <c r="F328" s="40">
        <v>315541000</v>
      </c>
      <c r="G328" s="23"/>
      <c r="H328" s="23"/>
      <c r="I328" s="23"/>
      <c r="J328" s="23"/>
    </row>
    <row r="329" spans="1:10" ht="14.1" customHeight="1" x14ac:dyDescent="0.25">
      <c r="A329" s="23"/>
      <c r="B329" s="39" t="s">
        <v>49</v>
      </c>
      <c r="C329" s="40">
        <v>0</v>
      </c>
      <c r="D329" s="40">
        <v>333709000</v>
      </c>
      <c r="E329" s="40">
        <v>315541000</v>
      </c>
      <c r="F329" s="40">
        <v>315541000</v>
      </c>
      <c r="G329" s="23"/>
      <c r="H329" s="23"/>
      <c r="I329" s="23"/>
      <c r="J329" s="23"/>
    </row>
    <row r="330" spans="1:10" ht="14.1" customHeight="1" x14ac:dyDescent="0.25">
      <c r="A330" s="23"/>
      <c r="B330" s="39" t="s">
        <v>50</v>
      </c>
      <c r="C330" s="40">
        <v>0</v>
      </c>
      <c r="D330" s="40">
        <v>0</v>
      </c>
      <c r="E330" s="40">
        <v>0</v>
      </c>
      <c r="F330" s="40">
        <v>0</v>
      </c>
      <c r="G330" s="23"/>
      <c r="H330" s="23"/>
      <c r="I330" s="23"/>
      <c r="J330" s="23"/>
    </row>
    <row r="331" spans="1:10" ht="14.1" customHeight="1" x14ac:dyDescent="0.25">
      <c r="A331" s="23"/>
      <c r="B331" s="39" t="s">
        <v>51</v>
      </c>
      <c r="C331" s="40">
        <v>0</v>
      </c>
      <c r="D331" s="40">
        <v>32264000</v>
      </c>
      <c r="E331" s="40">
        <v>32264000</v>
      </c>
      <c r="F331" s="40">
        <v>32264000</v>
      </c>
      <c r="G331" s="23"/>
      <c r="H331" s="23"/>
      <c r="I331" s="23"/>
      <c r="J331" s="23"/>
    </row>
    <row r="332" spans="1:10" ht="14.1" customHeight="1" x14ac:dyDescent="0.25">
      <c r="A332" s="23"/>
      <c r="B332" s="39" t="s">
        <v>49</v>
      </c>
      <c r="C332" s="40">
        <v>0</v>
      </c>
      <c r="D332" s="40">
        <v>32264000</v>
      </c>
      <c r="E332" s="40">
        <v>32264000</v>
      </c>
      <c r="F332" s="40">
        <v>32264000</v>
      </c>
      <c r="G332" s="23"/>
      <c r="H332" s="23"/>
      <c r="I332" s="23"/>
      <c r="J332" s="23"/>
    </row>
    <row r="333" spans="1:10" ht="14.1" customHeight="1" x14ac:dyDescent="0.25">
      <c r="A333" s="23"/>
      <c r="B333" s="39" t="s">
        <v>50</v>
      </c>
      <c r="C333" s="40">
        <v>0</v>
      </c>
      <c r="D333" s="40">
        <v>0</v>
      </c>
      <c r="E333" s="40">
        <v>0</v>
      </c>
      <c r="F333" s="40">
        <v>0</v>
      </c>
      <c r="G333" s="23"/>
      <c r="H333" s="23"/>
      <c r="I333" s="23"/>
      <c r="J333" s="23"/>
    </row>
    <row r="334" spans="1:10" ht="14.1" customHeight="1" x14ac:dyDescent="0.25">
      <c r="A334" s="23"/>
      <c r="B334" s="39" t="s">
        <v>52</v>
      </c>
      <c r="C334" s="40">
        <v>0</v>
      </c>
      <c r="D334" s="40">
        <v>57880000</v>
      </c>
      <c r="E334" s="40">
        <v>72410000</v>
      </c>
      <c r="F334" s="40">
        <v>70970000</v>
      </c>
      <c r="G334" s="23"/>
      <c r="H334" s="23"/>
      <c r="I334" s="23"/>
      <c r="J334" s="23"/>
    </row>
    <row r="335" spans="1:10" ht="14.1" customHeight="1" x14ac:dyDescent="0.25">
      <c r="A335" s="23"/>
      <c r="B335" s="39" t="s">
        <v>49</v>
      </c>
      <c r="C335" s="40">
        <v>0</v>
      </c>
      <c r="D335" s="40">
        <v>57880000</v>
      </c>
      <c r="E335" s="40">
        <v>72410000</v>
      </c>
      <c r="F335" s="40">
        <v>70970000</v>
      </c>
      <c r="G335" s="23"/>
      <c r="H335" s="23"/>
      <c r="I335" s="23"/>
      <c r="J335" s="23"/>
    </row>
    <row r="336" spans="1:10" ht="14.1" customHeight="1" x14ac:dyDescent="0.25">
      <c r="A336" s="23"/>
      <c r="B336" s="39" t="s">
        <v>50</v>
      </c>
      <c r="C336" s="40">
        <v>0</v>
      </c>
      <c r="D336" s="40">
        <v>0</v>
      </c>
      <c r="E336" s="40">
        <v>0</v>
      </c>
      <c r="F336" s="40">
        <v>0</v>
      </c>
      <c r="G336" s="23"/>
      <c r="H336" s="23"/>
      <c r="I336" s="23"/>
      <c r="J336" s="23"/>
    </row>
    <row r="337" spans="1:10" ht="14.1" customHeight="1" x14ac:dyDescent="0.25">
      <c r="A337" s="23"/>
      <c r="B337" s="39" t="s">
        <v>53</v>
      </c>
      <c r="C337" s="40">
        <v>0</v>
      </c>
      <c r="D337" s="40">
        <v>0</v>
      </c>
      <c r="E337" s="40">
        <v>0</v>
      </c>
      <c r="F337" s="40">
        <v>0</v>
      </c>
      <c r="G337" s="23"/>
      <c r="H337" s="23"/>
      <c r="I337" s="23"/>
      <c r="J337" s="23"/>
    </row>
    <row r="338" spans="1:10" ht="14.1" customHeight="1" x14ac:dyDescent="0.25">
      <c r="A338" s="23"/>
      <c r="B338" s="39" t="s">
        <v>49</v>
      </c>
      <c r="C338" s="40">
        <v>0</v>
      </c>
      <c r="D338" s="40">
        <v>0</v>
      </c>
      <c r="E338" s="40">
        <v>0</v>
      </c>
      <c r="F338" s="40">
        <v>0</v>
      </c>
      <c r="G338" s="23"/>
      <c r="H338" s="23"/>
      <c r="I338" s="23"/>
      <c r="J338" s="23"/>
    </row>
    <row r="339" spans="1:10" ht="14.1" customHeight="1" x14ac:dyDescent="0.25">
      <c r="A339" s="23"/>
      <c r="B339" s="39" t="s">
        <v>50</v>
      </c>
      <c r="C339" s="40">
        <v>0</v>
      </c>
      <c r="D339" s="40">
        <v>0</v>
      </c>
      <c r="E339" s="40">
        <v>0</v>
      </c>
      <c r="F339" s="40">
        <v>0</v>
      </c>
      <c r="G339" s="23"/>
      <c r="H339" s="23"/>
      <c r="I339" s="23"/>
      <c r="J339" s="23"/>
    </row>
    <row r="340" spans="1:10" ht="14.1" customHeight="1" x14ac:dyDescent="0.25">
      <c r="A340" s="23"/>
      <c r="B340" s="39" t="s">
        <v>54</v>
      </c>
      <c r="C340" s="40">
        <v>0</v>
      </c>
      <c r="D340" s="40">
        <v>1574000</v>
      </c>
      <c r="E340" s="40">
        <v>1574000</v>
      </c>
      <c r="F340" s="40">
        <v>1574000</v>
      </c>
      <c r="G340" s="23"/>
      <c r="H340" s="23"/>
      <c r="I340" s="23"/>
      <c r="J340" s="23"/>
    </row>
    <row r="341" spans="1:10" ht="14.1" customHeight="1" x14ac:dyDescent="0.25">
      <c r="A341" s="23"/>
      <c r="B341" s="39" t="s">
        <v>49</v>
      </c>
      <c r="C341" s="40">
        <v>0</v>
      </c>
      <c r="D341" s="40">
        <v>1574000</v>
      </c>
      <c r="E341" s="40">
        <v>1574000</v>
      </c>
      <c r="F341" s="40">
        <v>1574000</v>
      </c>
      <c r="G341" s="23"/>
      <c r="H341" s="23"/>
      <c r="I341" s="23"/>
      <c r="J341" s="23"/>
    </row>
    <row r="342" spans="1:10" ht="14.1" customHeight="1" x14ac:dyDescent="0.25">
      <c r="A342" s="23"/>
      <c r="B342" s="39" t="s">
        <v>50</v>
      </c>
      <c r="C342" s="40">
        <v>0</v>
      </c>
      <c r="D342" s="40">
        <v>0</v>
      </c>
      <c r="E342" s="40">
        <v>0</v>
      </c>
      <c r="F342" s="40">
        <v>0</v>
      </c>
      <c r="G342" s="23"/>
      <c r="H342" s="23"/>
      <c r="I342" s="23"/>
      <c r="J342" s="23"/>
    </row>
    <row r="343" spans="1:10" ht="14.1" customHeight="1" x14ac:dyDescent="0.25">
      <c r="A343" s="23"/>
      <c r="B343" s="39" t="s">
        <v>55</v>
      </c>
      <c r="C343" s="40">
        <v>0</v>
      </c>
      <c r="D343" s="40">
        <v>0</v>
      </c>
      <c r="E343" s="40">
        <v>0</v>
      </c>
      <c r="F343" s="40">
        <v>0</v>
      </c>
      <c r="G343" s="23"/>
      <c r="H343" s="23"/>
      <c r="I343" s="23"/>
      <c r="J343" s="23"/>
    </row>
    <row r="344" spans="1:10" ht="14.1" customHeight="1" x14ac:dyDescent="0.25">
      <c r="A344" s="23"/>
      <c r="B344" s="39" t="s">
        <v>49</v>
      </c>
      <c r="C344" s="40">
        <v>0</v>
      </c>
      <c r="D344" s="40">
        <v>0</v>
      </c>
      <c r="E344" s="40">
        <v>0</v>
      </c>
      <c r="F344" s="40">
        <v>0</v>
      </c>
      <c r="G344" s="23"/>
      <c r="H344" s="23"/>
      <c r="I344" s="23"/>
      <c r="J344" s="23"/>
    </row>
    <row r="345" spans="1:10" ht="14.1" customHeight="1" x14ac:dyDescent="0.25">
      <c r="A345" s="23"/>
      <c r="B345" s="39" t="s">
        <v>50</v>
      </c>
      <c r="C345" s="40">
        <v>0</v>
      </c>
      <c r="D345" s="40">
        <v>0</v>
      </c>
      <c r="E345" s="40">
        <v>0</v>
      </c>
      <c r="F345" s="40">
        <v>0</v>
      </c>
      <c r="G345" s="23"/>
      <c r="H345" s="23"/>
      <c r="I345" s="23"/>
      <c r="J345" s="23"/>
    </row>
    <row r="346" spans="1:10" ht="14.1" customHeight="1" x14ac:dyDescent="0.25">
      <c r="A346" s="23"/>
      <c r="B346" s="39" t="s">
        <v>56</v>
      </c>
      <c r="C346" s="40">
        <v>0</v>
      </c>
      <c r="D346" s="40">
        <v>0</v>
      </c>
      <c r="E346" s="40">
        <v>0</v>
      </c>
      <c r="F346" s="40">
        <v>0</v>
      </c>
      <c r="G346" s="23"/>
      <c r="H346" s="23"/>
      <c r="I346" s="23"/>
      <c r="J346" s="23"/>
    </row>
    <row r="347" spans="1:10" ht="14.1" customHeight="1" x14ac:dyDescent="0.25">
      <c r="A347" s="23"/>
      <c r="B347" s="39" t="s">
        <v>49</v>
      </c>
      <c r="C347" s="40">
        <v>0</v>
      </c>
      <c r="D347" s="40">
        <v>0</v>
      </c>
      <c r="E347" s="40">
        <v>0</v>
      </c>
      <c r="F347" s="40">
        <v>0</v>
      </c>
      <c r="G347" s="23"/>
      <c r="H347" s="23"/>
      <c r="I347" s="23"/>
      <c r="J347" s="23"/>
    </row>
    <row r="348" spans="1:10" ht="14.1" customHeight="1" x14ac:dyDescent="0.25">
      <c r="A348" s="23"/>
      <c r="B348" s="39" t="s">
        <v>50</v>
      </c>
      <c r="C348" s="40">
        <v>0</v>
      </c>
      <c r="D348" s="40">
        <v>0</v>
      </c>
      <c r="E348" s="40">
        <v>0</v>
      </c>
      <c r="F348" s="40">
        <v>0</v>
      </c>
      <c r="G348" s="23"/>
      <c r="H348" s="23"/>
      <c r="I348" s="23"/>
      <c r="J348" s="23"/>
    </row>
    <row r="349" spans="1:10" ht="14.1" customHeight="1" x14ac:dyDescent="0.25">
      <c r="A349" s="23"/>
      <c r="B349" s="39" t="s">
        <v>57</v>
      </c>
      <c r="C349" s="40">
        <v>0</v>
      </c>
      <c r="D349" s="40">
        <v>0</v>
      </c>
      <c r="E349" s="40">
        <v>0</v>
      </c>
      <c r="F349" s="40">
        <v>0</v>
      </c>
      <c r="G349" s="23"/>
      <c r="H349" s="23"/>
      <c r="I349" s="23"/>
      <c r="J349" s="23"/>
    </row>
    <row r="350" spans="1:10" ht="14.1" customHeight="1" x14ac:dyDescent="0.25">
      <c r="A350" s="23"/>
      <c r="B350" s="39" t="s">
        <v>49</v>
      </c>
      <c r="C350" s="40">
        <v>0</v>
      </c>
      <c r="D350" s="40">
        <v>0</v>
      </c>
      <c r="E350" s="40">
        <v>0</v>
      </c>
      <c r="F350" s="40">
        <v>0</v>
      </c>
      <c r="G350" s="23"/>
      <c r="H350" s="23"/>
      <c r="I350" s="23"/>
      <c r="J350" s="23"/>
    </row>
    <row r="351" spans="1:10" ht="14.1" customHeight="1" x14ac:dyDescent="0.25">
      <c r="A351" s="23"/>
      <c r="B351" s="39" t="s">
        <v>58</v>
      </c>
      <c r="C351" s="40">
        <v>0</v>
      </c>
      <c r="D351" s="40">
        <v>0</v>
      </c>
      <c r="E351" s="40">
        <v>0</v>
      </c>
      <c r="F351" s="40">
        <v>0</v>
      </c>
      <c r="G351" s="23"/>
      <c r="H351" s="23"/>
      <c r="I351" s="23"/>
      <c r="J351" s="23"/>
    </row>
    <row r="352" spans="1:10" ht="14.1" customHeight="1" x14ac:dyDescent="0.25">
      <c r="A352" s="23"/>
      <c r="B352" s="39" t="s">
        <v>59</v>
      </c>
      <c r="C352" s="40">
        <v>0</v>
      </c>
      <c r="D352" s="40">
        <v>0</v>
      </c>
      <c r="E352" s="40">
        <v>0</v>
      </c>
      <c r="F352" s="40">
        <v>0</v>
      </c>
      <c r="G352" s="23"/>
      <c r="H352" s="23"/>
      <c r="I352" s="23"/>
      <c r="J352" s="23"/>
    </row>
    <row r="353" spans="1:10" ht="14.1" customHeight="1" x14ac:dyDescent="0.25">
      <c r="A353" s="23"/>
      <c r="B353" s="39" t="s">
        <v>60</v>
      </c>
      <c r="C353" s="40">
        <v>0</v>
      </c>
      <c r="D353" s="40">
        <v>0</v>
      </c>
      <c r="E353" s="40">
        <v>0</v>
      </c>
      <c r="F353" s="40">
        <v>0</v>
      </c>
      <c r="G353" s="23"/>
      <c r="H353" s="23"/>
      <c r="I353" s="23"/>
      <c r="J353" s="23"/>
    </row>
    <row r="354" spans="1:10" ht="14.1" customHeight="1" x14ac:dyDescent="0.25">
      <c r="A354" s="23"/>
      <c r="B354" s="39" t="s">
        <v>61</v>
      </c>
      <c r="C354" s="40">
        <v>0</v>
      </c>
      <c r="D354" s="40">
        <v>0</v>
      </c>
      <c r="E354" s="40">
        <v>0</v>
      </c>
      <c r="F354" s="40">
        <v>0</v>
      </c>
      <c r="G354" s="23"/>
      <c r="H354" s="23"/>
      <c r="I354" s="23"/>
      <c r="J354" s="23"/>
    </row>
    <row r="355" spans="1:10" ht="14.1" customHeight="1" x14ac:dyDescent="0.25">
      <c r="A355" s="23"/>
      <c r="B355" s="39" t="s">
        <v>62</v>
      </c>
      <c r="C355" s="40">
        <v>0</v>
      </c>
      <c r="D355" s="40">
        <v>0</v>
      </c>
      <c r="E355" s="40">
        <v>0</v>
      </c>
      <c r="F355" s="40">
        <v>0</v>
      </c>
      <c r="G355" s="23"/>
      <c r="H355" s="23"/>
      <c r="I355" s="23"/>
      <c r="J355" s="23"/>
    </row>
    <row r="356" spans="1:10" ht="14.1" customHeight="1" x14ac:dyDescent="0.25">
      <c r="A356" s="23"/>
      <c r="B356" s="39" t="s">
        <v>49</v>
      </c>
      <c r="C356" s="40">
        <v>0</v>
      </c>
      <c r="D356" s="40">
        <v>0</v>
      </c>
      <c r="E356" s="40">
        <v>0</v>
      </c>
      <c r="F356" s="40">
        <v>0</v>
      </c>
      <c r="G356" s="23"/>
      <c r="H356" s="23"/>
      <c r="I356" s="23"/>
      <c r="J356" s="23"/>
    </row>
    <row r="357" spans="1:10" ht="14.1" customHeight="1" x14ac:dyDescent="0.25">
      <c r="A357" s="23"/>
      <c r="B357" s="39" t="s">
        <v>58</v>
      </c>
      <c r="C357" s="40">
        <v>0</v>
      </c>
      <c r="D357" s="40">
        <v>0</v>
      </c>
      <c r="E357" s="40">
        <v>0</v>
      </c>
      <c r="F357" s="40">
        <v>0</v>
      </c>
      <c r="G357" s="23"/>
      <c r="H357" s="23"/>
      <c r="I357" s="23"/>
      <c r="J357" s="23"/>
    </row>
    <row r="358" spans="1:10" ht="14.1" customHeight="1" x14ac:dyDescent="0.25">
      <c r="A358" s="23"/>
      <c r="B358" s="39" t="s">
        <v>59</v>
      </c>
      <c r="C358" s="40">
        <v>0</v>
      </c>
      <c r="D358" s="40">
        <v>0</v>
      </c>
      <c r="E358" s="40">
        <v>0</v>
      </c>
      <c r="F358" s="40">
        <v>0</v>
      </c>
      <c r="G358" s="23"/>
      <c r="H358" s="23"/>
      <c r="I358" s="23"/>
      <c r="J358" s="23"/>
    </row>
    <row r="359" spans="1:10" ht="14.1" customHeight="1" x14ac:dyDescent="0.25">
      <c r="A359" s="23"/>
      <c r="B359" s="39" t="s">
        <v>60</v>
      </c>
      <c r="C359" s="40">
        <v>0</v>
      </c>
      <c r="D359" s="40">
        <v>0</v>
      </c>
      <c r="E359" s="40">
        <v>0</v>
      </c>
      <c r="F359" s="40">
        <v>0</v>
      </c>
      <c r="G359" s="23"/>
      <c r="H359" s="23"/>
      <c r="I359" s="23"/>
      <c r="J359" s="23"/>
    </row>
    <row r="360" spans="1:10" ht="14.1" customHeight="1" x14ac:dyDescent="0.25">
      <c r="A360" s="23"/>
      <c r="B360" s="39" t="s">
        <v>61</v>
      </c>
      <c r="C360" s="40">
        <v>0</v>
      </c>
      <c r="D360" s="40">
        <v>0</v>
      </c>
      <c r="E360" s="40">
        <v>0</v>
      </c>
      <c r="F360" s="40">
        <v>0</v>
      </c>
      <c r="G360" s="23"/>
      <c r="H360" s="23"/>
      <c r="I360" s="23"/>
      <c r="J360" s="23"/>
    </row>
    <row r="361" spans="1:10" ht="14.1" customHeight="1" x14ac:dyDescent="0.25">
      <c r="A361" s="23"/>
      <c r="B361" s="39" t="s">
        <v>63</v>
      </c>
      <c r="C361" s="40">
        <v>0</v>
      </c>
      <c r="D361" s="40">
        <v>0</v>
      </c>
      <c r="E361" s="40">
        <v>0</v>
      </c>
      <c r="F361" s="40">
        <v>0</v>
      </c>
      <c r="G361" s="23"/>
      <c r="H361" s="23"/>
      <c r="I361" s="23"/>
      <c r="J361" s="23"/>
    </row>
    <row r="362" spans="1:10" ht="14.1" customHeight="1" x14ac:dyDescent="0.25">
      <c r="A362" s="23"/>
      <c r="B362" s="39" t="s">
        <v>49</v>
      </c>
      <c r="C362" s="40">
        <v>0</v>
      </c>
      <c r="D362" s="40">
        <v>0</v>
      </c>
      <c r="E362" s="40">
        <v>0</v>
      </c>
      <c r="F362" s="40">
        <v>0</v>
      </c>
      <c r="G362" s="23"/>
      <c r="H362" s="23"/>
      <c r="I362" s="23"/>
      <c r="J362" s="23"/>
    </row>
    <row r="363" spans="1:10" ht="14.1" customHeight="1" x14ac:dyDescent="0.25">
      <c r="A363" s="23"/>
      <c r="B363" s="39" t="s">
        <v>58</v>
      </c>
      <c r="C363" s="40">
        <v>0</v>
      </c>
      <c r="D363" s="40">
        <v>0</v>
      </c>
      <c r="E363" s="40">
        <v>0</v>
      </c>
      <c r="F363" s="40">
        <v>0</v>
      </c>
      <c r="G363" s="23"/>
      <c r="H363" s="23"/>
      <c r="I363" s="23"/>
      <c r="J363" s="23"/>
    </row>
    <row r="364" spans="1:10" ht="14.1" customHeight="1" x14ac:dyDescent="0.25">
      <c r="A364" s="23"/>
      <c r="B364" s="39" t="s">
        <v>59</v>
      </c>
      <c r="C364" s="40">
        <v>0</v>
      </c>
      <c r="D364" s="40">
        <v>0</v>
      </c>
      <c r="E364" s="40">
        <v>0</v>
      </c>
      <c r="F364" s="40">
        <v>0</v>
      </c>
      <c r="G364" s="23"/>
      <c r="H364" s="23"/>
      <c r="I364" s="23"/>
      <c r="J364" s="23"/>
    </row>
    <row r="365" spans="1:10" ht="14.1" customHeight="1" x14ac:dyDescent="0.25">
      <c r="A365" s="23"/>
      <c r="B365" s="39" t="s">
        <v>60</v>
      </c>
      <c r="C365" s="40">
        <v>0</v>
      </c>
      <c r="D365" s="40">
        <v>0</v>
      </c>
      <c r="E365" s="40">
        <v>0</v>
      </c>
      <c r="F365" s="40">
        <v>0</v>
      </c>
      <c r="G365" s="23"/>
      <c r="H365" s="23"/>
      <c r="I365" s="23"/>
      <c r="J365" s="23"/>
    </row>
    <row r="366" spans="1:10" ht="14.1" customHeight="1" x14ac:dyDescent="0.25">
      <c r="A366" s="23"/>
      <c r="B366" s="39" t="s">
        <v>61</v>
      </c>
      <c r="C366" s="40">
        <v>0</v>
      </c>
      <c r="D366" s="40">
        <v>0</v>
      </c>
      <c r="E366" s="40">
        <v>0</v>
      </c>
      <c r="F366" s="40">
        <v>0</v>
      </c>
      <c r="G366" s="23"/>
      <c r="H366" s="23"/>
      <c r="I366" s="23"/>
      <c r="J366" s="23"/>
    </row>
    <row r="367" spans="1:10" ht="14.1" customHeight="1" x14ac:dyDescent="0.25">
      <c r="A367" s="23"/>
      <c r="B367" s="39" t="s">
        <v>64</v>
      </c>
      <c r="C367" s="40">
        <v>0</v>
      </c>
      <c r="D367" s="40">
        <v>0</v>
      </c>
      <c r="E367" s="40">
        <v>0</v>
      </c>
      <c r="F367" s="40">
        <v>0</v>
      </c>
      <c r="G367" s="23"/>
      <c r="H367" s="23"/>
      <c r="I367" s="23"/>
      <c r="J367" s="23"/>
    </row>
    <row r="368" spans="1:10" ht="14.1" customHeight="1" x14ac:dyDescent="0.25">
      <c r="A368" s="23"/>
      <c r="B368" s="39" t="s">
        <v>65</v>
      </c>
      <c r="C368" s="40">
        <v>0</v>
      </c>
      <c r="D368" s="40">
        <v>0</v>
      </c>
      <c r="E368" s="40">
        <v>0</v>
      </c>
      <c r="F368" s="40">
        <v>0</v>
      </c>
      <c r="G368" s="23"/>
      <c r="H368" s="23"/>
      <c r="I368" s="23"/>
      <c r="J368" s="23"/>
    </row>
    <row r="369" spans="1:10" ht="14.1" customHeight="1" x14ac:dyDescent="0.25">
      <c r="A369" s="23"/>
      <c r="B369" s="41" t="s">
        <v>25</v>
      </c>
      <c r="C369" s="40">
        <v>0</v>
      </c>
      <c r="D369" s="40">
        <v>425427000</v>
      </c>
      <c r="E369" s="40">
        <v>421789000</v>
      </c>
      <c r="F369" s="40">
        <v>420349000</v>
      </c>
      <c r="G369" s="23"/>
      <c r="H369" s="23"/>
      <c r="I369" s="23"/>
      <c r="J369" s="23"/>
    </row>
    <row r="370" spans="1:10" ht="15" customHeight="1" x14ac:dyDescent="0.25">
      <c r="A370" s="23"/>
      <c r="B370" s="42" t="s">
        <v>18</v>
      </c>
      <c r="C370" s="43" t="s">
        <v>18</v>
      </c>
      <c r="D370" s="43" t="s">
        <v>18</v>
      </c>
      <c r="E370" s="43" t="s">
        <v>18</v>
      </c>
      <c r="F370" s="43" t="s">
        <v>18</v>
      </c>
      <c r="G370" s="23"/>
      <c r="H370" s="23"/>
      <c r="I370" s="23"/>
      <c r="J370" s="23"/>
    </row>
    <row r="371" spans="1:10" ht="15" customHeight="1" x14ac:dyDescent="0.25">
      <c r="A371" s="23"/>
      <c r="B371" s="26" t="s">
        <v>171</v>
      </c>
      <c r="C371" s="44">
        <v>0</v>
      </c>
      <c r="D371" s="44">
        <v>1100000000</v>
      </c>
      <c r="E371" s="44">
        <v>695600000</v>
      </c>
      <c r="F371" s="44">
        <v>695600000</v>
      </c>
      <c r="G371" s="23"/>
      <c r="H371" s="23"/>
      <c r="I371" s="23"/>
      <c r="J371" s="23"/>
    </row>
    <row r="372" spans="1:10" ht="15" customHeight="1" x14ac:dyDescent="0.25">
      <c r="A372" s="23"/>
      <c r="B372" s="27" t="s">
        <v>48</v>
      </c>
      <c r="C372" s="45">
        <v>0</v>
      </c>
      <c r="D372" s="45">
        <v>439751000</v>
      </c>
      <c r="E372" s="45">
        <v>439751000</v>
      </c>
      <c r="F372" s="45">
        <v>439751000</v>
      </c>
      <c r="G372" s="23"/>
      <c r="H372" s="23"/>
      <c r="I372" s="23"/>
      <c r="J372" s="23"/>
    </row>
    <row r="373" spans="1:10" ht="15" customHeight="1" x14ac:dyDescent="0.25">
      <c r="A373" s="23"/>
      <c r="B373" s="27" t="s">
        <v>49</v>
      </c>
      <c r="C373" s="45">
        <v>0</v>
      </c>
      <c r="D373" s="45">
        <v>407487000</v>
      </c>
      <c r="E373" s="45">
        <v>407487000</v>
      </c>
      <c r="F373" s="45">
        <v>407487000</v>
      </c>
      <c r="G373" s="23"/>
      <c r="H373" s="23"/>
      <c r="I373" s="23"/>
      <c r="J373" s="23"/>
    </row>
    <row r="374" spans="1:10" ht="15" customHeight="1" x14ac:dyDescent="0.25">
      <c r="A374" s="23"/>
      <c r="B374" s="27" t="s">
        <v>50</v>
      </c>
      <c r="C374" s="45">
        <v>0</v>
      </c>
      <c r="D374" s="45">
        <v>32264000</v>
      </c>
      <c r="E374" s="45">
        <v>32264000</v>
      </c>
      <c r="F374" s="45">
        <v>32264000</v>
      </c>
      <c r="G374" s="23"/>
      <c r="H374" s="23"/>
      <c r="I374" s="23"/>
      <c r="J374" s="23"/>
    </row>
    <row r="375" spans="1:10" ht="15" customHeight="1" x14ac:dyDescent="0.25">
      <c r="A375" s="23"/>
      <c r="B375" s="27" t="s">
        <v>51</v>
      </c>
      <c r="C375" s="45">
        <v>0</v>
      </c>
      <c r="D375" s="45">
        <v>37649000</v>
      </c>
      <c r="E375" s="45">
        <v>37649000</v>
      </c>
      <c r="F375" s="45">
        <v>37649000</v>
      </c>
      <c r="G375" s="23"/>
      <c r="H375" s="23"/>
      <c r="I375" s="23"/>
      <c r="J375" s="23"/>
    </row>
    <row r="376" spans="1:10" ht="15" customHeight="1" x14ac:dyDescent="0.25">
      <c r="A376" s="23"/>
      <c r="B376" s="27" t="s">
        <v>49</v>
      </c>
      <c r="C376" s="45">
        <v>0</v>
      </c>
      <c r="D376" s="45">
        <v>32264000</v>
      </c>
      <c r="E376" s="45">
        <v>32264000</v>
      </c>
      <c r="F376" s="45">
        <v>32264000</v>
      </c>
      <c r="G376" s="23"/>
      <c r="H376" s="23"/>
      <c r="I376" s="23"/>
      <c r="J376" s="23"/>
    </row>
    <row r="377" spans="1:10" ht="15" customHeight="1" x14ac:dyDescent="0.25">
      <c r="A377" s="23"/>
      <c r="B377" s="27" t="s">
        <v>50</v>
      </c>
      <c r="C377" s="45">
        <v>0</v>
      </c>
      <c r="D377" s="45">
        <v>5385000</v>
      </c>
      <c r="E377" s="45">
        <v>5385000</v>
      </c>
      <c r="F377" s="45">
        <v>5385000</v>
      </c>
      <c r="G377" s="23"/>
      <c r="H377" s="23"/>
      <c r="I377" s="23"/>
      <c r="J377" s="23"/>
    </row>
    <row r="378" spans="1:10" ht="15" customHeight="1" x14ac:dyDescent="0.25">
      <c r="A378" s="23"/>
      <c r="B378" s="27" t="s">
        <v>52</v>
      </c>
      <c r="C378" s="45">
        <v>0</v>
      </c>
      <c r="D378" s="45">
        <v>371026000</v>
      </c>
      <c r="E378" s="45">
        <v>101026000</v>
      </c>
      <c r="F378" s="45">
        <v>101026000</v>
      </c>
      <c r="G378" s="23"/>
      <c r="H378" s="23"/>
      <c r="I378" s="23"/>
      <c r="J378" s="23"/>
    </row>
    <row r="379" spans="1:10" ht="15" customHeight="1" x14ac:dyDescent="0.25">
      <c r="A379" s="23"/>
      <c r="B379" s="27" t="s">
        <v>49</v>
      </c>
      <c r="C379" s="45">
        <v>0</v>
      </c>
      <c r="D379" s="45">
        <v>369026000</v>
      </c>
      <c r="E379" s="45">
        <v>99026000</v>
      </c>
      <c r="F379" s="45">
        <v>99026000</v>
      </c>
      <c r="G379" s="23"/>
      <c r="H379" s="23"/>
      <c r="I379" s="23"/>
      <c r="J379" s="23"/>
    </row>
    <row r="380" spans="1:10" ht="15" customHeight="1" x14ac:dyDescent="0.25">
      <c r="A380" s="23"/>
      <c r="B380" s="27" t="s">
        <v>50</v>
      </c>
      <c r="C380" s="45">
        <v>0</v>
      </c>
      <c r="D380" s="45">
        <v>2000000</v>
      </c>
      <c r="E380" s="45">
        <v>2000000</v>
      </c>
      <c r="F380" s="45">
        <v>2000000</v>
      </c>
      <c r="G380" s="23"/>
      <c r="H380" s="23"/>
      <c r="I380" s="23"/>
      <c r="J380" s="23"/>
    </row>
    <row r="381" spans="1:10" ht="15" customHeight="1" x14ac:dyDescent="0.25">
      <c r="A381" s="23"/>
      <c r="B381" s="27" t="s">
        <v>53</v>
      </c>
      <c r="C381" s="45">
        <v>0</v>
      </c>
      <c r="D381" s="45">
        <v>0</v>
      </c>
      <c r="E381" s="45">
        <v>0</v>
      </c>
      <c r="F381" s="45">
        <v>0</v>
      </c>
      <c r="G381" s="23"/>
      <c r="H381" s="23"/>
      <c r="I381" s="23"/>
      <c r="J381" s="23"/>
    </row>
    <row r="382" spans="1:10" ht="15" customHeight="1" x14ac:dyDescent="0.25">
      <c r="A382" s="23"/>
      <c r="B382" s="27" t="s">
        <v>49</v>
      </c>
      <c r="C382" s="45">
        <v>0</v>
      </c>
      <c r="D382" s="45">
        <v>0</v>
      </c>
      <c r="E382" s="45">
        <v>0</v>
      </c>
      <c r="F382" s="45">
        <v>0</v>
      </c>
      <c r="G382" s="23"/>
      <c r="H382" s="23"/>
      <c r="I382" s="23"/>
      <c r="J382" s="23"/>
    </row>
    <row r="383" spans="1:10" ht="15" customHeight="1" x14ac:dyDescent="0.25">
      <c r="A383" s="23"/>
      <c r="B383" s="27" t="s">
        <v>50</v>
      </c>
      <c r="C383" s="45">
        <v>0</v>
      </c>
      <c r="D383" s="45">
        <v>0</v>
      </c>
      <c r="E383" s="45">
        <v>0</v>
      </c>
      <c r="F383" s="45">
        <v>0</v>
      </c>
      <c r="G383" s="23"/>
      <c r="H383" s="23"/>
      <c r="I383" s="23"/>
      <c r="J383" s="23"/>
    </row>
    <row r="384" spans="1:10" ht="20.100000000000001" customHeight="1" x14ac:dyDescent="0.25">
      <c r="A384" s="23"/>
      <c r="B384" s="27" t="s">
        <v>172</v>
      </c>
      <c r="C384" s="46">
        <v>0</v>
      </c>
      <c r="D384" s="46">
        <v>1574000</v>
      </c>
      <c r="E384" s="46">
        <v>1574000</v>
      </c>
      <c r="F384" s="46">
        <v>1574000</v>
      </c>
      <c r="G384" s="23"/>
      <c r="H384" s="23"/>
      <c r="I384" s="23"/>
      <c r="J384" s="23"/>
    </row>
    <row r="385" spans="1:10" ht="15" customHeight="1" x14ac:dyDescent="0.25">
      <c r="A385" s="23"/>
      <c r="B385" s="27" t="s">
        <v>49</v>
      </c>
      <c r="C385" s="45">
        <v>0</v>
      </c>
      <c r="D385" s="45">
        <v>1574000</v>
      </c>
      <c r="E385" s="45">
        <v>1574000</v>
      </c>
      <c r="F385" s="45">
        <v>1574000</v>
      </c>
      <c r="G385" s="23"/>
      <c r="H385" s="23"/>
      <c r="I385" s="23"/>
      <c r="J385" s="23"/>
    </row>
    <row r="386" spans="1:10" ht="15" customHeight="1" x14ac:dyDescent="0.25">
      <c r="A386" s="23"/>
      <c r="B386" s="27" t="s">
        <v>50</v>
      </c>
      <c r="C386" s="45">
        <v>0</v>
      </c>
      <c r="D386" s="45">
        <v>0</v>
      </c>
      <c r="E386" s="45">
        <v>0</v>
      </c>
      <c r="F386" s="45">
        <v>0</v>
      </c>
      <c r="G386" s="23"/>
      <c r="H386" s="23"/>
      <c r="I386" s="23"/>
      <c r="J386" s="23"/>
    </row>
    <row r="387" spans="1:10" ht="15" customHeight="1" x14ac:dyDescent="0.25">
      <c r="A387" s="23"/>
      <c r="B387" s="27" t="s">
        <v>55</v>
      </c>
      <c r="C387" s="45">
        <v>0</v>
      </c>
      <c r="D387" s="45">
        <v>0</v>
      </c>
      <c r="E387" s="45">
        <v>0</v>
      </c>
      <c r="F387" s="45">
        <v>0</v>
      </c>
      <c r="G387" s="23"/>
      <c r="H387" s="23"/>
      <c r="I387" s="23"/>
      <c r="J387" s="23"/>
    </row>
    <row r="388" spans="1:10" ht="15" customHeight="1" x14ac:dyDescent="0.25">
      <c r="A388" s="23"/>
      <c r="B388" s="27" t="s">
        <v>49</v>
      </c>
      <c r="C388" s="45">
        <v>0</v>
      </c>
      <c r="D388" s="45">
        <v>0</v>
      </c>
      <c r="E388" s="45">
        <v>0</v>
      </c>
      <c r="F388" s="45">
        <v>0</v>
      </c>
      <c r="G388" s="23"/>
      <c r="H388" s="23"/>
      <c r="I388" s="23"/>
      <c r="J388" s="23"/>
    </row>
    <row r="389" spans="1:10" ht="15" customHeight="1" x14ac:dyDescent="0.25">
      <c r="A389" s="23"/>
      <c r="B389" s="27" t="s">
        <v>50</v>
      </c>
      <c r="C389" s="45">
        <v>0</v>
      </c>
      <c r="D389" s="45">
        <v>0</v>
      </c>
      <c r="E389" s="45">
        <v>0</v>
      </c>
      <c r="F389" s="45">
        <v>0</v>
      </c>
      <c r="G389" s="23"/>
      <c r="H389" s="23"/>
      <c r="I389" s="23"/>
      <c r="J389" s="23"/>
    </row>
    <row r="390" spans="1:10" ht="15" customHeight="1" x14ac:dyDescent="0.25">
      <c r="A390" s="23"/>
      <c r="B390" s="27" t="s">
        <v>56</v>
      </c>
      <c r="C390" s="45">
        <v>0</v>
      </c>
      <c r="D390" s="45">
        <v>0</v>
      </c>
      <c r="E390" s="45">
        <v>0</v>
      </c>
      <c r="F390" s="45">
        <v>0</v>
      </c>
      <c r="G390" s="23"/>
      <c r="H390" s="23"/>
      <c r="I390" s="23"/>
      <c r="J390" s="23"/>
    </row>
    <row r="391" spans="1:10" ht="15" customHeight="1" x14ac:dyDescent="0.25">
      <c r="A391" s="23"/>
      <c r="B391" s="27" t="s">
        <v>49</v>
      </c>
      <c r="C391" s="45">
        <v>0</v>
      </c>
      <c r="D391" s="45">
        <v>0</v>
      </c>
      <c r="E391" s="45">
        <v>0</v>
      </c>
      <c r="F391" s="45">
        <v>0</v>
      </c>
      <c r="G391" s="23"/>
      <c r="H391" s="23"/>
      <c r="I391" s="23"/>
      <c r="J391" s="23"/>
    </row>
    <row r="392" spans="1:10" ht="15" customHeight="1" x14ac:dyDescent="0.25">
      <c r="A392" s="23"/>
      <c r="B392" s="27" t="s">
        <v>50</v>
      </c>
      <c r="C392" s="45">
        <v>0</v>
      </c>
      <c r="D392" s="45">
        <v>0</v>
      </c>
      <c r="E392" s="45">
        <v>0</v>
      </c>
      <c r="F392" s="45">
        <v>0</v>
      </c>
      <c r="G392" s="23"/>
      <c r="H392" s="23"/>
      <c r="I392" s="23"/>
      <c r="J392" s="23"/>
    </row>
    <row r="393" spans="1:10" ht="15" customHeight="1" x14ac:dyDescent="0.25">
      <c r="A393" s="23"/>
      <c r="B393" s="27" t="s">
        <v>57</v>
      </c>
      <c r="C393" s="45">
        <v>0</v>
      </c>
      <c r="D393" s="45">
        <v>0</v>
      </c>
      <c r="E393" s="45">
        <v>0</v>
      </c>
      <c r="F393" s="45">
        <v>0</v>
      </c>
      <c r="G393" s="23"/>
      <c r="H393" s="23"/>
      <c r="I393" s="23"/>
      <c r="J393" s="23"/>
    </row>
    <row r="394" spans="1:10" ht="15" customHeight="1" x14ac:dyDescent="0.25">
      <c r="A394" s="23"/>
      <c r="B394" s="27" t="s">
        <v>49</v>
      </c>
      <c r="C394" s="45">
        <v>0</v>
      </c>
      <c r="D394" s="45">
        <v>0</v>
      </c>
      <c r="E394" s="45">
        <v>0</v>
      </c>
      <c r="F394" s="45">
        <v>0</v>
      </c>
      <c r="G394" s="23"/>
      <c r="H394" s="23"/>
      <c r="I394" s="23"/>
      <c r="J394" s="23"/>
    </row>
    <row r="395" spans="1:10" ht="15" customHeight="1" x14ac:dyDescent="0.25">
      <c r="A395" s="23"/>
      <c r="B395" s="27" t="s">
        <v>58</v>
      </c>
      <c r="C395" s="45">
        <v>0</v>
      </c>
      <c r="D395" s="45">
        <v>0</v>
      </c>
      <c r="E395" s="45">
        <v>0</v>
      </c>
      <c r="F395" s="45">
        <v>0</v>
      </c>
      <c r="G395" s="23"/>
      <c r="H395" s="23"/>
      <c r="I395" s="23"/>
      <c r="J395" s="23"/>
    </row>
    <row r="396" spans="1:10" ht="15" customHeight="1" x14ac:dyDescent="0.25">
      <c r="A396" s="23"/>
      <c r="B396" s="27" t="s">
        <v>59</v>
      </c>
      <c r="C396" s="45">
        <v>0</v>
      </c>
      <c r="D396" s="45">
        <v>0</v>
      </c>
      <c r="E396" s="45">
        <v>0</v>
      </c>
      <c r="F396" s="45">
        <v>0</v>
      </c>
      <c r="G396" s="23"/>
      <c r="H396" s="23"/>
      <c r="I396" s="23"/>
      <c r="J396" s="23"/>
    </row>
    <row r="397" spans="1:10" ht="15" customHeight="1" x14ac:dyDescent="0.25">
      <c r="A397" s="23"/>
      <c r="B397" s="27" t="s">
        <v>60</v>
      </c>
      <c r="C397" s="45">
        <v>0</v>
      </c>
      <c r="D397" s="45">
        <v>0</v>
      </c>
      <c r="E397" s="45">
        <v>0</v>
      </c>
      <c r="F397" s="45">
        <v>0</v>
      </c>
      <c r="G397" s="23"/>
      <c r="H397" s="23"/>
      <c r="I397" s="23"/>
      <c r="J397" s="23"/>
    </row>
    <row r="398" spans="1:10" ht="15" customHeight="1" x14ac:dyDescent="0.25">
      <c r="A398" s="23"/>
      <c r="B398" s="27" t="s">
        <v>61</v>
      </c>
      <c r="C398" s="45">
        <v>0</v>
      </c>
      <c r="D398" s="45">
        <v>0</v>
      </c>
      <c r="E398" s="45">
        <v>0</v>
      </c>
      <c r="F398" s="45">
        <v>0</v>
      </c>
      <c r="G398" s="23"/>
      <c r="H398" s="23"/>
      <c r="I398" s="23"/>
      <c r="J398" s="23"/>
    </row>
    <row r="399" spans="1:10" ht="15" customHeight="1" x14ac:dyDescent="0.25">
      <c r="A399" s="23"/>
      <c r="B399" s="27" t="s">
        <v>62</v>
      </c>
      <c r="C399" s="45">
        <v>0</v>
      </c>
      <c r="D399" s="45">
        <v>250000000</v>
      </c>
      <c r="E399" s="45">
        <v>115600000</v>
      </c>
      <c r="F399" s="45">
        <v>115600000</v>
      </c>
      <c r="G399" s="23"/>
      <c r="H399" s="23"/>
      <c r="I399" s="23"/>
      <c r="J399" s="23"/>
    </row>
    <row r="400" spans="1:10" ht="15" customHeight="1" x14ac:dyDescent="0.25">
      <c r="A400" s="23"/>
      <c r="B400" s="27" t="s">
        <v>49</v>
      </c>
      <c r="C400" s="45">
        <v>0</v>
      </c>
      <c r="D400" s="45">
        <v>126200000</v>
      </c>
      <c r="E400" s="45">
        <v>9100000</v>
      </c>
      <c r="F400" s="45">
        <v>9100000</v>
      </c>
      <c r="G400" s="23"/>
      <c r="H400" s="23"/>
      <c r="I400" s="23"/>
      <c r="J400" s="23"/>
    </row>
    <row r="401" spans="1:10" ht="15" customHeight="1" x14ac:dyDescent="0.25">
      <c r="A401" s="23"/>
      <c r="B401" s="27" t="s">
        <v>58</v>
      </c>
      <c r="C401" s="45">
        <v>0</v>
      </c>
      <c r="D401" s="45">
        <v>100000000</v>
      </c>
      <c r="E401" s="45">
        <v>100000000</v>
      </c>
      <c r="F401" s="45">
        <v>100000000</v>
      </c>
      <c r="G401" s="23"/>
      <c r="H401" s="23"/>
      <c r="I401" s="23"/>
      <c r="J401" s="23"/>
    </row>
    <row r="402" spans="1:10" ht="15" customHeight="1" x14ac:dyDescent="0.25">
      <c r="A402" s="23"/>
      <c r="B402" s="27" t="s">
        <v>59</v>
      </c>
      <c r="C402" s="45">
        <v>0</v>
      </c>
      <c r="D402" s="45">
        <v>0</v>
      </c>
      <c r="E402" s="45">
        <v>0</v>
      </c>
      <c r="F402" s="45">
        <v>0</v>
      </c>
      <c r="G402" s="23"/>
      <c r="H402" s="23"/>
      <c r="I402" s="23"/>
      <c r="J402" s="23"/>
    </row>
    <row r="403" spans="1:10" ht="15" customHeight="1" x14ac:dyDescent="0.25">
      <c r="A403" s="23"/>
      <c r="B403" s="27" t="s">
        <v>60</v>
      </c>
      <c r="C403" s="45">
        <v>0</v>
      </c>
      <c r="D403" s="45">
        <v>0</v>
      </c>
      <c r="E403" s="45">
        <v>0</v>
      </c>
      <c r="F403" s="45">
        <v>0</v>
      </c>
      <c r="G403" s="23"/>
      <c r="H403" s="23"/>
      <c r="I403" s="23"/>
      <c r="J403" s="23"/>
    </row>
    <row r="404" spans="1:10" ht="15" customHeight="1" x14ac:dyDescent="0.25">
      <c r="A404" s="23"/>
      <c r="B404" s="27" t="s">
        <v>61</v>
      </c>
      <c r="C404" s="45">
        <v>0</v>
      </c>
      <c r="D404" s="45">
        <v>23800000</v>
      </c>
      <c r="E404" s="45">
        <v>6500000</v>
      </c>
      <c r="F404" s="45">
        <v>6500000</v>
      </c>
      <c r="G404" s="23"/>
      <c r="H404" s="23"/>
      <c r="I404" s="23"/>
      <c r="J404" s="23"/>
    </row>
    <row r="405" spans="1:10" ht="15" customHeight="1" x14ac:dyDescent="0.25">
      <c r="A405" s="23"/>
      <c r="B405" s="27" t="s">
        <v>63</v>
      </c>
      <c r="C405" s="45">
        <v>0</v>
      </c>
      <c r="D405" s="45">
        <v>0</v>
      </c>
      <c r="E405" s="45">
        <v>0</v>
      </c>
      <c r="F405" s="45">
        <v>0</v>
      </c>
      <c r="G405" s="23"/>
      <c r="H405" s="23"/>
      <c r="I405" s="23"/>
      <c r="J405" s="23"/>
    </row>
    <row r="406" spans="1:10" ht="15" customHeight="1" x14ac:dyDescent="0.25">
      <c r="A406" s="23"/>
      <c r="B406" s="27" t="s">
        <v>49</v>
      </c>
      <c r="C406" s="45">
        <v>0</v>
      </c>
      <c r="D406" s="45">
        <v>0</v>
      </c>
      <c r="E406" s="45">
        <v>0</v>
      </c>
      <c r="F406" s="45">
        <v>0</v>
      </c>
      <c r="G406" s="23"/>
      <c r="H406" s="23"/>
      <c r="I406" s="23"/>
      <c r="J406" s="23"/>
    </row>
    <row r="407" spans="1:10" ht="15" customHeight="1" x14ac:dyDescent="0.25">
      <c r="A407" s="23"/>
      <c r="B407" s="27" t="s">
        <v>58</v>
      </c>
      <c r="C407" s="45">
        <v>0</v>
      </c>
      <c r="D407" s="45">
        <v>0</v>
      </c>
      <c r="E407" s="45">
        <v>0</v>
      </c>
      <c r="F407" s="45">
        <v>0</v>
      </c>
      <c r="G407" s="23"/>
      <c r="H407" s="23"/>
      <c r="I407" s="23"/>
      <c r="J407" s="23"/>
    </row>
    <row r="408" spans="1:10" ht="15" customHeight="1" x14ac:dyDescent="0.25">
      <c r="A408" s="23"/>
      <c r="B408" s="27" t="s">
        <v>59</v>
      </c>
      <c r="C408" s="45">
        <v>0</v>
      </c>
      <c r="D408" s="45">
        <v>0</v>
      </c>
      <c r="E408" s="45">
        <v>0</v>
      </c>
      <c r="F408" s="45">
        <v>0</v>
      </c>
      <c r="G408" s="23"/>
      <c r="H408" s="23"/>
      <c r="I408" s="23"/>
      <c r="J408" s="23"/>
    </row>
    <row r="409" spans="1:10" ht="15" customHeight="1" x14ac:dyDescent="0.25">
      <c r="A409" s="23"/>
      <c r="B409" s="27" t="s">
        <v>60</v>
      </c>
      <c r="C409" s="45">
        <v>0</v>
      </c>
      <c r="D409" s="45">
        <v>0</v>
      </c>
      <c r="E409" s="45">
        <v>0</v>
      </c>
      <c r="F409" s="45">
        <v>0</v>
      </c>
      <c r="G409" s="23"/>
      <c r="H409" s="23"/>
      <c r="I409" s="23"/>
      <c r="J409" s="23"/>
    </row>
    <row r="410" spans="1:10" ht="15" customHeight="1" x14ac:dyDescent="0.25">
      <c r="A410" s="23"/>
      <c r="B410" s="27" t="s">
        <v>61</v>
      </c>
      <c r="C410" s="45">
        <v>0</v>
      </c>
      <c r="D410" s="45">
        <v>0</v>
      </c>
      <c r="E410" s="45">
        <v>0</v>
      </c>
      <c r="F410" s="45">
        <v>0</v>
      </c>
      <c r="G410" s="23"/>
      <c r="H410" s="23"/>
      <c r="I410" s="23"/>
      <c r="J410" s="23"/>
    </row>
    <row r="411" spans="1:10" ht="15" customHeight="1" x14ac:dyDescent="0.25">
      <c r="A411" s="23"/>
      <c r="B411" s="27" t="s">
        <v>64</v>
      </c>
      <c r="C411" s="45">
        <v>0</v>
      </c>
      <c r="D411" s="45">
        <v>0</v>
      </c>
      <c r="E411" s="45">
        <v>0</v>
      </c>
      <c r="F411" s="45">
        <v>0</v>
      </c>
      <c r="G411" s="23"/>
      <c r="H411" s="23"/>
      <c r="I411" s="23"/>
      <c r="J411" s="23"/>
    </row>
    <row r="412" spans="1:10" ht="15" customHeight="1" x14ac:dyDescent="0.25">
      <c r="A412" s="23"/>
      <c r="B412" s="27" t="s">
        <v>65</v>
      </c>
      <c r="C412" s="45">
        <v>0</v>
      </c>
      <c r="D412" s="45">
        <v>0</v>
      </c>
      <c r="E412" s="45">
        <v>0</v>
      </c>
      <c r="F412" s="45">
        <v>0</v>
      </c>
      <c r="G412" s="23"/>
      <c r="H412" s="23"/>
      <c r="I412" s="23"/>
      <c r="J412" s="23"/>
    </row>
    <row r="413" spans="1:10" ht="20.100000000000001" customHeight="1" x14ac:dyDescent="0.25">
      <c r="A413" s="23"/>
      <c r="B413" s="47" t="s">
        <v>18</v>
      </c>
      <c r="C413" s="23"/>
      <c r="D413" s="23"/>
      <c r="E413" s="23"/>
      <c r="F413" s="23"/>
      <c r="G413" s="23"/>
      <c r="H413" s="23"/>
      <c r="I413" s="23"/>
      <c r="J413" s="23"/>
    </row>
  </sheetData>
  <mergeCells count="44">
    <mergeCell ref="B20:F20"/>
    <mergeCell ref="B1:F1"/>
    <mergeCell ref="B2:F2"/>
    <mergeCell ref="C3:F3"/>
    <mergeCell ref="C4:F4"/>
    <mergeCell ref="C5:F5"/>
    <mergeCell ref="C6:F6"/>
    <mergeCell ref="C7:F7"/>
    <mergeCell ref="B8:F8"/>
    <mergeCell ref="B9:F9"/>
    <mergeCell ref="C10:F10"/>
    <mergeCell ref="C15:F15"/>
    <mergeCell ref="C136:F136"/>
    <mergeCell ref="C21:F21"/>
    <mergeCell ref="C22:F22"/>
    <mergeCell ref="C23:F23"/>
    <mergeCell ref="C24:F24"/>
    <mergeCell ref="B33:F33"/>
    <mergeCell ref="B78:F78"/>
    <mergeCell ref="C79:F79"/>
    <mergeCell ref="C80:F80"/>
    <mergeCell ref="C81:F81"/>
    <mergeCell ref="C82:F82"/>
    <mergeCell ref="B91:F91"/>
    <mergeCell ref="C252:F252"/>
    <mergeCell ref="C137:F137"/>
    <mergeCell ref="C138:F138"/>
    <mergeCell ref="B147:F147"/>
    <mergeCell ref="C192:F192"/>
    <mergeCell ref="C193:F193"/>
    <mergeCell ref="C194:F194"/>
    <mergeCell ref="C195:F195"/>
    <mergeCell ref="B204:F204"/>
    <mergeCell ref="C249:F249"/>
    <mergeCell ref="C250:F250"/>
    <mergeCell ref="C251:F251"/>
    <mergeCell ref="C316:F316"/>
    <mergeCell ref="B325:F325"/>
    <mergeCell ref="B261:F261"/>
    <mergeCell ref="C306:F306"/>
    <mergeCell ref="B312:F312"/>
    <mergeCell ref="C313:F313"/>
    <mergeCell ref="C314:F314"/>
    <mergeCell ref="C315:F315"/>
  </mergeCells>
  <pageMargins left="0" right="0" top="0" bottom="0" header="0" footer="0"/>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480"/>
  <sheetViews>
    <sheetView view="pageBreakPreview" topLeftCell="A460" zoomScale="60" zoomScaleNormal="100" workbookViewId="0">
      <selection activeCell="G492" sqref="G492"/>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1699</v>
      </c>
      <c r="D3" s="1632"/>
      <c r="E3" s="1632"/>
      <c r="F3" s="1632"/>
      <c r="G3" s="23"/>
      <c r="H3" s="23"/>
      <c r="I3" s="23"/>
      <c r="J3" s="23"/>
    </row>
    <row r="4" spans="1:10" ht="14.1" customHeight="1" x14ac:dyDescent="0.25">
      <c r="A4" s="23"/>
      <c r="B4" s="25" t="s">
        <v>4</v>
      </c>
      <c r="C4" s="1631" t="s">
        <v>1698</v>
      </c>
      <c r="D4" s="1632"/>
      <c r="E4" s="1632"/>
      <c r="F4" s="1632"/>
      <c r="G4" s="23"/>
      <c r="H4" s="23"/>
      <c r="I4" s="23"/>
      <c r="J4" s="23"/>
    </row>
    <row r="5" spans="1:10" ht="14.1" customHeight="1" x14ac:dyDescent="0.25">
      <c r="A5" s="23"/>
      <c r="B5" s="25" t="s">
        <v>6</v>
      </c>
      <c r="C5" s="1631" t="s">
        <v>1697</v>
      </c>
      <c r="D5" s="1632"/>
      <c r="E5" s="1632"/>
      <c r="F5" s="1632"/>
      <c r="G5" s="23"/>
      <c r="H5" s="23"/>
      <c r="I5" s="23"/>
      <c r="J5" s="23"/>
    </row>
    <row r="6" spans="1:10" ht="14.1" customHeight="1" x14ac:dyDescent="0.25">
      <c r="A6" s="23"/>
      <c r="B6" s="25" t="s">
        <v>8</v>
      </c>
      <c r="C6" s="1631" t="s">
        <v>1696</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41.1" customHeight="1" x14ac:dyDescent="0.25">
      <c r="A9" s="23"/>
      <c r="B9" s="1629" t="s">
        <v>1695</v>
      </c>
      <c r="C9" s="1630"/>
      <c r="D9" s="1630"/>
      <c r="E9" s="1630"/>
      <c r="F9" s="1630"/>
      <c r="G9" s="23"/>
      <c r="H9" s="23"/>
      <c r="I9" s="23"/>
      <c r="J9" s="23"/>
    </row>
    <row r="10" spans="1:10" ht="68.099999999999994" customHeight="1" x14ac:dyDescent="0.25">
      <c r="A10" s="23"/>
      <c r="B10" s="26" t="s">
        <v>14</v>
      </c>
      <c r="C10" s="1623" t="s">
        <v>1694</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41.1" customHeight="1" x14ac:dyDescent="0.25">
      <c r="A13" s="23"/>
      <c r="B13" s="27" t="s">
        <v>1693</v>
      </c>
      <c r="C13" s="31" t="s">
        <v>311</v>
      </c>
      <c r="D13" s="31" t="s">
        <v>186</v>
      </c>
      <c r="E13" s="31" t="s">
        <v>186</v>
      </c>
      <c r="F13" s="31" t="s">
        <v>186</v>
      </c>
      <c r="G13" s="23"/>
      <c r="H13" s="23"/>
      <c r="I13" s="23"/>
      <c r="J13" s="23"/>
    </row>
    <row r="14" spans="1:10" ht="14.1" customHeight="1" x14ac:dyDescent="0.25">
      <c r="A14" s="23"/>
      <c r="B14" s="27" t="s">
        <v>1692</v>
      </c>
      <c r="C14" s="31" t="s">
        <v>1204</v>
      </c>
      <c r="D14" s="31" t="s">
        <v>186</v>
      </c>
      <c r="E14" s="31" t="s">
        <v>186</v>
      </c>
      <c r="F14" s="31" t="s">
        <v>186</v>
      </c>
      <c r="G14" s="23"/>
      <c r="H14" s="23"/>
      <c r="I14" s="23"/>
      <c r="J14" s="23"/>
    </row>
    <row r="15" spans="1:10" ht="86.1" customHeight="1" x14ac:dyDescent="0.25">
      <c r="A15" s="23"/>
      <c r="B15" s="26" t="s">
        <v>16</v>
      </c>
      <c r="C15" s="1623" t="s">
        <v>1691</v>
      </c>
      <c r="D15" s="1624"/>
      <c r="E15" s="1624"/>
      <c r="F15" s="1624"/>
      <c r="G15" s="23"/>
      <c r="H15" s="23"/>
      <c r="I15" s="23"/>
      <c r="J15" s="23"/>
    </row>
    <row r="16" spans="1:10" ht="27.95" customHeight="1" x14ac:dyDescent="0.25">
      <c r="A16" s="23"/>
      <c r="B16" s="27" t="s">
        <v>184</v>
      </c>
      <c r="C16" s="28">
        <v>2023</v>
      </c>
      <c r="D16" s="28">
        <v>2024</v>
      </c>
      <c r="E16" s="28">
        <v>2025</v>
      </c>
      <c r="F16" s="28">
        <v>2026</v>
      </c>
      <c r="G16" s="23"/>
      <c r="H16" s="23"/>
      <c r="I16" s="23"/>
      <c r="J16" s="23"/>
    </row>
    <row r="17" spans="1:10" ht="14.1" customHeight="1" x14ac:dyDescent="0.25">
      <c r="A17" s="23"/>
      <c r="B17" s="29"/>
      <c r="C17" s="30" t="s">
        <v>22</v>
      </c>
      <c r="D17" s="30" t="s">
        <v>23</v>
      </c>
      <c r="E17" s="30" t="s">
        <v>23</v>
      </c>
      <c r="F17" s="30" t="s">
        <v>23</v>
      </c>
      <c r="G17" s="23"/>
      <c r="H17" s="23"/>
      <c r="I17" s="23"/>
      <c r="J17" s="23"/>
    </row>
    <row r="18" spans="1:10" ht="14.1" customHeight="1" x14ac:dyDescent="0.25">
      <c r="A18" s="23"/>
      <c r="B18" s="27" t="s">
        <v>1690</v>
      </c>
      <c r="C18" s="31" t="s">
        <v>186</v>
      </c>
      <c r="D18" s="31" t="s">
        <v>186</v>
      </c>
      <c r="E18" s="31" t="s">
        <v>186</v>
      </c>
      <c r="F18" s="31" t="s">
        <v>186</v>
      </c>
      <c r="G18" s="23"/>
      <c r="H18" s="23"/>
      <c r="I18" s="23"/>
      <c r="J18" s="23"/>
    </row>
    <row r="19" spans="1:10" ht="20.100000000000001" customHeight="1" x14ac:dyDescent="0.25">
      <c r="A19" s="23"/>
      <c r="B19" s="27" t="s">
        <v>1689</v>
      </c>
      <c r="C19" s="31" t="s">
        <v>1624</v>
      </c>
      <c r="D19" s="31" t="s">
        <v>186</v>
      </c>
      <c r="E19" s="31" t="s">
        <v>186</v>
      </c>
      <c r="F19" s="31" t="s">
        <v>186</v>
      </c>
      <c r="G19" s="23"/>
      <c r="H19" s="23"/>
      <c r="I19" s="23"/>
      <c r="J19" s="23"/>
    </row>
    <row r="20" spans="1:10" ht="20.100000000000001" customHeight="1" x14ac:dyDescent="0.25">
      <c r="A20" s="23"/>
      <c r="B20" s="27" t="s">
        <v>1688</v>
      </c>
      <c r="C20" s="31" t="s">
        <v>1687</v>
      </c>
      <c r="D20" s="31" t="s">
        <v>208</v>
      </c>
      <c r="E20" s="31" t="s">
        <v>208</v>
      </c>
      <c r="F20" s="31" t="s">
        <v>208</v>
      </c>
      <c r="G20" s="23"/>
      <c r="H20" s="23"/>
      <c r="I20" s="23"/>
      <c r="J20" s="23"/>
    </row>
    <row r="21" spans="1:10" ht="20.100000000000001" customHeight="1" x14ac:dyDescent="0.25">
      <c r="A21" s="23"/>
      <c r="B21" s="27" t="s">
        <v>1686</v>
      </c>
      <c r="C21" s="31" t="s">
        <v>1685</v>
      </c>
      <c r="D21" s="31" t="s">
        <v>208</v>
      </c>
      <c r="E21" s="31" t="s">
        <v>208</v>
      </c>
      <c r="F21" s="31" t="s">
        <v>208</v>
      </c>
      <c r="G21" s="23"/>
      <c r="H21" s="23"/>
      <c r="I21" s="23"/>
      <c r="J21" s="23"/>
    </row>
    <row r="22" spans="1:10" ht="14.1" customHeight="1" x14ac:dyDescent="0.25">
      <c r="A22" s="23"/>
      <c r="B22" s="1621" t="s">
        <v>27</v>
      </c>
      <c r="C22" s="1622"/>
      <c r="D22" s="1622"/>
      <c r="E22" s="1622"/>
      <c r="F22" s="1622"/>
      <c r="G22" s="23"/>
      <c r="H22" s="23"/>
      <c r="I22" s="23"/>
      <c r="J22" s="23"/>
    </row>
    <row r="23" spans="1:10" ht="14.1" customHeight="1" x14ac:dyDescent="0.25">
      <c r="A23" s="23"/>
      <c r="B23" s="32" t="s">
        <v>1600</v>
      </c>
      <c r="C23" s="1621" t="s">
        <v>1599</v>
      </c>
      <c r="D23" s="1622"/>
      <c r="E23" s="1622"/>
      <c r="F23" s="1622"/>
      <c r="G23" s="23"/>
      <c r="H23" s="23"/>
      <c r="I23" s="23"/>
      <c r="J23" s="23"/>
    </row>
    <row r="24" spans="1:10" ht="14.1" customHeight="1" x14ac:dyDescent="0.25">
      <c r="A24" s="23"/>
      <c r="B24" s="33" t="s">
        <v>19</v>
      </c>
      <c r="C24" s="1619" t="s">
        <v>1684</v>
      </c>
      <c r="D24" s="1620"/>
      <c r="E24" s="1620"/>
      <c r="F24" s="1620"/>
      <c r="G24" s="23"/>
      <c r="H24" s="23"/>
      <c r="I24" s="23"/>
      <c r="J24" s="23"/>
    </row>
    <row r="25" spans="1:10" ht="14.1" customHeight="1" x14ac:dyDescent="0.25">
      <c r="A25" s="23"/>
      <c r="B25" s="34" t="s">
        <v>20</v>
      </c>
      <c r="C25" s="1615" t="s">
        <v>1683</v>
      </c>
      <c r="D25" s="1616"/>
      <c r="E25" s="1616"/>
      <c r="F25" s="1616"/>
      <c r="G25" s="23"/>
      <c r="H25" s="23"/>
      <c r="I25" s="23"/>
      <c r="J25" s="23"/>
    </row>
    <row r="26" spans="1:10" ht="14.1" customHeight="1" x14ac:dyDescent="0.25">
      <c r="A26" s="23"/>
      <c r="B26" s="34" t="s">
        <v>21</v>
      </c>
      <c r="C26" s="1615" t="s">
        <v>1682</v>
      </c>
      <c r="D26" s="1616"/>
      <c r="E26" s="1616"/>
      <c r="F26" s="1616"/>
      <c r="G26" s="23"/>
      <c r="H26" s="23"/>
      <c r="I26" s="23"/>
      <c r="J26" s="23"/>
    </row>
    <row r="27" spans="1:10" ht="15" customHeight="1" x14ac:dyDescent="0.25">
      <c r="A27" s="23"/>
      <c r="B27" s="35"/>
      <c r="C27" s="36">
        <v>2023</v>
      </c>
      <c r="D27" s="36">
        <v>2024</v>
      </c>
      <c r="E27" s="36">
        <v>2025</v>
      </c>
      <c r="F27" s="36">
        <v>2026</v>
      </c>
      <c r="G27" s="23"/>
      <c r="H27" s="23"/>
      <c r="I27" s="23"/>
      <c r="J27" s="23"/>
    </row>
    <row r="28" spans="1:10" ht="15" customHeight="1" x14ac:dyDescent="0.25">
      <c r="A28" s="23"/>
      <c r="B28" s="37"/>
      <c r="C28" s="38" t="s">
        <v>22</v>
      </c>
      <c r="D28" s="38" t="s">
        <v>23</v>
      </c>
      <c r="E28" s="38" t="s">
        <v>23</v>
      </c>
      <c r="F28" s="38" t="s">
        <v>23</v>
      </c>
      <c r="G28" s="23"/>
      <c r="H28" s="23"/>
      <c r="I28" s="23"/>
      <c r="J28" s="23"/>
    </row>
    <row r="29" spans="1:10" ht="14.1" customHeight="1" x14ac:dyDescent="0.25">
      <c r="A29" s="23"/>
      <c r="B29" s="27" t="s">
        <v>33</v>
      </c>
      <c r="C29" s="31" t="s">
        <v>1681</v>
      </c>
      <c r="D29" s="31" t="s">
        <v>1680</v>
      </c>
      <c r="E29" s="31" t="s">
        <v>1679</v>
      </c>
      <c r="F29" s="31" t="s">
        <v>1678</v>
      </c>
      <c r="G29" s="23"/>
      <c r="H29" s="23"/>
      <c r="I29" s="23"/>
      <c r="J29" s="23"/>
    </row>
    <row r="30" spans="1:10" ht="14.1" customHeight="1" x14ac:dyDescent="0.25">
      <c r="A30" s="23"/>
      <c r="B30" s="27" t="s">
        <v>35</v>
      </c>
      <c r="C30" s="31" t="s">
        <v>1677</v>
      </c>
      <c r="D30" s="31" t="s">
        <v>1676</v>
      </c>
      <c r="E30" s="31" t="s">
        <v>1675</v>
      </c>
      <c r="F30" s="31" t="s">
        <v>1674</v>
      </c>
      <c r="G30" s="23"/>
      <c r="H30" s="23"/>
      <c r="I30" s="23"/>
      <c r="J30" s="23"/>
    </row>
    <row r="31" spans="1:10" ht="14.1" customHeight="1" x14ac:dyDescent="0.25">
      <c r="A31" s="23"/>
      <c r="B31" s="27" t="s">
        <v>40</v>
      </c>
      <c r="C31" s="31" t="s">
        <v>1673</v>
      </c>
      <c r="D31" s="31" t="s">
        <v>1672</v>
      </c>
      <c r="E31" s="31" t="s">
        <v>1671</v>
      </c>
      <c r="F31" s="31" t="s">
        <v>1670</v>
      </c>
      <c r="G31" s="23"/>
      <c r="H31" s="23"/>
      <c r="I31" s="23"/>
      <c r="J31" s="23"/>
    </row>
    <row r="32" spans="1:10" ht="14.1" customHeight="1" x14ac:dyDescent="0.25">
      <c r="A32" s="23"/>
      <c r="B32" s="27" t="s">
        <v>41</v>
      </c>
      <c r="C32" s="31" t="s">
        <v>18</v>
      </c>
      <c r="D32" s="31" t="s">
        <v>1669</v>
      </c>
      <c r="E32" s="31" t="s">
        <v>1668</v>
      </c>
      <c r="F32" s="31" t="s">
        <v>1667</v>
      </c>
      <c r="G32" s="23"/>
      <c r="H32" s="23"/>
      <c r="I32" s="23"/>
      <c r="J32" s="23"/>
    </row>
    <row r="33" spans="1:10" ht="14.1" customHeight="1" x14ac:dyDescent="0.25">
      <c r="A33" s="23"/>
      <c r="B33" s="27" t="s">
        <v>43</v>
      </c>
      <c r="C33" s="31" t="s">
        <v>18</v>
      </c>
      <c r="D33" s="31" t="s">
        <v>1666</v>
      </c>
      <c r="E33" s="31" t="s">
        <v>1665</v>
      </c>
      <c r="F33" s="31" t="s">
        <v>1664</v>
      </c>
      <c r="G33" s="23"/>
      <c r="H33" s="23"/>
      <c r="I33" s="23"/>
      <c r="J33" s="23"/>
    </row>
    <row r="34" spans="1:10" ht="14.1" customHeight="1" x14ac:dyDescent="0.25">
      <c r="A34" s="23"/>
      <c r="B34" s="27" t="s">
        <v>47</v>
      </c>
      <c r="C34" s="31" t="s">
        <v>18</v>
      </c>
      <c r="D34" s="31" t="s">
        <v>1663</v>
      </c>
      <c r="E34" s="31" t="s">
        <v>1662</v>
      </c>
      <c r="F34" s="31" t="s">
        <v>1661</v>
      </c>
      <c r="G34" s="23"/>
      <c r="H34" s="23"/>
      <c r="I34" s="23"/>
      <c r="J34" s="23"/>
    </row>
    <row r="35" spans="1:10" ht="14.1" customHeight="1" x14ac:dyDescent="0.25">
      <c r="A35" s="23"/>
      <c r="B35" s="1617" t="s">
        <v>24</v>
      </c>
      <c r="C35" s="1618"/>
      <c r="D35" s="1618"/>
      <c r="E35" s="1618"/>
      <c r="F35" s="1618"/>
      <c r="G35" s="23"/>
      <c r="H35" s="23"/>
      <c r="I35" s="23"/>
      <c r="J35" s="23"/>
    </row>
    <row r="36" spans="1:10" ht="14.1" customHeight="1" x14ac:dyDescent="0.25">
      <c r="A36" s="23"/>
      <c r="B36" s="35"/>
      <c r="C36" s="36">
        <v>2023</v>
      </c>
      <c r="D36" s="36">
        <v>2024</v>
      </c>
      <c r="E36" s="36">
        <v>2025</v>
      </c>
      <c r="F36" s="36">
        <v>2026</v>
      </c>
      <c r="G36" s="23"/>
      <c r="H36" s="23"/>
      <c r="I36" s="23"/>
      <c r="J36" s="23"/>
    </row>
    <row r="37" spans="1:10" ht="14.1" customHeight="1" x14ac:dyDescent="0.25">
      <c r="A37" s="23"/>
      <c r="B37" s="37"/>
      <c r="C37" s="38" t="s">
        <v>22</v>
      </c>
      <c r="D37" s="38" t="s">
        <v>23</v>
      </c>
      <c r="E37" s="38" t="s">
        <v>23</v>
      </c>
      <c r="F37" s="38" t="s">
        <v>23</v>
      </c>
      <c r="G37" s="23"/>
      <c r="H37" s="23"/>
      <c r="I37" s="23"/>
      <c r="J37" s="23"/>
    </row>
    <row r="38" spans="1:10" ht="14.1" customHeight="1" x14ac:dyDescent="0.25">
      <c r="A38" s="23"/>
      <c r="B38" s="39" t="s">
        <v>48</v>
      </c>
      <c r="C38" s="40">
        <v>0</v>
      </c>
      <c r="D38" s="40">
        <v>71100000</v>
      </c>
      <c r="E38" s="40">
        <v>71100000</v>
      </c>
      <c r="F38" s="40">
        <v>71100000</v>
      </c>
      <c r="G38" s="23"/>
      <c r="H38" s="23"/>
      <c r="I38" s="23"/>
      <c r="J38" s="23"/>
    </row>
    <row r="39" spans="1:10" ht="14.1" customHeight="1" x14ac:dyDescent="0.25">
      <c r="A39" s="23"/>
      <c r="B39" s="39" t="s">
        <v>49</v>
      </c>
      <c r="C39" s="40">
        <v>0</v>
      </c>
      <c r="D39" s="40">
        <v>71100000</v>
      </c>
      <c r="E39" s="40">
        <v>71100000</v>
      </c>
      <c r="F39" s="40">
        <v>71100000</v>
      </c>
      <c r="G39" s="23"/>
      <c r="H39" s="23"/>
      <c r="I39" s="23"/>
      <c r="J39" s="23"/>
    </row>
    <row r="40" spans="1:10" ht="14.1" customHeight="1" x14ac:dyDescent="0.25">
      <c r="A40" s="23"/>
      <c r="B40" s="39" t="s">
        <v>50</v>
      </c>
      <c r="C40" s="40">
        <v>0</v>
      </c>
      <c r="D40" s="40">
        <v>0</v>
      </c>
      <c r="E40" s="40">
        <v>0</v>
      </c>
      <c r="F40" s="40">
        <v>0</v>
      </c>
      <c r="G40" s="23"/>
      <c r="H40" s="23"/>
      <c r="I40" s="23"/>
      <c r="J40" s="23"/>
    </row>
    <row r="41" spans="1:10" ht="14.1" customHeight="1" x14ac:dyDescent="0.25">
      <c r="A41" s="23"/>
      <c r="B41" s="39" t="s">
        <v>51</v>
      </c>
      <c r="C41" s="40">
        <v>0</v>
      </c>
      <c r="D41" s="40">
        <v>8910000</v>
      </c>
      <c r="E41" s="40">
        <v>8910000</v>
      </c>
      <c r="F41" s="40">
        <v>8910000</v>
      </c>
      <c r="G41" s="23"/>
      <c r="H41" s="23"/>
      <c r="I41" s="23"/>
      <c r="J41" s="23"/>
    </row>
    <row r="42" spans="1:10" ht="14.1" customHeight="1" x14ac:dyDescent="0.25">
      <c r="A42" s="23"/>
      <c r="B42" s="39" t="s">
        <v>49</v>
      </c>
      <c r="C42" s="40">
        <v>0</v>
      </c>
      <c r="D42" s="40">
        <v>8910000</v>
      </c>
      <c r="E42" s="40">
        <v>8910000</v>
      </c>
      <c r="F42" s="40">
        <v>8910000</v>
      </c>
      <c r="G42" s="23"/>
      <c r="H42" s="23"/>
      <c r="I42" s="23"/>
      <c r="J42" s="23"/>
    </row>
    <row r="43" spans="1:10" ht="14.1" customHeight="1" x14ac:dyDescent="0.25">
      <c r="A43" s="23"/>
      <c r="B43" s="39" t="s">
        <v>50</v>
      </c>
      <c r="C43" s="40">
        <v>0</v>
      </c>
      <c r="D43" s="40">
        <v>0</v>
      </c>
      <c r="E43" s="40">
        <v>0</v>
      </c>
      <c r="F43" s="40">
        <v>0</v>
      </c>
      <c r="G43" s="23"/>
      <c r="H43" s="23"/>
      <c r="I43" s="23"/>
      <c r="J43" s="23"/>
    </row>
    <row r="44" spans="1:10" ht="14.1" customHeight="1" x14ac:dyDescent="0.25">
      <c r="A44" s="23"/>
      <c r="B44" s="39" t="s">
        <v>52</v>
      </c>
      <c r="C44" s="40">
        <v>0</v>
      </c>
      <c r="D44" s="40">
        <v>48002200</v>
      </c>
      <c r="E44" s="40">
        <v>47518204</v>
      </c>
      <c r="F44" s="40">
        <v>46816000</v>
      </c>
      <c r="G44" s="23"/>
      <c r="H44" s="23"/>
      <c r="I44" s="23"/>
      <c r="J44" s="23"/>
    </row>
    <row r="45" spans="1:10" ht="14.1" customHeight="1" x14ac:dyDescent="0.25">
      <c r="A45" s="23"/>
      <c r="B45" s="39" t="s">
        <v>49</v>
      </c>
      <c r="C45" s="40">
        <v>0</v>
      </c>
      <c r="D45" s="40">
        <v>45002200</v>
      </c>
      <c r="E45" s="40">
        <v>45518204</v>
      </c>
      <c r="F45" s="40">
        <v>44816000</v>
      </c>
      <c r="G45" s="23"/>
      <c r="H45" s="23"/>
      <c r="I45" s="23"/>
      <c r="J45" s="23"/>
    </row>
    <row r="46" spans="1:10" ht="14.1" customHeight="1" x14ac:dyDescent="0.25">
      <c r="A46" s="23"/>
      <c r="B46" s="39" t="s">
        <v>50</v>
      </c>
      <c r="C46" s="40">
        <v>0</v>
      </c>
      <c r="D46" s="40">
        <v>3000000</v>
      </c>
      <c r="E46" s="40">
        <v>2000000</v>
      </c>
      <c r="F46" s="40">
        <v>2000000</v>
      </c>
      <c r="G46" s="23"/>
      <c r="H46" s="23"/>
      <c r="I46" s="23"/>
      <c r="J46" s="23"/>
    </row>
    <row r="47" spans="1:10" ht="14.1" customHeight="1" x14ac:dyDescent="0.25">
      <c r="A47" s="23"/>
      <c r="B47" s="39" t="s">
        <v>53</v>
      </c>
      <c r="C47" s="40">
        <v>0</v>
      </c>
      <c r="D47" s="40">
        <v>0</v>
      </c>
      <c r="E47" s="40">
        <v>0</v>
      </c>
      <c r="F47" s="40">
        <v>0</v>
      </c>
      <c r="G47" s="23"/>
      <c r="H47" s="23"/>
      <c r="I47" s="23"/>
      <c r="J47" s="23"/>
    </row>
    <row r="48" spans="1:10" ht="14.1" customHeight="1" x14ac:dyDescent="0.25">
      <c r="A48" s="23"/>
      <c r="B48" s="39" t="s">
        <v>49</v>
      </c>
      <c r="C48" s="40">
        <v>0</v>
      </c>
      <c r="D48" s="40">
        <v>0</v>
      </c>
      <c r="E48" s="40">
        <v>0</v>
      </c>
      <c r="F48" s="40">
        <v>0</v>
      </c>
      <c r="G48" s="23"/>
      <c r="H48" s="23"/>
      <c r="I48" s="23"/>
      <c r="J48" s="23"/>
    </row>
    <row r="49" spans="1:10" ht="14.1" customHeight="1" x14ac:dyDescent="0.25">
      <c r="A49" s="23"/>
      <c r="B49" s="39" t="s">
        <v>50</v>
      </c>
      <c r="C49" s="40">
        <v>0</v>
      </c>
      <c r="D49" s="40">
        <v>0</v>
      </c>
      <c r="E49" s="40">
        <v>0</v>
      </c>
      <c r="F49" s="40">
        <v>0</v>
      </c>
      <c r="G49" s="23"/>
      <c r="H49" s="23"/>
      <c r="I49" s="23"/>
      <c r="J49" s="23"/>
    </row>
    <row r="50" spans="1:10" ht="14.1" customHeight="1" x14ac:dyDescent="0.25">
      <c r="A50" s="23"/>
      <c r="B50" s="39" t="s">
        <v>54</v>
      </c>
      <c r="C50" s="40">
        <v>0</v>
      </c>
      <c r="D50" s="40">
        <v>0</v>
      </c>
      <c r="E50" s="40">
        <v>0</v>
      </c>
      <c r="F50" s="40">
        <v>0</v>
      </c>
      <c r="G50" s="23"/>
      <c r="H50" s="23"/>
      <c r="I50" s="23"/>
      <c r="J50" s="23"/>
    </row>
    <row r="51" spans="1:10" ht="14.1" customHeight="1" x14ac:dyDescent="0.25">
      <c r="A51" s="23"/>
      <c r="B51" s="39" t="s">
        <v>49</v>
      </c>
      <c r="C51" s="40">
        <v>0</v>
      </c>
      <c r="D51" s="40">
        <v>0</v>
      </c>
      <c r="E51" s="40">
        <v>0</v>
      </c>
      <c r="F51" s="40">
        <v>0</v>
      </c>
      <c r="G51" s="23"/>
      <c r="H51" s="23"/>
      <c r="I51" s="23"/>
      <c r="J51" s="23"/>
    </row>
    <row r="52" spans="1:10" ht="14.1" customHeight="1" x14ac:dyDescent="0.25">
      <c r="A52" s="23"/>
      <c r="B52" s="39" t="s">
        <v>50</v>
      </c>
      <c r="C52" s="40">
        <v>0</v>
      </c>
      <c r="D52" s="40">
        <v>0</v>
      </c>
      <c r="E52" s="40">
        <v>0</v>
      </c>
      <c r="F52" s="40">
        <v>0</v>
      </c>
      <c r="G52" s="23"/>
      <c r="H52" s="23"/>
      <c r="I52" s="23"/>
      <c r="J52" s="23"/>
    </row>
    <row r="53" spans="1:10" ht="14.1" customHeight="1" x14ac:dyDescent="0.25">
      <c r="A53" s="23"/>
      <c r="B53" s="39" t="s">
        <v>55</v>
      </c>
      <c r="C53" s="40">
        <v>0</v>
      </c>
      <c r="D53" s="40">
        <v>0</v>
      </c>
      <c r="E53" s="40">
        <v>0</v>
      </c>
      <c r="F53" s="40">
        <v>0</v>
      </c>
      <c r="G53" s="23"/>
      <c r="H53" s="23"/>
      <c r="I53" s="23"/>
      <c r="J53" s="23"/>
    </row>
    <row r="54" spans="1:10" ht="14.1" customHeight="1" x14ac:dyDescent="0.25">
      <c r="A54" s="23"/>
      <c r="B54" s="39" t="s">
        <v>49</v>
      </c>
      <c r="C54" s="40">
        <v>0</v>
      </c>
      <c r="D54" s="40">
        <v>0</v>
      </c>
      <c r="E54" s="40">
        <v>0</v>
      </c>
      <c r="F54" s="40">
        <v>0</v>
      </c>
      <c r="G54" s="23"/>
      <c r="H54" s="23"/>
      <c r="I54" s="23"/>
      <c r="J54" s="23"/>
    </row>
    <row r="55" spans="1:10" ht="14.1" customHeight="1" x14ac:dyDescent="0.25">
      <c r="A55" s="23"/>
      <c r="B55" s="39" t="s">
        <v>50</v>
      </c>
      <c r="C55" s="40">
        <v>0</v>
      </c>
      <c r="D55" s="40">
        <v>0</v>
      </c>
      <c r="E55" s="40">
        <v>0</v>
      </c>
      <c r="F55" s="40">
        <v>0</v>
      </c>
      <c r="G55" s="23"/>
      <c r="H55" s="23"/>
      <c r="I55" s="23"/>
      <c r="J55" s="23"/>
    </row>
    <row r="56" spans="1:10" ht="14.1" customHeight="1" x14ac:dyDescent="0.25">
      <c r="A56" s="23"/>
      <c r="B56" s="39" t="s">
        <v>56</v>
      </c>
      <c r="C56" s="40">
        <v>0</v>
      </c>
      <c r="D56" s="40">
        <v>204137600</v>
      </c>
      <c r="E56" s="40">
        <v>163922260</v>
      </c>
      <c r="F56" s="40">
        <v>167938000</v>
      </c>
      <c r="G56" s="23"/>
      <c r="H56" s="23"/>
      <c r="I56" s="23"/>
      <c r="J56" s="23"/>
    </row>
    <row r="57" spans="1:10" ht="14.1" customHeight="1" x14ac:dyDescent="0.25">
      <c r="A57" s="23"/>
      <c r="B57" s="39" t="s">
        <v>49</v>
      </c>
      <c r="C57" s="40">
        <v>0</v>
      </c>
      <c r="D57" s="40">
        <v>204137600</v>
      </c>
      <c r="E57" s="40">
        <v>163922260</v>
      </c>
      <c r="F57" s="40">
        <v>167938000</v>
      </c>
      <c r="G57" s="23"/>
      <c r="H57" s="23"/>
      <c r="I57" s="23"/>
      <c r="J57" s="23"/>
    </row>
    <row r="58" spans="1:10" ht="14.1" customHeight="1" x14ac:dyDescent="0.25">
      <c r="A58" s="23"/>
      <c r="B58" s="39" t="s">
        <v>50</v>
      </c>
      <c r="C58" s="40">
        <v>0</v>
      </c>
      <c r="D58" s="40">
        <v>0</v>
      </c>
      <c r="E58" s="40">
        <v>0</v>
      </c>
      <c r="F58" s="40">
        <v>0</v>
      </c>
      <c r="G58" s="23"/>
      <c r="H58" s="23"/>
      <c r="I58" s="23"/>
      <c r="J58" s="23"/>
    </row>
    <row r="59" spans="1:10" ht="14.1" customHeight="1" x14ac:dyDescent="0.25">
      <c r="A59" s="23"/>
      <c r="B59" s="39" t="s">
        <v>57</v>
      </c>
      <c r="C59" s="40">
        <v>0</v>
      </c>
      <c r="D59" s="40">
        <v>0</v>
      </c>
      <c r="E59" s="40">
        <v>0</v>
      </c>
      <c r="F59" s="40">
        <v>0</v>
      </c>
      <c r="G59" s="23"/>
      <c r="H59" s="23"/>
      <c r="I59" s="23"/>
      <c r="J59" s="23"/>
    </row>
    <row r="60" spans="1:10" ht="14.1" customHeight="1" x14ac:dyDescent="0.25">
      <c r="A60" s="23"/>
      <c r="B60" s="39" t="s">
        <v>49</v>
      </c>
      <c r="C60" s="40">
        <v>0</v>
      </c>
      <c r="D60" s="40">
        <v>0</v>
      </c>
      <c r="E60" s="40">
        <v>0</v>
      </c>
      <c r="F60" s="40">
        <v>0</v>
      </c>
      <c r="G60" s="23"/>
      <c r="H60" s="23"/>
      <c r="I60" s="23"/>
      <c r="J60" s="23"/>
    </row>
    <row r="61" spans="1:10" ht="14.1" customHeight="1" x14ac:dyDescent="0.25">
      <c r="A61" s="23"/>
      <c r="B61" s="39" t="s">
        <v>58</v>
      </c>
      <c r="C61" s="40">
        <v>0</v>
      </c>
      <c r="D61" s="40">
        <v>0</v>
      </c>
      <c r="E61" s="40">
        <v>0</v>
      </c>
      <c r="F61" s="40">
        <v>0</v>
      </c>
      <c r="G61" s="23"/>
      <c r="H61" s="23"/>
      <c r="I61" s="23"/>
      <c r="J61" s="23"/>
    </row>
    <row r="62" spans="1:10" ht="14.1" customHeight="1" x14ac:dyDescent="0.25">
      <c r="A62" s="23"/>
      <c r="B62" s="39" t="s">
        <v>59</v>
      </c>
      <c r="C62" s="40">
        <v>0</v>
      </c>
      <c r="D62" s="40">
        <v>0</v>
      </c>
      <c r="E62" s="40">
        <v>0</v>
      </c>
      <c r="F62" s="40">
        <v>0</v>
      </c>
      <c r="G62" s="23"/>
      <c r="H62" s="23"/>
      <c r="I62" s="23"/>
      <c r="J62" s="23"/>
    </row>
    <row r="63" spans="1:10" ht="14.1" customHeight="1" x14ac:dyDescent="0.25">
      <c r="A63" s="23"/>
      <c r="B63" s="39" t="s">
        <v>60</v>
      </c>
      <c r="C63" s="40">
        <v>0</v>
      </c>
      <c r="D63" s="40">
        <v>0</v>
      </c>
      <c r="E63" s="40">
        <v>0</v>
      </c>
      <c r="F63" s="40">
        <v>0</v>
      </c>
      <c r="G63" s="23"/>
      <c r="H63" s="23"/>
      <c r="I63" s="23"/>
      <c r="J63" s="23"/>
    </row>
    <row r="64" spans="1:10" ht="14.1" customHeight="1" x14ac:dyDescent="0.25">
      <c r="A64" s="23"/>
      <c r="B64" s="39" t="s">
        <v>61</v>
      </c>
      <c r="C64" s="40">
        <v>0</v>
      </c>
      <c r="D64" s="40">
        <v>0</v>
      </c>
      <c r="E64" s="40">
        <v>0</v>
      </c>
      <c r="F64" s="40">
        <v>0</v>
      </c>
      <c r="G64" s="23"/>
      <c r="H64" s="23"/>
      <c r="I64" s="23"/>
      <c r="J64" s="23"/>
    </row>
    <row r="65" spans="1:10" ht="14.1" customHeight="1" x14ac:dyDescent="0.25">
      <c r="A65" s="23"/>
      <c r="B65" s="39" t="s">
        <v>62</v>
      </c>
      <c r="C65" s="40">
        <v>0</v>
      </c>
      <c r="D65" s="40">
        <v>0</v>
      </c>
      <c r="E65" s="40">
        <v>0</v>
      </c>
      <c r="F65" s="40">
        <v>0</v>
      </c>
      <c r="G65" s="23"/>
      <c r="H65" s="23"/>
      <c r="I65" s="23"/>
      <c r="J65" s="23"/>
    </row>
    <row r="66" spans="1:10" ht="14.1" customHeight="1" x14ac:dyDescent="0.25">
      <c r="A66" s="23"/>
      <c r="B66" s="39" t="s">
        <v>49</v>
      </c>
      <c r="C66" s="40">
        <v>0</v>
      </c>
      <c r="D66" s="40">
        <v>0</v>
      </c>
      <c r="E66" s="40">
        <v>0</v>
      </c>
      <c r="F66" s="40">
        <v>0</v>
      </c>
      <c r="G66" s="23"/>
      <c r="H66" s="23"/>
      <c r="I66" s="23"/>
      <c r="J66" s="23"/>
    </row>
    <row r="67" spans="1:10" ht="14.1" customHeight="1" x14ac:dyDescent="0.25">
      <c r="A67" s="23"/>
      <c r="B67" s="39" t="s">
        <v>58</v>
      </c>
      <c r="C67" s="40">
        <v>0</v>
      </c>
      <c r="D67" s="40">
        <v>0</v>
      </c>
      <c r="E67" s="40">
        <v>0</v>
      </c>
      <c r="F67" s="40">
        <v>0</v>
      </c>
      <c r="G67" s="23"/>
      <c r="H67" s="23"/>
      <c r="I67" s="23"/>
      <c r="J67" s="23"/>
    </row>
    <row r="68" spans="1:10" ht="14.1" customHeight="1" x14ac:dyDescent="0.25">
      <c r="A68" s="23"/>
      <c r="B68" s="39" t="s">
        <v>59</v>
      </c>
      <c r="C68" s="40">
        <v>0</v>
      </c>
      <c r="D68" s="40">
        <v>0</v>
      </c>
      <c r="E68" s="40">
        <v>0</v>
      </c>
      <c r="F68" s="40">
        <v>0</v>
      </c>
      <c r="G68" s="23"/>
      <c r="H68" s="23"/>
      <c r="I68" s="23"/>
      <c r="J68" s="23"/>
    </row>
    <row r="69" spans="1:10" ht="14.1" customHeight="1" x14ac:dyDescent="0.25">
      <c r="A69" s="23"/>
      <c r="B69" s="39" t="s">
        <v>60</v>
      </c>
      <c r="C69" s="40">
        <v>0</v>
      </c>
      <c r="D69" s="40">
        <v>0</v>
      </c>
      <c r="E69" s="40">
        <v>0</v>
      </c>
      <c r="F69" s="40">
        <v>0</v>
      </c>
      <c r="G69" s="23"/>
      <c r="H69" s="23"/>
      <c r="I69" s="23"/>
      <c r="J69" s="23"/>
    </row>
    <row r="70" spans="1:10" ht="14.1" customHeight="1" x14ac:dyDescent="0.25">
      <c r="A70" s="23"/>
      <c r="B70" s="39" t="s">
        <v>61</v>
      </c>
      <c r="C70" s="40">
        <v>0</v>
      </c>
      <c r="D70" s="40">
        <v>0</v>
      </c>
      <c r="E70" s="40">
        <v>0</v>
      </c>
      <c r="F70" s="40">
        <v>0</v>
      </c>
      <c r="G70" s="23"/>
      <c r="H70" s="23"/>
      <c r="I70" s="23"/>
      <c r="J70" s="23"/>
    </row>
    <row r="71" spans="1:10" ht="14.1" customHeight="1" x14ac:dyDescent="0.25">
      <c r="A71" s="23"/>
      <c r="B71" s="39" t="s">
        <v>63</v>
      </c>
      <c r="C71" s="40">
        <v>0</v>
      </c>
      <c r="D71" s="40">
        <v>0</v>
      </c>
      <c r="E71" s="40">
        <v>0</v>
      </c>
      <c r="F71" s="40">
        <v>0</v>
      </c>
      <c r="G71" s="23"/>
      <c r="H71" s="23"/>
      <c r="I71" s="23"/>
      <c r="J71" s="23"/>
    </row>
    <row r="72" spans="1:10" ht="14.1" customHeight="1" x14ac:dyDescent="0.25">
      <c r="A72" s="23"/>
      <c r="B72" s="39" t="s">
        <v>49</v>
      </c>
      <c r="C72" s="40">
        <v>0</v>
      </c>
      <c r="D72" s="40">
        <v>0</v>
      </c>
      <c r="E72" s="40">
        <v>0</v>
      </c>
      <c r="F72" s="40">
        <v>0</v>
      </c>
      <c r="G72" s="23"/>
      <c r="H72" s="23"/>
      <c r="I72" s="23"/>
      <c r="J72" s="23"/>
    </row>
    <row r="73" spans="1:10" ht="14.1" customHeight="1" x14ac:dyDescent="0.25">
      <c r="A73" s="23"/>
      <c r="B73" s="39" t="s">
        <v>58</v>
      </c>
      <c r="C73" s="40">
        <v>0</v>
      </c>
      <c r="D73" s="40">
        <v>0</v>
      </c>
      <c r="E73" s="40">
        <v>0</v>
      </c>
      <c r="F73" s="40">
        <v>0</v>
      </c>
      <c r="G73" s="23"/>
      <c r="H73" s="23"/>
      <c r="I73" s="23"/>
      <c r="J73" s="23"/>
    </row>
    <row r="74" spans="1:10" ht="14.1" customHeight="1" x14ac:dyDescent="0.25">
      <c r="A74" s="23"/>
      <c r="B74" s="39" t="s">
        <v>59</v>
      </c>
      <c r="C74" s="40">
        <v>0</v>
      </c>
      <c r="D74" s="40">
        <v>0</v>
      </c>
      <c r="E74" s="40">
        <v>0</v>
      </c>
      <c r="F74" s="40">
        <v>0</v>
      </c>
      <c r="G74" s="23"/>
      <c r="H74" s="23"/>
      <c r="I74" s="23"/>
      <c r="J74" s="23"/>
    </row>
    <row r="75" spans="1:10" ht="14.1" customHeight="1" x14ac:dyDescent="0.25">
      <c r="A75" s="23"/>
      <c r="B75" s="39" t="s">
        <v>60</v>
      </c>
      <c r="C75" s="40">
        <v>0</v>
      </c>
      <c r="D75" s="40">
        <v>0</v>
      </c>
      <c r="E75" s="40">
        <v>0</v>
      </c>
      <c r="F75" s="40">
        <v>0</v>
      </c>
      <c r="G75" s="23"/>
      <c r="H75" s="23"/>
      <c r="I75" s="23"/>
      <c r="J75" s="23"/>
    </row>
    <row r="76" spans="1:10" ht="14.1" customHeight="1" x14ac:dyDescent="0.25">
      <c r="A76" s="23"/>
      <c r="B76" s="39" t="s">
        <v>61</v>
      </c>
      <c r="C76" s="40">
        <v>0</v>
      </c>
      <c r="D76" s="40">
        <v>0</v>
      </c>
      <c r="E76" s="40">
        <v>0</v>
      </c>
      <c r="F76" s="40">
        <v>0</v>
      </c>
      <c r="G76" s="23"/>
      <c r="H76" s="23"/>
      <c r="I76" s="23"/>
      <c r="J76" s="23"/>
    </row>
    <row r="77" spans="1:10" ht="14.1" customHeight="1" x14ac:dyDescent="0.25">
      <c r="A77" s="23"/>
      <c r="B77" s="39" t="s">
        <v>64</v>
      </c>
      <c r="C77" s="40">
        <v>0</v>
      </c>
      <c r="D77" s="40">
        <v>0</v>
      </c>
      <c r="E77" s="40">
        <v>0</v>
      </c>
      <c r="F77" s="40">
        <v>0</v>
      </c>
      <c r="G77" s="23"/>
      <c r="H77" s="23"/>
      <c r="I77" s="23"/>
      <c r="J77" s="23"/>
    </row>
    <row r="78" spans="1:10" ht="14.1" customHeight="1" x14ac:dyDescent="0.25">
      <c r="A78" s="23"/>
      <c r="B78" s="39" t="s">
        <v>65</v>
      </c>
      <c r="C78" s="40">
        <v>0</v>
      </c>
      <c r="D78" s="40">
        <v>0</v>
      </c>
      <c r="E78" s="40">
        <v>0</v>
      </c>
      <c r="F78" s="40">
        <v>0</v>
      </c>
      <c r="G78" s="23"/>
      <c r="H78" s="23"/>
      <c r="I78" s="23"/>
      <c r="J78" s="23"/>
    </row>
    <row r="79" spans="1:10" ht="14.1" customHeight="1" x14ac:dyDescent="0.25">
      <c r="A79" s="23"/>
      <c r="B79" s="41" t="s">
        <v>25</v>
      </c>
      <c r="C79" s="40">
        <v>0</v>
      </c>
      <c r="D79" s="40">
        <v>332149800</v>
      </c>
      <c r="E79" s="40">
        <v>291450464</v>
      </c>
      <c r="F79" s="40">
        <v>294764000</v>
      </c>
      <c r="G79" s="23"/>
      <c r="H79" s="23"/>
      <c r="I79" s="23"/>
      <c r="J79" s="23"/>
    </row>
    <row r="80" spans="1:10" ht="14.1" customHeight="1" x14ac:dyDescent="0.25">
      <c r="A80" s="23"/>
      <c r="B80" s="1621" t="s">
        <v>66</v>
      </c>
      <c r="C80" s="1622"/>
      <c r="D80" s="1622"/>
      <c r="E80" s="1622"/>
      <c r="F80" s="1622"/>
      <c r="G80" s="23"/>
      <c r="H80" s="23"/>
      <c r="I80" s="23"/>
      <c r="J80" s="23"/>
    </row>
    <row r="81" spans="1:10" ht="14.1" customHeight="1" x14ac:dyDescent="0.25">
      <c r="A81" s="23"/>
      <c r="B81" s="32" t="s">
        <v>1660</v>
      </c>
      <c r="C81" s="1621" t="s">
        <v>1659</v>
      </c>
      <c r="D81" s="1622"/>
      <c r="E81" s="1622"/>
      <c r="F81" s="1622"/>
      <c r="G81" s="23"/>
      <c r="H81" s="23"/>
      <c r="I81" s="23"/>
      <c r="J81" s="23"/>
    </row>
    <row r="82" spans="1:10" ht="14.1" customHeight="1" x14ac:dyDescent="0.25">
      <c r="A82" s="23"/>
      <c r="B82" s="33" t="s">
        <v>19</v>
      </c>
      <c r="C82" s="1619" t="s">
        <v>1658</v>
      </c>
      <c r="D82" s="1620"/>
      <c r="E82" s="1620"/>
      <c r="F82" s="1620"/>
      <c r="G82" s="23"/>
      <c r="H82" s="23"/>
      <c r="I82" s="23"/>
      <c r="J82" s="23"/>
    </row>
    <row r="83" spans="1:10" ht="14.1" customHeight="1" x14ac:dyDescent="0.25">
      <c r="A83" s="23"/>
      <c r="B83" s="34" t="s">
        <v>20</v>
      </c>
      <c r="C83" s="1615" t="s">
        <v>1556</v>
      </c>
      <c r="D83" s="1616"/>
      <c r="E83" s="1616"/>
      <c r="F83" s="1616"/>
      <c r="G83" s="23"/>
      <c r="H83" s="23"/>
      <c r="I83" s="23"/>
      <c r="J83" s="23"/>
    </row>
    <row r="84" spans="1:10" ht="14.1" customHeight="1" x14ac:dyDescent="0.25">
      <c r="A84" s="23"/>
      <c r="B84" s="34" t="s">
        <v>21</v>
      </c>
      <c r="C84" s="1615" t="s">
        <v>154</v>
      </c>
      <c r="D84" s="1616"/>
      <c r="E84" s="1616"/>
      <c r="F84" s="1616"/>
      <c r="G84" s="23"/>
      <c r="H84" s="23"/>
      <c r="I84" s="23"/>
      <c r="J84" s="23"/>
    </row>
    <row r="85" spans="1:10" ht="15" customHeight="1" x14ac:dyDescent="0.25">
      <c r="A85" s="23"/>
      <c r="B85" s="35"/>
      <c r="C85" s="36">
        <v>2023</v>
      </c>
      <c r="D85" s="36">
        <v>2024</v>
      </c>
      <c r="E85" s="36">
        <v>2025</v>
      </c>
      <c r="F85" s="36">
        <v>2026</v>
      </c>
      <c r="G85" s="23"/>
      <c r="H85" s="23"/>
      <c r="I85" s="23"/>
      <c r="J85" s="23"/>
    </row>
    <row r="86" spans="1:10" ht="15" customHeight="1" x14ac:dyDescent="0.25">
      <c r="A86" s="23"/>
      <c r="B86" s="37"/>
      <c r="C86" s="38" t="s">
        <v>22</v>
      </c>
      <c r="D86" s="38" t="s">
        <v>23</v>
      </c>
      <c r="E86" s="38" t="s">
        <v>23</v>
      </c>
      <c r="F86" s="38" t="s">
        <v>23</v>
      </c>
      <c r="G86" s="23"/>
      <c r="H86" s="23"/>
      <c r="I86" s="23"/>
      <c r="J86" s="23"/>
    </row>
    <row r="87" spans="1:10" ht="14.1" customHeight="1" x14ac:dyDescent="0.25">
      <c r="A87" s="23"/>
      <c r="B87" s="27" t="s">
        <v>33</v>
      </c>
      <c r="C87" s="31" t="s">
        <v>197</v>
      </c>
      <c r="D87" s="31" t="s">
        <v>1657</v>
      </c>
      <c r="E87" s="31" t="s">
        <v>1470</v>
      </c>
      <c r="F87" s="31" t="s">
        <v>257</v>
      </c>
      <c r="G87" s="23"/>
      <c r="H87" s="23"/>
      <c r="I87" s="23"/>
      <c r="J87" s="23"/>
    </row>
    <row r="88" spans="1:10" ht="14.1" customHeight="1" x14ac:dyDescent="0.25">
      <c r="A88" s="23"/>
      <c r="B88" s="27" t="s">
        <v>35</v>
      </c>
      <c r="C88" s="31" t="s">
        <v>1656</v>
      </c>
      <c r="D88" s="31" t="s">
        <v>1655</v>
      </c>
      <c r="E88" s="31" t="s">
        <v>1654</v>
      </c>
      <c r="F88" s="31" t="s">
        <v>1653</v>
      </c>
      <c r="G88" s="23"/>
      <c r="H88" s="23"/>
      <c r="I88" s="23"/>
      <c r="J88" s="23"/>
    </row>
    <row r="89" spans="1:10" ht="14.1" customHeight="1" x14ac:dyDescent="0.25">
      <c r="A89" s="23"/>
      <c r="B89" s="27" t="s">
        <v>40</v>
      </c>
      <c r="C89" s="31" t="s">
        <v>1652</v>
      </c>
      <c r="D89" s="31" t="s">
        <v>1651</v>
      </c>
      <c r="E89" s="31" t="s">
        <v>1650</v>
      </c>
      <c r="F89" s="31" t="s">
        <v>1649</v>
      </c>
      <c r="G89" s="23"/>
      <c r="H89" s="23"/>
      <c r="I89" s="23"/>
      <c r="J89" s="23"/>
    </row>
    <row r="90" spans="1:10" ht="14.1" customHeight="1" x14ac:dyDescent="0.25">
      <c r="A90" s="23"/>
      <c r="B90" s="27" t="s">
        <v>41</v>
      </c>
      <c r="C90" s="31" t="s">
        <v>18</v>
      </c>
      <c r="D90" s="31" t="s">
        <v>1648</v>
      </c>
      <c r="E90" s="31" t="s">
        <v>1647</v>
      </c>
      <c r="F90" s="31" t="s">
        <v>1646</v>
      </c>
      <c r="G90" s="23"/>
      <c r="H90" s="23"/>
      <c r="I90" s="23"/>
      <c r="J90" s="23"/>
    </row>
    <row r="91" spans="1:10" ht="14.1" customHeight="1" x14ac:dyDescent="0.25">
      <c r="A91" s="23"/>
      <c r="B91" s="27" t="s">
        <v>43</v>
      </c>
      <c r="C91" s="31" t="s">
        <v>18</v>
      </c>
      <c r="D91" s="31" t="s">
        <v>1645</v>
      </c>
      <c r="E91" s="31" t="s">
        <v>1644</v>
      </c>
      <c r="F91" s="31" t="s">
        <v>1643</v>
      </c>
      <c r="G91" s="23"/>
      <c r="H91" s="23"/>
      <c r="I91" s="23"/>
      <c r="J91" s="23"/>
    </row>
    <row r="92" spans="1:10" ht="14.1" customHeight="1" x14ac:dyDescent="0.25">
      <c r="A92" s="23"/>
      <c r="B92" s="27" t="s">
        <v>47</v>
      </c>
      <c r="C92" s="31" t="s">
        <v>18</v>
      </c>
      <c r="D92" s="31" t="s">
        <v>1642</v>
      </c>
      <c r="E92" s="31" t="s">
        <v>1641</v>
      </c>
      <c r="F92" s="31" t="s">
        <v>1640</v>
      </c>
      <c r="G92" s="23"/>
      <c r="H92" s="23"/>
      <c r="I92" s="23"/>
      <c r="J92" s="23"/>
    </row>
    <row r="93" spans="1:10" ht="14.1" customHeight="1" x14ac:dyDescent="0.25">
      <c r="A93" s="23"/>
      <c r="B93" s="1617" t="s">
        <v>24</v>
      </c>
      <c r="C93" s="1618"/>
      <c r="D93" s="1618"/>
      <c r="E93" s="1618"/>
      <c r="F93" s="1618"/>
      <c r="G93" s="23"/>
      <c r="H93" s="23"/>
      <c r="I93" s="23"/>
      <c r="J93" s="23"/>
    </row>
    <row r="94" spans="1:10" ht="14.1" customHeight="1" x14ac:dyDescent="0.25">
      <c r="A94" s="23"/>
      <c r="B94" s="35"/>
      <c r="C94" s="36">
        <v>2023</v>
      </c>
      <c r="D94" s="36">
        <v>2024</v>
      </c>
      <c r="E94" s="36">
        <v>2025</v>
      </c>
      <c r="F94" s="36">
        <v>2026</v>
      </c>
      <c r="G94" s="23"/>
      <c r="H94" s="23"/>
      <c r="I94" s="23"/>
      <c r="J94" s="23"/>
    </row>
    <row r="95" spans="1:10" ht="14.1" customHeight="1" x14ac:dyDescent="0.25">
      <c r="A95" s="23"/>
      <c r="B95" s="37"/>
      <c r="C95" s="38" t="s">
        <v>22</v>
      </c>
      <c r="D95" s="38" t="s">
        <v>23</v>
      </c>
      <c r="E95" s="38" t="s">
        <v>23</v>
      </c>
      <c r="F95" s="38" t="s">
        <v>23</v>
      </c>
      <c r="G95" s="23"/>
      <c r="H95" s="23"/>
      <c r="I95" s="23"/>
      <c r="J95" s="23"/>
    </row>
    <row r="96" spans="1:10" ht="14.1" customHeight="1" x14ac:dyDescent="0.25">
      <c r="A96" s="23"/>
      <c r="B96" s="39" t="s">
        <v>48</v>
      </c>
      <c r="C96" s="40">
        <v>0</v>
      </c>
      <c r="D96" s="40">
        <v>0</v>
      </c>
      <c r="E96" s="40">
        <v>0</v>
      </c>
      <c r="F96" s="40">
        <v>0</v>
      </c>
      <c r="G96" s="23"/>
      <c r="H96" s="23"/>
      <c r="I96" s="23"/>
      <c r="J96" s="23"/>
    </row>
    <row r="97" spans="1:10" ht="14.1" customHeight="1" x14ac:dyDescent="0.25">
      <c r="A97" s="23"/>
      <c r="B97" s="39" t="s">
        <v>49</v>
      </c>
      <c r="C97" s="40">
        <v>0</v>
      </c>
      <c r="D97" s="40">
        <v>0</v>
      </c>
      <c r="E97" s="40">
        <v>0</v>
      </c>
      <c r="F97" s="40">
        <v>0</v>
      </c>
      <c r="G97" s="23"/>
      <c r="H97" s="23"/>
      <c r="I97" s="23"/>
      <c r="J97" s="23"/>
    </row>
    <row r="98" spans="1:10" ht="14.1" customHeight="1" x14ac:dyDescent="0.25">
      <c r="A98" s="23"/>
      <c r="B98" s="39" t="s">
        <v>50</v>
      </c>
      <c r="C98" s="40">
        <v>0</v>
      </c>
      <c r="D98" s="40">
        <v>0</v>
      </c>
      <c r="E98" s="40">
        <v>0</v>
      </c>
      <c r="F98" s="40">
        <v>0</v>
      </c>
      <c r="G98" s="23"/>
      <c r="H98" s="23"/>
      <c r="I98" s="23"/>
      <c r="J98" s="23"/>
    </row>
    <row r="99" spans="1:10" ht="14.1" customHeight="1" x14ac:dyDescent="0.25">
      <c r="A99" s="23"/>
      <c r="B99" s="39" t="s">
        <v>51</v>
      </c>
      <c r="C99" s="40">
        <v>0</v>
      </c>
      <c r="D99" s="40">
        <v>0</v>
      </c>
      <c r="E99" s="40">
        <v>0</v>
      </c>
      <c r="F99" s="40">
        <v>0</v>
      </c>
      <c r="G99" s="23"/>
      <c r="H99" s="23"/>
      <c r="I99" s="23"/>
      <c r="J99" s="23"/>
    </row>
    <row r="100" spans="1:10" ht="14.1" customHeight="1" x14ac:dyDescent="0.25">
      <c r="A100" s="23"/>
      <c r="B100" s="39" t="s">
        <v>49</v>
      </c>
      <c r="C100" s="40">
        <v>0</v>
      </c>
      <c r="D100" s="40">
        <v>0</v>
      </c>
      <c r="E100" s="40">
        <v>0</v>
      </c>
      <c r="F100" s="40">
        <v>0</v>
      </c>
      <c r="G100" s="23"/>
      <c r="H100" s="23"/>
      <c r="I100" s="23"/>
      <c r="J100" s="23"/>
    </row>
    <row r="101" spans="1:10" ht="14.1" customHeight="1" x14ac:dyDescent="0.25">
      <c r="A101" s="23"/>
      <c r="B101" s="39" t="s">
        <v>50</v>
      </c>
      <c r="C101" s="40">
        <v>0</v>
      </c>
      <c r="D101" s="40">
        <v>0</v>
      </c>
      <c r="E101" s="40">
        <v>0</v>
      </c>
      <c r="F101" s="40">
        <v>0</v>
      </c>
      <c r="G101" s="23"/>
      <c r="H101" s="23"/>
      <c r="I101" s="23"/>
      <c r="J101" s="23"/>
    </row>
    <row r="102" spans="1:10" ht="14.1" customHeight="1" x14ac:dyDescent="0.25">
      <c r="A102" s="23"/>
      <c r="B102" s="39" t="s">
        <v>52</v>
      </c>
      <c r="C102" s="40">
        <v>0</v>
      </c>
      <c r="D102" s="40">
        <v>0</v>
      </c>
      <c r="E102" s="40">
        <v>0</v>
      </c>
      <c r="F102" s="40">
        <v>0</v>
      </c>
      <c r="G102" s="23"/>
      <c r="H102" s="23"/>
      <c r="I102" s="23"/>
      <c r="J102" s="23"/>
    </row>
    <row r="103" spans="1:10" ht="14.1" customHeight="1" x14ac:dyDescent="0.25">
      <c r="A103" s="23"/>
      <c r="B103" s="39" t="s">
        <v>49</v>
      </c>
      <c r="C103" s="40">
        <v>0</v>
      </c>
      <c r="D103" s="40">
        <v>0</v>
      </c>
      <c r="E103" s="40">
        <v>0</v>
      </c>
      <c r="F103" s="40">
        <v>0</v>
      </c>
      <c r="G103" s="23"/>
      <c r="H103" s="23"/>
      <c r="I103" s="23"/>
      <c r="J103" s="23"/>
    </row>
    <row r="104" spans="1:10" ht="14.1" customHeight="1" x14ac:dyDescent="0.25">
      <c r="A104" s="23"/>
      <c r="B104" s="39" t="s">
        <v>50</v>
      </c>
      <c r="C104" s="40">
        <v>0</v>
      </c>
      <c r="D104" s="40">
        <v>0</v>
      </c>
      <c r="E104" s="40">
        <v>0</v>
      </c>
      <c r="F104" s="40">
        <v>0</v>
      </c>
      <c r="G104" s="23"/>
      <c r="H104" s="23"/>
      <c r="I104" s="23"/>
      <c r="J104" s="23"/>
    </row>
    <row r="105" spans="1:10" ht="14.1" customHeight="1" x14ac:dyDescent="0.25">
      <c r="A105" s="23"/>
      <c r="B105" s="39" t="s">
        <v>53</v>
      </c>
      <c r="C105" s="40">
        <v>0</v>
      </c>
      <c r="D105" s="40">
        <v>0</v>
      </c>
      <c r="E105" s="40">
        <v>0</v>
      </c>
      <c r="F105" s="40">
        <v>0</v>
      </c>
      <c r="G105" s="23"/>
      <c r="H105" s="23"/>
      <c r="I105" s="23"/>
      <c r="J105" s="23"/>
    </row>
    <row r="106" spans="1:10" ht="14.1" customHeight="1" x14ac:dyDescent="0.25">
      <c r="A106" s="23"/>
      <c r="B106" s="39" t="s">
        <v>49</v>
      </c>
      <c r="C106" s="40">
        <v>0</v>
      </c>
      <c r="D106" s="40">
        <v>0</v>
      </c>
      <c r="E106" s="40">
        <v>0</v>
      </c>
      <c r="F106" s="40">
        <v>0</v>
      </c>
      <c r="G106" s="23"/>
      <c r="H106" s="23"/>
      <c r="I106" s="23"/>
      <c r="J106" s="23"/>
    </row>
    <row r="107" spans="1:10" ht="14.1" customHeight="1" x14ac:dyDescent="0.25">
      <c r="A107" s="23"/>
      <c r="B107" s="39" t="s">
        <v>50</v>
      </c>
      <c r="C107" s="40">
        <v>0</v>
      </c>
      <c r="D107" s="40">
        <v>0</v>
      </c>
      <c r="E107" s="40">
        <v>0</v>
      </c>
      <c r="F107" s="40">
        <v>0</v>
      </c>
      <c r="G107" s="23"/>
      <c r="H107" s="23"/>
      <c r="I107" s="23"/>
      <c r="J107" s="23"/>
    </row>
    <row r="108" spans="1:10" ht="14.1" customHeight="1" x14ac:dyDescent="0.25">
      <c r="A108" s="23"/>
      <c r="B108" s="39" t="s">
        <v>54</v>
      </c>
      <c r="C108" s="40">
        <v>0</v>
      </c>
      <c r="D108" s="40">
        <v>0</v>
      </c>
      <c r="E108" s="40">
        <v>0</v>
      </c>
      <c r="F108" s="40">
        <v>0</v>
      </c>
      <c r="G108" s="23"/>
      <c r="H108" s="23"/>
      <c r="I108" s="23"/>
      <c r="J108" s="23"/>
    </row>
    <row r="109" spans="1:10" ht="14.1" customHeight="1" x14ac:dyDescent="0.25">
      <c r="A109" s="23"/>
      <c r="B109" s="39" t="s">
        <v>49</v>
      </c>
      <c r="C109" s="40">
        <v>0</v>
      </c>
      <c r="D109" s="40">
        <v>0</v>
      </c>
      <c r="E109" s="40">
        <v>0</v>
      </c>
      <c r="F109" s="40">
        <v>0</v>
      </c>
      <c r="G109" s="23"/>
      <c r="H109" s="23"/>
      <c r="I109" s="23"/>
      <c r="J109" s="23"/>
    </row>
    <row r="110" spans="1:10" ht="14.1" customHeight="1" x14ac:dyDescent="0.25">
      <c r="A110" s="23"/>
      <c r="B110" s="39" t="s">
        <v>50</v>
      </c>
      <c r="C110" s="40">
        <v>0</v>
      </c>
      <c r="D110" s="40">
        <v>0</v>
      </c>
      <c r="E110" s="40">
        <v>0</v>
      </c>
      <c r="F110" s="40">
        <v>0</v>
      </c>
      <c r="G110" s="23"/>
      <c r="H110" s="23"/>
      <c r="I110" s="23"/>
      <c r="J110" s="23"/>
    </row>
    <row r="111" spans="1:10" ht="14.1" customHeight="1" x14ac:dyDescent="0.25">
      <c r="A111" s="23"/>
      <c r="B111" s="39" t="s">
        <v>55</v>
      </c>
      <c r="C111" s="40">
        <v>0</v>
      </c>
      <c r="D111" s="40">
        <v>0</v>
      </c>
      <c r="E111" s="40">
        <v>0</v>
      </c>
      <c r="F111" s="40">
        <v>0</v>
      </c>
      <c r="G111" s="23"/>
      <c r="H111" s="23"/>
      <c r="I111" s="23"/>
      <c r="J111" s="23"/>
    </row>
    <row r="112" spans="1:10" ht="14.1" customHeight="1" x14ac:dyDescent="0.25">
      <c r="A112" s="23"/>
      <c r="B112" s="39" t="s">
        <v>49</v>
      </c>
      <c r="C112" s="40">
        <v>0</v>
      </c>
      <c r="D112" s="40">
        <v>0</v>
      </c>
      <c r="E112" s="40">
        <v>0</v>
      </c>
      <c r="F112" s="40">
        <v>0</v>
      </c>
      <c r="G112" s="23"/>
      <c r="H112" s="23"/>
      <c r="I112" s="23"/>
      <c r="J112" s="23"/>
    </row>
    <row r="113" spans="1:10" ht="14.1" customHeight="1" x14ac:dyDescent="0.25">
      <c r="A113" s="23"/>
      <c r="B113" s="39" t="s">
        <v>50</v>
      </c>
      <c r="C113" s="40">
        <v>0</v>
      </c>
      <c r="D113" s="40">
        <v>0</v>
      </c>
      <c r="E113" s="40">
        <v>0</v>
      </c>
      <c r="F113" s="40">
        <v>0</v>
      </c>
      <c r="G113" s="23"/>
      <c r="H113" s="23"/>
      <c r="I113" s="23"/>
      <c r="J113" s="23"/>
    </row>
    <row r="114" spans="1:10" ht="14.1" customHeight="1" x14ac:dyDescent="0.25">
      <c r="A114" s="23"/>
      <c r="B114" s="39" t="s">
        <v>56</v>
      </c>
      <c r="C114" s="40">
        <v>0</v>
      </c>
      <c r="D114" s="40">
        <v>0</v>
      </c>
      <c r="E114" s="40">
        <v>0</v>
      </c>
      <c r="F114" s="40">
        <v>0</v>
      </c>
      <c r="G114" s="23"/>
      <c r="H114" s="23"/>
      <c r="I114" s="23"/>
      <c r="J114" s="23"/>
    </row>
    <row r="115" spans="1:10" ht="14.1" customHeight="1" x14ac:dyDescent="0.25">
      <c r="A115" s="23"/>
      <c r="B115" s="39" t="s">
        <v>49</v>
      </c>
      <c r="C115" s="40">
        <v>0</v>
      </c>
      <c r="D115" s="40">
        <v>0</v>
      </c>
      <c r="E115" s="40">
        <v>0</v>
      </c>
      <c r="F115" s="40">
        <v>0</v>
      </c>
      <c r="G115" s="23"/>
      <c r="H115" s="23"/>
      <c r="I115" s="23"/>
      <c r="J115" s="23"/>
    </row>
    <row r="116" spans="1:10" ht="14.1" customHeight="1" x14ac:dyDescent="0.25">
      <c r="A116" s="23"/>
      <c r="B116" s="39" t="s">
        <v>50</v>
      </c>
      <c r="C116" s="40">
        <v>0</v>
      </c>
      <c r="D116" s="40">
        <v>0</v>
      </c>
      <c r="E116" s="40">
        <v>0</v>
      </c>
      <c r="F116" s="40">
        <v>0</v>
      </c>
      <c r="G116" s="23"/>
      <c r="H116" s="23"/>
      <c r="I116" s="23"/>
      <c r="J116" s="23"/>
    </row>
    <row r="117" spans="1:10" ht="14.1" customHeight="1" x14ac:dyDescent="0.25">
      <c r="A117" s="23"/>
      <c r="B117" s="39" t="s">
        <v>57</v>
      </c>
      <c r="C117" s="40">
        <v>0</v>
      </c>
      <c r="D117" s="40">
        <v>0</v>
      </c>
      <c r="E117" s="40">
        <v>0</v>
      </c>
      <c r="F117" s="40">
        <v>0</v>
      </c>
      <c r="G117" s="23"/>
      <c r="H117" s="23"/>
      <c r="I117" s="23"/>
      <c r="J117" s="23"/>
    </row>
    <row r="118" spans="1:10" ht="14.1" customHeight="1" x14ac:dyDescent="0.25">
      <c r="A118" s="23"/>
      <c r="B118" s="39" t="s">
        <v>49</v>
      </c>
      <c r="C118" s="40">
        <v>0</v>
      </c>
      <c r="D118" s="40">
        <v>0</v>
      </c>
      <c r="E118" s="40">
        <v>0</v>
      </c>
      <c r="F118" s="40">
        <v>0</v>
      </c>
      <c r="G118" s="23"/>
      <c r="H118" s="23"/>
      <c r="I118" s="23"/>
      <c r="J118" s="23"/>
    </row>
    <row r="119" spans="1:10" ht="14.1" customHeight="1" x14ac:dyDescent="0.25">
      <c r="A119" s="23"/>
      <c r="B119" s="39" t="s">
        <v>58</v>
      </c>
      <c r="C119" s="40">
        <v>0</v>
      </c>
      <c r="D119" s="40">
        <v>0</v>
      </c>
      <c r="E119" s="40">
        <v>0</v>
      </c>
      <c r="F119" s="40">
        <v>0</v>
      </c>
      <c r="G119" s="23"/>
      <c r="H119" s="23"/>
      <c r="I119" s="23"/>
      <c r="J119" s="23"/>
    </row>
    <row r="120" spans="1:10" ht="14.1" customHeight="1" x14ac:dyDescent="0.25">
      <c r="A120" s="23"/>
      <c r="B120" s="39" t="s">
        <v>59</v>
      </c>
      <c r="C120" s="40">
        <v>0</v>
      </c>
      <c r="D120" s="40">
        <v>0</v>
      </c>
      <c r="E120" s="40">
        <v>0</v>
      </c>
      <c r="F120" s="40">
        <v>0</v>
      </c>
      <c r="G120" s="23"/>
      <c r="H120" s="23"/>
      <c r="I120" s="23"/>
      <c r="J120" s="23"/>
    </row>
    <row r="121" spans="1:10" ht="14.1" customHeight="1" x14ac:dyDescent="0.25">
      <c r="A121" s="23"/>
      <c r="B121" s="39" t="s">
        <v>60</v>
      </c>
      <c r="C121" s="40">
        <v>0</v>
      </c>
      <c r="D121" s="40">
        <v>0</v>
      </c>
      <c r="E121" s="40">
        <v>0</v>
      </c>
      <c r="F121" s="40">
        <v>0</v>
      </c>
      <c r="G121" s="23"/>
      <c r="H121" s="23"/>
      <c r="I121" s="23"/>
      <c r="J121" s="23"/>
    </row>
    <row r="122" spans="1:10" ht="14.1" customHeight="1" x14ac:dyDescent="0.25">
      <c r="A122" s="23"/>
      <c r="B122" s="39" t="s">
        <v>61</v>
      </c>
      <c r="C122" s="40">
        <v>0</v>
      </c>
      <c r="D122" s="40">
        <v>0</v>
      </c>
      <c r="E122" s="40">
        <v>0</v>
      </c>
      <c r="F122" s="40">
        <v>0</v>
      </c>
      <c r="G122" s="23"/>
      <c r="H122" s="23"/>
      <c r="I122" s="23"/>
      <c r="J122" s="23"/>
    </row>
    <row r="123" spans="1:10" ht="14.1" customHeight="1" x14ac:dyDescent="0.25">
      <c r="A123" s="23"/>
      <c r="B123" s="39" t="s">
        <v>62</v>
      </c>
      <c r="C123" s="40">
        <v>0</v>
      </c>
      <c r="D123" s="40">
        <v>4900000</v>
      </c>
      <c r="E123" s="40">
        <v>1611300</v>
      </c>
      <c r="F123" s="40">
        <v>2846000</v>
      </c>
      <c r="G123" s="23"/>
      <c r="H123" s="23"/>
      <c r="I123" s="23"/>
      <c r="J123" s="23"/>
    </row>
    <row r="124" spans="1:10" ht="14.1" customHeight="1" x14ac:dyDescent="0.25">
      <c r="A124" s="23"/>
      <c r="B124" s="39" t="s">
        <v>49</v>
      </c>
      <c r="C124" s="40">
        <v>0</v>
      </c>
      <c r="D124" s="40">
        <v>4900000</v>
      </c>
      <c r="E124" s="40">
        <v>1611300</v>
      </c>
      <c r="F124" s="40">
        <v>2846000</v>
      </c>
      <c r="G124" s="23"/>
      <c r="H124" s="23"/>
      <c r="I124" s="23"/>
      <c r="J124" s="23"/>
    </row>
    <row r="125" spans="1:10" ht="14.1" customHeight="1" x14ac:dyDescent="0.25">
      <c r="A125" s="23"/>
      <c r="B125" s="39" t="s">
        <v>58</v>
      </c>
      <c r="C125" s="40">
        <v>0</v>
      </c>
      <c r="D125" s="40">
        <v>0</v>
      </c>
      <c r="E125" s="40">
        <v>0</v>
      </c>
      <c r="F125" s="40">
        <v>0</v>
      </c>
      <c r="G125" s="23"/>
      <c r="H125" s="23"/>
      <c r="I125" s="23"/>
      <c r="J125" s="23"/>
    </row>
    <row r="126" spans="1:10" ht="14.1" customHeight="1" x14ac:dyDescent="0.25">
      <c r="A126" s="23"/>
      <c r="B126" s="39" t="s">
        <v>59</v>
      </c>
      <c r="C126" s="40">
        <v>0</v>
      </c>
      <c r="D126" s="40">
        <v>0</v>
      </c>
      <c r="E126" s="40">
        <v>0</v>
      </c>
      <c r="F126" s="40">
        <v>0</v>
      </c>
      <c r="G126" s="23"/>
      <c r="H126" s="23"/>
      <c r="I126" s="23"/>
      <c r="J126" s="23"/>
    </row>
    <row r="127" spans="1:10" ht="14.1" customHeight="1" x14ac:dyDescent="0.25">
      <c r="A127" s="23"/>
      <c r="B127" s="39" t="s">
        <v>60</v>
      </c>
      <c r="C127" s="40">
        <v>0</v>
      </c>
      <c r="D127" s="40">
        <v>0</v>
      </c>
      <c r="E127" s="40">
        <v>0</v>
      </c>
      <c r="F127" s="40">
        <v>0</v>
      </c>
      <c r="G127" s="23"/>
      <c r="H127" s="23"/>
      <c r="I127" s="23"/>
      <c r="J127" s="23"/>
    </row>
    <row r="128" spans="1:10" ht="14.1" customHeight="1" x14ac:dyDescent="0.25">
      <c r="A128" s="23"/>
      <c r="B128" s="39" t="s">
        <v>61</v>
      </c>
      <c r="C128" s="40">
        <v>0</v>
      </c>
      <c r="D128" s="40">
        <v>0</v>
      </c>
      <c r="E128" s="40">
        <v>0</v>
      </c>
      <c r="F128" s="40">
        <v>0</v>
      </c>
      <c r="G128" s="23"/>
      <c r="H128" s="23"/>
      <c r="I128" s="23"/>
      <c r="J128" s="23"/>
    </row>
    <row r="129" spans="1:10" ht="14.1" customHeight="1" x14ac:dyDescent="0.25">
      <c r="A129" s="23"/>
      <c r="B129" s="39" t="s">
        <v>63</v>
      </c>
      <c r="C129" s="40">
        <v>0</v>
      </c>
      <c r="D129" s="40">
        <v>0</v>
      </c>
      <c r="E129" s="40">
        <v>0</v>
      </c>
      <c r="F129" s="40">
        <v>0</v>
      </c>
      <c r="G129" s="23"/>
      <c r="H129" s="23"/>
      <c r="I129" s="23"/>
      <c r="J129" s="23"/>
    </row>
    <row r="130" spans="1:10" ht="14.1" customHeight="1" x14ac:dyDescent="0.25">
      <c r="A130" s="23"/>
      <c r="B130" s="39" t="s">
        <v>49</v>
      </c>
      <c r="C130" s="40">
        <v>0</v>
      </c>
      <c r="D130" s="40">
        <v>0</v>
      </c>
      <c r="E130" s="40">
        <v>0</v>
      </c>
      <c r="F130" s="40">
        <v>0</v>
      </c>
      <c r="G130" s="23"/>
      <c r="H130" s="23"/>
      <c r="I130" s="23"/>
      <c r="J130" s="23"/>
    </row>
    <row r="131" spans="1:10" ht="14.1" customHeight="1" x14ac:dyDescent="0.25">
      <c r="A131" s="23"/>
      <c r="B131" s="39" t="s">
        <v>58</v>
      </c>
      <c r="C131" s="40">
        <v>0</v>
      </c>
      <c r="D131" s="40">
        <v>0</v>
      </c>
      <c r="E131" s="40">
        <v>0</v>
      </c>
      <c r="F131" s="40">
        <v>0</v>
      </c>
      <c r="G131" s="23"/>
      <c r="H131" s="23"/>
      <c r="I131" s="23"/>
      <c r="J131" s="23"/>
    </row>
    <row r="132" spans="1:10" ht="14.1" customHeight="1" x14ac:dyDescent="0.25">
      <c r="A132" s="23"/>
      <c r="B132" s="39" t="s">
        <v>59</v>
      </c>
      <c r="C132" s="40">
        <v>0</v>
      </c>
      <c r="D132" s="40">
        <v>0</v>
      </c>
      <c r="E132" s="40">
        <v>0</v>
      </c>
      <c r="F132" s="40">
        <v>0</v>
      </c>
      <c r="G132" s="23"/>
      <c r="H132" s="23"/>
      <c r="I132" s="23"/>
      <c r="J132" s="23"/>
    </row>
    <row r="133" spans="1:10" ht="14.1" customHeight="1" x14ac:dyDescent="0.25">
      <c r="A133" s="23"/>
      <c r="B133" s="39" t="s">
        <v>60</v>
      </c>
      <c r="C133" s="40">
        <v>0</v>
      </c>
      <c r="D133" s="40">
        <v>0</v>
      </c>
      <c r="E133" s="40">
        <v>0</v>
      </c>
      <c r="F133" s="40">
        <v>0</v>
      </c>
      <c r="G133" s="23"/>
      <c r="H133" s="23"/>
      <c r="I133" s="23"/>
      <c r="J133" s="23"/>
    </row>
    <row r="134" spans="1:10" ht="14.1" customHeight="1" x14ac:dyDescent="0.25">
      <c r="A134" s="23"/>
      <c r="B134" s="39" t="s">
        <v>61</v>
      </c>
      <c r="C134" s="40">
        <v>0</v>
      </c>
      <c r="D134" s="40">
        <v>0</v>
      </c>
      <c r="E134" s="40">
        <v>0</v>
      </c>
      <c r="F134" s="40">
        <v>0</v>
      </c>
      <c r="G134" s="23"/>
      <c r="H134" s="23"/>
      <c r="I134" s="23"/>
      <c r="J134" s="23"/>
    </row>
    <row r="135" spans="1:10" ht="14.1" customHeight="1" x14ac:dyDescent="0.25">
      <c r="A135" s="23"/>
      <c r="B135" s="39" t="s">
        <v>64</v>
      </c>
      <c r="C135" s="40">
        <v>0</v>
      </c>
      <c r="D135" s="40">
        <v>0</v>
      </c>
      <c r="E135" s="40">
        <v>0</v>
      </c>
      <c r="F135" s="40">
        <v>0</v>
      </c>
      <c r="G135" s="23"/>
      <c r="H135" s="23"/>
      <c r="I135" s="23"/>
      <c r="J135" s="23"/>
    </row>
    <row r="136" spans="1:10" ht="14.1" customHeight="1" x14ac:dyDescent="0.25">
      <c r="A136" s="23"/>
      <c r="B136" s="39" t="s">
        <v>65</v>
      </c>
      <c r="C136" s="40">
        <v>0</v>
      </c>
      <c r="D136" s="40">
        <v>0</v>
      </c>
      <c r="E136" s="40">
        <v>0</v>
      </c>
      <c r="F136" s="40">
        <v>0</v>
      </c>
      <c r="G136" s="23"/>
      <c r="H136" s="23"/>
      <c r="I136" s="23"/>
      <c r="J136" s="23"/>
    </row>
    <row r="137" spans="1:10" ht="14.1" customHeight="1" x14ac:dyDescent="0.25">
      <c r="A137" s="23"/>
      <c r="B137" s="41" t="s">
        <v>25</v>
      </c>
      <c r="C137" s="40">
        <v>0</v>
      </c>
      <c r="D137" s="40">
        <v>4900000</v>
      </c>
      <c r="E137" s="40">
        <v>1611300</v>
      </c>
      <c r="F137" s="40">
        <v>2846000</v>
      </c>
      <c r="G137" s="23"/>
      <c r="H137" s="23"/>
      <c r="I137" s="23"/>
      <c r="J137" s="23"/>
    </row>
    <row r="138" spans="1:10" ht="14.1" customHeight="1" x14ac:dyDescent="0.25">
      <c r="A138" s="23"/>
      <c r="B138" s="33" t="s">
        <v>19</v>
      </c>
      <c r="C138" s="1619" t="s">
        <v>1639</v>
      </c>
      <c r="D138" s="1620"/>
      <c r="E138" s="1620"/>
      <c r="F138" s="1620"/>
      <c r="G138" s="23"/>
      <c r="H138" s="23"/>
      <c r="I138" s="23"/>
      <c r="J138" s="23"/>
    </row>
    <row r="139" spans="1:10" ht="14.1" customHeight="1" x14ac:dyDescent="0.25">
      <c r="A139" s="23"/>
      <c r="B139" s="34" t="s">
        <v>20</v>
      </c>
      <c r="C139" s="1615" t="s">
        <v>1638</v>
      </c>
      <c r="D139" s="1616"/>
      <c r="E139" s="1616"/>
      <c r="F139" s="1616"/>
      <c r="G139" s="23"/>
      <c r="H139" s="23"/>
      <c r="I139" s="23"/>
      <c r="J139" s="23"/>
    </row>
    <row r="140" spans="1:10" ht="14.1" customHeight="1" x14ac:dyDescent="0.25">
      <c r="A140" s="23"/>
      <c r="B140" s="34" t="s">
        <v>21</v>
      </c>
      <c r="C140" s="1615" t="s">
        <v>154</v>
      </c>
      <c r="D140" s="1616"/>
      <c r="E140" s="1616"/>
      <c r="F140" s="1616"/>
      <c r="G140" s="23"/>
      <c r="H140" s="23"/>
      <c r="I140" s="23"/>
      <c r="J140" s="23"/>
    </row>
    <row r="141" spans="1:10" ht="15" customHeight="1" x14ac:dyDescent="0.25">
      <c r="A141" s="23"/>
      <c r="B141" s="35"/>
      <c r="C141" s="36">
        <v>2023</v>
      </c>
      <c r="D141" s="36">
        <v>2024</v>
      </c>
      <c r="E141" s="36">
        <v>2025</v>
      </c>
      <c r="F141" s="36">
        <v>2026</v>
      </c>
      <c r="G141" s="23"/>
      <c r="H141" s="23"/>
      <c r="I141" s="23"/>
      <c r="J141" s="23"/>
    </row>
    <row r="142" spans="1:10" ht="15" customHeight="1" x14ac:dyDescent="0.25">
      <c r="A142" s="23"/>
      <c r="B142" s="37"/>
      <c r="C142" s="38" t="s">
        <v>22</v>
      </c>
      <c r="D142" s="38" t="s">
        <v>23</v>
      </c>
      <c r="E142" s="38" t="s">
        <v>23</v>
      </c>
      <c r="F142" s="38" t="s">
        <v>23</v>
      </c>
      <c r="G142" s="23"/>
      <c r="H142" s="23"/>
      <c r="I142" s="23"/>
      <c r="J142" s="23"/>
    </row>
    <row r="143" spans="1:10" ht="14.1" customHeight="1" x14ac:dyDescent="0.25">
      <c r="A143" s="23"/>
      <c r="B143" s="27" t="s">
        <v>33</v>
      </c>
      <c r="C143" s="31" t="s">
        <v>42</v>
      </c>
      <c r="D143" s="31" t="s">
        <v>42</v>
      </c>
      <c r="E143" s="31" t="s">
        <v>1637</v>
      </c>
      <c r="F143" s="31" t="s">
        <v>363</v>
      </c>
      <c r="G143" s="23"/>
      <c r="H143" s="23"/>
      <c r="I143" s="23"/>
      <c r="J143" s="23"/>
    </row>
    <row r="144" spans="1:10" ht="14.1" customHeight="1" x14ac:dyDescent="0.25">
      <c r="A144" s="23"/>
      <c r="B144" s="27" t="s">
        <v>35</v>
      </c>
      <c r="C144" s="31" t="s">
        <v>42</v>
      </c>
      <c r="D144" s="31" t="s">
        <v>42</v>
      </c>
      <c r="E144" s="31" t="s">
        <v>1636</v>
      </c>
      <c r="F144" s="31" t="s">
        <v>1635</v>
      </c>
      <c r="G144" s="23"/>
      <c r="H144" s="23"/>
      <c r="I144" s="23"/>
      <c r="J144" s="23"/>
    </row>
    <row r="145" spans="1:10" ht="14.1" customHeight="1" x14ac:dyDescent="0.25">
      <c r="A145" s="23"/>
      <c r="B145" s="27" t="s">
        <v>40</v>
      </c>
      <c r="C145" s="31" t="s">
        <v>42</v>
      </c>
      <c r="D145" s="31" t="s">
        <v>42</v>
      </c>
      <c r="E145" s="31" t="s">
        <v>1634</v>
      </c>
      <c r="F145" s="31" t="s">
        <v>1633</v>
      </c>
      <c r="G145" s="23"/>
      <c r="H145" s="23"/>
      <c r="I145" s="23"/>
      <c r="J145" s="23"/>
    </row>
    <row r="146" spans="1:10" ht="14.1" customHeight="1" x14ac:dyDescent="0.25">
      <c r="A146" s="23"/>
      <c r="B146" s="27" t="s">
        <v>41</v>
      </c>
      <c r="C146" s="31" t="s">
        <v>18</v>
      </c>
      <c r="D146" s="31" t="s">
        <v>18</v>
      </c>
      <c r="E146" s="31" t="s">
        <v>18</v>
      </c>
      <c r="F146" s="31" t="s">
        <v>1632</v>
      </c>
      <c r="G146" s="23"/>
      <c r="H146" s="23"/>
      <c r="I146" s="23"/>
      <c r="J146" s="23"/>
    </row>
    <row r="147" spans="1:10" ht="14.1" customHeight="1" x14ac:dyDescent="0.25">
      <c r="A147" s="23"/>
      <c r="B147" s="27" t="s">
        <v>43</v>
      </c>
      <c r="C147" s="31" t="s">
        <v>18</v>
      </c>
      <c r="D147" s="31" t="s">
        <v>18</v>
      </c>
      <c r="E147" s="31" t="s">
        <v>18</v>
      </c>
      <c r="F147" s="31" t="s">
        <v>1631</v>
      </c>
      <c r="G147" s="23"/>
      <c r="H147" s="23"/>
      <c r="I147" s="23"/>
      <c r="J147" s="23"/>
    </row>
    <row r="148" spans="1:10" ht="14.1" customHeight="1" x14ac:dyDescent="0.25">
      <c r="A148" s="23"/>
      <c r="B148" s="27" t="s">
        <v>47</v>
      </c>
      <c r="C148" s="31" t="s">
        <v>18</v>
      </c>
      <c r="D148" s="31" t="s">
        <v>18</v>
      </c>
      <c r="E148" s="31" t="s">
        <v>18</v>
      </c>
      <c r="F148" s="31" t="s">
        <v>1630</v>
      </c>
      <c r="G148" s="23"/>
      <c r="H148" s="23"/>
      <c r="I148" s="23"/>
      <c r="J148" s="23"/>
    </row>
    <row r="149" spans="1:10" ht="14.1" customHeight="1" x14ac:dyDescent="0.25">
      <c r="A149" s="23"/>
      <c r="B149" s="1617" t="s">
        <v>24</v>
      </c>
      <c r="C149" s="1618"/>
      <c r="D149" s="1618"/>
      <c r="E149" s="1618"/>
      <c r="F149" s="1618"/>
      <c r="G149" s="23"/>
      <c r="H149" s="23"/>
      <c r="I149" s="23"/>
      <c r="J149" s="23"/>
    </row>
    <row r="150" spans="1:10" ht="14.1" customHeight="1" x14ac:dyDescent="0.25">
      <c r="A150" s="23"/>
      <c r="B150" s="35"/>
      <c r="C150" s="36">
        <v>2023</v>
      </c>
      <c r="D150" s="36">
        <v>2024</v>
      </c>
      <c r="E150" s="36">
        <v>2025</v>
      </c>
      <c r="F150" s="36">
        <v>2026</v>
      </c>
      <c r="G150" s="23"/>
      <c r="H150" s="23"/>
      <c r="I150" s="23"/>
      <c r="J150" s="23"/>
    </row>
    <row r="151" spans="1:10" ht="14.1" customHeight="1" x14ac:dyDescent="0.25">
      <c r="A151" s="23"/>
      <c r="B151" s="37"/>
      <c r="C151" s="38" t="s">
        <v>22</v>
      </c>
      <c r="D151" s="38" t="s">
        <v>23</v>
      </c>
      <c r="E151" s="38" t="s">
        <v>23</v>
      </c>
      <c r="F151" s="38" t="s">
        <v>23</v>
      </c>
      <c r="G151" s="23"/>
      <c r="H151" s="23"/>
      <c r="I151" s="23"/>
      <c r="J151" s="23"/>
    </row>
    <row r="152" spans="1:10" ht="14.1" customHeight="1" x14ac:dyDescent="0.25">
      <c r="A152" s="23"/>
      <c r="B152" s="39" t="s">
        <v>48</v>
      </c>
      <c r="C152" s="40">
        <v>0</v>
      </c>
      <c r="D152" s="40">
        <v>0</v>
      </c>
      <c r="E152" s="40">
        <v>0</v>
      </c>
      <c r="F152" s="40">
        <v>0</v>
      </c>
      <c r="G152" s="23"/>
      <c r="H152" s="23"/>
      <c r="I152" s="23"/>
      <c r="J152" s="23"/>
    </row>
    <row r="153" spans="1:10" ht="14.1" customHeight="1" x14ac:dyDescent="0.25">
      <c r="A153" s="23"/>
      <c r="B153" s="39" t="s">
        <v>49</v>
      </c>
      <c r="C153" s="40">
        <v>0</v>
      </c>
      <c r="D153" s="40">
        <v>0</v>
      </c>
      <c r="E153" s="40">
        <v>0</v>
      </c>
      <c r="F153" s="40">
        <v>0</v>
      </c>
      <c r="G153" s="23"/>
      <c r="H153" s="23"/>
      <c r="I153" s="23"/>
      <c r="J153" s="23"/>
    </row>
    <row r="154" spans="1:10" ht="14.1" customHeight="1" x14ac:dyDescent="0.25">
      <c r="A154" s="23"/>
      <c r="B154" s="39" t="s">
        <v>50</v>
      </c>
      <c r="C154" s="40">
        <v>0</v>
      </c>
      <c r="D154" s="40">
        <v>0</v>
      </c>
      <c r="E154" s="40">
        <v>0</v>
      </c>
      <c r="F154" s="40">
        <v>0</v>
      </c>
      <c r="G154" s="23"/>
      <c r="H154" s="23"/>
      <c r="I154" s="23"/>
      <c r="J154" s="23"/>
    </row>
    <row r="155" spans="1:10" ht="14.1" customHeight="1" x14ac:dyDescent="0.25">
      <c r="A155" s="23"/>
      <c r="B155" s="39" t="s">
        <v>51</v>
      </c>
      <c r="C155" s="40">
        <v>0</v>
      </c>
      <c r="D155" s="40">
        <v>0</v>
      </c>
      <c r="E155" s="40">
        <v>0</v>
      </c>
      <c r="F155" s="40">
        <v>0</v>
      </c>
      <c r="G155" s="23"/>
      <c r="H155" s="23"/>
      <c r="I155" s="23"/>
      <c r="J155" s="23"/>
    </row>
    <row r="156" spans="1:10" ht="14.1" customHeight="1" x14ac:dyDescent="0.25">
      <c r="A156" s="23"/>
      <c r="B156" s="39" t="s">
        <v>49</v>
      </c>
      <c r="C156" s="40">
        <v>0</v>
      </c>
      <c r="D156" s="40">
        <v>0</v>
      </c>
      <c r="E156" s="40">
        <v>0</v>
      </c>
      <c r="F156" s="40">
        <v>0</v>
      </c>
      <c r="G156" s="23"/>
      <c r="H156" s="23"/>
      <c r="I156" s="23"/>
      <c r="J156" s="23"/>
    </row>
    <row r="157" spans="1:10" ht="14.1" customHeight="1" x14ac:dyDescent="0.25">
      <c r="A157" s="23"/>
      <c r="B157" s="39" t="s">
        <v>50</v>
      </c>
      <c r="C157" s="40">
        <v>0</v>
      </c>
      <c r="D157" s="40">
        <v>0</v>
      </c>
      <c r="E157" s="40">
        <v>0</v>
      </c>
      <c r="F157" s="40">
        <v>0</v>
      </c>
      <c r="G157" s="23"/>
      <c r="H157" s="23"/>
      <c r="I157" s="23"/>
      <c r="J157" s="23"/>
    </row>
    <row r="158" spans="1:10" ht="14.1" customHeight="1" x14ac:dyDescent="0.25">
      <c r="A158" s="23"/>
      <c r="B158" s="39" t="s">
        <v>52</v>
      </c>
      <c r="C158" s="40">
        <v>0</v>
      </c>
      <c r="D158" s="40">
        <v>0</v>
      </c>
      <c r="E158" s="40">
        <v>0</v>
      </c>
      <c r="F158" s="40">
        <v>0</v>
      </c>
      <c r="G158" s="23"/>
      <c r="H158" s="23"/>
      <c r="I158" s="23"/>
      <c r="J158" s="23"/>
    </row>
    <row r="159" spans="1:10" ht="14.1" customHeight="1" x14ac:dyDescent="0.25">
      <c r="A159" s="23"/>
      <c r="B159" s="39" t="s">
        <v>49</v>
      </c>
      <c r="C159" s="40">
        <v>0</v>
      </c>
      <c r="D159" s="40">
        <v>0</v>
      </c>
      <c r="E159" s="40">
        <v>0</v>
      </c>
      <c r="F159" s="40">
        <v>0</v>
      </c>
      <c r="G159" s="23"/>
      <c r="H159" s="23"/>
      <c r="I159" s="23"/>
      <c r="J159" s="23"/>
    </row>
    <row r="160" spans="1:10" ht="14.1" customHeight="1" x14ac:dyDescent="0.25">
      <c r="A160" s="23"/>
      <c r="B160" s="39" t="s">
        <v>50</v>
      </c>
      <c r="C160" s="40">
        <v>0</v>
      </c>
      <c r="D160" s="40">
        <v>0</v>
      </c>
      <c r="E160" s="40">
        <v>0</v>
      </c>
      <c r="F160" s="40">
        <v>0</v>
      </c>
      <c r="G160" s="23"/>
      <c r="H160" s="23"/>
      <c r="I160" s="23"/>
      <c r="J160" s="23"/>
    </row>
    <row r="161" spans="1:10" ht="14.1" customHeight="1" x14ac:dyDescent="0.25">
      <c r="A161" s="23"/>
      <c r="B161" s="39" t="s">
        <v>53</v>
      </c>
      <c r="C161" s="40">
        <v>0</v>
      </c>
      <c r="D161" s="40">
        <v>0</v>
      </c>
      <c r="E161" s="40">
        <v>0</v>
      </c>
      <c r="F161" s="40">
        <v>0</v>
      </c>
      <c r="G161" s="23"/>
      <c r="H161" s="23"/>
      <c r="I161" s="23"/>
      <c r="J161" s="23"/>
    </row>
    <row r="162" spans="1:10" ht="14.1" customHeight="1" x14ac:dyDescent="0.25">
      <c r="A162" s="23"/>
      <c r="B162" s="39" t="s">
        <v>49</v>
      </c>
      <c r="C162" s="40">
        <v>0</v>
      </c>
      <c r="D162" s="40">
        <v>0</v>
      </c>
      <c r="E162" s="40">
        <v>0</v>
      </c>
      <c r="F162" s="40">
        <v>0</v>
      </c>
      <c r="G162" s="23"/>
      <c r="H162" s="23"/>
      <c r="I162" s="23"/>
      <c r="J162" s="23"/>
    </row>
    <row r="163" spans="1:10" ht="14.1" customHeight="1" x14ac:dyDescent="0.25">
      <c r="A163" s="23"/>
      <c r="B163" s="39" t="s">
        <v>50</v>
      </c>
      <c r="C163" s="40">
        <v>0</v>
      </c>
      <c r="D163" s="40">
        <v>0</v>
      </c>
      <c r="E163" s="40">
        <v>0</v>
      </c>
      <c r="F163" s="40">
        <v>0</v>
      </c>
      <c r="G163" s="23"/>
      <c r="H163" s="23"/>
      <c r="I163" s="23"/>
      <c r="J163" s="23"/>
    </row>
    <row r="164" spans="1:10" ht="14.1" customHeight="1" x14ac:dyDescent="0.25">
      <c r="A164" s="23"/>
      <c r="B164" s="39" t="s">
        <v>54</v>
      </c>
      <c r="C164" s="40">
        <v>0</v>
      </c>
      <c r="D164" s="40">
        <v>0</v>
      </c>
      <c r="E164" s="40">
        <v>0</v>
      </c>
      <c r="F164" s="40">
        <v>0</v>
      </c>
      <c r="G164" s="23"/>
      <c r="H164" s="23"/>
      <c r="I164" s="23"/>
      <c r="J164" s="23"/>
    </row>
    <row r="165" spans="1:10" ht="14.1" customHeight="1" x14ac:dyDescent="0.25">
      <c r="A165" s="23"/>
      <c r="B165" s="39" t="s">
        <v>49</v>
      </c>
      <c r="C165" s="40">
        <v>0</v>
      </c>
      <c r="D165" s="40">
        <v>0</v>
      </c>
      <c r="E165" s="40">
        <v>0</v>
      </c>
      <c r="F165" s="40">
        <v>0</v>
      </c>
      <c r="G165" s="23"/>
      <c r="H165" s="23"/>
      <c r="I165" s="23"/>
      <c r="J165" s="23"/>
    </row>
    <row r="166" spans="1:10" ht="14.1" customHeight="1" x14ac:dyDescent="0.25">
      <c r="A166" s="23"/>
      <c r="B166" s="39" t="s">
        <v>50</v>
      </c>
      <c r="C166" s="40">
        <v>0</v>
      </c>
      <c r="D166" s="40">
        <v>0</v>
      </c>
      <c r="E166" s="40">
        <v>0</v>
      </c>
      <c r="F166" s="40">
        <v>0</v>
      </c>
      <c r="G166" s="23"/>
      <c r="H166" s="23"/>
      <c r="I166" s="23"/>
      <c r="J166" s="23"/>
    </row>
    <row r="167" spans="1:10" ht="14.1" customHeight="1" x14ac:dyDescent="0.25">
      <c r="A167" s="23"/>
      <c r="B167" s="39" t="s">
        <v>55</v>
      </c>
      <c r="C167" s="40">
        <v>0</v>
      </c>
      <c r="D167" s="40">
        <v>0</v>
      </c>
      <c r="E167" s="40">
        <v>0</v>
      </c>
      <c r="F167" s="40">
        <v>0</v>
      </c>
      <c r="G167" s="23"/>
      <c r="H167" s="23"/>
      <c r="I167" s="23"/>
      <c r="J167" s="23"/>
    </row>
    <row r="168" spans="1:10" ht="14.1" customHeight="1" x14ac:dyDescent="0.25">
      <c r="A168" s="23"/>
      <c r="B168" s="39" t="s">
        <v>49</v>
      </c>
      <c r="C168" s="40">
        <v>0</v>
      </c>
      <c r="D168" s="40">
        <v>0</v>
      </c>
      <c r="E168" s="40">
        <v>0</v>
      </c>
      <c r="F168" s="40">
        <v>0</v>
      </c>
      <c r="G168" s="23"/>
      <c r="H168" s="23"/>
      <c r="I168" s="23"/>
      <c r="J168" s="23"/>
    </row>
    <row r="169" spans="1:10" ht="14.1" customHeight="1" x14ac:dyDescent="0.25">
      <c r="A169" s="23"/>
      <c r="B169" s="39" t="s">
        <v>50</v>
      </c>
      <c r="C169" s="40">
        <v>0</v>
      </c>
      <c r="D169" s="40">
        <v>0</v>
      </c>
      <c r="E169" s="40">
        <v>0</v>
      </c>
      <c r="F169" s="40">
        <v>0</v>
      </c>
      <c r="G169" s="23"/>
      <c r="H169" s="23"/>
      <c r="I169" s="23"/>
      <c r="J169" s="23"/>
    </row>
    <row r="170" spans="1:10" ht="14.1" customHeight="1" x14ac:dyDescent="0.25">
      <c r="A170" s="23"/>
      <c r="B170" s="39" t="s">
        <v>56</v>
      </c>
      <c r="C170" s="40">
        <v>0</v>
      </c>
      <c r="D170" s="40">
        <v>0</v>
      </c>
      <c r="E170" s="40">
        <v>0</v>
      </c>
      <c r="F170" s="40">
        <v>0</v>
      </c>
      <c r="G170" s="23"/>
      <c r="H170" s="23"/>
      <c r="I170" s="23"/>
      <c r="J170" s="23"/>
    </row>
    <row r="171" spans="1:10" ht="14.1" customHeight="1" x14ac:dyDescent="0.25">
      <c r="A171" s="23"/>
      <c r="B171" s="39" t="s">
        <v>49</v>
      </c>
      <c r="C171" s="40">
        <v>0</v>
      </c>
      <c r="D171" s="40">
        <v>0</v>
      </c>
      <c r="E171" s="40">
        <v>0</v>
      </c>
      <c r="F171" s="40">
        <v>0</v>
      </c>
      <c r="G171" s="23"/>
      <c r="H171" s="23"/>
      <c r="I171" s="23"/>
      <c r="J171" s="23"/>
    </row>
    <row r="172" spans="1:10" ht="14.1" customHeight="1" x14ac:dyDescent="0.25">
      <c r="A172" s="23"/>
      <c r="B172" s="39" t="s">
        <v>50</v>
      </c>
      <c r="C172" s="40">
        <v>0</v>
      </c>
      <c r="D172" s="40">
        <v>0</v>
      </c>
      <c r="E172" s="40">
        <v>0</v>
      </c>
      <c r="F172" s="40">
        <v>0</v>
      </c>
      <c r="G172" s="23"/>
      <c r="H172" s="23"/>
      <c r="I172" s="23"/>
      <c r="J172" s="23"/>
    </row>
    <row r="173" spans="1:10" ht="14.1" customHeight="1" x14ac:dyDescent="0.25">
      <c r="A173" s="23"/>
      <c r="B173" s="39" t="s">
        <v>57</v>
      </c>
      <c r="C173" s="40">
        <v>0</v>
      </c>
      <c r="D173" s="40">
        <v>0</v>
      </c>
      <c r="E173" s="40">
        <v>0</v>
      </c>
      <c r="F173" s="40">
        <v>0</v>
      </c>
      <c r="G173" s="23"/>
      <c r="H173" s="23"/>
      <c r="I173" s="23"/>
      <c r="J173" s="23"/>
    </row>
    <row r="174" spans="1:10" ht="14.1" customHeight="1" x14ac:dyDescent="0.25">
      <c r="A174" s="23"/>
      <c r="B174" s="39" t="s">
        <v>49</v>
      </c>
      <c r="C174" s="40">
        <v>0</v>
      </c>
      <c r="D174" s="40">
        <v>0</v>
      </c>
      <c r="E174" s="40">
        <v>0</v>
      </c>
      <c r="F174" s="40">
        <v>0</v>
      </c>
      <c r="G174" s="23"/>
      <c r="H174" s="23"/>
      <c r="I174" s="23"/>
      <c r="J174" s="23"/>
    </row>
    <row r="175" spans="1:10" ht="14.1" customHeight="1" x14ac:dyDescent="0.25">
      <c r="A175" s="23"/>
      <c r="B175" s="39" t="s">
        <v>58</v>
      </c>
      <c r="C175" s="40">
        <v>0</v>
      </c>
      <c r="D175" s="40">
        <v>0</v>
      </c>
      <c r="E175" s="40">
        <v>0</v>
      </c>
      <c r="F175" s="40">
        <v>0</v>
      </c>
      <c r="G175" s="23"/>
      <c r="H175" s="23"/>
      <c r="I175" s="23"/>
      <c r="J175" s="23"/>
    </row>
    <row r="176" spans="1:10" ht="14.1" customHeight="1" x14ac:dyDescent="0.25">
      <c r="A176" s="23"/>
      <c r="B176" s="39" t="s">
        <v>59</v>
      </c>
      <c r="C176" s="40">
        <v>0</v>
      </c>
      <c r="D176" s="40">
        <v>0</v>
      </c>
      <c r="E176" s="40">
        <v>0</v>
      </c>
      <c r="F176" s="40">
        <v>0</v>
      </c>
      <c r="G176" s="23"/>
      <c r="H176" s="23"/>
      <c r="I176" s="23"/>
      <c r="J176" s="23"/>
    </row>
    <row r="177" spans="1:10" ht="14.1" customHeight="1" x14ac:dyDescent="0.25">
      <c r="A177" s="23"/>
      <c r="B177" s="39" t="s">
        <v>60</v>
      </c>
      <c r="C177" s="40">
        <v>0</v>
      </c>
      <c r="D177" s="40">
        <v>0</v>
      </c>
      <c r="E177" s="40">
        <v>0</v>
      </c>
      <c r="F177" s="40">
        <v>0</v>
      </c>
      <c r="G177" s="23"/>
      <c r="H177" s="23"/>
      <c r="I177" s="23"/>
      <c r="J177" s="23"/>
    </row>
    <row r="178" spans="1:10" ht="14.1" customHeight="1" x14ac:dyDescent="0.25">
      <c r="A178" s="23"/>
      <c r="B178" s="39" t="s">
        <v>61</v>
      </c>
      <c r="C178" s="40">
        <v>0</v>
      </c>
      <c r="D178" s="40">
        <v>0</v>
      </c>
      <c r="E178" s="40">
        <v>0</v>
      </c>
      <c r="F178" s="40">
        <v>0</v>
      </c>
      <c r="G178" s="23"/>
      <c r="H178" s="23"/>
      <c r="I178" s="23"/>
      <c r="J178" s="23"/>
    </row>
    <row r="179" spans="1:10" ht="14.1" customHeight="1" x14ac:dyDescent="0.25">
      <c r="A179" s="23"/>
      <c r="B179" s="39" t="s">
        <v>62</v>
      </c>
      <c r="C179" s="40">
        <v>0</v>
      </c>
      <c r="D179" s="40">
        <v>0</v>
      </c>
      <c r="E179" s="40">
        <v>3288700</v>
      </c>
      <c r="F179" s="40">
        <v>2054000</v>
      </c>
      <c r="G179" s="23"/>
      <c r="H179" s="23"/>
      <c r="I179" s="23"/>
      <c r="J179" s="23"/>
    </row>
    <row r="180" spans="1:10" ht="14.1" customHeight="1" x14ac:dyDescent="0.25">
      <c r="A180" s="23"/>
      <c r="B180" s="39" t="s">
        <v>49</v>
      </c>
      <c r="C180" s="40">
        <v>0</v>
      </c>
      <c r="D180" s="40">
        <v>0</v>
      </c>
      <c r="E180" s="40">
        <v>3288700</v>
      </c>
      <c r="F180" s="40">
        <v>2054000</v>
      </c>
      <c r="G180" s="23"/>
      <c r="H180" s="23"/>
      <c r="I180" s="23"/>
      <c r="J180" s="23"/>
    </row>
    <row r="181" spans="1:10" ht="14.1" customHeight="1" x14ac:dyDescent="0.25">
      <c r="A181" s="23"/>
      <c r="B181" s="39" t="s">
        <v>58</v>
      </c>
      <c r="C181" s="40">
        <v>0</v>
      </c>
      <c r="D181" s="40">
        <v>0</v>
      </c>
      <c r="E181" s="40">
        <v>0</v>
      </c>
      <c r="F181" s="40">
        <v>0</v>
      </c>
      <c r="G181" s="23"/>
      <c r="H181" s="23"/>
      <c r="I181" s="23"/>
      <c r="J181" s="23"/>
    </row>
    <row r="182" spans="1:10" ht="14.1" customHeight="1" x14ac:dyDescent="0.25">
      <c r="A182" s="23"/>
      <c r="B182" s="39" t="s">
        <v>59</v>
      </c>
      <c r="C182" s="40">
        <v>0</v>
      </c>
      <c r="D182" s="40">
        <v>0</v>
      </c>
      <c r="E182" s="40">
        <v>0</v>
      </c>
      <c r="F182" s="40">
        <v>0</v>
      </c>
      <c r="G182" s="23"/>
      <c r="H182" s="23"/>
      <c r="I182" s="23"/>
      <c r="J182" s="23"/>
    </row>
    <row r="183" spans="1:10" ht="14.1" customHeight="1" x14ac:dyDescent="0.25">
      <c r="A183" s="23"/>
      <c r="B183" s="39" t="s">
        <v>60</v>
      </c>
      <c r="C183" s="40">
        <v>0</v>
      </c>
      <c r="D183" s="40">
        <v>0</v>
      </c>
      <c r="E183" s="40">
        <v>0</v>
      </c>
      <c r="F183" s="40">
        <v>0</v>
      </c>
      <c r="G183" s="23"/>
      <c r="H183" s="23"/>
      <c r="I183" s="23"/>
      <c r="J183" s="23"/>
    </row>
    <row r="184" spans="1:10" ht="14.1" customHeight="1" x14ac:dyDescent="0.25">
      <c r="A184" s="23"/>
      <c r="B184" s="39" t="s">
        <v>61</v>
      </c>
      <c r="C184" s="40">
        <v>0</v>
      </c>
      <c r="D184" s="40">
        <v>0</v>
      </c>
      <c r="E184" s="40">
        <v>0</v>
      </c>
      <c r="F184" s="40">
        <v>0</v>
      </c>
      <c r="G184" s="23"/>
      <c r="H184" s="23"/>
      <c r="I184" s="23"/>
      <c r="J184" s="23"/>
    </row>
    <row r="185" spans="1:10" ht="14.1" customHeight="1" x14ac:dyDescent="0.25">
      <c r="A185" s="23"/>
      <c r="B185" s="39" t="s">
        <v>63</v>
      </c>
      <c r="C185" s="40">
        <v>0</v>
      </c>
      <c r="D185" s="40">
        <v>0</v>
      </c>
      <c r="E185" s="40">
        <v>0</v>
      </c>
      <c r="F185" s="40">
        <v>0</v>
      </c>
      <c r="G185" s="23"/>
      <c r="H185" s="23"/>
      <c r="I185" s="23"/>
      <c r="J185" s="23"/>
    </row>
    <row r="186" spans="1:10" ht="14.1" customHeight="1" x14ac:dyDescent="0.25">
      <c r="A186" s="23"/>
      <c r="B186" s="39" t="s">
        <v>49</v>
      </c>
      <c r="C186" s="40">
        <v>0</v>
      </c>
      <c r="D186" s="40">
        <v>0</v>
      </c>
      <c r="E186" s="40">
        <v>0</v>
      </c>
      <c r="F186" s="40">
        <v>0</v>
      </c>
      <c r="G186" s="23"/>
      <c r="H186" s="23"/>
      <c r="I186" s="23"/>
      <c r="J186" s="23"/>
    </row>
    <row r="187" spans="1:10" ht="14.1" customHeight="1" x14ac:dyDescent="0.25">
      <c r="A187" s="23"/>
      <c r="B187" s="39" t="s">
        <v>58</v>
      </c>
      <c r="C187" s="40">
        <v>0</v>
      </c>
      <c r="D187" s="40">
        <v>0</v>
      </c>
      <c r="E187" s="40">
        <v>0</v>
      </c>
      <c r="F187" s="40">
        <v>0</v>
      </c>
      <c r="G187" s="23"/>
      <c r="H187" s="23"/>
      <c r="I187" s="23"/>
      <c r="J187" s="23"/>
    </row>
    <row r="188" spans="1:10" ht="14.1" customHeight="1" x14ac:dyDescent="0.25">
      <c r="A188" s="23"/>
      <c r="B188" s="39" t="s">
        <v>59</v>
      </c>
      <c r="C188" s="40">
        <v>0</v>
      </c>
      <c r="D188" s="40">
        <v>0</v>
      </c>
      <c r="E188" s="40">
        <v>0</v>
      </c>
      <c r="F188" s="40">
        <v>0</v>
      </c>
      <c r="G188" s="23"/>
      <c r="H188" s="23"/>
      <c r="I188" s="23"/>
      <c r="J188" s="23"/>
    </row>
    <row r="189" spans="1:10" ht="14.1" customHeight="1" x14ac:dyDescent="0.25">
      <c r="A189" s="23"/>
      <c r="B189" s="39" t="s">
        <v>60</v>
      </c>
      <c r="C189" s="40">
        <v>0</v>
      </c>
      <c r="D189" s="40">
        <v>0</v>
      </c>
      <c r="E189" s="40">
        <v>0</v>
      </c>
      <c r="F189" s="40">
        <v>0</v>
      </c>
      <c r="G189" s="23"/>
      <c r="H189" s="23"/>
      <c r="I189" s="23"/>
      <c r="J189" s="23"/>
    </row>
    <row r="190" spans="1:10" ht="14.1" customHeight="1" x14ac:dyDescent="0.25">
      <c r="A190" s="23"/>
      <c r="B190" s="39" t="s">
        <v>61</v>
      </c>
      <c r="C190" s="40">
        <v>0</v>
      </c>
      <c r="D190" s="40">
        <v>0</v>
      </c>
      <c r="E190" s="40">
        <v>0</v>
      </c>
      <c r="F190" s="40">
        <v>0</v>
      </c>
      <c r="G190" s="23"/>
      <c r="H190" s="23"/>
      <c r="I190" s="23"/>
      <c r="J190" s="23"/>
    </row>
    <row r="191" spans="1:10" ht="14.1" customHeight="1" x14ac:dyDescent="0.25">
      <c r="A191" s="23"/>
      <c r="B191" s="39" t="s">
        <v>64</v>
      </c>
      <c r="C191" s="40">
        <v>0</v>
      </c>
      <c r="D191" s="40">
        <v>0</v>
      </c>
      <c r="E191" s="40">
        <v>0</v>
      </c>
      <c r="F191" s="40">
        <v>0</v>
      </c>
      <c r="G191" s="23"/>
      <c r="H191" s="23"/>
      <c r="I191" s="23"/>
      <c r="J191" s="23"/>
    </row>
    <row r="192" spans="1:10" ht="14.1" customHeight="1" x14ac:dyDescent="0.25">
      <c r="A192" s="23"/>
      <c r="B192" s="39" t="s">
        <v>65</v>
      </c>
      <c r="C192" s="40">
        <v>0</v>
      </c>
      <c r="D192" s="40">
        <v>0</v>
      </c>
      <c r="E192" s="40">
        <v>0</v>
      </c>
      <c r="F192" s="40">
        <v>0</v>
      </c>
      <c r="G192" s="23"/>
      <c r="H192" s="23"/>
      <c r="I192" s="23"/>
      <c r="J192" s="23"/>
    </row>
    <row r="193" spans="1:10" ht="14.1" customHeight="1" x14ac:dyDescent="0.25">
      <c r="A193" s="23"/>
      <c r="B193" s="41" t="s">
        <v>25</v>
      </c>
      <c r="C193" s="40">
        <v>0</v>
      </c>
      <c r="D193" s="40">
        <v>0</v>
      </c>
      <c r="E193" s="40">
        <v>3288700</v>
      </c>
      <c r="F193" s="40">
        <v>2054000</v>
      </c>
      <c r="G193" s="23"/>
      <c r="H193" s="23"/>
      <c r="I193" s="23"/>
      <c r="J193" s="23"/>
    </row>
    <row r="194" spans="1:10" ht="101.1" customHeight="1" x14ac:dyDescent="0.25">
      <c r="A194" s="23"/>
      <c r="B194" s="26" t="s">
        <v>16</v>
      </c>
      <c r="C194" s="1623" t="s">
        <v>1629</v>
      </c>
      <c r="D194" s="1624"/>
      <c r="E194" s="1624"/>
      <c r="F194" s="1624"/>
      <c r="G194" s="23"/>
      <c r="H194" s="23"/>
      <c r="I194" s="23"/>
      <c r="J194" s="23"/>
    </row>
    <row r="195" spans="1:10" ht="27.95" customHeight="1" x14ac:dyDescent="0.25">
      <c r="A195" s="23"/>
      <c r="B195" s="27" t="s">
        <v>184</v>
      </c>
      <c r="C195" s="28">
        <v>2023</v>
      </c>
      <c r="D195" s="28">
        <v>2024</v>
      </c>
      <c r="E195" s="28">
        <v>2025</v>
      </c>
      <c r="F195" s="28">
        <v>2026</v>
      </c>
      <c r="G195" s="23"/>
      <c r="H195" s="23"/>
      <c r="I195" s="23"/>
      <c r="J195" s="23"/>
    </row>
    <row r="196" spans="1:10" ht="14.1" customHeight="1" x14ac:dyDescent="0.25">
      <c r="A196" s="23"/>
      <c r="B196" s="29"/>
      <c r="C196" s="30" t="s">
        <v>22</v>
      </c>
      <c r="D196" s="30" t="s">
        <v>23</v>
      </c>
      <c r="E196" s="30" t="s">
        <v>23</v>
      </c>
      <c r="F196" s="30" t="s">
        <v>23</v>
      </c>
      <c r="G196" s="23"/>
      <c r="H196" s="23"/>
      <c r="I196" s="23"/>
      <c r="J196" s="23"/>
    </row>
    <row r="197" spans="1:10" ht="14.1" customHeight="1" x14ac:dyDescent="0.25">
      <c r="A197" s="23"/>
      <c r="B197" s="27" t="s">
        <v>1628</v>
      </c>
      <c r="C197" s="31" t="s">
        <v>1626</v>
      </c>
      <c r="D197" s="31" t="s">
        <v>186</v>
      </c>
      <c r="E197" s="31" t="s">
        <v>186</v>
      </c>
      <c r="F197" s="31" t="s">
        <v>186</v>
      </c>
      <c r="G197" s="23"/>
      <c r="H197" s="23"/>
      <c r="I197" s="23"/>
      <c r="J197" s="23"/>
    </row>
    <row r="198" spans="1:10" ht="20.100000000000001" customHeight="1" x14ac:dyDescent="0.25">
      <c r="A198" s="23"/>
      <c r="B198" s="27" t="s">
        <v>1627</v>
      </c>
      <c r="C198" s="31" t="s">
        <v>1626</v>
      </c>
      <c r="D198" s="31" t="s">
        <v>186</v>
      </c>
      <c r="E198" s="31" t="s">
        <v>186</v>
      </c>
      <c r="F198" s="31" t="s">
        <v>186</v>
      </c>
      <c r="G198" s="23"/>
      <c r="H198" s="23"/>
      <c r="I198" s="23"/>
      <c r="J198" s="23"/>
    </row>
    <row r="199" spans="1:10" ht="20.100000000000001" customHeight="1" x14ac:dyDescent="0.25">
      <c r="A199" s="23"/>
      <c r="B199" s="27" t="s">
        <v>1625</v>
      </c>
      <c r="C199" s="31" t="s">
        <v>1624</v>
      </c>
      <c r="D199" s="31" t="s">
        <v>208</v>
      </c>
      <c r="E199" s="31" t="s">
        <v>208</v>
      </c>
      <c r="F199" s="31" t="s">
        <v>208</v>
      </c>
      <c r="G199" s="23"/>
      <c r="H199" s="23"/>
      <c r="I199" s="23"/>
      <c r="J199" s="23"/>
    </row>
    <row r="200" spans="1:10" ht="20.100000000000001" customHeight="1" x14ac:dyDescent="0.25">
      <c r="A200" s="23"/>
      <c r="B200" s="27" t="s">
        <v>1623</v>
      </c>
      <c r="C200" s="31" t="s">
        <v>249</v>
      </c>
      <c r="D200" s="31" t="s">
        <v>208</v>
      </c>
      <c r="E200" s="31" t="s">
        <v>208</v>
      </c>
      <c r="F200" s="31" t="s">
        <v>208</v>
      </c>
      <c r="G200" s="23"/>
      <c r="H200" s="23"/>
      <c r="I200" s="23"/>
      <c r="J200" s="23"/>
    </row>
    <row r="201" spans="1:10" ht="14.1" customHeight="1" x14ac:dyDescent="0.25">
      <c r="A201" s="23"/>
      <c r="B201" s="1621" t="s">
        <v>27</v>
      </c>
      <c r="C201" s="1622"/>
      <c r="D201" s="1622"/>
      <c r="E201" s="1622"/>
      <c r="F201" s="1622"/>
      <c r="G201" s="23"/>
      <c r="H201" s="23"/>
      <c r="I201" s="23"/>
      <c r="J201" s="23"/>
    </row>
    <row r="202" spans="1:10" ht="14.1" customHeight="1" x14ac:dyDescent="0.25">
      <c r="A202" s="23"/>
      <c r="B202" s="32" t="s">
        <v>1600</v>
      </c>
      <c r="C202" s="1621" t="s">
        <v>1599</v>
      </c>
      <c r="D202" s="1622"/>
      <c r="E202" s="1622"/>
      <c r="F202" s="1622"/>
      <c r="G202" s="23"/>
      <c r="H202" s="23"/>
      <c r="I202" s="23"/>
      <c r="J202" s="23"/>
    </row>
    <row r="203" spans="1:10" ht="18" customHeight="1" x14ac:dyDescent="0.25">
      <c r="A203" s="23"/>
      <c r="B203" s="33" t="s">
        <v>19</v>
      </c>
      <c r="C203" s="1619" t="s">
        <v>1622</v>
      </c>
      <c r="D203" s="1620"/>
      <c r="E203" s="1620"/>
      <c r="F203" s="1620"/>
      <c r="G203" s="23"/>
      <c r="H203" s="23"/>
      <c r="I203" s="23"/>
      <c r="J203" s="23"/>
    </row>
    <row r="204" spans="1:10" ht="18" customHeight="1" x14ac:dyDescent="0.25">
      <c r="A204" s="23"/>
      <c r="B204" s="34" t="s">
        <v>20</v>
      </c>
      <c r="C204" s="1615" t="s">
        <v>1621</v>
      </c>
      <c r="D204" s="1616"/>
      <c r="E204" s="1616"/>
      <c r="F204" s="1616"/>
      <c r="G204" s="23"/>
      <c r="H204" s="23"/>
      <c r="I204" s="23"/>
      <c r="J204" s="23"/>
    </row>
    <row r="205" spans="1:10" ht="18" customHeight="1" x14ac:dyDescent="0.25">
      <c r="A205" s="23"/>
      <c r="B205" s="34" t="s">
        <v>21</v>
      </c>
      <c r="C205" s="1615" t="s">
        <v>1620</v>
      </c>
      <c r="D205" s="1616"/>
      <c r="E205" s="1616"/>
      <c r="F205" s="1616"/>
      <c r="G205" s="23"/>
      <c r="H205" s="23"/>
      <c r="I205" s="23"/>
      <c r="J205" s="23"/>
    </row>
    <row r="206" spans="1:10" ht="15" customHeight="1" x14ac:dyDescent="0.25">
      <c r="A206" s="23"/>
      <c r="B206" s="35"/>
      <c r="C206" s="36">
        <v>2023</v>
      </c>
      <c r="D206" s="36">
        <v>2024</v>
      </c>
      <c r="E206" s="36">
        <v>2025</v>
      </c>
      <c r="F206" s="36">
        <v>2026</v>
      </c>
      <c r="G206" s="23"/>
      <c r="H206" s="23"/>
      <c r="I206" s="23"/>
      <c r="J206" s="23"/>
    </row>
    <row r="207" spans="1:10" ht="15" customHeight="1" x14ac:dyDescent="0.25">
      <c r="A207" s="23"/>
      <c r="B207" s="37"/>
      <c r="C207" s="38" t="s">
        <v>22</v>
      </c>
      <c r="D207" s="38" t="s">
        <v>23</v>
      </c>
      <c r="E207" s="38" t="s">
        <v>23</v>
      </c>
      <c r="F207" s="38" t="s">
        <v>23</v>
      </c>
      <c r="G207" s="23"/>
      <c r="H207" s="23"/>
      <c r="I207" s="23"/>
      <c r="J207" s="23"/>
    </row>
    <row r="208" spans="1:10" ht="14.1" customHeight="1" x14ac:dyDescent="0.25">
      <c r="A208" s="23"/>
      <c r="B208" s="27" t="s">
        <v>33</v>
      </c>
      <c r="C208" s="31" t="s">
        <v>186</v>
      </c>
      <c r="D208" s="31" t="s">
        <v>231</v>
      </c>
      <c r="E208" s="31" t="s">
        <v>1619</v>
      </c>
      <c r="F208" s="31" t="s">
        <v>1618</v>
      </c>
      <c r="G208" s="23"/>
      <c r="H208" s="23"/>
      <c r="I208" s="23"/>
      <c r="J208" s="23"/>
    </row>
    <row r="209" spans="1:10" ht="14.1" customHeight="1" x14ac:dyDescent="0.25">
      <c r="A209" s="23"/>
      <c r="B209" s="27" t="s">
        <v>35</v>
      </c>
      <c r="C209" s="31" t="s">
        <v>1617</v>
      </c>
      <c r="D209" s="31" t="s">
        <v>1616</v>
      </c>
      <c r="E209" s="31" t="s">
        <v>1615</v>
      </c>
      <c r="F209" s="31" t="s">
        <v>1614</v>
      </c>
      <c r="G209" s="23"/>
      <c r="H209" s="23"/>
      <c r="I209" s="23"/>
      <c r="J209" s="23"/>
    </row>
    <row r="210" spans="1:10" ht="14.1" customHeight="1" x14ac:dyDescent="0.25">
      <c r="A210" s="23"/>
      <c r="B210" s="27" t="s">
        <v>40</v>
      </c>
      <c r="C210" s="31" t="s">
        <v>1613</v>
      </c>
      <c r="D210" s="31" t="s">
        <v>1612</v>
      </c>
      <c r="E210" s="31" t="s">
        <v>1611</v>
      </c>
      <c r="F210" s="31" t="s">
        <v>1610</v>
      </c>
      <c r="G210" s="23"/>
      <c r="H210" s="23"/>
      <c r="I210" s="23"/>
      <c r="J210" s="23"/>
    </row>
    <row r="211" spans="1:10" ht="14.1" customHeight="1" x14ac:dyDescent="0.25">
      <c r="A211" s="23"/>
      <c r="B211" s="27" t="s">
        <v>41</v>
      </c>
      <c r="C211" s="31" t="s">
        <v>18</v>
      </c>
      <c r="D211" s="31" t="s">
        <v>1609</v>
      </c>
      <c r="E211" s="31" t="s">
        <v>1571</v>
      </c>
      <c r="F211" s="31" t="s">
        <v>1607</v>
      </c>
      <c r="G211" s="23"/>
      <c r="H211" s="23"/>
      <c r="I211" s="23"/>
      <c r="J211" s="23"/>
    </row>
    <row r="212" spans="1:10" ht="14.1" customHeight="1" x14ac:dyDescent="0.25">
      <c r="A212" s="23"/>
      <c r="B212" s="27" t="s">
        <v>43</v>
      </c>
      <c r="C212" s="31" t="s">
        <v>18</v>
      </c>
      <c r="D212" s="31" t="s">
        <v>1608</v>
      </c>
      <c r="E212" s="31" t="s">
        <v>1571</v>
      </c>
      <c r="F212" s="31" t="s">
        <v>1607</v>
      </c>
      <c r="G212" s="23"/>
      <c r="H212" s="23"/>
      <c r="I212" s="23"/>
      <c r="J212" s="23"/>
    </row>
    <row r="213" spans="1:10" ht="14.1" customHeight="1" x14ac:dyDescent="0.25">
      <c r="A213" s="23"/>
      <c r="B213" s="27" t="s">
        <v>47</v>
      </c>
      <c r="C213" s="31" t="s">
        <v>18</v>
      </c>
      <c r="D213" s="31" t="s">
        <v>1606</v>
      </c>
      <c r="E213" s="31" t="s">
        <v>42</v>
      </c>
      <c r="F213" s="31" t="s">
        <v>42</v>
      </c>
      <c r="G213" s="23"/>
      <c r="H213" s="23"/>
      <c r="I213" s="23"/>
      <c r="J213" s="23"/>
    </row>
    <row r="214" spans="1:10" ht="14.1" customHeight="1" x14ac:dyDescent="0.25">
      <c r="A214" s="23"/>
      <c r="B214" s="1617" t="s">
        <v>24</v>
      </c>
      <c r="C214" s="1618"/>
      <c r="D214" s="1618"/>
      <c r="E214" s="1618"/>
      <c r="F214" s="1618"/>
      <c r="G214" s="23"/>
      <c r="H214" s="23"/>
      <c r="I214" s="23"/>
      <c r="J214" s="23"/>
    </row>
    <row r="215" spans="1:10" ht="14.1" customHeight="1" x14ac:dyDescent="0.25">
      <c r="A215" s="23"/>
      <c r="B215" s="35"/>
      <c r="C215" s="36">
        <v>2023</v>
      </c>
      <c r="D215" s="36">
        <v>2024</v>
      </c>
      <c r="E215" s="36">
        <v>2025</v>
      </c>
      <c r="F215" s="36">
        <v>2026</v>
      </c>
      <c r="G215" s="23"/>
      <c r="H215" s="23"/>
      <c r="I215" s="23"/>
      <c r="J215" s="23"/>
    </row>
    <row r="216" spans="1:10" ht="14.1" customHeight="1" x14ac:dyDescent="0.25">
      <c r="A216" s="23"/>
      <c r="B216" s="37"/>
      <c r="C216" s="38" t="s">
        <v>22</v>
      </c>
      <c r="D216" s="38" t="s">
        <v>23</v>
      </c>
      <c r="E216" s="38" t="s">
        <v>23</v>
      </c>
      <c r="F216" s="38" t="s">
        <v>23</v>
      </c>
      <c r="G216" s="23"/>
      <c r="H216" s="23"/>
      <c r="I216" s="23"/>
      <c r="J216" s="23"/>
    </row>
    <row r="217" spans="1:10" ht="14.1" customHeight="1" x14ac:dyDescent="0.25">
      <c r="A217" s="23"/>
      <c r="B217" s="39" t="s">
        <v>48</v>
      </c>
      <c r="C217" s="40">
        <v>0</v>
      </c>
      <c r="D217" s="40">
        <v>0</v>
      </c>
      <c r="E217" s="40">
        <v>0</v>
      </c>
      <c r="F217" s="40">
        <v>0</v>
      </c>
      <c r="G217" s="23"/>
      <c r="H217" s="23"/>
      <c r="I217" s="23"/>
      <c r="J217" s="23"/>
    </row>
    <row r="218" spans="1:10" ht="14.1" customHeight="1" x14ac:dyDescent="0.25">
      <c r="A218" s="23"/>
      <c r="B218" s="39" t="s">
        <v>49</v>
      </c>
      <c r="C218" s="40">
        <v>0</v>
      </c>
      <c r="D218" s="40">
        <v>0</v>
      </c>
      <c r="E218" s="40">
        <v>0</v>
      </c>
      <c r="F218" s="40">
        <v>0</v>
      </c>
      <c r="G218" s="23"/>
      <c r="H218" s="23"/>
      <c r="I218" s="23"/>
      <c r="J218" s="23"/>
    </row>
    <row r="219" spans="1:10" ht="14.1" customHeight="1" x14ac:dyDescent="0.25">
      <c r="A219" s="23"/>
      <c r="B219" s="39" t="s">
        <v>50</v>
      </c>
      <c r="C219" s="40">
        <v>0</v>
      </c>
      <c r="D219" s="40">
        <v>0</v>
      </c>
      <c r="E219" s="40">
        <v>0</v>
      </c>
      <c r="F219" s="40">
        <v>0</v>
      </c>
      <c r="G219" s="23"/>
      <c r="H219" s="23"/>
      <c r="I219" s="23"/>
      <c r="J219" s="23"/>
    </row>
    <row r="220" spans="1:10" ht="14.1" customHeight="1" x14ac:dyDescent="0.25">
      <c r="A220" s="23"/>
      <c r="B220" s="39" t="s">
        <v>51</v>
      </c>
      <c r="C220" s="40">
        <v>0</v>
      </c>
      <c r="D220" s="40">
        <v>0</v>
      </c>
      <c r="E220" s="40">
        <v>0</v>
      </c>
      <c r="F220" s="40">
        <v>0</v>
      </c>
      <c r="G220" s="23"/>
      <c r="H220" s="23"/>
      <c r="I220" s="23"/>
      <c r="J220" s="23"/>
    </row>
    <row r="221" spans="1:10" ht="14.1" customHeight="1" x14ac:dyDescent="0.25">
      <c r="A221" s="23"/>
      <c r="B221" s="39" t="s">
        <v>49</v>
      </c>
      <c r="C221" s="40">
        <v>0</v>
      </c>
      <c r="D221" s="40">
        <v>0</v>
      </c>
      <c r="E221" s="40">
        <v>0</v>
      </c>
      <c r="F221" s="40">
        <v>0</v>
      </c>
      <c r="G221" s="23"/>
      <c r="H221" s="23"/>
      <c r="I221" s="23"/>
      <c r="J221" s="23"/>
    </row>
    <row r="222" spans="1:10" ht="14.1" customHeight="1" x14ac:dyDescent="0.25">
      <c r="A222" s="23"/>
      <c r="B222" s="39" t="s">
        <v>50</v>
      </c>
      <c r="C222" s="40">
        <v>0</v>
      </c>
      <c r="D222" s="40">
        <v>0</v>
      </c>
      <c r="E222" s="40">
        <v>0</v>
      </c>
      <c r="F222" s="40">
        <v>0</v>
      </c>
      <c r="G222" s="23"/>
      <c r="H222" s="23"/>
      <c r="I222" s="23"/>
      <c r="J222" s="23"/>
    </row>
    <row r="223" spans="1:10" ht="14.1" customHeight="1" x14ac:dyDescent="0.25">
      <c r="A223" s="23"/>
      <c r="B223" s="39" t="s">
        <v>52</v>
      </c>
      <c r="C223" s="40">
        <v>0</v>
      </c>
      <c r="D223" s="40">
        <v>25213900</v>
      </c>
      <c r="E223" s="40">
        <v>26895402</v>
      </c>
      <c r="F223" s="40">
        <v>28575500</v>
      </c>
      <c r="G223" s="23"/>
      <c r="H223" s="23"/>
      <c r="I223" s="23"/>
      <c r="J223" s="23"/>
    </row>
    <row r="224" spans="1:10" ht="14.1" customHeight="1" x14ac:dyDescent="0.25">
      <c r="A224" s="23"/>
      <c r="B224" s="39" t="s">
        <v>49</v>
      </c>
      <c r="C224" s="40">
        <v>0</v>
      </c>
      <c r="D224" s="40">
        <v>25213900</v>
      </c>
      <c r="E224" s="40">
        <v>26895402</v>
      </c>
      <c r="F224" s="40">
        <v>28575500</v>
      </c>
      <c r="G224" s="23"/>
      <c r="H224" s="23"/>
      <c r="I224" s="23"/>
      <c r="J224" s="23"/>
    </row>
    <row r="225" spans="1:10" ht="14.1" customHeight="1" x14ac:dyDescent="0.25">
      <c r="A225" s="23"/>
      <c r="B225" s="39" t="s">
        <v>50</v>
      </c>
      <c r="C225" s="40">
        <v>0</v>
      </c>
      <c r="D225" s="40">
        <v>0</v>
      </c>
      <c r="E225" s="40">
        <v>0</v>
      </c>
      <c r="F225" s="40">
        <v>0</v>
      </c>
      <c r="G225" s="23"/>
      <c r="H225" s="23"/>
      <c r="I225" s="23"/>
      <c r="J225" s="23"/>
    </row>
    <row r="226" spans="1:10" ht="14.1" customHeight="1" x14ac:dyDescent="0.25">
      <c r="A226" s="23"/>
      <c r="B226" s="39" t="s">
        <v>53</v>
      </c>
      <c r="C226" s="40">
        <v>0</v>
      </c>
      <c r="D226" s="40">
        <v>0</v>
      </c>
      <c r="E226" s="40">
        <v>0</v>
      </c>
      <c r="F226" s="40">
        <v>0</v>
      </c>
      <c r="G226" s="23"/>
      <c r="H226" s="23"/>
      <c r="I226" s="23"/>
      <c r="J226" s="23"/>
    </row>
    <row r="227" spans="1:10" ht="14.1" customHeight="1" x14ac:dyDescent="0.25">
      <c r="A227" s="23"/>
      <c r="B227" s="39" t="s">
        <v>49</v>
      </c>
      <c r="C227" s="40">
        <v>0</v>
      </c>
      <c r="D227" s="40">
        <v>0</v>
      </c>
      <c r="E227" s="40">
        <v>0</v>
      </c>
      <c r="F227" s="40">
        <v>0</v>
      </c>
      <c r="G227" s="23"/>
      <c r="H227" s="23"/>
      <c r="I227" s="23"/>
      <c r="J227" s="23"/>
    </row>
    <row r="228" spans="1:10" ht="14.1" customHeight="1" x14ac:dyDescent="0.25">
      <c r="A228" s="23"/>
      <c r="B228" s="39" t="s">
        <v>50</v>
      </c>
      <c r="C228" s="40">
        <v>0</v>
      </c>
      <c r="D228" s="40">
        <v>0</v>
      </c>
      <c r="E228" s="40">
        <v>0</v>
      </c>
      <c r="F228" s="40">
        <v>0</v>
      </c>
      <c r="G228" s="23"/>
      <c r="H228" s="23"/>
      <c r="I228" s="23"/>
      <c r="J228" s="23"/>
    </row>
    <row r="229" spans="1:10" ht="14.1" customHeight="1" x14ac:dyDescent="0.25">
      <c r="A229" s="23"/>
      <c r="B229" s="39" t="s">
        <v>54</v>
      </c>
      <c r="C229" s="40">
        <v>0</v>
      </c>
      <c r="D229" s="40">
        <v>0</v>
      </c>
      <c r="E229" s="40">
        <v>0</v>
      </c>
      <c r="F229" s="40">
        <v>0</v>
      </c>
      <c r="G229" s="23"/>
      <c r="H229" s="23"/>
      <c r="I229" s="23"/>
      <c r="J229" s="23"/>
    </row>
    <row r="230" spans="1:10" ht="14.1" customHeight="1" x14ac:dyDescent="0.25">
      <c r="A230" s="23"/>
      <c r="B230" s="39" t="s">
        <v>49</v>
      </c>
      <c r="C230" s="40">
        <v>0</v>
      </c>
      <c r="D230" s="40">
        <v>0</v>
      </c>
      <c r="E230" s="40">
        <v>0</v>
      </c>
      <c r="F230" s="40">
        <v>0</v>
      </c>
      <c r="G230" s="23"/>
      <c r="H230" s="23"/>
      <c r="I230" s="23"/>
      <c r="J230" s="23"/>
    </row>
    <row r="231" spans="1:10" ht="14.1" customHeight="1" x14ac:dyDescent="0.25">
      <c r="A231" s="23"/>
      <c r="B231" s="39" t="s">
        <v>50</v>
      </c>
      <c r="C231" s="40">
        <v>0</v>
      </c>
      <c r="D231" s="40">
        <v>0</v>
      </c>
      <c r="E231" s="40">
        <v>0</v>
      </c>
      <c r="F231" s="40">
        <v>0</v>
      </c>
      <c r="G231" s="23"/>
      <c r="H231" s="23"/>
      <c r="I231" s="23"/>
      <c r="J231" s="23"/>
    </row>
    <row r="232" spans="1:10" ht="14.1" customHeight="1" x14ac:dyDescent="0.25">
      <c r="A232" s="23"/>
      <c r="B232" s="39" t="s">
        <v>55</v>
      </c>
      <c r="C232" s="40">
        <v>0</v>
      </c>
      <c r="D232" s="40">
        <v>0</v>
      </c>
      <c r="E232" s="40">
        <v>0</v>
      </c>
      <c r="F232" s="40">
        <v>0</v>
      </c>
      <c r="G232" s="23"/>
      <c r="H232" s="23"/>
      <c r="I232" s="23"/>
      <c r="J232" s="23"/>
    </row>
    <row r="233" spans="1:10" ht="14.1" customHeight="1" x14ac:dyDescent="0.25">
      <c r="A233" s="23"/>
      <c r="B233" s="39" t="s">
        <v>49</v>
      </c>
      <c r="C233" s="40">
        <v>0</v>
      </c>
      <c r="D233" s="40">
        <v>0</v>
      </c>
      <c r="E233" s="40">
        <v>0</v>
      </c>
      <c r="F233" s="40">
        <v>0</v>
      </c>
      <c r="G233" s="23"/>
      <c r="H233" s="23"/>
      <c r="I233" s="23"/>
      <c r="J233" s="23"/>
    </row>
    <row r="234" spans="1:10" ht="14.1" customHeight="1" x14ac:dyDescent="0.25">
      <c r="A234" s="23"/>
      <c r="B234" s="39" t="s">
        <v>50</v>
      </c>
      <c r="C234" s="40">
        <v>0</v>
      </c>
      <c r="D234" s="40">
        <v>0</v>
      </c>
      <c r="E234" s="40">
        <v>0</v>
      </c>
      <c r="F234" s="40">
        <v>0</v>
      </c>
      <c r="G234" s="23"/>
      <c r="H234" s="23"/>
      <c r="I234" s="23"/>
      <c r="J234" s="23"/>
    </row>
    <row r="235" spans="1:10" ht="14.1" customHeight="1" x14ac:dyDescent="0.25">
      <c r="A235" s="23"/>
      <c r="B235" s="39" t="s">
        <v>56</v>
      </c>
      <c r="C235" s="40">
        <v>0</v>
      </c>
      <c r="D235" s="40">
        <v>0</v>
      </c>
      <c r="E235" s="40">
        <v>0</v>
      </c>
      <c r="F235" s="40">
        <v>0</v>
      </c>
      <c r="G235" s="23"/>
      <c r="H235" s="23"/>
      <c r="I235" s="23"/>
      <c r="J235" s="23"/>
    </row>
    <row r="236" spans="1:10" ht="14.1" customHeight="1" x14ac:dyDescent="0.25">
      <c r="A236" s="23"/>
      <c r="B236" s="39" t="s">
        <v>49</v>
      </c>
      <c r="C236" s="40">
        <v>0</v>
      </c>
      <c r="D236" s="40">
        <v>0</v>
      </c>
      <c r="E236" s="40">
        <v>0</v>
      </c>
      <c r="F236" s="40">
        <v>0</v>
      </c>
      <c r="G236" s="23"/>
      <c r="H236" s="23"/>
      <c r="I236" s="23"/>
      <c r="J236" s="23"/>
    </row>
    <row r="237" spans="1:10" ht="14.1" customHeight="1" x14ac:dyDescent="0.25">
      <c r="A237" s="23"/>
      <c r="B237" s="39" t="s">
        <v>50</v>
      </c>
      <c r="C237" s="40">
        <v>0</v>
      </c>
      <c r="D237" s="40">
        <v>0</v>
      </c>
      <c r="E237" s="40">
        <v>0</v>
      </c>
      <c r="F237" s="40">
        <v>0</v>
      </c>
      <c r="G237" s="23"/>
      <c r="H237" s="23"/>
      <c r="I237" s="23"/>
      <c r="J237" s="23"/>
    </row>
    <row r="238" spans="1:10" ht="14.1" customHeight="1" x14ac:dyDescent="0.25">
      <c r="A238" s="23"/>
      <c r="B238" s="39" t="s">
        <v>57</v>
      </c>
      <c r="C238" s="40">
        <v>0</v>
      </c>
      <c r="D238" s="40">
        <v>0</v>
      </c>
      <c r="E238" s="40">
        <v>0</v>
      </c>
      <c r="F238" s="40">
        <v>0</v>
      </c>
      <c r="G238" s="23"/>
      <c r="H238" s="23"/>
      <c r="I238" s="23"/>
      <c r="J238" s="23"/>
    </row>
    <row r="239" spans="1:10" ht="14.1" customHeight="1" x14ac:dyDescent="0.25">
      <c r="A239" s="23"/>
      <c r="B239" s="39" t="s">
        <v>49</v>
      </c>
      <c r="C239" s="40">
        <v>0</v>
      </c>
      <c r="D239" s="40">
        <v>0</v>
      </c>
      <c r="E239" s="40">
        <v>0</v>
      </c>
      <c r="F239" s="40">
        <v>0</v>
      </c>
      <c r="G239" s="23"/>
      <c r="H239" s="23"/>
      <c r="I239" s="23"/>
      <c r="J239" s="23"/>
    </row>
    <row r="240" spans="1:10" ht="14.1" customHeight="1" x14ac:dyDescent="0.25">
      <c r="A240" s="23"/>
      <c r="B240" s="39" t="s">
        <v>58</v>
      </c>
      <c r="C240" s="40">
        <v>0</v>
      </c>
      <c r="D240" s="40">
        <v>0</v>
      </c>
      <c r="E240" s="40">
        <v>0</v>
      </c>
      <c r="F240" s="40">
        <v>0</v>
      </c>
      <c r="G240" s="23"/>
      <c r="H240" s="23"/>
      <c r="I240" s="23"/>
      <c r="J240" s="23"/>
    </row>
    <row r="241" spans="1:10" ht="14.1" customHeight="1" x14ac:dyDescent="0.25">
      <c r="A241" s="23"/>
      <c r="B241" s="39" t="s">
        <v>59</v>
      </c>
      <c r="C241" s="40">
        <v>0</v>
      </c>
      <c r="D241" s="40">
        <v>0</v>
      </c>
      <c r="E241" s="40">
        <v>0</v>
      </c>
      <c r="F241" s="40">
        <v>0</v>
      </c>
      <c r="G241" s="23"/>
      <c r="H241" s="23"/>
      <c r="I241" s="23"/>
      <c r="J241" s="23"/>
    </row>
    <row r="242" spans="1:10" ht="14.1" customHeight="1" x14ac:dyDescent="0.25">
      <c r="A242" s="23"/>
      <c r="B242" s="39" t="s">
        <v>60</v>
      </c>
      <c r="C242" s="40">
        <v>0</v>
      </c>
      <c r="D242" s="40">
        <v>0</v>
      </c>
      <c r="E242" s="40">
        <v>0</v>
      </c>
      <c r="F242" s="40">
        <v>0</v>
      </c>
      <c r="G242" s="23"/>
      <c r="H242" s="23"/>
      <c r="I242" s="23"/>
      <c r="J242" s="23"/>
    </row>
    <row r="243" spans="1:10" ht="14.1" customHeight="1" x14ac:dyDescent="0.25">
      <c r="A243" s="23"/>
      <c r="B243" s="39" t="s">
        <v>61</v>
      </c>
      <c r="C243" s="40">
        <v>0</v>
      </c>
      <c r="D243" s="40">
        <v>0</v>
      </c>
      <c r="E243" s="40">
        <v>0</v>
      </c>
      <c r="F243" s="40">
        <v>0</v>
      </c>
      <c r="G243" s="23"/>
      <c r="H243" s="23"/>
      <c r="I243" s="23"/>
      <c r="J243" s="23"/>
    </row>
    <row r="244" spans="1:10" ht="14.1" customHeight="1" x14ac:dyDescent="0.25">
      <c r="A244" s="23"/>
      <c r="B244" s="39" t="s">
        <v>62</v>
      </c>
      <c r="C244" s="40">
        <v>0</v>
      </c>
      <c r="D244" s="40">
        <v>0</v>
      </c>
      <c r="E244" s="40">
        <v>0</v>
      </c>
      <c r="F244" s="40">
        <v>0</v>
      </c>
      <c r="G244" s="23"/>
      <c r="H244" s="23"/>
      <c r="I244" s="23"/>
      <c r="J244" s="23"/>
    </row>
    <row r="245" spans="1:10" ht="14.1" customHeight="1" x14ac:dyDescent="0.25">
      <c r="A245" s="23"/>
      <c r="B245" s="39" t="s">
        <v>49</v>
      </c>
      <c r="C245" s="40">
        <v>0</v>
      </c>
      <c r="D245" s="40">
        <v>0</v>
      </c>
      <c r="E245" s="40">
        <v>0</v>
      </c>
      <c r="F245" s="40">
        <v>0</v>
      </c>
      <c r="G245" s="23"/>
      <c r="H245" s="23"/>
      <c r="I245" s="23"/>
      <c r="J245" s="23"/>
    </row>
    <row r="246" spans="1:10" ht="14.1" customHeight="1" x14ac:dyDescent="0.25">
      <c r="A246" s="23"/>
      <c r="B246" s="39" t="s">
        <v>58</v>
      </c>
      <c r="C246" s="40">
        <v>0</v>
      </c>
      <c r="D246" s="40">
        <v>0</v>
      </c>
      <c r="E246" s="40">
        <v>0</v>
      </c>
      <c r="F246" s="40">
        <v>0</v>
      </c>
      <c r="G246" s="23"/>
      <c r="H246" s="23"/>
      <c r="I246" s="23"/>
      <c r="J246" s="23"/>
    </row>
    <row r="247" spans="1:10" ht="14.1" customHeight="1" x14ac:dyDescent="0.25">
      <c r="A247" s="23"/>
      <c r="B247" s="39" t="s">
        <v>59</v>
      </c>
      <c r="C247" s="40">
        <v>0</v>
      </c>
      <c r="D247" s="40">
        <v>0</v>
      </c>
      <c r="E247" s="40">
        <v>0</v>
      </c>
      <c r="F247" s="40">
        <v>0</v>
      </c>
      <c r="G247" s="23"/>
      <c r="H247" s="23"/>
      <c r="I247" s="23"/>
      <c r="J247" s="23"/>
    </row>
    <row r="248" spans="1:10" ht="14.1" customHeight="1" x14ac:dyDescent="0.25">
      <c r="A248" s="23"/>
      <c r="B248" s="39" t="s">
        <v>60</v>
      </c>
      <c r="C248" s="40">
        <v>0</v>
      </c>
      <c r="D248" s="40">
        <v>0</v>
      </c>
      <c r="E248" s="40">
        <v>0</v>
      </c>
      <c r="F248" s="40">
        <v>0</v>
      </c>
      <c r="G248" s="23"/>
      <c r="H248" s="23"/>
      <c r="I248" s="23"/>
      <c r="J248" s="23"/>
    </row>
    <row r="249" spans="1:10" ht="14.1" customHeight="1" x14ac:dyDescent="0.25">
      <c r="A249" s="23"/>
      <c r="B249" s="39" t="s">
        <v>61</v>
      </c>
      <c r="C249" s="40">
        <v>0</v>
      </c>
      <c r="D249" s="40">
        <v>0</v>
      </c>
      <c r="E249" s="40">
        <v>0</v>
      </c>
      <c r="F249" s="40">
        <v>0</v>
      </c>
      <c r="G249" s="23"/>
      <c r="H249" s="23"/>
      <c r="I249" s="23"/>
      <c r="J249" s="23"/>
    </row>
    <row r="250" spans="1:10" ht="14.1" customHeight="1" x14ac:dyDescent="0.25">
      <c r="A250" s="23"/>
      <c r="B250" s="39" t="s">
        <v>63</v>
      </c>
      <c r="C250" s="40">
        <v>0</v>
      </c>
      <c r="D250" s="40">
        <v>0</v>
      </c>
      <c r="E250" s="40">
        <v>0</v>
      </c>
      <c r="F250" s="40">
        <v>0</v>
      </c>
      <c r="G250" s="23"/>
      <c r="H250" s="23"/>
      <c r="I250" s="23"/>
      <c r="J250" s="23"/>
    </row>
    <row r="251" spans="1:10" ht="14.1" customHeight="1" x14ac:dyDescent="0.25">
      <c r="A251" s="23"/>
      <c r="B251" s="39" t="s">
        <v>49</v>
      </c>
      <c r="C251" s="40">
        <v>0</v>
      </c>
      <c r="D251" s="40">
        <v>0</v>
      </c>
      <c r="E251" s="40">
        <v>0</v>
      </c>
      <c r="F251" s="40">
        <v>0</v>
      </c>
      <c r="G251" s="23"/>
      <c r="H251" s="23"/>
      <c r="I251" s="23"/>
      <c r="J251" s="23"/>
    </row>
    <row r="252" spans="1:10" ht="14.1" customHeight="1" x14ac:dyDescent="0.25">
      <c r="A252" s="23"/>
      <c r="B252" s="39" t="s">
        <v>58</v>
      </c>
      <c r="C252" s="40">
        <v>0</v>
      </c>
      <c r="D252" s="40">
        <v>0</v>
      </c>
      <c r="E252" s="40">
        <v>0</v>
      </c>
      <c r="F252" s="40">
        <v>0</v>
      </c>
      <c r="G252" s="23"/>
      <c r="H252" s="23"/>
      <c r="I252" s="23"/>
      <c r="J252" s="23"/>
    </row>
    <row r="253" spans="1:10" ht="14.1" customHeight="1" x14ac:dyDescent="0.25">
      <c r="A253" s="23"/>
      <c r="B253" s="39" t="s">
        <v>59</v>
      </c>
      <c r="C253" s="40">
        <v>0</v>
      </c>
      <c r="D253" s="40">
        <v>0</v>
      </c>
      <c r="E253" s="40">
        <v>0</v>
      </c>
      <c r="F253" s="40">
        <v>0</v>
      </c>
      <c r="G253" s="23"/>
      <c r="H253" s="23"/>
      <c r="I253" s="23"/>
      <c r="J253" s="23"/>
    </row>
    <row r="254" spans="1:10" ht="14.1" customHeight="1" x14ac:dyDescent="0.25">
      <c r="A254" s="23"/>
      <c r="B254" s="39" t="s">
        <v>60</v>
      </c>
      <c r="C254" s="40">
        <v>0</v>
      </c>
      <c r="D254" s="40">
        <v>0</v>
      </c>
      <c r="E254" s="40">
        <v>0</v>
      </c>
      <c r="F254" s="40">
        <v>0</v>
      </c>
      <c r="G254" s="23"/>
      <c r="H254" s="23"/>
      <c r="I254" s="23"/>
      <c r="J254" s="23"/>
    </row>
    <row r="255" spans="1:10" ht="14.1" customHeight="1" x14ac:dyDescent="0.25">
      <c r="A255" s="23"/>
      <c r="B255" s="39" t="s">
        <v>61</v>
      </c>
      <c r="C255" s="40">
        <v>0</v>
      </c>
      <c r="D255" s="40">
        <v>0</v>
      </c>
      <c r="E255" s="40">
        <v>0</v>
      </c>
      <c r="F255" s="40">
        <v>0</v>
      </c>
      <c r="G255" s="23"/>
      <c r="H255" s="23"/>
      <c r="I255" s="23"/>
      <c r="J255" s="23"/>
    </row>
    <row r="256" spans="1:10" ht="14.1" customHeight="1" x14ac:dyDescent="0.25">
      <c r="A256" s="23"/>
      <c r="B256" s="39" t="s">
        <v>64</v>
      </c>
      <c r="C256" s="40">
        <v>0</v>
      </c>
      <c r="D256" s="40">
        <v>0</v>
      </c>
      <c r="E256" s="40">
        <v>0</v>
      </c>
      <c r="F256" s="40">
        <v>0</v>
      </c>
      <c r="G256" s="23"/>
      <c r="H256" s="23"/>
      <c r="I256" s="23"/>
      <c r="J256" s="23"/>
    </row>
    <row r="257" spans="1:10" ht="14.1" customHeight="1" x14ac:dyDescent="0.25">
      <c r="A257" s="23"/>
      <c r="B257" s="39" t="s">
        <v>65</v>
      </c>
      <c r="C257" s="40">
        <v>0</v>
      </c>
      <c r="D257" s="40">
        <v>0</v>
      </c>
      <c r="E257" s="40">
        <v>0</v>
      </c>
      <c r="F257" s="40">
        <v>0</v>
      </c>
      <c r="G257" s="23"/>
      <c r="H257" s="23"/>
      <c r="I257" s="23"/>
      <c r="J257" s="23"/>
    </row>
    <row r="258" spans="1:10" ht="14.1" customHeight="1" x14ac:dyDescent="0.25">
      <c r="A258" s="23"/>
      <c r="B258" s="41" t="s">
        <v>25</v>
      </c>
      <c r="C258" s="40">
        <v>0</v>
      </c>
      <c r="D258" s="40">
        <v>25213900</v>
      </c>
      <c r="E258" s="40">
        <v>26895402</v>
      </c>
      <c r="F258" s="40">
        <v>28575500</v>
      </c>
      <c r="G258" s="23"/>
      <c r="H258" s="23"/>
      <c r="I258" s="23"/>
      <c r="J258" s="23"/>
    </row>
    <row r="259" spans="1:10" ht="81" customHeight="1" x14ac:dyDescent="0.25">
      <c r="A259" s="23"/>
      <c r="B259" s="26" t="s">
        <v>16</v>
      </c>
      <c r="C259" s="1623" t="s">
        <v>1605</v>
      </c>
      <c r="D259" s="1624"/>
      <c r="E259" s="1624"/>
      <c r="F259" s="1624"/>
      <c r="G259" s="23"/>
      <c r="H259" s="23"/>
      <c r="I259" s="23"/>
      <c r="J259" s="23"/>
    </row>
    <row r="260" spans="1:10" ht="27.95" customHeight="1" x14ac:dyDescent="0.25">
      <c r="A260" s="23"/>
      <c r="B260" s="27" t="s">
        <v>184</v>
      </c>
      <c r="C260" s="28">
        <v>2023</v>
      </c>
      <c r="D260" s="28">
        <v>2024</v>
      </c>
      <c r="E260" s="28">
        <v>2025</v>
      </c>
      <c r="F260" s="28">
        <v>2026</v>
      </c>
      <c r="G260" s="23"/>
      <c r="H260" s="23"/>
      <c r="I260" s="23"/>
      <c r="J260" s="23"/>
    </row>
    <row r="261" spans="1:10" ht="14.1" customHeight="1" x14ac:dyDescent="0.25">
      <c r="A261" s="23"/>
      <c r="B261" s="29"/>
      <c r="C261" s="30" t="s">
        <v>22</v>
      </c>
      <c r="D261" s="30" t="s">
        <v>23</v>
      </c>
      <c r="E261" s="30" t="s">
        <v>23</v>
      </c>
      <c r="F261" s="30" t="s">
        <v>23</v>
      </c>
      <c r="G261" s="23"/>
      <c r="H261" s="23"/>
      <c r="I261" s="23"/>
      <c r="J261" s="23"/>
    </row>
    <row r="262" spans="1:10" ht="20.100000000000001" customHeight="1" x14ac:dyDescent="0.25">
      <c r="A262" s="23"/>
      <c r="B262" s="27" t="s">
        <v>1604</v>
      </c>
      <c r="C262" s="31" t="s">
        <v>1603</v>
      </c>
      <c r="D262" s="31" t="s">
        <v>208</v>
      </c>
      <c r="E262" s="31" t="s">
        <v>208</v>
      </c>
      <c r="F262" s="31" t="s">
        <v>208</v>
      </c>
      <c r="G262" s="23"/>
      <c r="H262" s="23"/>
      <c r="I262" s="23"/>
      <c r="J262" s="23"/>
    </row>
    <row r="263" spans="1:10" ht="20.100000000000001" customHeight="1" x14ac:dyDescent="0.25">
      <c r="A263" s="23"/>
      <c r="B263" s="27" t="s">
        <v>1602</v>
      </c>
      <c r="C263" s="31" t="s">
        <v>197</v>
      </c>
      <c r="D263" s="31" t="s">
        <v>248</v>
      </c>
      <c r="E263" s="31" t="s">
        <v>248</v>
      </c>
      <c r="F263" s="31" t="s">
        <v>248</v>
      </c>
      <c r="G263" s="23"/>
      <c r="H263" s="23"/>
      <c r="I263" s="23"/>
      <c r="J263" s="23"/>
    </row>
    <row r="264" spans="1:10" ht="14.1" customHeight="1" x14ac:dyDescent="0.25">
      <c r="A264" s="23"/>
      <c r="B264" s="27" t="s">
        <v>1601</v>
      </c>
      <c r="C264" s="31" t="s">
        <v>42</v>
      </c>
      <c r="D264" s="31" t="s">
        <v>128</v>
      </c>
      <c r="E264" s="31" t="s">
        <v>278</v>
      </c>
      <c r="F264" s="31" t="s">
        <v>130</v>
      </c>
      <c r="G264" s="23"/>
      <c r="H264" s="23"/>
      <c r="I264" s="23"/>
      <c r="J264" s="23"/>
    </row>
    <row r="265" spans="1:10" ht="14.1" customHeight="1" x14ac:dyDescent="0.25">
      <c r="A265" s="23"/>
      <c r="B265" s="1621" t="s">
        <v>27</v>
      </c>
      <c r="C265" s="1622"/>
      <c r="D265" s="1622"/>
      <c r="E265" s="1622"/>
      <c r="F265" s="1622"/>
      <c r="G265" s="23"/>
      <c r="H265" s="23"/>
      <c r="I265" s="23"/>
      <c r="J265" s="23"/>
    </row>
    <row r="266" spans="1:10" ht="14.1" customHeight="1" x14ac:dyDescent="0.25">
      <c r="A266" s="23"/>
      <c r="B266" s="32" t="s">
        <v>1600</v>
      </c>
      <c r="C266" s="1621" t="s">
        <v>1599</v>
      </c>
      <c r="D266" s="1622"/>
      <c r="E266" s="1622"/>
      <c r="F266" s="1622"/>
      <c r="G266" s="23"/>
      <c r="H266" s="23"/>
      <c r="I266" s="23"/>
      <c r="J266" s="23"/>
    </row>
    <row r="267" spans="1:10" ht="14.1" customHeight="1" x14ac:dyDescent="0.25">
      <c r="A267" s="23"/>
      <c r="B267" s="33" t="s">
        <v>19</v>
      </c>
      <c r="C267" s="1619" t="s">
        <v>1598</v>
      </c>
      <c r="D267" s="1620"/>
      <c r="E267" s="1620"/>
      <c r="F267" s="1620"/>
      <c r="G267" s="23"/>
      <c r="H267" s="23"/>
      <c r="I267" s="23"/>
      <c r="J267" s="23"/>
    </row>
    <row r="268" spans="1:10" ht="14.1" customHeight="1" x14ac:dyDescent="0.25">
      <c r="A268" s="23"/>
      <c r="B268" s="34" t="s">
        <v>20</v>
      </c>
      <c r="C268" s="1615" t="s">
        <v>1597</v>
      </c>
      <c r="D268" s="1616"/>
      <c r="E268" s="1616"/>
      <c r="F268" s="1616"/>
      <c r="G268" s="23"/>
      <c r="H268" s="23"/>
      <c r="I268" s="23"/>
      <c r="J268" s="23"/>
    </row>
    <row r="269" spans="1:10" ht="14.1" customHeight="1" x14ac:dyDescent="0.25">
      <c r="A269" s="23"/>
      <c r="B269" s="34" t="s">
        <v>21</v>
      </c>
      <c r="C269" s="1615" t="s">
        <v>1585</v>
      </c>
      <c r="D269" s="1616"/>
      <c r="E269" s="1616"/>
      <c r="F269" s="1616"/>
      <c r="G269" s="23"/>
      <c r="H269" s="23"/>
      <c r="I269" s="23"/>
      <c r="J269" s="23"/>
    </row>
    <row r="270" spans="1:10" ht="15" customHeight="1" x14ac:dyDescent="0.25">
      <c r="A270" s="23"/>
      <c r="B270" s="35"/>
      <c r="C270" s="36">
        <v>2023</v>
      </c>
      <c r="D270" s="36">
        <v>2024</v>
      </c>
      <c r="E270" s="36">
        <v>2025</v>
      </c>
      <c r="F270" s="36">
        <v>2026</v>
      </c>
      <c r="G270" s="23"/>
      <c r="H270" s="23"/>
      <c r="I270" s="23"/>
      <c r="J270" s="23"/>
    </row>
    <row r="271" spans="1:10" ht="15" customHeight="1" x14ac:dyDescent="0.25">
      <c r="A271" s="23"/>
      <c r="B271" s="37"/>
      <c r="C271" s="38" t="s">
        <v>22</v>
      </c>
      <c r="D271" s="38" t="s">
        <v>23</v>
      </c>
      <c r="E271" s="38" t="s">
        <v>23</v>
      </c>
      <c r="F271" s="38" t="s">
        <v>23</v>
      </c>
      <c r="G271" s="23"/>
      <c r="H271" s="23"/>
      <c r="I271" s="23"/>
      <c r="J271" s="23"/>
    </row>
    <row r="272" spans="1:10" ht="14.1" customHeight="1" x14ac:dyDescent="0.25">
      <c r="A272" s="23"/>
      <c r="B272" s="27" t="s">
        <v>33</v>
      </c>
      <c r="C272" s="31" t="s">
        <v>155</v>
      </c>
      <c r="D272" s="31" t="s">
        <v>220</v>
      </c>
      <c r="E272" s="31" t="s">
        <v>220</v>
      </c>
      <c r="F272" s="31" t="s">
        <v>220</v>
      </c>
      <c r="G272" s="23"/>
      <c r="H272" s="23"/>
      <c r="I272" s="23"/>
      <c r="J272" s="23"/>
    </row>
    <row r="273" spans="1:10" ht="14.1" customHeight="1" x14ac:dyDescent="0.25">
      <c r="A273" s="23"/>
      <c r="B273" s="27" t="s">
        <v>35</v>
      </c>
      <c r="C273" s="31" t="s">
        <v>1596</v>
      </c>
      <c r="D273" s="31" t="s">
        <v>1595</v>
      </c>
      <c r="E273" s="31" t="s">
        <v>1594</v>
      </c>
      <c r="F273" s="31" t="s">
        <v>1594</v>
      </c>
      <c r="G273" s="23"/>
      <c r="H273" s="23"/>
      <c r="I273" s="23"/>
      <c r="J273" s="23"/>
    </row>
    <row r="274" spans="1:10" ht="14.1" customHeight="1" x14ac:dyDescent="0.25">
      <c r="A274" s="23"/>
      <c r="B274" s="27" t="s">
        <v>40</v>
      </c>
      <c r="C274" s="31" t="s">
        <v>1593</v>
      </c>
      <c r="D274" s="31" t="s">
        <v>1592</v>
      </c>
      <c r="E274" s="31" t="s">
        <v>1591</v>
      </c>
      <c r="F274" s="31" t="s">
        <v>1591</v>
      </c>
      <c r="G274" s="23"/>
      <c r="H274" s="23"/>
      <c r="I274" s="23"/>
      <c r="J274" s="23"/>
    </row>
    <row r="275" spans="1:10" ht="14.1" customHeight="1" x14ac:dyDescent="0.25">
      <c r="A275" s="23"/>
      <c r="B275" s="27" t="s">
        <v>41</v>
      </c>
      <c r="C275" s="31" t="s">
        <v>18</v>
      </c>
      <c r="D275" s="31" t="s">
        <v>1328</v>
      </c>
      <c r="E275" s="31" t="s">
        <v>42</v>
      </c>
      <c r="F275" s="31" t="s">
        <v>42</v>
      </c>
      <c r="G275" s="23"/>
      <c r="H275" s="23"/>
      <c r="I275" s="23"/>
      <c r="J275" s="23"/>
    </row>
    <row r="276" spans="1:10" ht="14.1" customHeight="1" x14ac:dyDescent="0.25">
      <c r="A276" s="23"/>
      <c r="B276" s="27" t="s">
        <v>43</v>
      </c>
      <c r="C276" s="31" t="s">
        <v>18</v>
      </c>
      <c r="D276" s="31" t="s">
        <v>1590</v>
      </c>
      <c r="E276" s="31" t="s">
        <v>1588</v>
      </c>
      <c r="F276" s="31" t="s">
        <v>42</v>
      </c>
      <c r="G276" s="23"/>
      <c r="H276" s="23"/>
      <c r="I276" s="23"/>
      <c r="J276" s="23"/>
    </row>
    <row r="277" spans="1:10" ht="14.1" customHeight="1" x14ac:dyDescent="0.25">
      <c r="A277" s="23"/>
      <c r="B277" s="27" t="s">
        <v>47</v>
      </c>
      <c r="C277" s="31" t="s">
        <v>18</v>
      </c>
      <c r="D277" s="31" t="s">
        <v>1589</v>
      </c>
      <c r="E277" s="31" t="s">
        <v>1588</v>
      </c>
      <c r="F277" s="31" t="s">
        <v>42</v>
      </c>
      <c r="G277" s="23"/>
      <c r="H277" s="23"/>
      <c r="I277" s="23"/>
      <c r="J277" s="23"/>
    </row>
    <row r="278" spans="1:10" ht="14.1" customHeight="1" x14ac:dyDescent="0.25">
      <c r="A278" s="23"/>
      <c r="B278" s="1617" t="s">
        <v>24</v>
      </c>
      <c r="C278" s="1618"/>
      <c r="D278" s="1618"/>
      <c r="E278" s="1618"/>
      <c r="F278" s="1618"/>
      <c r="G278" s="23"/>
      <c r="H278" s="23"/>
      <c r="I278" s="23"/>
      <c r="J278" s="23"/>
    </row>
    <row r="279" spans="1:10" ht="14.1" customHeight="1" x14ac:dyDescent="0.25">
      <c r="A279" s="23"/>
      <c r="B279" s="35"/>
      <c r="C279" s="36">
        <v>2023</v>
      </c>
      <c r="D279" s="36">
        <v>2024</v>
      </c>
      <c r="E279" s="36">
        <v>2025</v>
      </c>
      <c r="F279" s="36">
        <v>2026</v>
      </c>
      <c r="G279" s="23"/>
      <c r="H279" s="23"/>
      <c r="I279" s="23"/>
      <c r="J279" s="23"/>
    </row>
    <row r="280" spans="1:10" ht="14.1" customHeight="1" x14ac:dyDescent="0.25">
      <c r="A280" s="23"/>
      <c r="B280" s="37"/>
      <c r="C280" s="38" t="s">
        <v>22</v>
      </c>
      <c r="D280" s="38" t="s">
        <v>23</v>
      </c>
      <c r="E280" s="38" t="s">
        <v>23</v>
      </c>
      <c r="F280" s="38" t="s">
        <v>23</v>
      </c>
      <c r="G280" s="23"/>
      <c r="H280" s="23"/>
      <c r="I280" s="23"/>
      <c r="J280" s="23"/>
    </row>
    <row r="281" spans="1:10" ht="14.1" customHeight="1" x14ac:dyDescent="0.25">
      <c r="A281" s="23"/>
      <c r="B281" s="39" t="s">
        <v>48</v>
      </c>
      <c r="C281" s="40">
        <v>0</v>
      </c>
      <c r="D281" s="40">
        <v>0</v>
      </c>
      <c r="E281" s="40">
        <v>0</v>
      </c>
      <c r="F281" s="40">
        <v>0</v>
      </c>
      <c r="G281" s="23"/>
      <c r="H281" s="23"/>
      <c r="I281" s="23"/>
      <c r="J281" s="23"/>
    </row>
    <row r="282" spans="1:10" ht="14.1" customHeight="1" x14ac:dyDescent="0.25">
      <c r="A282" s="23"/>
      <c r="B282" s="39" t="s">
        <v>49</v>
      </c>
      <c r="C282" s="40">
        <v>0</v>
      </c>
      <c r="D282" s="40">
        <v>0</v>
      </c>
      <c r="E282" s="40">
        <v>0</v>
      </c>
      <c r="F282" s="40">
        <v>0</v>
      </c>
      <c r="G282" s="23"/>
      <c r="H282" s="23"/>
      <c r="I282" s="23"/>
      <c r="J282" s="23"/>
    </row>
    <row r="283" spans="1:10" ht="14.1" customHeight="1" x14ac:dyDescent="0.25">
      <c r="A283" s="23"/>
      <c r="B283" s="39" t="s">
        <v>50</v>
      </c>
      <c r="C283" s="40">
        <v>0</v>
      </c>
      <c r="D283" s="40">
        <v>0</v>
      </c>
      <c r="E283" s="40">
        <v>0</v>
      </c>
      <c r="F283" s="40">
        <v>0</v>
      </c>
      <c r="G283" s="23"/>
      <c r="H283" s="23"/>
      <c r="I283" s="23"/>
      <c r="J283" s="23"/>
    </row>
    <row r="284" spans="1:10" ht="14.1" customHeight="1" x14ac:dyDescent="0.25">
      <c r="A284" s="23"/>
      <c r="B284" s="39" t="s">
        <v>51</v>
      </c>
      <c r="C284" s="40">
        <v>0</v>
      </c>
      <c r="D284" s="40">
        <v>0</v>
      </c>
      <c r="E284" s="40">
        <v>0</v>
      </c>
      <c r="F284" s="40">
        <v>0</v>
      </c>
      <c r="G284" s="23"/>
      <c r="H284" s="23"/>
      <c r="I284" s="23"/>
      <c r="J284" s="23"/>
    </row>
    <row r="285" spans="1:10" ht="14.1" customHeight="1" x14ac:dyDescent="0.25">
      <c r="A285" s="23"/>
      <c r="B285" s="39" t="s">
        <v>49</v>
      </c>
      <c r="C285" s="40">
        <v>0</v>
      </c>
      <c r="D285" s="40">
        <v>0</v>
      </c>
      <c r="E285" s="40">
        <v>0</v>
      </c>
      <c r="F285" s="40">
        <v>0</v>
      </c>
      <c r="G285" s="23"/>
      <c r="H285" s="23"/>
      <c r="I285" s="23"/>
      <c r="J285" s="23"/>
    </row>
    <row r="286" spans="1:10" ht="14.1" customHeight="1" x14ac:dyDescent="0.25">
      <c r="A286" s="23"/>
      <c r="B286" s="39" t="s">
        <v>50</v>
      </c>
      <c r="C286" s="40">
        <v>0</v>
      </c>
      <c r="D286" s="40">
        <v>0</v>
      </c>
      <c r="E286" s="40">
        <v>0</v>
      </c>
      <c r="F286" s="40">
        <v>0</v>
      </c>
      <c r="G286" s="23"/>
      <c r="H286" s="23"/>
      <c r="I286" s="23"/>
      <c r="J286" s="23"/>
    </row>
    <row r="287" spans="1:10" ht="14.1" customHeight="1" x14ac:dyDescent="0.25">
      <c r="A287" s="23"/>
      <c r="B287" s="39" t="s">
        <v>52</v>
      </c>
      <c r="C287" s="40">
        <v>0</v>
      </c>
      <c r="D287" s="40">
        <v>1636300</v>
      </c>
      <c r="E287" s="40">
        <v>1645217</v>
      </c>
      <c r="F287" s="40">
        <v>1645217</v>
      </c>
      <c r="G287" s="23"/>
      <c r="H287" s="23"/>
      <c r="I287" s="23"/>
      <c r="J287" s="23"/>
    </row>
    <row r="288" spans="1:10" ht="14.1" customHeight="1" x14ac:dyDescent="0.25">
      <c r="A288" s="23"/>
      <c r="B288" s="39" t="s">
        <v>49</v>
      </c>
      <c r="C288" s="40">
        <v>0</v>
      </c>
      <c r="D288" s="40">
        <v>1636300</v>
      </c>
      <c r="E288" s="40">
        <v>1645217</v>
      </c>
      <c r="F288" s="40">
        <v>1645217</v>
      </c>
      <c r="G288" s="23"/>
      <c r="H288" s="23"/>
      <c r="I288" s="23"/>
      <c r="J288" s="23"/>
    </row>
    <row r="289" spans="1:10" ht="14.1" customHeight="1" x14ac:dyDescent="0.25">
      <c r="A289" s="23"/>
      <c r="B289" s="39" t="s">
        <v>50</v>
      </c>
      <c r="C289" s="40">
        <v>0</v>
      </c>
      <c r="D289" s="40">
        <v>0</v>
      </c>
      <c r="E289" s="40">
        <v>0</v>
      </c>
      <c r="F289" s="40">
        <v>0</v>
      </c>
      <c r="G289" s="23"/>
      <c r="H289" s="23"/>
      <c r="I289" s="23"/>
      <c r="J289" s="23"/>
    </row>
    <row r="290" spans="1:10" ht="14.1" customHeight="1" x14ac:dyDescent="0.25">
      <c r="A290" s="23"/>
      <c r="B290" s="39" t="s">
        <v>53</v>
      </c>
      <c r="C290" s="40">
        <v>0</v>
      </c>
      <c r="D290" s="40">
        <v>0</v>
      </c>
      <c r="E290" s="40">
        <v>0</v>
      </c>
      <c r="F290" s="40">
        <v>0</v>
      </c>
      <c r="G290" s="23"/>
      <c r="H290" s="23"/>
      <c r="I290" s="23"/>
      <c r="J290" s="23"/>
    </row>
    <row r="291" spans="1:10" ht="14.1" customHeight="1" x14ac:dyDescent="0.25">
      <c r="A291" s="23"/>
      <c r="B291" s="39" t="s">
        <v>49</v>
      </c>
      <c r="C291" s="40">
        <v>0</v>
      </c>
      <c r="D291" s="40">
        <v>0</v>
      </c>
      <c r="E291" s="40">
        <v>0</v>
      </c>
      <c r="F291" s="40">
        <v>0</v>
      </c>
      <c r="G291" s="23"/>
      <c r="H291" s="23"/>
      <c r="I291" s="23"/>
      <c r="J291" s="23"/>
    </row>
    <row r="292" spans="1:10" ht="14.1" customHeight="1" x14ac:dyDescent="0.25">
      <c r="A292" s="23"/>
      <c r="B292" s="39" t="s">
        <v>50</v>
      </c>
      <c r="C292" s="40">
        <v>0</v>
      </c>
      <c r="D292" s="40">
        <v>0</v>
      </c>
      <c r="E292" s="40">
        <v>0</v>
      </c>
      <c r="F292" s="40">
        <v>0</v>
      </c>
      <c r="G292" s="23"/>
      <c r="H292" s="23"/>
      <c r="I292" s="23"/>
      <c r="J292" s="23"/>
    </row>
    <row r="293" spans="1:10" ht="14.1" customHeight="1" x14ac:dyDescent="0.25">
      <c r="A293" s="23"/>
      <c r="B293" s="39" t="s">
        <v>54</v>
      </c>
      <c r="C293" s="40">
        <v>0</v>
      </c>
      <c r="D293" s="40">
        <v>0</v>
      </c>
      <c r="E293" s="40">
        <v>0</v>
      </c>
      <c r="F293" s="40">
        <v>0</v>
      </c>
      <c r="G293" s="23"/>
      <c r="H293" s="23"/>
      <c r="I293" s="23"/>
      <c r="J293" s="23"/>
    </row>
    <row r="294" spans="1:10" ht="14.1" customHeight="1" x14ac:dyDescent="0.25">
      <c r="A294" s="23"/>
      <c r="B294" s="39" t="s">
        <v>49</v>
      </c>
      <c r="C294" s="40">
        <v>0</v>
      </c>
      <c r="D294" s="40">
        <v>0</v>
      </c>
      <c r="E294" s="40">
        <v>0</v>
      </c>
      <c r="F294" s="40">
        <v>0</v>
      </c>
      <c r="G294" s="23"/>
      <c r="H294" s="23"/>
      <c r="I294" s="23"/>
      <c r="J294" s="23"/>
    </row>
    <row r="295" spans="1:10" ht="14.1" customHeight="1" x14ac:dyDescent="0.25">
      <c r="A295" s="23"/>
      <c r="B295" s="39" t="s">
        <v>50</v>
      </c>
      <c r="C295" s="40">
        <v>0</v>
      </c>
      <c r="D295" s="40">
        <v>0</v>
      </c>
      <c r="E295" s="40">
        <v>0</v>
      </c>
      <c r="F295" s="40">
        <v>0</v>
      </c>
      <c r="G295" s="23"/>
      <c r="H295" s="23"/>
      <c r="I295" s="23"/>
      <c r="J295" s="23"/>
    </row>
    <row r="296" spans="1:10" ht="14.1" customHeight="1" x14ac:dyDescent="0.25">
      <c r="A296" s="23"/>
      <c r="B296" s="39" t="s">
        <v>55</v>
      </c>
      <c r="C296" s="40">
        <v>0</v>
      </c>
      <c r="D296" s="40">
        <v>0</v>
      </c>
      <c r="E296" s="40">
        <v>0</v>
      </c>
      <c r="F296" s="40">
        <v>0</v>
      </c>
      <c r="G296" s="23"/>
      <c r="H296" s="23"/>
      <c r="I296" s="23"/>
      <c r="J296" s="23"/>
    </row>
    <row r="297" spans="1:10" ht="14.1" customHeight="1" x14ac:dyDescent="0.25">
      <c r="A297" s="23"/>
      <c r="B297" s="39" t="s">
        <v>49</v>
      </c>
      <c r="C297" s="40">
        <v>0</v>
      </c>
      <c r="D297" s="40">
        <v>0</v>
      </c>
      <c r="E297" s="40">
        <v>0</v>
      </c>
      <c r="F297" s="40">
        <v>0</v>
      </c>
      <c r="G297" s="23"/>
      <c r="H297" s="23"/>
      <c r="I297" s="23"/>
      <c r="J297" s="23"/>
    </row>
    <row r="298" spans="1:10" ht="14.1" customHeight="1" x14ac:dyDescent="0.25">
      <c r="A298" s="23"/>
      <c r="B298" s="39" t="s">
        <v>50</v>
      </c>
      <c r="C298" s="40">
        <v>0</v>
      </c>
      <c r="D298" s="40">
        <v>0</v>
      </c>
      <c r="E298" s="40">
        <v>0</v>
      </c>
      <c r="F298" s="40">
        <v>0</v>
      </c>
      <c r="G298" s="23"/>
      <c r="H298" s="23"/>
      <c r="I298" s="23"/>
      <c r="J298" s="23"/>
    </row>
    <row r="299" spans="1:10" ht="14.1" customHeight="1" x14ac:dyDescent="0.25">
      <c r="A299" s="23"/>
      <c r="B299" s="39" t="s">
        <v>56</v>
      </c>
      <c r="C299" s="40">
        <v>0</v>
      </c>
      <c r="D299" s="40">
        <v>0</v>
      </c>
      <c r="E299" s="40">
        <v>0</v>
      </c>
      <c r="F299" s="40">
        <v>0</v>
      </c>
      <c r="G299" s="23"/>
      <c r="H299" s="23"/>
      <c r="I299" s="23"/>
      <c r="J299" s="23"/>
    </row>
    <row r="300" spans="1:10" ht="14.1" customHeight="1" x14ac:dyDescent="0.25">
      <c r="A300" s="23"/>
      <c r="B300" s="39" t="s">
        <v>49</v>
      </c>
      <c r="C300" s="40">
        <v>0</v>
      </c>
      <c r="D300" s="40">
        <v>0</v>
      </c>
      <c r="E300" s="40">
        <v>0</v>
      </c>
      <c r="F300" s="40">
        <v>0</v>
      </c>
      <c r="G300" s="23"/>
      <c r="H300" s="23"/>
      <c r="I300" s="23"/>
      <c r="J300" s="23"/>
    </row>
    <row r="301" spans="1:10" ht="14.1" customHeight="1" x14ac:dyDescent="0.25">
      <c r="A301" s="23"/>
      <c r="B301" s="39" t="s">
        <v>50</v>
      </c>
      <c r="C301" s="40">
        <v>0</v>
      </c>
      <c r="D301" s="40">
        <v>0</v>
      </c>
      <c r="E301" s="40">
        <v>0</v>
      </c>
      <c r="F301" s="40">
        <v>0</v>
      </c>
      <c r="G301" s="23"/>
      <c r="H301" s="23"/>
      <c r="I301" s="23"/>
      <c r="J301" s="23"/>
    </row>
    <row r="302" spans="1:10" ht="14.1" customHeight="1" x14ac:dyDescent="0.25">
      <c r="A302" s="23"/>
      <c r="B302" s="39" t="s">
        <v>57</v>
      </c>
      <c r="C302" s="40">
        <v>0</v>
      </c>
      <c r="D302" s="40">
        <v>0</v>
      </c>
      <c r="E302" s="40">
        <v>0</v>
      </c>
      <c r="F302" s="40">
        <v>0</v>
      </c>
      <c r="G302" s="23"/>
      <c r="H302" s="23"/>
      <c r="I302" s="23"/>
      <c r="J302" s="23"/>
    </row>
    <row r="303" spans="1:10" ht="14.1" customHeight="1" x14ac:dyDescent="0.25">
      <c r="A303" s="23"/>
      <c r="B303" s="39" t="s">
        <v>49</v>
      </c>
      <c r="C303" s="40">
        <v>0</v>
      </c>
      <c r="D303" s="40">
        <v>0</v>
      </c>
      <c r="E303" s="40">
        <v>0</v>
      </c>
      <c r="F303" s="40">
        <v>0</v>
      </c>
      <c r="G303" s="23"/>
      <c r="H303" s="23"/>
      <c r="I303" s="23"/>
      <c r="J303" s="23"/>
    </row>
    <row r="304" spans="1:10" ht="14.1" customHeight="1" x14ac:dyDescent="0.25">
      <c r="A304" s="23"/>
      <c r="B304" s="39" t="s">
        <v>58</v>
      </c>
      <c r="C304" s="40">
        <v>0</v>
      </c>
      <c r="D304" s="40">
        <v>0</v>
      </c>
      <c r="E304" s="40">
        <v>0</v>
      </c>
      <c r="F304" s="40">
        <v>0</v>
      </c>
      <c r="G304" s="23"/>
      <c r="H304" s="23"/>
      <c r="I304" s="23"/>
      <c r="J304" s="23"/>
    </row>
    <row r="305" spans="1:10" ht="14.1" customHeight="1" x14ac:dyDescent="0.25">
      <c r="A305" s="23"/>
      <c r="B305" s="39" t="s">
        <v>59</v>
      </c>
      <c r="C305" s="40">
        <v>0</v>
      </c>
      <c r="D305" s="40">
        <v>0</v>
      </c>
      <c r="E305" s="40">
        <v>0</v>
      </c>
      <c r="F305" s="40">
        <v>0</v>
      </c>
      <c r="G305" s="23"/>
      <c r="H305" s="23"/>
      <c r="I305" s="23"/>
      <c r="J305" s="23"/>
    </row>
    <row r="306" spans="1:10" ht="14.1" customHeight="1" x14ac:dyDescent="0.25">
      <c r="A306" s="23"/>
      <c r="B306" s="39" t="s">
        <v>60</v>
      </c>
      <c r="C306" s="40">
        <v>0</v>
      </c>
      <c r="D306" s="40">
        <v>0</v>
      </c>
      <c r="E306" s="40">
        <v>0</v>
      </c>
      <c r="F306" s="40">
        <v>0</v>
      </c>
      <c r="G306" s="23"/>
      <c r="H306" s="23"/>
      <c r="I306" s="23"/>
      <c r="J306" s="23"/>
    </row>
    <row r="307" spans="1:10" ht="14.1" customHeight="1" x14ac:dyDescent="0.25">
      <c r="A307" s="23"/>
      <c r="B307" s="39" t="s">
        <v>61</v>
      </c>
      <c r="C307" s="40">
        <v>0</v>
      </c>
      <c r="D307" s="40">
        <v>0</v>
      </c>
      <c r="E307" s="40">
        <v>0</v>
      </c>
      <c r="F307" s="40">
        <v>0</v>
      </c>
      <c r="G307" s="23"/>
      <c r="H307" s="23"/>
      <c r="I307" s="23"/>
      <c r="J307" s="23"/>
    </row>
    <row r="308" spans="1:10" ht="14.1" customHeight="1" x14ac:dyDescent="0.25">
      <c r="A308" s="23"/>
      <c r="B308" s="39" t="s">
        <v>62</v>
      </c>
      <c r="C308" s="40">
        <v>0</v>
      </c>
      <c r="D308" s="40">
        <v>0</v>
      </c>
      <c r="E308" s="40">
        <v>0</v>
      </c>
      <c r="F308" s="40">
        <v>0</v>
      </c>
      <c r="G308" s="23"/>
      <c r="H308" s="23"/>
      <c r="I308" s="23"/>
      <c r="J308" s="23"/>
    </row>
    <row r="309" spans="1:10" ht="14.1" customHeight="1" x14ac:dyDescent="0.25">
      <c r="A309" s="23"/>
      <c r="B309" s="39" t="s">
        <v>49</v>
      </c>
      <c r="C309" s="40">
        <v>0</v>
      </c>
      <c r="D309" s="40">
        <v>0</v>
      </c>
      <c r="E309" s="40">
        <v>0</v>
      </c>
      <c r="F309" s="40">
        <v>0</v>
      </c>
      <c r="G309" s="23"/>
      <c r="H309" s="23"/>
      <c r="I309" s="23"/>
      <c r="J309" s="23"/>
    </row>
    <row r="310" spans="1:10" ht="14.1" customHeight="1" x14ac:dyDescent="0.25">
      <c r="A310" s="23"/>
      <c r="B310" s="39" t="s">
        <v>58</v>
      </c>
      <c r="C310" s="40">
        <v>0</v>
      </c>
      <c r="D310" s="40">
        <v>0</v>
      </c>
      <c r="E310" s="40">
        <v>0</v>
      </c>
      <c r="F310" s="40">
        <v>0</v>
      </c>
      <c r="G310" s="23"/>
      <c r="H310" s="23"/>
      <c r="I310" s="23"/>
      <c r="J310" s="23"/>
    </row>
    <row r="311" spans="1:10" ht="14.1" customHeight="1" x14ac:dyDescent="0.25">
      <c r="A311" s="23"/>
      <c r="B311" s="39" t="s">
        <v>59</v>
      </c>
      <c r="C311" s="40">
        <v>0</v>
      </c>
      <c r="D311" s="40">
        <v>0</v>
      </c>
      <c r="E311" s="40">
        <v>0</v>
      </c>
      <c r="F311" s="40">
        <v>0</v>
      </c>
      <c r="G311" s="23"/>
      <c r="H311" s="23"/>
      <c r="I311" s="23"/>
      <c r="J311" s="23"/>
    </row>
    <row r="312" spans="1:10" ht="14.1" customHeight="1" x14ac:dyDescent="0.25">
      <c r="A312" s="23"/>
      <c r="B312" s="39" t="s">
        <v>60</v>
      </c>
      <c r="C312" s="40">
        <v>0</v>
      </c>
      <c r="D312" s="40">
        <v>0</v>
      </c>
      <c r="E312" s="40">
        <v>0</v>
      </c>
      <c r="F312" s="40">
        <v>0</v>
      </c>
      <c r="G312" s="23"/>
      <c r="H312" s="23"/>
      <c r="I312" s="23"/>
      <c r="J312" s="23"/>
    </row>
    <row r="313" spans="1:10" ht="14.1" customHeight="1" x14ac:dyDescent="0.25">
      <c r="A313" s="23"/>
      <c r="B313" s="39" t="s">
        <v>61</v>
      </c>
      <c r="C313" s="40">
        <v>0</v>
      </c>
      <c r="D313" s="40">
        <v>0</v>
      </c>
      <c r="E313" s="40">
        <v>0</v>
      </c>
      <c r="F313" s="40">
        <v>0</v>
      </c>
      <c r="G313" s="23"/>
      <c r="H313" s="23"/>
      <c r="I313" s="23"/>
      <c r="J313" s="23"/>
    </row>
    <row r="314" spans="1:10" ht="14.1" customHeight="1" x14ac:dyDescent="0.25">
      <c r="A314" s="23"/>
      <c r="B314" s="39" t="s">
        <v>63</v>
      </c>
      <c r="C314" s="40">
        <v>0</v>
      </c>
      <c r="D314" s="40">
        <v>0</v>
      </c>
      <c r="E314" s="40">
        <v>0</v>
      </c>
      <c r="F314" s="40">
        <v>0</v>
      </c>
      <c r="G314" s="23"/>
      <c r="H314" s="23"/>
      <c r="I314" s="23"/>
      <c r="J314" s="23"/>
    </row>
    <row r="315" spans="1:10" ht="14.1" customHeight="1" x14ac:dyDescent="0.25">
      <c r="A315" s="23"/>
      <c r="B315" s="39" t="s">
        <v>49</v>
      </c>
      <c r="C315" s="40">
        <v>0</v>
      </c>
      <c r="D315" s="40">
        <v>0</v>
      </c>
      <c r="E315" s="40">
        <v>0</v>
      </c>
      <c r="F315" s="40">
        <v>0</v>
      </c>
      <c r="G315" s="23"/>
      <c r="H315" s="23"/>
      <c r="I315" s="23"/>
      <c r="J315" s="23"/>
    </row>
    <row r="316" spans="1:10" ht="14.1" customHeight="1" x14ac:dyDescent="0.25">
      <c r="A316" s="23"/>
      <c r="B316" s="39" t="s">
        <v>58</v>
      </c>
      <c r="C316" s="40">
        <v>0</v>
      </c>
      <c r="D316" s="40">
        <v>0</v>
      </c>
      <c r="E316" s="40">
        <v>0</v>
      </c>
      <c r="F316" s="40">
        <v>0</v>
      </c>
      <c r="G316" s="23"/>
      <c r="H316" s="23"/>
      <c r="I316" s="23"/>
      <c r="J316" s="23"/>
    </row>
    <row r="317" spans="1:10" ht="14.1" customHeight="1" x14ac:dyDescent="0.25">
      <c r="A317" s="23"/>
      <c r="B317" s="39" t="s">
        <v>59</v>
      </c>
      <c r="C317" s="40">
        <v>0</v>
      </c>
      <c r="D317" s="40">
        <v>0</v>
      </c>
      <c r="E317" s="40">
        <v>0</v>
      </c>
      <c r="F317" s="40">
        <v>0</v>
      </c>
      <c r="G317" s="23"/>
      <c r="H317" s="23"/>
      <c r="I317" s="23"/>
      <c r="J317" s="23"/>
    </row>
    <row r="318" spans="1:10" ht="14.1" customHeight="1" x14ac:dyDescent="0.25">
      <c r="A318" s="23"/>
      <c r="B318" s="39" t="s">
        <v>60</v>
      </c>
      <c r="C318" s="40">
        <v>0</v>
      </c>
      <c r="D318" s="40">
        <v>0</v>
      </c>
      <c r="E318" s="40">
        <v>0</v>
      </c>
      <c r="F318" s="40">
        <v>0</v>
      </c>
      <c r="G318" s="23"/>
      <c r="H318" s="23"/>
      <c r="I318" s="23"/>
      <c r="J318" s="23"/>
    </row>
    <row r="319" spans="1:10" ht="14.1" customHeight="1" x14ac:dyDescent="0.25">
      <c r="A319" s="23"/>
      <c r="B319" s="39" t="s">
        <v>61</v>
      </c>
      <c r="C319" s="40">
        <v>0</v>
      </c>
      <c r="D319" s="40">
        <v>0</v>
      </c>
      <c r="E319" s="40">
        <v>0</v>
      </c>
      <c r="F319" s="40">
        <v>0</v>
      </c>
      <c r="G319" s="23"/>
      <c r="H319" s="23"/>
      <c r="I319" s="23"/>
      <c r="J319" s="23"/>
    </row>
    <row r="320" spans="1:10" ht="14.1" customHeight="1" x14ac:dyDescent="0.25">
      <c r="A320" s="23"/>
      <c r="B320" s="39" t="s">
        <v>64</v>
      </c>
      <c r="C320" s="40">
        <v>0</v>
      </c>
      <c r="D320" s="40">
        <v>0</v>
      </c>
      <c r="E320" s="40">
        <v>0</v>
      </c>
      <c r="F320" s="40">
        <v>0</v>
      </c>
      <c r="G320" s="23"/>
      <c r="H320" s="23"/>
      <c r="I320" s="23"/>
      <c r="J320" s="23"/>
    </row>
    <row r="321" spans="1:10" ht="14.1" customHeight="1" x14ac:dyDescent="0.25">
      <c r="A321" s="23"/>
      <c r="B321" s="39" t="s">
        <v>65</v>
      </c>
      <c r="C321" s="40">
        <v>0</v>
      </c>
      <c r="D321" s="40">
        <v>0</v>
      </c>
      <c r="E321" s="40">
        <v>0</v>
      </c>
      <c r="F321" s="40">
        <v>0</v>
      </c>
      <c r="G321" s="23"/>
      <c r="H321" s="23"/>
      <c r="I321" s="23"/>
      <c r="J321" s="23"/>
    </row>
    <row r="322" spans="1:10" ht="14.1" customHeight="1" x14ac:dyDescent="0.25">
      <c r="A322" s="23"/>
      <c r="B322" s="41" t="s">
        <v>25</v>
      </c>
      <c r="C322" s="40">
        <v>0</v>
      </c>
      <c r="D322" s="40">
        <v>1636300</v>
      </c>
      <c r="E322" s="40">
        <v>1645217</v>
      </c>
      <c r="F322" s="40">
        <v>1645217</v>
      </c>
      <c r="G322" s="23"/>
      <c r="H322" s="23"/>
      <c r="I322" s="23"/>
      <c r="J322" s="23"/>
    </row>
    <row r="323" spans="1:10" ht="14.1" customHeight="1" x14ac:dyDescent="0.25">
      <c r="A323" s="23"/>
      <c r="B323" s="33" t="s">
        <v>19</v>
      </c>
      <c r="C323" s="1619" t="s">
        <v>1587</v>
      </c>
      <c r="D323" s="1620"/>
      <c r="E323" s="1620"/>
      <c r="F323" s="1620"/>
      <c r="G323" s="23"/>
      <c r="H323" s="23"/>
      <c r="I323" s="23"/>
      <c r="J323" s="23"/>
    </row>
    <row r="324" spans="1:10" ht="14.1" customHeight="1" x14ac:dyDescent="0.25">
      <c r="A324" s="23"/>
      <c r="B324" s="34" t="s">
        <v>20</v>
      </c>
      <c r="C324" s="1615" t="s">
        <v>1586</v>
      </c>
      <c r="D324" s="1616"/>
      <c r="E324" s="1616"/>
      <c r="F324" s="1616"/>
      <c r="G324" s="23"/>
      <c r="H324" s="23"/>
      <c r="I324" s="23"/>
      <c r="J324" s="23"/>
    </row>
    <row r="325" spans="1:10" ht="14.1" customHeight="1" x14ac:dyDescent="0.25">
      <c r="A325" s="23"/>
      <c r="B325" s="34" t="s">
        <v>21</v>
      </c>
      <c r="C325" s="1615" t="s">
        <v>1585</v>
      </c>
      <c r="D325" s="1616"/>
      <c r="E325" s="1616"/>
      <c r="F325" s="1616"/>
      <c r="G325" s="23"/>
      <c r="H325" s="23"/>
      <c r="I325" s="23"/>
      <c r="J325" s="23"/>
    </row>
    <row r="326" spans="1:10" ht="15" customHeight="1" x14ac:dyDescent="0.25">
      <c r="A326" s="23"/>
      <c r="B326" s="35"/>
      <c r="C326" s="36">
        <v>2023</v>
      </c>
      <c r="D326" s="36">
        <v>2024</v>
      </c>
      <c r="E326" s="36">
        <v>2025</v>
      </c>
      <c r="F326" s="36">
        <v>2026</v>
      </c>
      <c r="G326" s="23"/>
      <c r="H326" s="23"/>
      <c r="I326" s="23"/>
      <c r="J326" s="23"/>
    </row>
    <row r="327" spans="1:10" ht="15" customHeight="1" x14ac:dyDescent="0.25">
      <c r="A327" s="23"/>
      <c r="B327" s="37"/>
      <c r="C327" s="38" t="s">
        <v>22</v>
      </c>
      <c r="D327" s="38" t="s">
        <v>23</v>
      </c>
      <c r="E327" s="38" t="s">
        <v>23</v>
      </c>
      <c r="F327" s="38" t="s">
        <v>23</v>
      </c>
      <c r="G327" s="23"/>
      <c r="H327" s="23"/>
      <c r="I327" s="23"/>
      <c r="J327" s="23"/>
    </row>
    <row r="328" spans="1:10" ht="14.1" customHeight="1" x14ac:dyDescent="0.25">
      <c r="A328" s="23"/>
      <c r="B328" s="27" t="s">
        <v>33</v>
      </c>
      <c r="C328" s="31" t="s">
        <v>245</v>
      </c>
      <c r="D328" s="31" t="s">
        <v>245</v>
      </c>
      <c r="E328" s="31" t="s">
        <v>245</v>
      </c>
      <c r="F328" s="31" t="s">
        <v>245</v>
      </c>
      <c r="G328" s="23"/>
      <c r="H328" s="23"/>
      <c r="I328" s="23"/>
      <c r="J328" s="23"/>
    </row>
    <row r="329" spans="1:10" ht="14.1" customHeight="1" x14ac:dyDescent="0.25">
      <c r="A329" s="23"/>
      <c r="B329" s="27" t="s">
        <v>35</v>
      </c>
      <c r="C329" s="31" t="s">
        <v>1584</v>
      </c>
      <c r="D329" s="31" t="s">
        <v>1583</v>
      </c>
      <c r="E329" s="31" t="s">
        <v>1582</v>
      </c>
      <c r="F329" s="31" t="s">
        <v>1581</v>
      </c>
      <c r="G329" s="23"/>
      <c r="H329" s="23"/>
      <c r="I329" s="23"/>
      <c r="J329" s="23"/>
    </row>
    <row r="330" spans="1:10" ht="14.1" customHeight="1" x14ac:dyDescent="0.25">
      <c r="A330" s="23"/>
      <c r="B330" s="27" t="s">
        <v>40</v>
      </c>
      <c r="C330" s="31" t="s">
        <v>1580</v>
      </c>
      <c r="D330" s="31" t="s">
        <v>239</v>
      </c>
      <c r="E330" s="31" t="s">
        <v>1579</v>
      </c>
      <c r="F330" s="31" t="s">
        <v>1578</v>
      </c>
      <c r="G330" s="23"/>
      <c r="H330" s="23"/>
      <c r="I330" s="23"/>
      <c r="J330" s="23"/>
    </row>
    <row r="331" spans="1:10" ht="14.1" customHeight="1" x14ac:dyDescent="0.25">
      <c r="A331" s="23"/>
      <c r="B331" s="27" t="s">
        <v>41</v>
      </c>
      <c r="C331" s="31" t="s">
        <v>18</v>
      </c>
      <c r="D331" s="31" t="s">
        <v>42</v>
      </c>
      <c r="E331" s="31" t="s">
        <v>42</v>
      </c>
      <c r="F331" s="31" t="s">
        <v>42</v>
      </c>
      <c r="G331" s="23"/>
      <c r="H331" s="23"/>
      <c r="I331" s="23"/>
      <c r="J331" s="23"/>
    </row>
    <row r="332" spans="1:10" ht="14.1" customHeight="1" x14ac:dyDescent="0.25">
      <c r="A332" s="23"/>
      <c r="B332" s="27" t="s">
        <v>43</v>
      </c>
      <c r="C332" s="31" t="s">
        <v>18</v>
      </c>
      <c r="D332" s="31" t="s">
        <v>1577</v>
      </c>
      <c r="E332" s="31" t="s">
        <v>1187</v>
      </c>
      <c r="F332" s="31" t="s">
        <v>1576</v>
      </c>
      <c r="G332" s="23"/>
      <c r="H332" s="23"/>
      <c r="I332" s="23"/>
      <c r="J332" s="23"/>
    </row>
    <row r="333" spans="1:10" ht="14.1" customHeight="1" x14ac:dyDescent="0.25">
      <c r="A333" s="23"/>
      <c r="B333" s="27" t="s">
        <v>47</v>
      </c>
      <c r="C333" s="31" t="s">
        <v>18</v>
      </c>
      <c r="D333" s="31" t="s">
        <v>1577</v>
      </c>
      <c r="E333" s="31" t="s">
        <v>1187</v>
      </c>
      <c r="F333" s="31" t="s">
        <v>1576</v>
      </c>
      <c r="G333" s="23"/>
      <c r="H333" s="23"/>
      <c r="I333" s="23"/>
      <c r="J333" s="23"/>
    </row>
    <row r="334" spans="1:10" ht="14.1" customHeight="1" x14ac:dyDescent="0.25">
      <c r="A334" s="23"/>
      <c r="B334" s="1617" t="s">
        <v>24</v>
      </c>
      <c r="C334" s="1618"/>
      <c r="D334" s="1618"/>
      <c r="E334" s="1618"/>
      <c r="F334" s="1618"/>
      <c r="G334" s="23"/>
      <c r="H334" s="23"/>
      <c r="I334" s="23"/>
      <c r="J334" s="23"/>
    </row>
    <row r="335" spans="1:10" ht="14.1" customHeight="1" x14ac:dyDescent="0.25">
      <c r="A335" s="23"/>
      <c r="B335" s="35"/>
      <c r="C335" s="36">
        <v>2023</v>
      </c>
      <c r="D335" s="36">
        <v>2024</v>
      </c>
      <c r="E335" s="36">
        <v>2025</v>
      </c>
      <c r="F335" s="36">
        <v>2026</v>
      </c>
      <c r="G335" s="23"/>
      <c r="H335" s="23"/>
      <c r="I335" s="23"/>
      <c r="J335" s="23"/>
    </row>
    <row r="336" spans="1:10" ht="14.1" customHeight="1" x14ac:dyDescent="0.25">
      <c r="A336" s="23"/>
      <c r="B336" s="37"/>
      <c r="C336" s="38" t="s">
        <v>22</v>
      </c>
      <c r="D336" s="38" t="s">
        <v>23</v>
      </c>
      <c r="E336" s="38" t="s">
        <v>23</v>
      </c>
      <c r="F336" s="38" t="s">
        <v>23</v>
      </c>
      <c r="G336" s="23"/>
      <c r="H336" s="23"/>
      <c r="I336" s="23"/>
      <c r="J336" s="23"/>
    </row>
    <row r="337" spans="1:10" ht="14.1" customHeight="1" x14ac:dyDescent="0.25">
      <c r="A337" s="23"/>
      <c r="B337" s="39" t="s">
        <v>48</v>
      </c>
      <c r="C337" s="40">
        <v>0</v>
      </c>
      <c r="D337" s="40">
        <v>0</v>
      </c>
      <c r="E337" s="40">
        <v>0</v>
      </c>
      <c r="F337" s="40">
        <v>0</v>
      </c>
      <c r="G337" s="23"/>
      <c r="H337" s="23"/>
      <c r="I337" s="23"/>
      <c r="J337" s="23"/>
    </row>
    <row r="338" spans="1:10" ht="14.1" customHeight="1" x14ac:dyDescent="0.25">
      <c r="A338" s="23"/>
      <c r="B338" s="39" t="s">
        <v>49</v>
      </c>
      <c r="C338" s="40">
        <v>0</v>
      </c>
      <c r="D338" s="40">
        <v>0</v>
      </c>
      <c r="E338" s="40">
        <v>0</v>
      </c>
      <c r="F338" s="40">
        <v>0</v>
      </c>
      <c r="G338" s="23"/>
      <c r="H338" s="23"/>
      <c r="I338" s="23"/>
      <c r="J338" s="23"/>
    </row>
    <row r="339" spans="1:10" ht="14.1" customHeight="1" x14ac:dyDescent="0.25">
      <c r="A339" s="23"/>
      <c r="B339" s="39" t="s">
        <v>50</v>
      </c>
      <c r="C339" s="40">
        <v>0</v>
      </c>
      <c r="D339" s="40">
        <v>0</v>
      </c>
      <c r="E339" s="40">
        <v>0</v>
      </c>
      <c r="F339" s="40">
        <v>0</v>
      </c>
      <c r="G339" s="23"/>
      <c r="H339" s="23"/>
      <c r="I339" s="23"/>
      <c r="J339" s="23"/>
    </row>
    <row r="340" spans="1:10" ht="14.1" customHeight="1" x14ac:dyDescent="0.25">
      <c r="A340" s="23"/>
      <c r="B340" s="39" t="s">
        <v>51</v>
      </c>
      <c r="C340" s="40">
        <v>0</v>
      </c>
      <c r="D340" s="40">
        <v>0</v>
      </c>
      <c r="E340" s="40">
        <v>0</v>
      </c>
      <c r="F340" s="40">
        <v>0</v>
      </c>
      <c r="G340" s="23"/>
      <c r="H340" s="23"/>
      <c r="I340" s="23"/>
      <c r="J340" s="23"/>
    </row>
    <row r="341" spans="1:10" ht="14.1" customHeight="1" x14ac:dyDescent="0.25">
      <c r="A341" s="23"/>
      <c r="B341" s="39" t="s">
        <v>49</v>
      </c>
      <c r="C341" s="40">
        <v>0</v>
      </c>
      <c r="D341" s="40">
        <v>0</v>
      </c>
      <c r="E341" s="40">
        <v>0</v>
      </c>
      <c r="F341" s="40">
        <v>0</v>
      </c>
      <c r="G341" s="23"/>
      <c r="H341" s="23"/>
      <c r="I341" s="23"/>
      <c r="J341" s="23"/>
    </row>
    <row r="342" spans="1:10" ht="14.1" customHeight="1" x14ac:dyDescent="0.25">
      <c r="A342" s="23"/>
      <c r="B342" s="39" t="s">
        <v>50</v>
      </c>
      <c r="C342" s="40">
        <v>0</v>
      </c>
      <c r="D342" s="40">
        <v>0</v>
      </c>
      <c r="E342" s="40">
        <v>0</v>
      </c>
      <c r="F342" s="40">
        <v>0</v>
      </c>
      <c r="G342" s="23"/>
      <c r="H342" s="23"/>
      <c r="I342" s="23"/>
      <c r="J342" s="23"/>
    </row>
    <row r="343" spans="1:10" ht="14.1" customHeight="1" x14ac:dyDescent="0.25">
      <c r="A343" s="23"/>
      <c r="B343" s="39" t="s">
        <v>52</v>
      </c>
      <c r="C343" s="40">
        <v>0</v>
      </c>
      <c r="D343" s="40">
        <v>2800000</v>
      </c>
      <c r="E343" s="40">
        <v>2808917</v>
      </c>
      <c r="F343" s="40">
        <v>2815283</v>
      </c>
      <c r="G343" s="23"/>
      <c r="H343" s="23"/>
      <c r="I343" s="23"/>
      <c r="J343" s="23"/>
    </row>
    <row r="344" spans="1:10" ht="14.1" customHeight="1" x14ac:dyDescent="0.25">
      <c r="A344" s="23"/>
      <c r="B344" s="39" t="s">
        <v>49</v>
      </c>
      <c r="C344" s="40">
        <v>0</v>
      </c>
      <c r="D344" s="40">
        <v>2800000</v>
      </c>
      <c r="E344" s="40">
        <v>2808917</v>
      </c>
      <c r="F344" s="40">
        <v>2815283</v>
      </c>
      <c r="G344" s="23"/>
      <c r="H344" s="23"/>
      <c r="I344" s="23"/>
      <c r="J344" s="23"/>
    </row>
    <row r="345" spans="1:10" ht="14.1" customHeight="1" x14ac:dyDescent="0.25">
      <c r="A345" s="23"/>
      <c r="B345" s="39" t="s">
        <v>50</v>
      </c>
      <c r="C345" s="40">
        <v>0</v>
      </c>
      <c r="D345" s="40">
        <v>0</v>
      </c>
      <c r="E345" s="40">
        <v>0</v>
      </c>
      <c r="F345" s="40">
        <v>0</v>
      </c>
      <c r="G345" s="23"/>
      <c r="H345" s="23"/>
      <c r="I345" s="23"/>
      <c r="J345" s="23"/>
    </row>
    <row r="346" spans="1:10" ht="14.1" customHeight="1" x14ac:dyDescent="0.25">
      <c r="A346" s="23"/>
      <c r="B346" s="39" t="s">
        <v>53</v>
      </c>
      <c r="C346" s="40">
        <v>0</v>
      </c>
      <c r="D346" s="40">
        <v>0</v>
      </c>
      <c r="E346" s="40">
        <v>0</v>
      </c>
      <c r="F346" s="40">
        <v>0</v>
      </c>
      <c r="G346" s="23"/>
      <c r="H346" s="23"/>
      <c r="I346" s="23"/>
      <c r="J346" s="23"/>
    </row>
    <row r="347" spans="1:10" ht="14.1" customHeight="1" x14ac:dyDescent="0.25">
      <c r="A347" s="23"/>
      <c r="B347" s="39" t="s">
        <v>49</v>
      </c>
      <c r="C347" s="40">
        <v>0</v>
      </c>
      <c r="D347" s="40">
        <v>0</v>
      </c>
      <c r="E347" s="40">
        <v>0</v>
      </c>
      <c r="F347" s="40">
        <v>0</v>
      </c>
      <c r="G347" s="23"/>
      <c r="H347" s="23"/>
      <c r="I347" s="23"/>
      <c r="J347" s="23"/>
    </row>
    <row r="348" spans="1:10" ht="14.1" customHeight="1" x14ac:dyDescent="0.25">
      <c r="A348" s="23"/>
      <c r="B348" s="39" t="s">
        <v>50</v>
      </c>
      <c r="C348" s="40">
        <v>0</v>
      </c>
      <c r="D348" s="40">
        <v>0</v>
      </c>
      <c r="E348" s="40">
        <v>0</v>
      </c>
      <c r="F348" s="40">
        <v>0</v>
      </c>
      <c r="G348" s="23"/>
      <c r="H348" s="23"/>
      <c r="I348" s="23"/>
      <c r="J348" s="23"/>
    </row>
    <row r="349" spans="1:10" ht="14.1" customHeight="1" x14ac:dyDescent="0.25">
      <c r="A349" s="23"/>
      <c r="B349" s="39" t="s">
        <v>54</v>
      </c>
      <c r="C349" s="40">
        <v>0</v>
      </c>
      <c r="D349" s="40">
        <v>0</v>
      </c>
      <c r="E349" s="40">
        <v>0</v>
      </c>
      <c r="F349" s="40">
        <v>0</v>
      </c>
      <c r="G349" s="23"/>
      <c r="H349" s="23"/>
      <c r="I349" s="23"/>
      <c r="J349" s="23"/>
    </row>
    <row r="350" spans="1:10" ht="14.1" customHeight="1" x14ac:dyDescent="0.25">
      <c r="A350" s="23"/>
      <c r="B350" s="39" t="s">
        <v>49</v>
      </c>
      <c r="C350" s="40">
        <v>0</v>
      </c>
      <c r="D350" s="40">
        <v>0</v>
      </c>
      <c r="E350" s="40">
        <v>0</v>
      </c>
      <c r="F350" s="40">
        <v>0</v>
      </c>
      <c r="G350" s="23"/>
      <c r="H350" s="23"/>
      <c r="I350" s="23"/>
      <c r="J350" s="23"/>
    </row>
    <row r="351" spans="1:10" ht="14.1" customHeight="1" x14ac:dyDescent="0.25">
      <c r="A351" s="23"/>
      <c r="B351" s="39" t="s">
        <v>50</v>
      </c>
      <c r="C351" s="40">
        <v>0</v>
      </c>
      <c r="D351" s="40">
        <v>0</v>
      </c>
      <c r="E351" s="40">
        <v>0</v>
      </c>
      <c r="F351" s="40">
        <v>0</v>
      </c>
      <c r="G351" s="23"/>
      <c r="H351" s="23"/>
      <c r="I351" s="23"/>
      <c r="J351" s="23"/>
    </row>
    <row r="352" spans="1:10" ht="14.1" customHeight="1" x14ac:dyDescent="0.25">
      <c r="A352" s="23"/>
      <c r="B352" s="39" t="s">
        <v>55</v>
      </c>
      <c r="C352" s="40">
        <v>0</v>
      </c>
      <c r="D352" s="40">
        <v>0</v>
      </c>
      <c r="E352" s="40">
        <v>0</v>
      </c>
      <c r="F352" s="40">
        <v>0</v>
      </c>
      <c r="G352" s="23"/>
      <c r="H352" s="23"/>
      <c r="I352" s="23"/>
      <c r="J352" s="23"/>
    </row>
    <row r="353" spans="1:10" ht="14.1" customHeight="1" x14ac:dyDescent="0.25">
      <c r="A353" s="23"/>
      <c r="B353" s="39" t="s">
        <v>49</v>
      </c>
      <c r="C353" s="40">
        <v>0</v>
      </c>
      <c r="D353" s="40">
        <v>0</v>
      </c>
      <c r="E353" s="40">
        <v>0</v>
      </c>
      <c r="F353" s="40">
        <v>0</v>
      </c>
      <c r="G353" s="23"/>
      <c r="H353" s="23"/>
      <c r="I353" s="23"/>
      <c r="J353" s="23"/>
    </row>
    <row r="354" spans="1:10" ht="14.1" customHeight="1" x14ac:dyDescent="0.25">
      <c r="A354" s="23"/>
      <c r="B354" s="39" t="s">
        <v>50</v>
      </c>
      <c r="C354" s="40">
        <v>0</v>
      </c>
      <c r="D354" s="40">
        <v>0</v>
      </c>
      <c r="E354" s="40">
        <v>0</v>
      </c>
      <c r="F354" s="40">
        <v>0</v>
      </c>
      <c r="G354" s="23"/>
      <c r="H354" s="23"/>
      <c r="I354" s="23"/>
      <c r="J354" s="23"/>
    </row>
    <row r="355" spans="1:10" ht="14.1" customHeight="1" x14ac:dyDescent="0.25">
      <c r="A355" s="23"/>
      <c r="B355" s="39" t="s">
        <v>56</v>
      </c>
      <c r="C355" s="40">
        <v>0</v>
      </c>
      <c r="D355" s="40">
        <v>0</v>
      </c>
      <c r="E355" s="40">
        <v>0</v>
      </c>
      <c r="F355" s="40">
        <v>0</v>
      </c>
      <c r="G355" s="23"/>
      <c r="H355" s="23"/>
      <c r="I355" s="23"/>
      <c r="J355" s="23"/>
    </row>
    <row r="356" spans="1:10" ht="14.1" customHeight="1" x14ac:dyDescent="0.25">
      <c r="A356" s="23"/>
      <c r="B356" s="39" t="s">
        <v>49</v>
      </c>
      <c r="C356" s="40">
        <v>0</v>
      </c>
      <c r="D356" s="40">
        <v>0</v>
      </c>
      <c r="E356" s="40">
        <v>0</v>
      </c>
      <c r="F356" s="40">
        <v>0</v>
      </c>
      <c r="G356" s="23"/>
      <c r="H356" s="23"/>
      <c r="I356" s="23"/>
      <c r="J356" s="23"/>
    </row>
    <row r="357" spans="1:10" ht="14.1" customHeight="1" x14ac:dyDescent="0.25">
      <c r="A357" s="23"/>
      <c r="B357" s="39" t="s">
        <v>50</v>
      </c>
      <c r="C357" s="40">
        <v>0</v>
      </c>
      <c r="D357" s="40">
        <v>0</v>
      </c>
      <c r="E357" s="40">
        <v>0</v>
      </c>
      <c r="F357" s="40">
        <v>0</v>
      </c>
      <c r="G357" s="23"/>
      <c r="H357" s="23"/>
      <c r="I357" s="23"/>
      <c r="J357" s="23"/>
    </row>
    <row r="358" spans="1:10" ht="14.1" customHeight="1" x14ac:dyDescent="0.25">
      <c r="A358" s="23"/>
      <c r="B358" s="39" t="s">
        <v>57</v>
      </c>
      <c r="C358" s="40">
        <v>0</v>
      </c>
      <c r="D358" s="40">
        <v>0</v>
      </c>
      <c r="E358" s="40">
        <v>0</v>
      </c>
      <c r="F358" s="40">
        <v>0</v>
      </c>
      <c r="G358" s="23"/>
      <c r="H358" s="23"/>
      <c r="I358" s="23"/>
      <c r="J358" s="23"/>
    </row>
    <row r="359" spans="1:10" ht="14.1" customHeight="1" x14ac:dyDescent="0.25">
      <c r="A359" s="23"/>
      <c r="B359" s="39" t="s">
        <v>49</v>
      </c>
      <c r="C359" s="40">
        <v>0</v>
      </c>
      <c r="D359" s="40">
        <v>0</v>
      </c>
      <c r="E359" s="40">
        <v>0</v>
      </c>
      <c r="F359" s="40">
        <v>0</v>
      </c>
      <c r="G359" s="23"/>
      <c r="H359" s="23"/>
      <c r="I359" s="23"/>
      <c r="J359" s="23"/>
    </row>
    <row r="360" spans="1:10" ht="14.1" customHeight="1" x14ac:dyDescent="0.25">
      <c r="A360" s="23"/>
      <c r="B360" s="39" t="s">
        <v>58</v>
      </c>
      <c r="C360" s="40">
        <v>0</v>
      </c>
      <c r="D360" s="40">
        <v>0</v>
      </c>
      <c r="E360" s="40">
        <v>0</v>
      </c>
      <c r="F360" s="40">
        <v>0</v>
      </c>
      <c r="G360" s="23"/>
      <c r="H360" s="23"/>
      <c r="I360" s="23"/>
      <c r="J360" s="23"/>
    </row>
    <row r="361" spans="1:10" ht="14.1" customHeight="1" x14ac:dyDescent="0.25">
      <c r="A361" s="23"/>
      <c r="B361" s="39" t="s">
        <v>59</v>
      </c>
      <c r="C361" s="40">
        <v>0</v>
      </c>
      <c r="D361" s="40">
        <v>0</v>
      </c>
      <c r="E361" s="40">
        <v>0</v>
      </c>
      <c r="F361" s="40">
        <v>0</v>
      </c>
      <c r="G361" s="23"/>
      <c r="H361" s="23"/>
      <c r="I361" s="23"/>
      <c r="J361" s="23"/>
    </row>
    <row r="362" spans="1:10" ht="14.1" customHeight="1" x14ac:dyDescent="0.25">
      <c r="A362" s="23"/>
      <c r="B362" s="39" t="s">
        <v>60</v>
      </c>
      <c r="C362" s="40">
        <v>0</v>
      </c>
      <c r="D362" s="40">
        <v>0</v>
      </c>
      <c r="E362" s="40">
        <v>0</v>
      </c>
      <c r="F362" s="40">
        <v>0</v>
      </c>
      <c r="G362" s="23"/>
      <c r="H362" s="23"/>
      <c r="I362" s="23"/>
      <c r="J362" s="23"/>
    </row>
    <row r="363" spans="1:10" ht="14.1" customHeight="1" x14ac:dyDescent="0.25">
      <c r="A363" s="23"/>
      <c r="B363" s="39" t="s">
        <v>61</v>
      </c>
      <c r="C363" s="40">
        <v>0</v>
      </c>
      <c r="D363" s="40">
        <v>0</v>
      </c>
      <c r="E363" s="40">
        <v>0</v>
      </c>
      <c r="F363" s="40">
        <v>0</v>
      </c>
      <c r="G363" s="23"/>
      <c r="H363" s="23"/>
      <c r="I363" s="23"/>
      <c r="J363" s="23"/>
    </row>
    <row r="364" spans="1:10" ht="14.1" customHeight="1" x14ac:dyDescent="0.25">
      <c r="A364" s="23"/>
      <c r="B364" s="39" t="s">
        <v>62</v>
      </c>
      <c r="C364" s="40">
        <v>0</v>
      </c>
      <c r="D364" s="40">
        <v>0</v>
      </c>
      <c r="E364" s="40">
        <v>0</v>
      </c>
      <c r="F364" s="40">
        <v>0</v>
      </c>
      <c r="G364" s="23"/>
      <c r="H364" s="23"/>
      <c r="I364" s="23"/>
      <c r="J364" s="23"/>
    </row>
    <row r="365" spans="1:10" ht="14.1" customHeight="1" x14ac:dyDescent="0.25">
      <c r="A365" s="23"/>
      <c r="B365" s="39" t="s">
        <v>49</v>
      </c>
      <c r="C365" s="40">
        <v>0</v>
      </c>
      <c r="D365" s="40">
        <v>0</v>
      </c>
      <c r="E365" s="40">
        <v>0</v>
      </c>
      <c r="F365" s="40">
        <v>0</v>
      </c>
      <c r="G365" s="23"/>
      <c r="H365" s="23"/>
      <c r="I365" s="23"/>
      <c r="J365" s="23"/>
    </row>
    <row r="366" spans="1:10" ht="14.1" customHeight="1" x14ac:dyDescent="0.25">
      <c r="A366" s="23"/>
      <c r="B366" s="39" t="s">
        <v>58</v>
      </c>
      <c r="C366" s="40">
        <v>0</v>
      </c>
      <c r="D366" s="40">
        <v>0</v>
      </c>
      <c r="E366" s="40">
        <v>0</v>
      </c>
      <c r="F366" s="40">
        <v>0</v>
      </c>
      <c r="G366" s="23"/>
      <c r="H366" s="23"/>
      <c r="I366" s="23"/>
      <c r="J366" s="23"/>
    </row>
    <row r="367" spans="1:10" ht="14.1" customHeight="1" x14ac:dyDescent="0.25">
      <c r="A367" s="23"/>
      <c r="B367" s="39" t="s">
        <v>59</v>
      </c>
      <c r="C367" s="40">
        <v>0</v>
      </c>
      <c r="D367" s="40">
        <v>0</v>
      </c>
      <c r="E367" s="40">
        <v>0</v>
      </c>
      <c r="F367" s="40">
        <v>0</v>
      </c>
      <c r="G367" s="23"/>
      <c r="H367" s="23"/>
      <c r="I367" s="23"/>
      <c r="J367" s="23"/>
    </row>
    <row r="368" spans="1:10" ht="14.1" customHeight="1" x14ac:dyDescent="0.25">
      <c r="A368" s="23"/>
      <c r="B368" s="39" t="s">
        <v>60</v>
      </c>
      <c r="C368" s="40">
        <v>0</v>
      </c>
      <c r="D368" s="40">
        <v>0</v>
      </c>
      <c r="E368" s="40">
        <v>0</v>
      </c>
      <c r="F368" s="40">
        <v>0</v>
      </c>
      <c r="G368" s="23"/>
      <c r="H368" s="23"/>
      <c r="I368" s="23"/>
      <c r="J368" s="23"/>
    </row>
    <row r="369" spans="1:10" ht="14.1" customHeight="1" x14ac:dyDescent="0.25">
      <c r="A369" s="23"/>
      <c r="B369" s="39" t="s">
        <v>61</v>
      </c>
      <c r="C369" s="40">
        <v>0</v>
      </c>
      <c r="D369" s="40">
        <v>0</v>
      </c>
      <c r="E369" s="40">
        <v>0</v>
      </c>
      <c r="F369" s="40">
        <v>0</v>
      </c>
      <c r="G369" s="23"/>
      <c r="H369" s="23"/>
      <c r="I369" s="23"/>
      <c r="J369" s="23"/>
    </row>
    <row r="370" spans="1:10" ht="14.1" customHeight="1" x14ac:dyDescent="0.25">
      <c r="A370" s="23"/>
      <c r="B370" s="39" t="s">
        <v>63</v>
      </c>
      <c r="C370" s="40">
        <v>0</v>
      </c>
      <c r="D370" s="40">
        <v>0</v>
      </c>
      <c r="E370" s="40">
        <v>0</v>
      </c>
      <c r="F370" s="40">
        <v>0</v>
      </c>
      <c r="G370" s="23"/>
      <c r="H370" s="23"/>
      <c r="I370" s="23"/>
      <c r="J370" s="23"/>
    </row>
    <row r="371" spans="1:10" ht="14.1" customHeight="1" x14ac:dyDescent="0.25">
      <c r="A371" s="23"/>
      <c r="B371" s="39" t="s">
        <v>49</v>
      </c>
      <c r="C371" s="40">
        <v>0</v>
      </c>
      <c r="D371" s="40">
        <v>0</v>
      </c>
      <c r="E371" s="40">
        <v>0</v>
      </c>
      <c r="F371" s="40">
        <v>0</v>
      </c>
      <c r="G371" s="23"/>
      <c r="H371" s="23"/>
      <c r="I371" s="23"/>
      <c r="J371" s="23"/>
    </row>
    <row r="372" spans="1:10" ht="14.1" customHeight="1" x14ac:dyDescent="0.25">
      <c r="A372" s="23"/>
      <c r="B372" s="39" t="s">
        <v>58</v>
      </c>
      <c r="C372" s="40">
        <v>0</v>
      </c>
      <c r="D372" s="40">
        <v>0</v>
      </c>
      <c r="E372" s="40">
        <v>0</v>
      </c>
      <c r="F372" s="40">
        <v>0</v>
      </c>
      <c r="G372" s="23"/>
      <c r="H372" s="23"/>
      <c r="I372" s="23"/>
      <c r="J372" s="23"/>
    </row>
    <row r="373" spans="1:10" ht="14.1" customHeight="1" x14ac:dyDescent="0.25">
      <c r="A373" s="23"/>
      <c r="B373" s="39" t="s">
        <v>59</v>
      </c>
      <c r="C373" s="40">
        <v>0</v>
      </c>
      <c r="D373" s="40">
        <v>0</v>
      </c>
      <c r="E373" s="40">
        <v>0</v>
      </c>
      <c r="F373" s="40">
        <v>0</v>
      </c>
      <c r="G373" s="23"/>
      <c r="H373" s="23"/>
      <c r="I373" s="23"/>
      <c r="J373" s="23"/>
    </row>
    <row r="374" spans="1:10" ht="14.1" customHeight="1" x14ac:dyDescent="0.25">
      <c r="A374" s="23"/>
      <c r="B374" s="39" t="s">
        <v>60</v>
      </c>
      <c r="C374" s="40">
        <v>0</v>
      </c>
      <c r="D374" s="40">
        <v>0</v>
      </c>
      <c r="E374" s="40">
        <v>0</v>
      </c>
      <c r="F374" s="40">
        <v>0</v>
      </c>
      <c r="G374" s="23"/>
      <c r="H374" s="23"/>
      <c r="I374" s="23"/>
      <c r="J374" s="23"/>
    </row>
    <row r="375" spans="1:10" ht="14.1" customHeight="1" x14ac:dyDescent="0.25">
      <c r="A375" s="23"/>
      <c r="B375" s="39" t="s">
        <v>61</v>
      </c>
      <c r="C375" s="40">
        <v>0</v>
      </c>
      <c r="D375" s="40">
        <v>0</v>
      </c>
      <c r="E375" s="40">
        <v>0</v>
      </c>
      <c r="F375" s="40">
        <v>0</v>
      </c>
      <c r="G375" s="23"/>
      <c r="H375" s="23"/>
      <c r="I375" s="23"/>
      <c r="J375" s="23"/>
    </row>
    <row r="376" spans="1:10" ht="14.1" customHeight="1" x14ac:dyDescent="0.25">
      <c r="A376" s="23"/>
      <c r="B376" s="39" t="s">
        <v>64</v>
      </c>
      <c r="C376" s="40">
        <v>0</v>
      </c>
      <c r="D376" s="40">
        <v>0</v>
      </c>
      <c r="E376" s="40">
        <v>0</v>
      </c>
      <c r="F376" s="40">
        <v>0</v>
      </c>
      <c r="G376" s="23"/>
      <c r="H376" s="23"/>
      <c r="I376" s="23"/>
      <c r="J376" s="23"/>
    </row>
    <row r="377" spans="1:10" ht="14.1" customHeight="1" x14ac:dyDescent="0.25">
      <c r="A377" s="23"/>
      <c r="B377" s="39" t="s">
        <v>65</v>
      </c>
      <c r="C377" s="40">
        <v>0</v>
      </c>
      <c r="D377" s="40">
        <v>0</v>
      </c>
      <c r="E377" s="40">
        <v>0</v>
      </c>
      <c r="F377" s="40">
        <v>0</v>
      </c>
      <c r="G377" s="23"/>
      <c r="H377" s="23"/>
      <c r="I377" s="23"/>
      <c r="J377" s="23"/>
    </row>
    <row r="378" spans="1:10" ht="14.1" customHeight="1" x14ac:dyDescent="0.25">
      <c r="A378" s="23"/>
      <c r="B378" s="41" t="s">
        <v>25</v>
      </c>
      <c r="C378" s="40">
        <v>0</v>
      </c>
      <c r="D378" s="40">
        <v>2800000</v>
      </c>
      <c r="E378" s="40">
        <v>2808917</v>
      </c>
      <c r="F378" s="40">
        <v>2815283</v>
      </c>
      <c r="G378" s="23"/>
      <c r="H378" s="23"/>
      <c r="I378" s="23"/>
      <c r="J378" s="23"/>
    </row>
    <row r="379" spans="1:10" ht="14.1" customHeight="1" x14ac:dyDescent="0.25">
      <c r="A379" s="23"/>
      <c r="B379" s="1621" t="s">
        <v>66</v>
      </c>
      <c r="C379" s="1622"/>
      <c r="D379" s="1622"/>
      <c r="E379" s="1622"/>
      <c r="F379" s="1622"/>
      <c r="G379" s="23"/>
      <c r="H379" s="23"/>
      <c r="I379" s="23"/>
      <c r="J379" s="23"/>
    </row>
    <row r="380" spans="1:10" ht="14.1" customHeight="1" x14ac:dyDescent="0.25">
      <c r="A380" s="23"/>
      <c r="B380" s="32" t="s">
        <v>1575</v>
      </c>
      <c r="C380" s="1621" t="s">
        <v>1424</v>
      </c>
      <c r="D380" s="1622"/>
      <c r="E380" s="1622"/>
      <c r="F380" s="1622"/>
      <c r="G380" s="23"/>
      <c r="H380" s="23"/>
      <c r="I380" s="23"/>
      <c r="J380" s="23"/>
    </row>
    <row r="381" spans="1:10" ht="14.1" customHeight="1" x14ac:dyDescent="0.25">
      <c r="A381" s="23"/>
      <c r="B381" s="33" t="s">
        <v>19</v>
      </c>
      <c r="C381" s="1619" t="s">
        <v>1574</v>
      </c>
      <c r="D381" s="1620"/>
      <c r="E381" s="1620"/>
      <c r="F381" s="1620"/>
      <c r="G381" s="23"/>
      <c r="H381" s="23"/>
      <c r="I381" s="23"/>
      <c r="J381" s="23"/>
    </row>
    <row r="382" spans="1:10" ht="14.1" customHeight="1" x14ac:dyDescent="0.25">
      <c r="A382" s="23"/>
      <c r="B382" s="34" t="s">
        <v>20</v>
      </c>
      <c r="C382" s="1615" t="s">
        <v>1573</v>
      </c>
      <c r="D382" s="1616"/>
      <c r="E382" s="1616"/>
      <c r="F382" s="1616"/>
      <c r="G382" s="23"/>
      <c r="H382" s="23"/>
      <c r="I382" s="23"/>
      <c r="J382" s="23"/>
    </row>
    <row r="383" spans="1:10" ht="14.1" customHeight="1" x14ac:dyDescent="0.25">
      <c r="A383" s="23"/>
      <c r="B383" s="34" t="s">
        <v>21</v>
      </c>
      <c r="C383" s="1615" t="s">
        <v>1551</v>
      </c>
      <c r="D383" s="1616"/>
      <c r="E383" s="1616"/>
      <c r="F383" s="1616"/>
      <c r="G383" s="23"/>
      <c r="H383" s="23"/>
      <c r="I383" s="23"/>
      <c r="J383" s="23"/>
    </row>
    <row r="384" spans="1:10" ht="15" customHeight="1" x14ac:dyDescent="0.25">
      <c r="A384" s="23"/>
      <c r="B384" s="35"/>
      <c r="C384" s="36">
        <v>2023</v>
      </c>
      <c r="D384" s="36">
        <v>2024</v>
      </c>
      <c r="E384" s="36">
        <v>2025</v>
      </c>
      <c r="F384" s="36">
        <v>2026</v>
      </c>
      <c r="G384" s="23"/>
      <c r="H384" s="23"/>
      <c r="I384" s="23"/>
      <c r="J384" s="23"/>
    </row>
    <row r="385" spans="1:10" ht="15" customHeight="1" x14ac:dyDescent="0.25">
      <c r="A385" s="23"/>
      <c r="B385" s="37"/>
      <c r="C385" s="38" t="s">
        <v>22</v>
      </c>
      <c r="D385" s="38" t="s">
        <v>23</v>
      </c>
      <c r="E385" s="38" t="s">
        <v>23</v>
      </c>
      <c r="F385" s="38" t="s">
        <v>23</v>
      </c>
      <c r="G385" s="23"/>
      <c r="H385" s="23"/>
      <c r="I385" s="23"/>
      <c r="J385" s="23"/>
    </row>
    <row r="386" spans="1:10" ht="14.1" customHeight="1" x14ac:dyDescent="0.25">
      <c r="A386" s="23"/>
      <c r="B386" s="27" t="s">
        <v>33</v>
      </c>
      <c r="C386" s="31" t="s">
        <v>42</v>
      </c>
      <c r="D386" s="31" t="s">
        <v>130</v>
      </c>
      <c r="E386" s="31" t="s">
        <v>130</v>
      </c>
      <c r="F386" s="31" t="s">
        <v>130</v>
      </c>
      <c r="G386" s="23"/>
      <c r="H386" s="23"/>
      <c r="I386" s="23"/>
      <c r="J386" s="23"/>
    </row>
    <row r="387" spans="1:10" ht="14.1" customHeight="1" x14ac:dyDescent="0.25">
      <c r="A387" s="23"/>
      <c r="B387" s="27" t="s">
        <v>35</v>
      </c>
      <c r="C387" s="31" t="s">
        <v>42</v>
      </c>
      <c r="D387" s="31" t="s">
        <v>240</v>
      </c>
      <c r="E387" s="31" t="s">
        <v>240</v>
      </c>
      <c r="F387" s="31" t="s">
        <v>240</v>
      </c>
      <c r="G387" s="23"/>
      <c r="H387" s="23"/>
      <c r="I387" s="23"/>
      <c r="J387" s="23"/>
    </row>
    <row r="388" spans="1:10" ht="14.1" customHeight="1" x14ac:dyDescent="0.25">
      <c r="A388" s="23"/>
      <c r="B388" s="27" t="s">
        <v>40</v>
      </c>
      <c r="C388" s="31" t="s">
        <v>42</v>
      </c>
      <c r="D388" s="31" t="s">
        <v>1572</v>
      </c>
      <c r="E388" s="31" t="s">
        <v>1572</v>
      </c>
      <c r="F388" s="31" t="s">
        <v>1572</v>
      </c>
      <c r="G388" s="23"/>
      <c r="H388" s="23"/>
      <c r="I388" s="23"/>
      <c r="J388" s="23"/>
    </row>
    <row r="389" spans="1:10" ht="14.1" customHeight="1" x14ac:dyDescent="0.25">
      <c r="A389" s="23"/>
      <c r="B389" s="27" t="s">
        <v>41</v>
      </c>
      <c r="C389" s="31" t="s">
        <v>18</v>
      </c>
      <c r="D389" s="31" t="s">
        <v>18</v>
      </c>
      <c r="E389" s="31" t="s">
        <v>42</v>
      </c>
      <c r="F389" s="31" t="s">
        <v>42</v>
      </c>
      <c r="G389" s="23"/>
      <c r="H389" s="23"/>
      <c r="I389" s="23"/>
      <c r="J389" s="23"/>
    </row>
    <row r="390" spans="1:10" ht="14.1" customHeight="1" x14ac:dyDescent="0.25">
      <c r="A390" s="23"/>
      <c r="B390" s="27" t="s">
        <v>43</v>
      </c>
      <c r="C390" s="31" t="s">
        <v>18</v>
      </c>
      <c r="D390" s="31" t="s">
        <v>18</v>
      </c>
      <c r="E390" s="31" t="s">
        <v>42</v>
      </c>
      <c r="F390" s="31" t="s">
        <v>42</v>
      </c>
      <c r="G390" s="23"/>
      <c r="H390" s="23"/>
      <c r="I390" s="23"/>
      <c r="J390" s="23"/>
    </row>
    <row r="391" spans="1:10" ht="14.1" customHeight="1" x14ac:dyDescent="0.25">
      <c r="A391" s="23"/>
      <c r="B391" s="27" t="s">
        <v>47</v>
      </c>
      <c r="C391" s="31" t="s">
        <v>18</v>
      </c>
      <c r="D391" s="31" t="s">
        <v>18</v>
      </c>
      <c r="E391" s="31" t="s">
        <v>42</v>
      </c>
      <c r="F391" s="31" t="s">
        <v>42</v>
      </c>
      <c r="G391" s="23"/>
      <c r="H391" s="23"/>
      <c r="I391" s="23"/>
      <c r="J391" s="23"/>
    </row>
    <row r="392" spans="1:10" ht="14.1" customHeight="1" x14ac:dyDescent="0.25">
      <c r="A392" s="23"/>
      <c r="B392" s="1617" t="s">
        <v>24</v>
      </c>
      <c r="C392" s="1618"/>
      <c r="D392" s="1618"/>
      <c r="E392" s="1618"/>
      <c r="F392" s="1618"/>
      <c r="G392" s="23"/>
      <c r="H392" s="23"/>
      <c r="I392" s="23"/>
      <c r="J392" s="23"/>
    </row>
    <row r="393" spans="1:10" ht="14.1" customHeight="1" x14ac:dyDescent="0.25">
      <c r="A393" s="23"/>
      <c r="B393" s="35"/>
      <c r="C393" s="36">
        <v>2023</v>
      </c>
      <c r="D393" s="36">
        <v>2024</v>
      </c>
      <c r="E393" s="36">
        <v>2025</v>
      </c>
      <c r="F393" s="36">
        <v>2026</v>
      </c>
      <c r="G393" s="23"/>
      <c r="H393" s="23"/>
      <c r="I393" s="23"/>
      <c r="J393" s="23"/>
    </row>
    <row r="394" spans="1:10" ht="14.1" customHeight="1" x14ac:dyDescent="0.25">
      <c r="A394" s="23"/>
      <c r="B394" s="37"/>
      <c r="C394" s="38" t="s">
        <v>22</v>
      </c>
      <c r="D394" s="38" t="s">
        <v>23</v>
      </c>
      <c r="E394" s="38" t="s">
        <v>23</v>
      </c>
      <c r="F394" s="38" t="s">
        <v>23</v>
      </c>
      <c r="G394" s="23"/>
      <c r="H394" s="23"/>
      <c r="I394" s="23"/>
      <c r="J394" s="23"/>
    </row>
    <row r="395" spans="1:10" ht="14.1" customHeight="1" x14ac:dyDescent="0.25">
      <c r="A395" s="23"/>
      <c r="B395" s="39" t="s">
        <v>48</v>
      </c>
      <c r="C395" s="40">
        <v>0</v>
      </c>
      <c r="D395" s="40">
        <v>0</v>
      </c>
      <c r="E395" s="40">
        <v>0</v>
      </c>
      <c r="F395" s="40">
        <v>0</v>
      </c>
      <c r="G395" s="23"/>
      <c r="H395" s="23"/>
      <c r="I395" s="23"/>
      <c r="J395" s="23"/>
    </row>
    <row r="396" spans="1:10" ht="14.1" customHeight="1" x14ac:dyDescent="0.25">
      <c r="A396" s="23"/>
      <c r="B396" s="39" t="s">
        <v>49</v>
      </c>
      <c r="C396" s="40">
        <v>0</v>
      </c>
      <c r="D396" s="40">
        <v>0</v>
      </c>
      <c r="E396" s="40">
        <v>0</v>
      </c>
      <c r="F396" s="40">
        <v>0</v>
      </c>
      <c r="G396" s="23"/>
      <c r="H396" s="23"/>
      <c r="I396" s="23"/>
      <c r="J396" s="23"/>
    </row>
    <row r="397" spans="1:10" ht="14.1" customHeight="1" x14ac:dyDescent="0.25">
      <c r="A397" s="23"/>
      <c r="B397" s="39" t="s">
        <v>50</v>
      </c>
      <c r="C397" s="40">
        <v>0</v>
      </c>
      <c r="D397" s="40">
        <v>0</v>
      </c>
      <c r="E397" s="40">
        <v>0</v>
      </c>
      <c r="F397" s="40">
        <v>0</v>
      </c>
      <c r="G397" s="23"/>
      <c r="H397" s="23"/>
      <c r="I397" s="23"/>
      <c r="J397" s="23"/>
    </row>
    <row r="398" spans="1:10" ht="14.1" customHeight="1" x14ac:dyDescent="0.25">
      <c r="A398" s="23"/>
      <c r="B398" s="39" t="s">
        <v>51</v>
      </c>
      <c r="C398" s="40">
        <v>0</v>
      </c>
      <c r="D398" s="40">
        <v>0</v>
      </c>
      <c r="E398" s="40">
        <v>0</v>
      </c>
      <c r="F398" s="40">
        <v>0</v>
      </c>
      <c r="G398" s="23"/>
      <c r="H398" s="23"/>
      <c r="I398" s="23"/>
      <c r="J398" s="23"/>
    </row>
    <row r="399" spans="1:10" ht="14.1" customHeight="1" x14ac:dyDescent="0.25">
      <c r="A399" s="23"/>
      <c r="B399" s="39" t="s">
        <v>49</v>
      </c>
      <c r="C399" s="40">
        <v>0</v>
      </c>
      <c r="D399" s="40">
        <v>0</v>
      </c>
      <c r="E399" s="40">
        <v>0</v>
      </c>
      <c r="F399" s="40">
        <v>0</v>
      </c>
      <c r="G399" s="23"/>
      <c r="H399" s="23"/>
      <c r="I399" s="23"/>
      <c r="J399" s="23"/>
    </row>
    <row r="400" spans="1:10" ht="14.1" customHeight="1" x14ac:dyDescent="0.25">
      <c r="A400" s="23"/>
      <c r="B400" s="39" t="s">
        <v>50</v>
      </c>
      <c r="C400" s="40">
        <v>0</v>
      </c>
      <c r="D400" s="40">
        <v>0</v>
      </c>
      <c r="E400" s="40">
        <v>0</v>
      </c>
      <c r="F400" s="40">
        <v>0</v>
      </c>
      <c r="G400" s="23"/>
      <c r="H400" s="23"/>
      <c r="I400" s="23"/>
      <c r="J400" s="23"/>
    </row>
    <row r="401" spans="1:10" ht="14.1" customHeight="1" x14ac:dyDescent="0.25">
      <c r="A401" s="23"/>
      <c r="B401" s="39" t="s">
        <v>52</v>
      </c>
      <c r="C401" s="40">
        <v>0</v>
      </c>
      <c r="D401" s="40">
        <v>0</v>
      </c>
      <c r="E401" s="40">
        <v>0</v>
      </c>
      <c r="F401" s="40">
        <v>0</v>
      </c>
      <c r="G401" s="23"/>
      <c r="H401" s="23"/>
      <c r="I401" s="23"/>
      <c r="J401" s="23"/>
    </row>
    <row r="402" spans="1:10" ht="14.1" customHeight="1" x14ac:dyDescent="0.25">
      <c r="A402" s="23"/>
      <c r="B402" s="39" t="s">
        <v>49</v>
      </c>
      <c r="C402" s="40">
        <v>0</v>
      </c>
      <c r="D402" s="40">
        <v>0</v>
      </c>
      <c r="E402" s="40">
        <v>0</v>
      </c>
      <c r="F402" s="40">
        <v>0</v>
      </c>
      <c r="G402" s="23"/>
      <c r="H402" s="23"/>
      <c r="I402" s="23"/>
      <c r="J402" s="23"/>
    </row>
    <row r="403" spans="1:10" ht="14.1" customHeight="1" x14ac:dyDescent="0.25">
      <c r="A403" s="23"/>
      <c r="B403" s="39" t="s">
        <v>50</v>
      </c>
      <c r="C403" s="40">
        <v>0</v>
      </c>
      <c r="D403" s="40">
        <v>0</v>
      </c>
      <c r="E403" s="40">
        <v>0</v>
      </c>
      <c r="F403" s="40">
        <v>0</v>
      </c>
      <c r="G403" s="23"/>
      <c r="H403" s="23"/>
      <c r="I403" s="23"/>
      <c r="J403" s="23"/>
    </row>
    <row r="404" spans="1:10" ht="14.1" customHeight="1" x14ac:dyDescent="0.25">
      <c r="A404" s="23"/>
      <c r="B404" s="39" t="s">
        <v>53</v>
      </c>
      <c r="C404" s="40">
        <v>0</v>
      </c>
      <c r="D404" s="40">
        <v>0</v>
      </c>
      <c r="E404" s="40">
        <v>0</v>
      </c>
      <c r="F404" s="40">
        <v>0</v>
      </c>
      <c r="G404" s="23"/>
      <c r="H404" s="23"/>
      <c r="I404" s="23"/>
      <c r="J404" s="23"/>
    </row>
    <row r="405" spans="1:10" ht="14.1" customHeight="1" x14ac:dyDescent="0.25">
      <c r="A405" s="23"/>
      <c r="B405" s="39" t="s">
        <v>49</v>
      </c>
      <c r="C405" s="40">
        <v>0</v>
      </c>
      <c r="D405" s="40">
        <v>0</v>
      </c>
      <c r="E405" s="40">
        <v>0</v>
      </c>
      <c r="F405" s="40">
        <v>0</v>
      </c>
      <c r="G405" s="23"/>
      <c r="H405" s="23"/>
      <c r="I405" s="23"/>
      <c r="J405" s="23"/>
    </row>
    <row r="406" spans="1:10" ht="14.1" customHeight="1" x14ac:dyDescent="0.25">
      <c r="A406" s="23"/>
      <c r="B406" s="39" t="s">
        <v>50</v>
      </c>
      <c r="C406" s="40">
        <v>0</v>
      </c>
      <c r="D406" s="40">
        <v>0</v>
      </c>
      <c r="E406" s="40">
        <v>0</v>
      </c>
      <c r="F406" s="40">
        <v>0</v>
      </c>
      <c r="G406" s="23"/>
      <c r="H406" s="23"/>
      <c r="I406" s="23"/>
      <c r="J406" s="23"/>
    </row>
    <row r="407" spans="1:10" ht="14.1" customHeight="1" x14ac:dyDescent="0.25">
      <c r="A407" s="23"/>
      <c r="B407" s="39" t="s">
        <v>54</v>
      </c>
      <c r="C407" s="40">
        <v>0</v>
      </c>
      <c r="D407" s="40">
        <v>0</v>
      </c>
      <c r="E407" s="40">
        <v>0</v>
      </c>
      <c r="F407" s="40">
        <v>0</v>
      </c>
      <c r="G407" s="23"/>
      <c r="H407" s="23"/>
      <c r="I407" s="23"/>
      <c r="J407" s="23"/>
    </row>
    <row r="408" spans="1:10" ht="14.1" customHeight="1" x14ac:dyDescent="0.25">
      <c r="A408" s="23"/>
      <c r="B408" s="39" t="s">
        <v>49</v>
      </c>
      <c r="C408" s="40">
        <v>0</v>
      </c>
      <c r="D408" s="40">
        <v>0</v>
      </c>
      <c r="E408" s="40">
        <v>0</v>
      </c>
      <c r="F408" s="40">
        <v>0</v>
      </c>
      <c r="G408" s="23"/>
      <c r="H408" s="23"/>
      <c r="I408" s="23"/>
      <c r="J408" s="23"/>
    </row>
    <row r="409" spans="1:10" ht="14.1" customHeight="1" x14ac:dyDescent="0.25">
      <c r="A409" s="23"/>
      <c r="B409" s="39" t="s">
        <v>50</v>
      </c>
      <c r="C409" s="40">
        <v>0</v>
      </c>
      <c r="D409" s="40">
        <v>0</v>
      </c>
      <c r="E409" s="40">
        <v>0</v>
      </c>
      <c r="F409" s="40">
        <v>0</v>
      </c>
      <c r="G409" s="23"/>
      <c r="H409" s="23"/>
      <c r="I409" s="23"/>
      <c r="J409" s="23"/>
    </row>
    <row r="410" spans="1:10" ht="14.1" customHeight="1" x14ac:dyDescent="0.25">
      <c r="A410" s="23"/>
      <c r="B410" s="39" t="s">
        <v>55</v>
      </c>
      <c r="C410" s="40">
        <v>0</v>
      </c>
      <c r="D410" s="40">
        <v>0</v>
      </c>
      <c r="E410" s="40">
        <v>0</v>
      </c>
      <c r="F410" s="40">
        <v>0</v>
      </c>
      <c r="G410" s="23"/>
      <c r="H410" s="23"/>
      <c r="I410" s="23"/>
      <c r="J410" s="23"/>
    </row>
    <row r="411" spans="1:10" ht="14.1" customHeight="1" x14ac:dyDescent="0.25">
      <c r="A411" s="23"/>
      <c r="B411" s="39" t="s">
        <v>49</v>
      </c>
      <c r="C411" s="40">
        <v>0</v>
      </c>
      <c r="D411" s="40">
        <v>0</v>
      </c>
      <c r="E411" s="40">
        <v>0</v>
      </c>
      <c r="F411" s="40">
        <v>0</v>
      </c>
      <c r="G411" s="23"/>
      <c r="H411" s="23"/>
      <c r="I411" s="23"/>
      <c r="J411" s="23"/>
    </row>
    <row r="412" spans="1:10" ht="14.1" customHeight="1" x14ac:dyDescent="0.25">
      <c r="A412" s="23"/>
      <c r="B412" s="39" t="s">
        <v>50</v>
      </c>
      <c r="C412" s="40">
        <v>0</v>
      </c>
      <c r="D412" s="40">
        <v>0</v>
      </c>
      <c r="E412" s="40">
        <v>0</v>
      </c>
      <c r="F412" s="40">
        <v>0</v>
      </c>
      <c r="G412" s="23"/>
      <c r="H412" s="23"/>
      <c r="I412" s="23"/>
      <c r="J412" s="23"/>
    </row>
    <row r="413" spans="1:10" ht="14.1" customHeight="1" x14ac:dyDescent="0.25">
      <c r="A413" s="23"/>
      <c r="B413" s="39" t="s">
        <v>56</v>
      </c>
      <c r="C413" s="40">
        <v>0</v>
      </c>
      <c r="D413" s="40">
        <v>0</v>
      </c>
      <c r="E413" s="40">
        <v>0</v>
      </c>
      <c r="F413" s="40">
        <v>0</v>
      </c>
      <c r="G413" s="23"/>
      <c r="H413" s="23"/>
      <c r="I413" s="23"/>
      <c r="J413" s="23"/>
    </row>
    <row r="414" spans="1:10" ht="14.1" customHeight="1" x14ac:dyDescent="0.25">
      <c r="A414" s="23"/>
      <c r="B414" s="39" t="s">
        <v>49</v>
      </c>
      <c r="C414" s="40">
        <v>0</v>
      </c>
      <c r="D414" s="40">
        <v>0</v>
      </c>
      <c r="E414" s="40">
        <v>0</v>
      </c>
      <c r="F414" s="40">
        <v>0</v>
      </c>
      <c r="G414" s="23"/>
      <c r="H414" s="23"/>
      <c r="I414" s="23"/>
      <c r="J414" s="23"/>
    </row>
    <row r="415" spans="1:10" ht="14.1" customHeight="1" x14ac:dyDescent="0.25">
      <c r="A415" s="23"/>
      <c r="B415" s="39" t="s">
        <v>50</v>
      </c>
      <c r="C415" s="40">
        <v>0</v>
      </c>
      <c r="D415" s="40">
        <v>0</v>
      </c>
      <c r="E415" s="40">
        <v>0</v>
      </c>
      <c r="F415" s="40">
        <v>0</v>
      </c>
      <c r="G415" s="23"/>
      <c r="H415" s="23"/>
      <c r="I415" s="23"/>
      <c r="J415" s="23"/>
    </row>
    <row r="416" spans="1:10" ht="14.1" customHeight="1" x14ac:dyDescent="0.25">
      <c r="A416" s="23"/>
      <c r="B416" s="39" t="s">
        <v>57</v>
      </c>
      <c r="C416" s="40">
        <v>0</v>
      </c>
      <c r="D416" s="40">
        <v>0</v>
      </c>
      <c r="E416" s="40">
        <v>0</v>
      </c>
      <c r="F416" s="40">
        <v>0</v>
      </c>
      <c r="G416" s="23"/>
      <c r="H416" s="23"/>
      <c r="I416" s="23"/>
      <c r="J416" s="23"/>
    </row>
    <row r="417" spans="1:10" ht="14.1" customHeight="1" x14ac:dyDescent="0.25">
      <c r="A417" s="23"/>
      <c r="B417" s="39" t="s">
        <v>49</v>
      </c>
      <c r="C417" s="40">
        <v>0</v>
      </c>
      <c r="D417" s="40">
        <v>0</v>
      </c>
      <c r="E417" s="40">
        <v>0</v>
      </c>
      <c r="F417" s="40">
        <v>0</v>
      </c>
      <c r="G417" s="23"/>
      <c r="H417" s="23"/>
      <c r="I417" s="23"/>
      <c r="J417" s="23"/>
    </row>
    <row r="418" spans="1:10" ht="14.1" customHeight="1" x14ac:dyDescent="0.25">
      <c r="A418" s="23"/>
      <c r="B418" s="39" t="s">
        <v>58</v>
      </c>
      <c r="C418" s="40">
        <v>0</v>
      </c>
      <c r="D418" s="40">
        <v>0</v>
      </c>
      <c r="E418" s="40">
        <v>0</v>
      </c>
      <c r="F418" s="40">
        <v>0</v>
      </c>
      <c r="G418" s="23"/>
      <c r="H418" s="23"/>
      <c r="I418" s="23"/>
      <c r="J418" s="23"/>
    </row>
    <row r="419" spans="1:10" ht="14.1" customHeight="1" x14ac:dyDescent="0.25">
      <c r="A419" s="23"/>
      <c r="B419" s="39" t="s">
        <v>59</v>
      </c>
      <c r="C419" s="40">
        <v>0</v>
      </c>
      <c r="D419" s="40">
        <v>0</v>
      </c>
      <c r="E419" s="40">
        <v>0</v>
      </c>
      <c r="F419" s="40">
        <v>0</v>
      </c>
      <c r="G419" s="23"/>
      <c r="H419" s="23"/>
      <c r="I419" s="23"/>
      <c r="J419" s="23"/>
    </row>
    <row r="420" spans="1:10" ht="14.1" customHeight="1" x14ac:dyDescent="0.25">
      <c r="A420" s="23"/>
      <c r="B420" s="39" t="s">
        <v>60</v>
      </c>
      <c r="C420" s="40">
        <v>0</v>
      </c>
      <c r="D420" s="40">
        <v>0</v>
      </c>
      <c r="E420" s="40">
        <v>0</v>
      </c>
      <c r="F420" s="40">
        <v>0</v>
      </c>
      <c r="G420" s="23"/>
      <c r="H420" s="23"/>
      <c r="I420" s="23"/>
      <c r="J420" s="23"/>
    </row>
    <row r="421" spans="1:10" ht="14.1" customHeight="1" x14ac:dyDescent="0.25">
      <c r="A421" s="23"/>
      <c r="B421" s="39" t="s">
        <v>61</v>
      </c>
      <c r="C421" s="40">
        <v>0</v>
      </c>
      <c r="D421" s="40">
        <v>0</v>
      </c>
      <c r="E421" s="40">
        <v>0</v>
      </c>
      <c r="F421" s="40">
        <v>0</v>
      </c>
      <c r="G421" s="23"/>
      <c r="H421" s="23"/>
      <c r="I421" s="23"/>
      <c r="J421" s="23"/>
    </row>
    <row r="422" spans="1:10" ht="14.1" customHeight="1" x14ac:dyDescent="0.25">
      <c r="A422" s="23"/>
      <c r="B422" s="39" t="s">
        <v>62</v>
      </c>
      <c r="C422" s="40">
        <v>0</v>
      </c>
      <c r="D422" s="40">
        <v>100000</v>
      </c>
      <c r="E422" s="40">
        <v>100000</v>
      </c>
      <c r="F422" s="40">
        <v>100000</v>
      </c>
      <c r="G422" s="23"/>
      <c r="H422" s="23"/>
      <c r="I422" s="23"/>
      <c r="J422" s="23"/>
    </row>
    <row r="423" spans="1:10" ht="14.1" customHeight="1" x14ac:dyDescent="0.25">
      <c r="A423" s="23"/>
      <c r="B423" s="39" t="s">
        <v>49</v>
      </c>
      <c r="C423" s="40">
        <v>0</v>
      </c>
      <c r="D423" s="40">
        <v>100000</v>
      </c>
      <c r="E423" s="40">
        <v>100000</v>
      </c>
      <c r="F423" s="40">
        <v>100000</v>
      </c>
      <c r="G423" s="23"/>
      <c r="H423" s="23"/>
      <c r="I423" s="23"/>
      <c r="J423" s="23"/>
    </row>
    <row r="424" spans="1:10" ht="14.1" customHeight="1" x14ac:dyDescent="0.25">
      <c r="A424" s="23"/>
      <c r="B424" s="39" t="s">
        <v>58</v>
      </c>
      <c r="C424" s="40">
        <v>0</v>
      </c>
      <c r="D424" s="40">
        <v>0</v>
      </c>
      <c r="E424" s="40">
        <v>0</v>
      </c>
      <c r="F424" s="40">
        <v>0</v>
      </c>
      <c r="G424" s="23"/>
      <c r="H424" s="23"/>
      <c r="I424" s="23"/>
      <c r="J424" s="23"/>
    </row>
    <row r="425" spans="1:10" ht="14.1" customHeight="1" x14ac:dyDescent="0.25">
      <c r="A425" s="23"/>
      <c r="B425" s="39" t="s">
        <v>59</v>
      </c>
      <c r="C425" s="40">
        <v>0</v>
      </c>
      <c r="D425" s="40">
        <v>0</v>
      </c>
      <c r="E425" s="40">
        <v>0</v>
      </c>
      <c r="F425" s="40">
        <v>0</v>
      </c>
      <c r="G425" s="23"/>
      <c r="H425" s="23"/>
      <c r="I425" s="23"/>
      <c r="J425" s="23"/>
    </row>
    <row r="426" spans="1:10" ht="14.1" customHeight="1" x14ac:dyDescent="0.25">
      <c r="A426" s="23"/>
      <c r="B426" s="39" t="s">
        <v>60</v>
      </c>
      <c r="C426" s="40">
        <v>0</v>
      </c>
      <c r="D426" s="40">
        <v>0</v>
      </c>
      <c r="E426" s="40">
        <v>0</v>
      </c>
      <c r="F426" s="40">
        <v>0</v>
      </c>
      <c r="G426" s="23"/>
      <c r="H426" s="23"/>
      <c r="I426" s="23"/>
      <c r="J426" s="23"/>
    </row>
    <row r="427" spans="1:10" ht="14.1" customHeight="1" x14ac:dyDescent="0.25">
      <c r="A427" s="23"/>
      <c r="B427" s="39" t="s">
        <v>61</v>
      </c>
      <c r="C427" s="40">
        <v>0</v>
      </c>
      <c r="D427" s="40">
        <v>0</v>
      </c>
      <c r="E427" s="40">
        <v>0</v>
      </c>
      <c r="F427" s="40">
        <v>0</v>
      </c>
      <c r="G427" s="23"/>
      <c r="H427" s="23"/>
      <c r="I427" s="23"/>
      <c r="J427" s="23"/>
    </row>
    <row r="428" spans="1:10" ht="14.1" customHeight="1" x14ac:dyDescent="0.25">
      <c r="A428" s="23"/>
      <c r="B428" s="39" t="s">
        <v>63</v>
      </c>
      <c r="C428" s="40">
        <v>0</v>
      </c>
      <c r="D428" s="40">
        <v>0</v>
      </c>
      <c r="E428" s="40">
        <v>0</v>
      </c>
      <c r="F428" s="40">
        <v>0</v>
      </c>
      <c r="G428" s="23"/>
      <c r="H428" s="23"/>
      <c r="I428" s="23"/>
      <c r="J428" s="23"/>
    </row>
    <row r="429" spans="1:10" ht="14.1" customHeight="1" x14ac:dyDescent="0.25">
      <c r="A429" s="23"/>
      <c r="B429" s="39" t="s">
        <v>49</v>
      </c>
      <c r="C429" s="40">
        <v>0</v>
      </c>
      <c r="D429" s="40">
        <v>0</v>
      </c>
      <c r="E429" s="40">
        <v>0</v>
      </c>
      <c r="F429" s="40">
        <v>0</v>
      </c>
      <c r="G429" s="23"/>
      <c r="H429" s="23"/>
      <c r="I429" s="23"/>
      <c r="J429" s="23"/>
    </row>
    <row r="430" spans="1:10" ht="14.1" customHeight="1" x14ac:dyDescent="0.25">
      <c r="A430" s="23"/>
      <c r="B430" s="39" t="s">
        <v>58</v>
      </c>
      <c r="C430" s="40">
        <v>0</v>
      </c>
      <c r="D430" s="40">
        <v>0</v>
      </c>
      <c r="E430" s="40">
        <v>0</v>
      </c>
      <c r="F430" s="40">
        <v>0</v>
      </c>
      <c r="G430" s="23"/>
      <c r="H430" s="23"/>
      <c r="I430" s="23"/>
      <c r="J430" s="23"/>
    </row>
    <row r="431" spans="1:10" ht="14.1" customHeight="1" x14ac:dyDescent="0.25">
      <c r="A431" s="23"/>
      <c r="B431" s="39" t="s">
        <v>59</v>
      </c>
      <c r="C431" s="40">
        <v>0</v>
      </c>
      <c r="D431" s="40">
        <v>0</v>
      </c>
      <c r="E431" s="40">
        <v>0</v>
      </c>
      <c r="F431" s="40">
        <v>0</v>
      </c>
      <c r="G431" s="23"/>
      <c r="H431" s="23"/>
      <c r="I431" s="23"/>
      <c r="J431" s="23"/>
    </row>
    <row r="432" spans="1:10" ht="14.1" customHeight="1" x14ac:dyDescent="0.25">
      <c r="A432" s="23"/>
      <c r="B432" s="39" t="s">
        <v>60</v>
      </c>
      <c r="C432" s="40">
        <v>0</v>
      </c>
      <c r="D432" s="40">
        <v>0</v>
      </c>
      <c r="E432" s="40">
        <v>0</v>
      </c>
      <c r="F432" s="40">
        <v>0</v>
      </c>
      <c r="G432" s="23"/>
      <c r="H432" s="23"/>
      <c r="I432" s="23"/>
      <c r="J432" s="23"/>
    </row>
    <row r="433" spans="1:10" ht="14.1" customHeight="1" x14ac:dyDescent="0.25">
      <c r="A433" s="23"/>
      <c r="B433" s="39" t="s">
        <v>61</v>
      </c>
      <c r="C433" s="40">
        <v>0</v>
      </c>
      <c r="D433" s="40">
        <v>0</v>
      </c>
      <c r="E433" s="40">
        <v>0</v>
      </c>
      <c r="F433" s="40">
        <v>0</v>
      </c>
      <c r="G433" s="23"/>
      <c r="H433" s="23"/>
      <c r="I433" s="23"/>
      <c r="J433" s="23"/>
    </row>
    <row r="434" spans="1:10" ht="14.1" customHeight="1" x14ac:dyDescent="0.25">
      <c r="A434" s="23"/>
      <c r="B434" s="39" t="s">
        <v>64</v>
      </c>
      <c r="C434" s="40">
        <v>0</v>
      </c>
      <c r="D434" s="40">
        <v>0</v>
      </c>
      <c r="E434" s="40">
        <v>0</v>
      </c>
      <c r="F434" s="40">
        <v>0</v>
      </c>
      <c r="G434" s="23"/>
      <c r="H434" s="23"/>
      <c r="I434" s="23"/>
      <c r="J434" s="23"/>
    </row>
    <row r="435" spans="1:10" ht="14.1" customHeight="1" x14ac:dyDescent="0.25">
      <c r="A435" s="23"/>
      <c r="B435" s="39" t="s">
        <v>65</v>
      </c>
      <c r="C435" s="40">
        <v>0</v>
      </c>
      <c r="D435" s="40">
        <v>0</v>
      </c>
      <c r="E435" s="40">
        <v>0</v>
      </c>
      <c r="F435" s="40">
        <v>0</v>
      </c>
      <c r="G435" s="23"/>
      <c r="H435" s="23"/>
      <c r="I435" s="23"/>
      <c r="J435" s="23"/>
    </row>
    <row r="436" spans="1:10" ht="14.1" customHeight="1" x14ac:dyDescent="0.25">
      <c r="A436" s="23"/>
      <c r="B436" s="41" t="s">
        <v>25</v>
      </c>
      <c r="C436" s="40">
        <v>0</v>
      </c>
      <c r="D436" s="40">
        <v>100000</v>
      </c>
      <c r="E436" s="40">
        <v>100000</v>
      </c>
      <c r="F436" s="40">
        <v>100000</v>
      </c>
      <c r="G436" s="23"/>
      <c r="H436" s="23"/>
      <c r="I436" s="23"/>
      <c r="J436" s="23"/>
    </row>
    <row r="437" spans="1:10" ht="15" customHeight="1" x14ac:dyDescent="0.25">
      <c r="A437" s="23"/>
      <c r="B437" s="42" t="s">
        <v>18</v>
      </c>
      <c r="C437" s="43" t="s">
        <v>18</v>
      </c>
      <c r="D437" s="43" t="s">
        <v>18</v>
      </c>
      <c r="E437" s="43" t="s">
        <v>18</v>
      </c>
      <c r="F437" s="43" t="s">
        <v>18</v>
      </c>
      <c r="G437" s="23"/>
      <c r="H437" s="23"/>
      <c r="I437" s="23"/>
      <c r="J437" s="23"/>
    </row>
    <row r="438" spans="1:10" ht="15" customHeight="1" x14ac:dyDescent="0.25">
      <c r="A438" s="23"/>
      <c r="B438" s="26" t="s">
        <v>171</v>
      </c>
      <c r="C438" s="44">
        <v>0</v>
      </c>
      <c r="D438" s="44">
        <v>366800000</v>
      </c>
      <c r="E438" s="44">
        <v>327800000</v>
      </c>
      <c r="F438" s="44">
        <v>332800000</v>
      </c>
      <c r="G438" s="23"/>
      <c r="H438" s="23"/>
      <c r="I438" s="23"/>
      <c r="J438" s="23"/>
    </row>
    <row r="439" spans="1:10" ht="15" customHeight="1" x14ac:dyDescent="0.25">
      <c r="A439" s="23"/>
      <c r="B439" s="27" t="s">
        <v>48</v>
      </c>
      <c r="C439" s="45">
        <v>0</v>
      </c>
      <c r="D439" s="45">
        <v>71100000</v>
      </c>
      <c r="E439" s="45">
        <v>71100000</v>
      </c>
      <c r="F439" s="45">
        <v>71100000</v>
      </c>
      <c r="G439" s="23"/>
      <c r="H439" s="23"/>
      <c r="I439" s="23"/>
      <c r="J439" s="23"/>
    </row>
    <row r="440" spans="1:10" ht="15" customHeight="1" x14ac:dyDescent="0.25">
      <c r="A440" s="23"/>
      <c r="B440" s="27" t="s">
        <v>49</v>
      </c>
      <c r="C440" s="45">
        <v>0</v>
      </c>
      <c r="D440" s="45">
        <v>71100000</v>
      </c>
      <c r="E440" s="45">
        <v>71100000</v>
      </c>
      <c r="F440" s="45">
        <v>71100000</v>
      </c>
      <c r="G440" s="23"/>
      <c r="H440" s="23"/>
      <c r="I440" s="23"/>
      <c r="J440" s="23"/>
    </row>
    <row r="441" spans="1:10" ht="15" customHeight="1" x14ac:dyDescent="0.25">
      <c r="A441" s="23"/>
      <c r="B441" s="27" t="s">
        <v>50</v>
      </c>
      <c r="C441" s="45">
        <v>0</v>
      </c>
      <c r="D441" s="45">
        <v>0</v>
      </c>
      <c r="E441" s="45">
        <v>0</v>
      </c>
      <c r="F441" s="45">
        <v>0</v>
      </c>
      <c r="G441" s="23"/>
      <c r="H441" s="23"/>
      <c r="I441" s="23"/>
      <c r="J441" s="23"/>
    </row>
    <row r="442" spans="1:10" ht="15" customHeight="1" x14ac:dyDescent="0.25">
      <c r="A442" s="23"/>
      <c r="B442" s="27" t="s">
        <v>51</v>
      </c>
      <c r="C442" s="45">
        <v>0</v>
      </c>
      <c r="D442" s="45">
        <v>8910000</v>
      </c>
      <c r="E442" s="45">
        <v>8910000</v>
      </c>
      <c r="F442" s="45">
        <v>8910000</v>
      </c>
      <c r="G442" s="23"/>
      <c r="H442" s="23"/>
      <c r="I442" s="23"/>
      <c r="J442" s="23"/>
    </row>
    <row r="443" spans="1:10" ht="15" customHeight="1" x14ac:dyDescent="0.25">
      <c r="A443" s="23"/>
      <c r="B443" s="27" t="s">
        <v>49</v>
      </c>
      <c r="C443" s="45">
        <v>0</v>
      </c>
      <c r="D443" s="45">
        <v>8910000</v>
      </c>
      <c r="E443" s="45">
        <v>8910000</v>
      </c>
      <c r="F443" s="45">
        <v>8910000</v>
      </c>
      <c r="G443" s="23"/>
      <c r="H443" s="23"/>
      <c r="I443" s="23"/>
      <c r="J443" s="23"/>
    </row>
    <row r="444" spans="1:10" ht="15" customHeight="1" x14ac:dyDescent="0.25">
      <c r="A444" s="23"/>
      <c r="B444" s="27" t="s">
        <v>50</v>
      </c>
      <c r="C444" s="45">
        <v>0</v>
      </c>
      <c r="D444" s="45">
        <v>0</v>
      </c>
      <c r="E444" s="45">
        <v>0</v>
      </c>
      <c r="F444" s="45">
        <v>0</v>
      </c>
      <c r="G444" s="23"/>
      <c r="H444" s="23"/>
      <c r="I444" s="23"/>
      <c r="J444" s="23"/>
    </row>
    <row r="445" spans="1:10" ht="15" customHeight="1" x14ac:dyDescent="0.25">
      <c r="A445" s="23"/>
      <c r="B445" s="27" t="s">
        <v>52</v>
      </c>
      <c r="C445" s="45">
        <v>0</v>
      </c>
      <c r="D445" s="45">
        <v>77652400</v>
      </c>
      <c r="E445" s="45">
        <v>78867740</v>
      </c>
      <c r="F445" s="45">
        <v>79852000</v>
      </c>
      <c r="G445" s="23"/>
      <c r="H445" s="23"/>
      <c r="I445" s="23"/>
      <c r="J445" s="23"/>
    </row>
    <row r="446" spans="1:10" ht="15" customHeight="1" x14ac:dyDescent="0.25">
      <c r="A446" s="23"/>
      <c r="B446" s="27" t="s">
        <v>49</v>
      </c>
      <c r="C446" s="45">
        <v>0</v>
      </c>
      <c r="D446" s="45">
        <v>74652400</v>
      </c>
      <c r="E446" s="45">
        <v>76867740</v>
      </c>
      <c r="F446" s="45">
        <v>77852000</v>
      </c>
      <c r="G446" s="23"/>
      <c r="H446" s="23"/>
      <c r="I446" s="23"/>
      <c r="J446" s="23"/>
    </row>
    <row r="447" spans="1:10" ht="15" customHeight="1" x14ac:dyDescent="0.25">
      <c r="A447" s="23"/>
      <c r="B447" s="27" t="s">
        <v>50</v>
      </c>
      <c r="C447" s="45">
        <v>0</v>
      </c>
      <c r="D447" s="45">
        <v>3000000</v>
      </c>
      <c r="E447" s="45">
        <v>2000000</v>
      </c>
      <c r="F447" s="45">
        <v>2000000</v>
      </c>
      <c r="G447" s="23"/>
      <c r="H447" s="23"/>
      <c r="I447" s="23"/>
      <c r="J447" s="23"/>
    </row>
    <row r="448" spans="1:10" ht="15" customHeight="1" x14ac:dyDescent="0.25">
      <c r="A448" s="23"/>
      <c r="B448" s="27" t="s">
        <v>53</v>
      </c>
      <c r="C448" s="45">
        <v>0</v>
      </c>
      <c r="D448" s="45">
        <v>0</v>
      </c>
      <c r="E448" s="45">
        <v>0</v>
      </c>
      <c r="F448" s="45">
        <v>0</v>
      </c>
      <c r="G448" s="23"/>
      <c r="H448" s="23"/>
      <c r="I448" s="23"/>
      <c r="J448" s="23"/>
    </row>
    <row r="449" spans="1:10" ht="15" customHeight="1" x14ac:dyDescent="0.25">
      <c r="A449" s="23"/>
      <c r="B449" s="27" t="s">
        <v>49</v>
      </c>
      <c r="C449" s="45">
        <v>0</v>
      </c>
      <c r="D449" s="45">
        <v>0</v>
      </c>
      <c r="E449" s="45">
        <v>0</v>
      </c>
      <c r="F449" s="45">
        <v>0</v>
      </c>
      <c r="G449" s="23"/>
      <c r="H449" s="23"/>
      <c r="I449" s="23"/>
      <c r="J449" s="23"/>
    </row>
    <row r="450" spans="1:10" ht="15" customHeight="1" x14ac:dyDescent="0.25">
      <c r="A450" s="23"/>
      <c r="B450" s="27" t="s">
        <v>50</v>
      </c>
      <c r="C450" s="45">
        <v>0</v>
      </c>
      <c r="D450" s="45">
        <v>0</v>
      </c>
      <c r="E450" s="45">
        <v>0</v>
      </c>
      <c r="F450" s="45">
        <v>0</v>
      </c>
      <c r="G450" s="23"/>
      <c r="H450" s="23"/>
      <c r="I450" s="23"/>
      <c r="J450" s="23"/>
    </row>
    <row r="451" spans="1:10" ht="20.100000000000001" customHeight="1" x14ac:dyDescent="0.25">
      <c r="A451" s="23"/>
      <c r="B451" s="27" t="s">
        <v>172</v>
      </c>
      <c r="C451" s="46">
        <v>0</v>
      </c>
      <c r="D451" s="46">
        <v>0</v>
      </c>
      <c r="E451" s="46">
        <v>0</v>
      </c>
      <c r="F451" s="46">
        <v>0</v>
      </c>
      <c r="G451" s="23"/>
      <c r="H451" s="23"/>
      <c r="I451" s="23"/>
      <c r="J451" s="23"/>
    </row>
    <row r="452" spans="1:10" ht="15" customHeight="1" x14ac:dyDescent="0.25">
      <c r="A452" s="23"/>
      <c r="B452" s="27" t="s">
        <v>49</v>
      </c>
      <c r="C452" s="45">
        <v>0</v>
      </c>
      <c r="D452" s="45">
        <v>0</v>
      </c>
      <c r="E452" s="45">
        <v>0</v>
      </c>
      <c r="F452" s="45">
        <v>0</v>
      </c>
      <c r="G452" s="23"/>
      <c r="H452" s="23"/>
      <c r="I452" s="23"/>
      <c r="J452" s="23"/>
    </row>
    <row r="453" spans="1:10" ht="15" customHeight="1" x14ac:dyDescent="0.25">
      <c r="A453" s="23"/>
      <c r="B453" s="27" t="s">
        <v>50</v>
      </c>
      <c r="C453" s="45">
        <v>0</v>
      </c>
      <c r="D453" s="45">
        <v>0</v>
      </c>
      <c r="E453" s="45">
        <v>0</v>
      </c>
      <c r="F453" s="45">
        <v>0</v>
      </c>
      <c r="G453" s="23"/>
      <c r="H453" s="23"/>
      <c r="I453" s="23"/>
      <c r="J453" s="23"/>
    </row>
    <row r="454" spans="1:10" ht="15" customHeight="1" x14ac:dyDescent="0.25">
      <c r="A454" s="23"/>
      <c r="B454" s="27" t="s">
        <v>55</v>
      </c>
      <c r="C454" s="45">
        <v>0</v>
      </c>
      <c r="D454" s="45">
        <v>0</v>
      </c>
      <c r="E454" s="45">
        <v>0</v>
      </c>
      <c r="F454" s="45">
        <v>0</v>
      </c>
      <c r="G454" s="23"/>
      <c r="H454" s="23"/>
      <c r="I454" s="23"/>
      <c r="J454" s="23"/>
    </row>
    <row r="455" spans="1:10" ht="15" customHeight="1" x14ac:dyDescent="0.25">
      <c r="A455" s="23"/>
      <c r="B455" s="27" t="s">
        <v>49</v>
      </c>
      <c r="C455" s="45">
        <v>0</v>
      </c>
      <c r="D455" s="45">
        <v>0</v>
      </c>
      <c r="E455" s="45">
        <v>0</v>
      </c>
      <c r="F455" s="45">
        <v>0</v>
      </c>
      <c r="G455" s="23"/>
      <c r="H455" s="23"/>
      <c r="I455" s="23"/>
      <c r="J455" s="23"/>
    </row>
    <row r="456" spans="1:10" ht="15" customHeight="1" x14ac:dyDescent="0.25">
      <c r="A456" s="23"/>
      <c r="B456" s="27" t="s">
        <v>50</v>
      </c>
      <c r="C456" s="45">
        <v>0</v>
      </c>
      <c r="D456" s="45">
        <v>0</v>
      </c>
      <c r="E456" s="45">
        <v>0</v>
      </c>
      <c r="F456" s="45">
        <v>0</v>
      </c>
      <c r="G456" s="23"/>
      <c r="H456" s="23"/>
      <c r="I456" s="23"/>
      <c r="J456" s="23"/>
    </row>
    <row r="457" spans="1:10" ht="15" customHeight="1" x14ac:dyDescent="0.25">
      <c r="A457" s="23"/>
      <c r="B457" s="27" t="s">
        <v>56</v>
      </c>
      <c r="C457" s="45">
        <v>0</v>
      </c>
      <c r="D457" s="45">
        <v>204137600</v>
      </c>
      <c r="E457" s="45">
        <v>163922260</v>
      </c>
      <c r="F457" s="45">
        <v>167938000</v>
      </c>
      <c r="G457" s="23"/>
      <c r="H457" s="23"/>
      <c r="I457" s="23"/>
      <c r="J457" s="23"/>
    </row>
    <row r="458" spans="1:10" ht="15" customHeight="1" x14ac:dyDescent="0.25">
      <c r="A458" s="23"/>
      <c r="B458" s="27" t="s">
        <v>49</v>
      </c>
      <c r="C458" s="45">
        <v>0</v>
      </c>
      <c r="D458" s="45">
        <v>204137600</v>
      </c>
      <c r="E458" s="45">
        <v>163922260</v>
      </c>
      <c r="F458" s="45">
        <v>167938000</v>
      </c>
      <c r="G458" s="23"/>
      <c r="H458" s="23"/>
      <c r="I458" s="23"/>
      <c r="J458" s="23"/>
    </row>
    <row r="459" spans="1:10" ht="15" customHeight="1" x14ac:dyDescent="0.25">
      <c r="A459" s="23"/>
      <c r="B459" s="27" t="s">
        <v>50</v>
      </c>
      <c r="C459" s="45">
        <v>0</v>
      </c>
      <c r="D459" s="45">
        <v>0</v>
      </c>
      <c r="E459" s="45">
        <v>0</v>
      </c>
      <c r="F459" s="45">
        <v>0</v>
      </c>
      <c r="G459" s="23"/>
      <c r="H459" s="23"/>
      <c r="I459" s="23"/>
      <c r="J459" s="23"/>
    </row>
    <row r="460" spans="1:10" ht="15" customHeight="1" x14ac:dyDescent="0.25">
      <c r="A460" s="23"/>
      <c r="B460" s="27" t="s">
        <v>57</v>
      </c>
      <c r="C460" s="45">
        <v>0</v>
      </c>
      <c r="D460" s="45">
        <v>0</v>
      </c>
      <c r="E460" s="45">
        <v>0</v>
      </c>
      <c r="F460" s="45">
        <v>0</v>
      </c>
      <c r="G460" s="23"/>
      <c r="H460" s="23"/>
      <c r="I460" s="23"/>
      <c r="J460" s="23"/>
    </row>
    <row r="461" spans="1:10" ht="15" customHeight="1" x14ac:dyDescent="0.25">
      <c r="A461" s="23"/>
      <c r="B461" s="27" t="s">
        <v>49</v>
      </c>
      <c r="C461" s="45">
        <v>0</v>
      </c>
      <c r="D461" s="45">
        <v>0</v>
      </c>
      <c r="E461" s="45">
        <v>0</v>
      </c>
      <c r="F461" s="45">
        <v>0</v>
      </c>
      <c r="G461" s="23"/>
      <c r="H461" s="23"/>
      <c r="I461" s="23"/>
      <c r="J461" s="23"/>
    </row>
    <row r="462" spans="1:10" ht="15" customHeight="1" x14ac:dyDescent="0.25">
      <c r="A462" s="23"/>
      <c r="B462" s="27" t="s">
        <v>58</v>
      </c>
      <c r="C462" s="45">
        <v>0</v>
      </c>
      <c r="D462" s="45">
        <v>0</v>
      </c>
      <c r="E462" s="45">
        <v>0</v>
      </c>
      <c r="F462" s="45">
        <v>0</v>
      </c>
      <c r="G462" s="23"/>
      <c r="H462" s="23"/>
      <c r="I462" s="23"/>
      <c r="J462" s="23"/>
    </row>
    <row r="463" spans="1:10" ht="15" customHeight="1" x14ac:dyDescent="0.25">
      <c r="A463" s="23"/>
      <c r="B463" s="27" t="s">
        <v>59</v>
      </c>
      <c r="C463" s="45">
        <v>0</v>
      </c>
      <c r="D463" s="45">
        <v>0</v>
      </c>
      <c r="E463" s="45">
        <v>0</v>
      </c>
      <c r="F463" s="45">
        <v>0</v>
      </c>
      <c r="G463" s="23"/>
      <c r="H463" s="23"/>
      <c r="I463" s="23"/>
      <c r="J463" s="23"/>
    </row>
    <row r="464" spans="1:10" ht="15" customHeight="1" x14ac:dyDescent="0.25">
      <c r="A464" s="23"/>
      <c r="B464" s="27" t="s">
        <v>60</v>
      </c>
      <c r="C464" s="45">
        <v>0</v>
      </c>
      <c r="D464" s="45">
        <v>0</v>
      </c>
      <c r="E464" s="45">
        <v>0</v>
      </c>
      <c r="F464" s="45">
        <v>0</v>
      </c>
      <c r="G464" s="23"/>
      <c r="H464" s="23"/>
      <c r="I464" s="23"/>
      <c r="J464" s="23"/>
    </row>
    <row r="465" spans="1:10" ht="15" customHeight="1" x14ac:dyDescent="0.25">
      <c r="A465" s="23"/>
      <c r="B465" s="27" t="s">
        <v>61</v>
      </c>
      <c r="C465" s="45">
        <v>0</v>
      </c>
      <c r="D465" s="45">
        <v>0</v>
      </c>
      <c r="E465" s="45">
        <v>0</v>
      </c>
      <c r="F465" s="45">
        <v>0</v>
      </c>
      <c r="G465" s="23"/>
      <c r="H465" s="23"/>
      <c r="I465" s="23"/>
      <c r="J465" s="23"/>
    </row>
    <row r="466" spans="1:10" ht="15" customHeight="1" x14ac:dyDescent="0.25">
      <c r="A466" s="23"/>
      <c r="B466" s="27" t="s">
        <v>62</v>
      </c>
      <c r="C466" s="45">
        <v>0</v>
      </c>
      <c r="D466" s="45">
        <v>5000000</v>
      </c>
      <c r="E466" s="45">
        <v>5000000</v>
      </c>
      <c r="F466" s="45">
        <v>5000000</v>
      </c>
      <c r="G466" s="23"/>
      <c r="H466" s="23"/>
      <c r="I466" s="23"/>
      <c r="J466" s="23"/>
    </row>
    <row r="467" spans="1:10" ht="15" customHeight="1" x14ac:dyDescent="0.25">
      <c r="A467" s="23"/>
      <c r="B467" s="27" t="s">
        <v>49</v>
      </c>
      <c r="C467" s="45">
        <v>0</v>
      </c>
      <c r="D467" s="45">
        <v>5000000</v>
      </c>
      <c r="E467" s="45">
        <v>5000000</v>
      </c>
      <c r="F467" s="45">
        <v>5000000</v>
      </c>
      <c r="G467" s="23"/>
      <c r="H467" s="23"/>
      <c r="I467" s="23"/>
      <c r="J467" s="23"/>
    </row>
    <row r="468" spans="1:10" ht="15" customHeight="1" x14ac:dyDescent="0.25">
      <c r="A468" s="23"/>
      <c r="B468" s="27" t="s">
        <v>58</v>
      </c>
      <c r="C468" s="45">
        <v>0</v>
      </c>
      <c r="D468" s="45">
        <v>0</v>
      </c>
      <c r="E468" s="45">
        <v>0</v>
      </c>
      <c r="F468" s="45">
        <v>0</v>
      </c>
      <c r="G468" s="23"/>
      <c r="H468" s="23"/>
      <c r="I468" s="23"/>
      <c r="J468" s="23"/>
    </row>
    <row r="469" spans="1:10" ht="15" customHeight="1" x14ac:dyDescent="0.25">
      <c r="A469" s="23"/>
      <c r="B469" s="27" t="s">
        <v>59</v>
      </c>
      <c r="C469" s="45">
        <v>0</v>
      </c>
      <c r="D469" s="45">
        <v>0</v>
      </c>
      <c r="E469" s="45">
        <v>0</v>
      </c>
      <c r="F469" s="45">
        <v>0</v>
      </c>
      <c r="G469" s="23"/>
      <c r="H469" s="23"/>
      <c r="I469" s="23"/>
      <c r="J469" s="23"/>
    </row>
    <row r="470" spans="1:10" ht="15" customHeight="1" x14ac:dyDescent="0.25">
      <c r="A470" s="23"/>
      <c r="B470" s="27" t="s">
        <v>60</v>
      </c>
      <c r="C470" s="45">
        <v>0</v>
      </c>
      <c r="D470" s="45">
        <v>0</v>
      </c>
      <c r="E470" s="45">
        <v>0</v>
      </c>
      <c r="F470" s="45">
        <v>0</v>
      </c>
      <c r="G470" s="23"/>
      <c r="H470" s="23"/>
      <c r="I470" s="23"/>
      <c r="J470" s="23"/>
    </row>
    <row r="471" spans="1:10" ht="15" customHeight="1" x14ac:dyDescent="0.25">
      <c r="A471" s="23"/>
      <c r="B471" s="27" t="s">
        <v>61</v>
      </c>
      <c r="C471" s="45">
        <v>0</v>
      </c>
      <c r="D471" s="45">
        <v>0</v>
      </c>
      <c r="E471" s="45">
        <v>0</v>
      </c>
      <c r="F471" s="45">
        <v>0</v>
      </c>
      <c r="G471" s="23"/>
      <c r="H471" s="23"/>
      <c r="I471" s="23"/>
      <c r="J471" s="23"/>
    </row>
    <row r="472" spans="1:10" ht="15" customHeight="1" x14ac:dyDescent="0.25">
      <c r="A472" s="23"/>
      <c r="B472" s="27" t="s">
        <v>63</v>
      </c>
      <c r="C472" s="45">
        <v>0</v>
      </c>
      <c r="D472" s="45">
        <v>0</v>
      </c>
      <c r="E472" s="45">
        <v>0</v>
      </c>
      <c r="F472" s="45">
        <v>0</v>
      </c>
      <c r="G472" s="23"/>
      <c r="H472" s="23"/>
      <c r="I472" s="23"/>
      <c r="J472" s="23"/>
    </row>
    <row r="473" spans="1:10" ht="15" customHeight="1" x14ac:dyDescent="0.25">
      <c r="A473" s="23"/>
      <c r="B473" s="27" t="s">
        <v>49</v>
      </c>
      <c r="C473" s="45">
        <v>0</v>
      </c>
      <c r="D473" s="45">
        <v>0</v>
      </c>
      <c r="E473" s="45">
        <v>0</v>
      </c>
      <c r="F473" s="45">
        <v>0</v>
      </c>
      <c r="G473" s="23"/>
      <c r="H473" s="23"/>
      <c r="I473" s="23"/>
      <c r="J473" s="23"/>
    </row>
    <row r="474" spans="1:10" ht="15" customHeight="1" x14ac:dyDescent="0.25">
      <c r="A474" s="23"/>
      <c r="B474" s="27" t="s">
        <v>58</v>
      </c>
      <c r="C474" s="45">
        <v>0</v>
      </c>
      <c r="D474" s="45">
        <v>0</v>
      </c>
      <c r="E474" s="45">
        <v>0</v>
      </c>
      <c r="F474" s="45">
        <v>0</v>
      </c>
      <c r="G474" s="23"/>
      <c r="H474" s="23"/>
      <c r="I474" s="23"/>
      <c r="J474" s="23"/>
    </row>
    <row r="475" spans="1:10" ht="15" customHeight="1" x14ac:dyDescent="0.25">
      <c r="A475" s="23"/>
      <c r="B475" s="27" t="s">
        <v>59</v>
      </c>
      <c r="C475" s="45">
        <v>0</v>
      </c>
      <c r="D475" s="45">
        <v>0</v>
      </c>
      <c r="E475" s="45">
        <v>0</v>
      </c>
      <c r="F475" s="45">
        <v>0</v>
      </c>
      <c r="G475" s="23"/>
      <c r="H475" s="23"/>
      <c r="I475" s="23"/>
      <c r="J475" s="23"/>
    </row>
    <row r="476" spans="1:10" ht="15" customHeight="1" x14ac:dyDescent="0.25">
      <c r="A476" s="23"/>
      <c r="B476" s="27" t="s">
        <v>60</v>
      </c>
      <c r="C476" s="45">
        <v>0</v>
      </c>
      <c r="D476" s="45">
        <v>0</v>
      </c>
      <c r="E476" s="45">
        <v>0</v>
      </c>
      <c r="F476" s="45">
        <v>0</v>
      </c>
      <c r="G476" s="23"/>
      <c r="H476" s="23"/>
      <c r="I476" s="23"/>
      <c r="J476" s="23"/>
    </row>
    <row r="477" spans="1:10" ht="15" customHeight="1" x14ac:dyDescent="0.25">
      <c r="A477" s="23"/>
      <c r="B477" s="27" t="s">
        <v>61</v>
      </c>
      <c r="C477" s="45">
        <v>0</v>
      </c>
      <c r="D477" s="45">
        <v>0</v>
      </c>
      <c r="E477" s="45">
        <v>0</v>
      </c>
      <c r="F477" s="45">
        <v>0</v>
      </c>
      <c r="G477" s="23"/>
      <c r="H477" s="23"/>
      <c r="I477" s="23"/>
      <c r="J477" s="23"/>
    </row>
    <row r="478" spans="1:10" ht="15" customHeight="1" x14ac:dyDescent="0.25">
      <c r="A478" s="23"/>
      <c r="B478" s="27" t="s">
        <v>64</v>
      </c>
      <c r="C478" s="45">
        <v>0</v>
      </c>
      <c r="D478" s="45">
        <v>0</v>
      </c>
      <c r="E478" s="45">
        <v>0</v>
      </c>
      <c r="F478" s="45">
        <v>0</v>
      </c>
      <c r="G478" s="23"/>
      <c r="H478" s="23"/>
      <c r="I478" s="23"/>
      <c r="J478" s="23"/>
    </row>
    <row r="479" spans="1:10" ht="15" customHeight="1" x14ac:dyDescent="0.25">
      <c r="A479" s="23"/>
      <c r="B479" s="27" t="s">
        <v>65</v>
      </c>
      <c r="C479" s="45">
        <v>0</v>
      </c>
      <c r="D479" s="45">
        <v>0</v>
      </c>
      <c r="E479" s="45">
        <v>0</v>
      </c>
      <c r="F479" s="45">
        <v>0</v>
      </c>
      <c r="G479" s="23"/>
      <c r="H479" s="23"/>
      <c r="I479" s="23"/>
      <c r="J479" s="23"/>
    </row>
    <row r="480" spans="1:10" ht="20.100000000000001" customHeight="1" x14ac:dyDescent="0.25">
      <c r="A480" s="23"/>
      <c r="B480" s="47" t="s">
        <v>18</v>
      </c>
      <c r="C480" s="23"/>
      <c r="D480" s="23"/>
      <c r="E480" s="23"/>
      <c r="F480" s="23"/>
      <c r="G480" s="23"/>
      <c r="H480" s="23"/>
      <c r="I480" s="23"/>
      <c r="J480" s="23"/>
    </row>
  </sheetData>
  <mergeCells count="51">
    <mergeCell ref="B392:F392"/>
    <mergeCell ref="B379:F379"/>
    <mergeCell ref="C380:F380"/>
    <mergeCell ref="C381:F381"/>
    <mergeCell ref="C382:F382"/>
    <mergeCell ref="C383:F383"/>
    <mergeCell ref="C323:F323"/>
    <mergeCell ref="C324:F324"/>
    <mergeCell ref="C325:F325"/>
    <mergeCell ref="B334:F334"/>
    <mergeCell ref="C140:F140"/>
    <mergeCell ref="B149:F149"/>
    <mergeCell ref="C194:F194"/>
    <mergeCell ref="B201:F201"/>
    <mergeCell ref="C202:F202"/>
    <mergeCell ref="C203:F203"/>
    <mergeCell ref="B265:F265"/>
    <mergeCell ref="C266:F266"/>
    <mergeCell ref="C267:F267"/>
    <mergeCell ref="C268:F268"/>
    <mergeCell ref="C269:F269"/>
    <mergeCell ref="B278:F278"/>
    <mergeCell ref="C204:F204"/>
    <mergeCell ref="C205:F205"/>
    <mergeCell ref="B214:F214"/>
    <mergeCell ref="C259:F259"/>
    <mergeCell ref="C26:F26"/>
    <mergeCell ref="B35:F35"/>
    <mergeCell ref="B80:F80"/>
    <mergeCell ref="C81:F81"/>
    <mergeCell ref="C82:F82"/>
    <mergeCell ref="C83:F83"/>
    <mergeCell ref="C84:F84"/>
    <mergeCell ref="B93:F93"/>
    <mergeCell ref="C138:F138"/>
    <mergeCell ref="C139:F139"/>
    <mergeCell ref="C6:F6"/>
    <mergeCell ref="C7:F7"/>
    <mergeCell ref="B8:F8"/>
    <mergeCell ref="B9:F9"/>
    <mergeCell ref="C10:F10"/>
    <mergeCell ref="C15:F15"/>
    <mergeCell ref="B22:F22"/>
    <mergeCell ref="C23:F23"/>
    <mergeCell ref="C24:F24"/>
    <mergeCell ref="C25:F25"/>
    <mergeCell ref="B1:F1"/>
    <mergeCell ref="B2:F2"/>
    <mergeCell ref="C3:F3"/>
    <mergeCell ref="C4:F4"/>
    <mergeCell ref="C5:F5"/>
  </mergeCells>
  <pageMargins left="0" right="0" top="0" bottom="0" header="0" footer="0"/>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296"/>
  <sheetViews>
    <sheetView view="pageBreakPreview" topLeftCell="A258" zoomScale="60" zoomScaleNormal="100" workbookViewId="0">
      <selection activeCell="H307" sqref="H307"/>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2222</v>
      </c>
      <c r="D3" s="1632"/>
      <c r="E3" s="1632"/>
      <c r="F3" s="1632"/>
      <c r="G3" s="23"/>
      <c r="H3" s="23"/>
      <c r="I3" s="23"/>
      <c r="J3" s="23"/>
    </row>
    <row r="4" spans="1:10" ht="14.1" customHeight="1" x14ac:dyDescent="0.25">
      <c r="A4" s="23"/>
      <c r="B4" s="25" t="s">
        <v>4</v>
      </c>
      <c r="C4" s="1631" t="s">
        <v>2223</v>
      </c>
      <c r="D4" s="1632"/>
      <c r="E4" s="1632"/>
      <c r="F4" s="1632"/>
      <c r="G4" s="23"/>
      <c r="H4" s="23"/>
      <c r="I4" s="23"/>
      <c r="J4" s="23"/>
    </row>
    <row r="5" spans="1:10" ht="14.1" customHeight="1" x14ac:dyDescent="0.25">
      <c r="A5" s="23"/>
      <c r="B5" s="25" t="s">
        <v>6</v>
      </c>
      <c r="C5" s="1631" t="s">
        <v>2224</v>
      </c>
      <c r="D5" s="1632"/>
      <c r="E5" s="1632"/>
      <c r="F5" s="1632"/>
      <c r="G5" s="23"/>
      <c r="H5" s="23"/>
      <c r="I5" s="23"/>
      <c r="J5" s="23"/>
    </row>
    <row r="6" spans="1:10" ht="14.1" customHeight="1" x14ac:dyDescent="0.25">
      <c r="A6" s="23"/>
      <c r="B6" s="25" t="s">
        <v>8</v>
      </c>
      <c r="C6" s="1631" t="s">
        <v>2225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30.95" customHeight="1" x14ac:dyDescent="0.25">
      <c r="A9" s="23"/>
      <c r="B9" s="1629" t="s">
        <v>2226</v>
      </c>
      <c r="C9" s="1630"/>
      <c r="D9" s="1630"/>
      <c r="E9" s="1630"/>
      <c r="F9" s="1630"/>
      <c r="G9" s="23"/>
      <c r="H9" s="23"/>
      <c r="I9" s="23"/>
      <c r="J9" s="23"/>
    </row>
    <row r="10" spans="1:10" ht="112.5" customHeight="1" x14ac:dyDescent="0.25">
      <c r="A10" s="23"/>
      <c r="B10" s="26" t="s">
        <v>14</v>
      </c>
      <c r="C10" s="1623" t="s">
        <v>2227</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62.1" customHeight="1" x14ac:dyDescent="0.25">
      <c r="A13" s="23"/>
      <c r="B13" s="27" t="s">
        <v>2228</v>
      </c>
      <c r="C13" s="31" t="s">
        <v>1515</v>
      </c>
      <c r="D13" s="31" t="s">
        <v>1517</v>
      </c>
      <c r="E13" s="31" t="s">
        <v>1518</v>
      </c>
      <c r="F13" s="31" t="s">
        <v>2229</v>
      </c>
      <c r="G13" s="23"/>
      <c r="H13" s="23"/>
      <c r="I13" s="23"/>
      <c r="J13" s="23"/>
    </row>
    <row r="14" spans="1:10" ht="51.95" customHeight="1" x14ac:dyDescent="0.25">
      <c r="A14" s="23"/>
      <c r="B14" s="27" t="s">
        <v>2230</v>
      </c>
      <c r="C14" s="31" t="s">
        <v>1516</v>
      </c>
      <c r="D14" s="31" t="s">
        <v>1518</v>
      </c>
      <c r="E14" s="31" t="s">
        <v>1524</v>
      </c>
      <c r="F14" s="31" t="s">
        <v>1525</v>
      </c>
      <c r="G14" s="23"/>
      <c r="H14" s="23"/>
      <c r="I14" s="23"/>
      <c r="J14" s="23"/>
    </row>
    <row r="15" spans="1:10" ht="41.1" customHeight="1" x14ac:dyDescent="0.25">
      <c r="A15" s="23"/>
      <c r="B15" s="27" t="s">
        <v>2231</v>
      </c>
      <c r="C15" s="31" t="s">
        <v>1516</v>
      </c>
      <c r="D15" s="31" t="s">
        <v>2232</v>
      </c>
      <c r="E15" s="31" t="s">
        <v>2233</v>
      </c>
      <c r="F15" s="31" t="s">
        <v>1524</v>
      </c>
      <c r="G15" s="23"/>
      <c r="H15" s="23"/>
      <c r="I15" s="23"/>
      <c r="J15" s="23"/>
    </row>
    <row r="16" spans="1:10" ht="27.75" customHeight="1" x14ac:dyDescent="0.25">
      <c r="A16" s="23"/>
      <c r="B16" s="26" t="s">
        <v>16</v>
      </c>
      <c r="C16" s="1623" t="s">
        <v>2234</v>
      </c>
      <c r="D16" s="1624"/>
      <c r="E16" s="1624"/>
      <c r="F16" s="1624"/>
      <c r="G16" s="23"/>
      <c r="H16" s="23"/>
      <c r="I16" s="23"/>
      <c r="J16" s="23"/>
    </row>
    <row r="17" spans="1:10" ht="27.95" customHeight="1" x14ac:dyDescent="0.25">
      <c r="A17" s="23"/>
      <c r="B17" s="27" t="s">
        <v>184</v>
      </c>
      <c r="C17" s="28">
        <v>2023</v>
      </c>
      <c r="D17" s="28">
        <v>2024</v>
      </c>
      <c r="E17" s="28">
        <v>2025</v>
      </c>
      <c r="F17" s="28">
        <v>2026</v>
      </c>
      <c r="G17" s="23"/>
      <c r="H17" s="23"/>
      <c r="I17" s="23"/>
      <c r="J17" s="23"/>
    </row>
    <row r="18" spans="1:10" ht="14.1" customHeight="1" x14ac:dyDescent="0.25">
      <c r="A18" s="23"/>
      <c r="B18" s="29"/>
      <c r="C18" s="30" t="s">
        <v>22</v>
      </c>
      <c r="D18" s="30" t="s">
        <v>23</v>
      </c>
      <c r="E18" s="30" t="s">
        <v>23</v>
      </c>
      <c r="F18" s="30" t="s">
        <v>23</v>
      </c>
      <c r="G18" s="23"/>
      <c r="H18" s="23"/>
      <c r="I18" s="23"/>
      <c r="J18" s="23"/>
    </row>
    <row r="19" spans="1:10" ht="67.5" customHeight="1" x14ac:dyDescent="0.25">
      <c r="A19" s="23"/>
      <c r="B19" s="27" t="s">
        <v>2235</v>
      </c>
      <c r="C19" s="31" t="s">
        <v>130</v>
      </c>
      <c r="D19" s="31" t="s">
        <v>130</v>
      </c>
      <c r="E19" s="31" t="s">
        <v>130</v>
      </c>
      <c r="F19" s="31" t="s">
        <v>130</v>
      </c>
      <c r="G19" s="23"/>
      <c r="H19" s="23"/>
      <c r="I19" s="23"/>
      <c r="J19" s="23"/>
    </row>
    <row r="20" spans="1:10" ht="62.1" customHeight="1" x14ac:dyDescent="0.25">
      <c r="A20" s="23"/>
      <c r="B20" s="27" t="s">
        <v>2236</v>
      </c>
      <c r="C20" s="31" t="s">
        <v>245</v>
      </c>
      <c r="D20" s="31" t="s">
        <v>245</v>
      </c>
      <c r="E20" s="31" t="s">
        <v>245</v>
      </c>
      <c r="F20" s="31" t="s">
        <v>245</v>
      </c>
      <c r="G20" s="23"/>
      <c r="H20" s="23"/>
      <c r="I20" s="23"/>
      <c r="J20" s="23"/>
    </row>
    <row r="21" spans="1:10" ht="62.1" customHeight="1" x14ac:dyDescent="0.25">
      <c r="A21" s="23"/>
      <c r="B21" s="27" t="s">
        <v>2237</v>
      </c>
      <c r="C21" s="31" t="s">
        <v>181</v>
      </c>
      <c r="D21" s="31" t="s">
        <v>181</v>
      </c>
      <c r="E21" s="31" t="s">
        <v>181</v>
      </c>
      <c r="F21" s="31" t="s">
        <v>181</v>
      </c>
      <c r="G21" s="23"/>
      <c r="H21" s="23"/>
      <c r="I21" s="23"/>
      <c r="J21" s="23"/>
    </row>
    <row r="22" spans="1:10" ht="30.95" customHeight="1" x14ac:dyDescent="0.25">
      <c r="A22" s="23"/>
      <c r="B22" s="27" t="s">
        <v>2238</v>
      </c>
      <c r="C22" s="31" t="s">
        <v>371</v>
      </c>
      <c r="D22" s="31" t="s">
        <v>2239</v>
      </c>
      <c r="E22" s="31" t="s">
        <v>2240</v>
      </c>
      <c r="F22" s="31" t="s">
        <v>1520</v>
      </c>
      <c r="G22" s="23"/>
      <c r="H22" s="23"/>
      <c r="I22" s="23"/>
      <c r="J22" s="23"/>
    </row>
    <row r="23" spans="1:10" ht="62.1" customHeight="1" x14ac:dyDescent="0.25">
      <c r="A23" s="23"/>
      <c r="B23" s="27" t="s">
        <v>2241</v>
      </c>
      <c r="C23" s="31" t="s">
        <v>1515</v>
      </c>
      <c r="D23" s="31" t="s">
        <v>1517</v>
      </c>
      <c r="E23" s="31" t="s">
        <v>2242</v>
      </c>
      <c r="F23" s="31" t="s">
        <v>2229</v>
      </c>
      <c r="G23" s="23"/>
      <c r="H23" s="23"/>
      <c r="I23" s="23"/>
      <c r="J23" s="23"/>
    </row>
    <row r="24" spans="1:10" ht="41.1" customHeight="1" x14ac:dyDescent="0.25">
      <c r="A24" s="23"/>
      <c r="B24" s="27" t="s">
        <v>2243</v>
      </c>
      <c r="C24" s="31" t="s">
        <v>2244</v>
      </c>
      <c r="D24" s="31" t="s">
        <v>1522</v>
      </c>
      <c r="E24" s="31" t="s">
        <v>1515</v>
      </c>
      <c r="F24" s="31" t="s">
        <v>1516</v>
      </c>
      <c r="G24" s="23"/>
      <c r="H24" s="23"/>
      <c r="I24" s="23"/>
      <c r="J24" s="23"/>
    </row>
    <row r="25" spans="1:10" ht="14.1" customHeight="1" x14ac:dyDescent="0.25">
      <c r="A25" s="23"/>
      <c r="B25" s="1621" t="s">
        <v>27</v>
      </c>
      <c r="C25" s="1622"/>
      <c r="D25" s="1622"/>
      <c r="E25" s="1622"/>
      <c r="F25" s="1622"/>
      <c r="G25" s="23"/>
      <c r="H25" s="23"/>
      <c r="I25" s="23"/>
      <c r="J25" s="23"/>
    </row>
    <row r="26" spans="1:10" ht="14.1" customHeight="1" x14ac:dyDescent="0.25">
      <c r="A26" s="23"/>
      <c r="B26" s="32" t="s">
        <v>2245</v>
      </c>
      <c r="C26" s="1621" t="s">
        <v>2246</v>
      </c>
      <c r="D26" s="1622"/>
      <c r="E26" s="1622"/>
      <c r="F26" s="1622"/>
      <c r="G26" s="23"/>
      <c r="H26" s="23"/>
      <c r="I26" s="23"/>
      <c r="J26" s="23"/>
    </row>
    <row r="27" spans="1:10" x14ac:dyDescent="0.25">
      <c r="A27" s="23"/>
      <c r="B27" s="33" t="s">
        <v>19</v>
      </c>
      <c r="C27" s="1619" t="s">
        <v>2247</v>
      </c>
      <c r="D27" s="1620"/>
      <c r="E27" s="1620"/>
      <c r="F27" s="1620"/>
      <c r="G27" s="23"/>
      <c r="H27" s="23"/>
      <c r="I27" s="23"/>
      <c r="J27" s="23"/>
    </row>
    <row r="28" spans="1:10" ht="54.95" customHeight="1" x14ac:dyDescent="0.25">
      <c r="A28" s="23"/>
      <c r="B28" s="34" t="s">
        <v>20</v>
      </c>
      <c r="C28" s="1615" t="s">
        <v>2248</v>
      </c>
      <c r="D28" s="1616"/>
      <c r="E28" s="1616"/>
      <c r="F28" s="1616"/>
      <c r="G28" s="23"/>
      <c r="H28" s="23"/>
      <c r="I28" s="23"/>
      <c r="J28" s="23"/>
    </row>
    <row r="29" spans="1:10" x14ac:dyDescent="0.25">
      <c r="A29" s="23"/>
      <c r="B29" s="34" t="s">
        <v>21</v>
      </c>
      <c r="C29" s="1615" t="s">
        <v>2249</v>
      </c>
      <c r="D29" s="1616"/>
      <c r="E29" s="1616"/>
      <c r="F29" s="1616"/>
      <c r="G29" s="23"/>
      <c r="H29" s="23"/>
      <c r="I29" s="23"/>
      <c r="J29" s="23"/>
    </row>
    <row r="30" spans="1:10" ht="15" customHeight="1" x14ac:dyDescent="0.25">
      <c r="A30" s="23"/>
      <c r="B30" s="35"/>
      <c r="C30" s="36">
        <v>2023</v>
      </c>
      <c r="D30" s="36">
        <v>2024</v>
      </c>
      <c r="E30" s="36">
        <v>2025</v>
      </c>
      <c r="F30" s="36">
        <v>2026</v>
      </c>
      <c r="G30" s="23"/>
      <c r="H30" s="23"/>
      <c r="I30" s="23"/>
      <c r="J30" s="23"/>
    </row>
    <row r="31" spans="1:10" ht="15" customHeight="1" x14ac:dyDescent="0.25">
      <c r="A31" s="23"/>
      <c r="B31" s="37"/>
      <c r="C31" s="38" t="s">
        <v>22</v>
      </c>
      <c r="D31" s="38" t="s">
        <v>23</v>
      </c>
      <c r="E31" s="38" t="s">
        <v>23</v>
      </c>
      <c r="F31" s="38" t="s">
        <v>23</v>
      </c>
      <c r="G31" s="23"/>
      <c r="H31" s="23"/>
      <c r="I31" s="23"/>
      <c r="J31" s="23"/>
    </row>
    <row r="32" spans="1:10" ht="14.1" customHeight="1" x14ac:dyDescent="0.25">
      <c r="A32" s="23"/>
      <c r="B32" s="27" t="s">
        <v>33</v>
      </c>
      <c r="C32" s="31" t="s">
        <v>2250</v>
      </c>
      <c r="D32" s="31" t="s">
        <v>2250</v>
      </c>
      <c r="E32" s="31" t="s">
        <v>2250</v>
      </c>
      <c r="F32" s="31" t="s">
        <v>2250</v>
      </c>
      <c r="G32" s="23"/>
      <c r="H32" s="23"/>
      <c r="I32" s="23"/>
      <c r="J32" s="23"/>
    </row>
    <row r="33" spans="1:10" ht="14.1" customHeight="1" x14ac:dyDescent="0.25">
      <c r="A33" s="23"/>
      <c r="B33" s="27" t="s">
        <v>35</v>
      </c>
      <c r="C33" s="31" t="s">
        <v>2251</v>
      </c>
      <c r="D33" s="31" t="s">
        <v>2252</v>
      </c>
      <c r="E33" s="31" t="s">
        <v>2252</v>
      </c>
      <c r="F33" s="31" t="s">
        <v>2253</v>
      </c>
      <c r="G33" s="23"/>
      <c r="H33" s="23"/>
      <c r="I33" s="23"/>
      <c r="J33" s="23"/>
    </row>
    <row r="34" spans="1:10" ht="14.1" customHeight="1" x14ac:dyDescent="0.25">
      <c r="A34" s="23"/>
      <c r="B34" s="27" t="s">
        <v>40</v>
      </c>
      <c r="C34" s="31" t="s">
        <v>2254</v>
      </c>
      <c r="D34" s="31" t="s">
        <v>2255</v>
      </c>
      <c r="E34" s="31" t="s">
        <v>2255</v>
      </c>
      <c r="F34" s="31" t="s">
        <v>2256</v>
      </c>
      <c r="G34" s="23"/>
      <c r="H34" s="23"/>
      <c r="I34" s="23"/>
      <c r="J34" s="23"/>
    </row>
    <row r="35" spans="1:10" ht="14.1" customHeight="1" x14ac:dyDescent="0.25">
      <c r="A35" s="23"/>
      <c r="B35" s="27" t="s">
        <v>41</v>
      </c>
      <c r="C35" s="31" t="s">
        <v>18</v>
      </c>
      <c r="D35" s="31" t="s">
        <v>42</v>
      </c>
      <c r="E35" s="31" t="s">
        <v>42</v>
      </c>
      <c r="F35" s="31" t="s">
        <v>42</v>
      </c>
      <c r="G35" s="23"/>
      <c r="H35" s="23"/>
      <c r="I35" s="23"/>
      <c r="J35" s="23"/>
    </row>
    <row r="36" spans="1:10" ht="14.1" customHeight="1" x14ac:dyDescent="0.25">
      <c r="A36" s="23"/>
      <c r="B36" s="27" t="s">
        <v>43</v>
      </c>
      <c r="C36" s="31" t="s">
        <v>18</v>
      </c>
      <c r="D36" s="31" t="s">
        <v>2257</v>
      </c>
      <c r="E36" s="31" t="s">
        <v>42</v>
      </c>
      <c r="F36" s="31" t="s">
        <v>2258</v>
      </c>
      <c r="G36" s="23"/>
      <c r="H36" s="23"/>
      <c r="I36" s="23"/>
      <c r="J36" s="23"/>
    </row>
    <row r="37" spans="1:10" ht="14.1" customHeight="1" x14ac:dyDescent="0.25">
      <c r="A37" s="23"/>
      <c r="B37" s="27" t="s">
        <v>47</v>
      </c>
      <c r="C37" s="31" t="s">
        <v>18</v>
      </c>
      <c r="D37" s="31" t="s">
        <v>2257</v>
      </c>
      <c r="E37" s="31" t="s">
        <v>42</v>
      </c>
      <c r="F37" s="31" t="s">
        <v>2258</v>
      </c>
      <c r="G37" s="23"/>
      <c r="H37" s="23"/>
      <c r="I37" s="23"/>
      <c r="J37" s="23"/>
    </row>
    <row r="38" spans="1:10" ht="14.1" customHeight="1" x14ac:dyDescent="0.25">
      <c r="A38" s="23"/>
      <c r="B38" s="1617" t="s">
        <v>24</v>
      </c>
      <c r="C38" s="1618"/>
      <c r="D38" s="1618"/>
      <c r="E38" s="1618"/>
      <c r="F38" s="1618"/>
      <c r="G38" s="23"/>
      <c r="H38" s="23"/>
      <c r="I38" s="23"/>
      <c r="J38" s="23"/>
    </row>
    <row r="39" spans="1:10" ht="14.1" customHeight="1" x14ac:dyDescent="0.25">
      <c r="A39" s="23"/>
      <c r="B39" s="35"/>
      <c r="C39" s="36">
        <v>2023</v>
      </c>
      <c r="D39" s="36">
        <v>2024</v>
      </c>
      <c r="E39" s="36">
        <v>2025</v>
      </c>
      <c r="F39" s="36">
        <v>2026</v>
      </c>
      <c r="G39" s="23"/>
      <c r="H39" s="23"/>
      <c r="I39" s="23"/>
      <c r="J39" s="23"/>
    </row>
    <row r="40" spans="1:10" ht="14.1" customHeight="1" x14ac:dyDescent="0.25">
      <c r="A40" s="23"/>
      <c r="B40" s="37"/>
      <c r="C40" s="38" t="s">
        <v>22</v>
      </c>
      <c r="D40" s="38" t="s">
        <v>23</v>
      </c>
      <c r="E40" s="38" t="s">
        <v>23</v>
      </c>
      <c r="F40" s="38" t="s">
        <v>23</v>
      </c>
      <c r="G40" s="23"/>
      <c r="H40" s="23"/>
      <c r="I40" s="23"/>
      <c r="J40" s="23"/>
    </row>
    <row r="41" spans="1:10" ht="14.1" customHeight="1" x14ac:dyDescent="0.25">
      <c r="A41" s="23"/>
      <c r="B41" s="39" t="s">
        <v>48</v>
      </c>
      <c r="C41" s="40">
        <v>0</v>
      </c>
      <c r="D41" s="40">
        <v>8532000</v>
      </c>
      <c r="E41" s="40">
        <v>8532000</v>
      </c>
      <c r="F41" s="40">
        <v>8532000</v>
      </c>
      <c r="G41" s="23"/>
      <c r="H41" s="23"/>
      <c r="I41" s="23"/>
      <c r="J41" s="23"/>
    </row>
    <row r="42" spans="1:10" ht="14.1" customHeight="1" x14ac:dyDescent="0.25">
      <c r="A42" s="23"/>
      <c r="B42" s="39" t="s">
        <v>49</v>
      </c>
      <c r="C42" s="40">
        <v>0</v>
      </c>
      <c r="D42" s="40">
        <v>8532000</v>
      </c>
      <c r="E42" s="40">
        <v>8532000</v>
      </c>
      <c r="F42" s="40">
        <v>8532000</v>
      </c>
      <c r="G42" s="23"/>
      <c r="H42" s="23"/>
      <c r="I42" s="23"/>
      <c r="J42" s="23"/>
    </row>
    <row r="43" spans="1:10" ht="14.1" customHeight="1" x14ac:dyDescent="0.25">
      <c r="A43" s="23"/>
      <c r="B43" s="39" t="s">
        <v>50</v>
      </c>
      <c r="C43" s="40">
        <v>0</v>
      </c>
      <c r="D43" s="40">
        <v>0</v>
      </c>
      <c r="E43" s="40">
        <v>0</v>
      </c>
      <c r="F43" s="40">
        <v>0</v>
      </c>
      <c r="G43" s="23"/>
      <c r="H43" s="23"/>
      <c r="I43" s="23"/>
      <c r="J43" s="23"/>
    </row>
    <row r="44" spans="1:10" ht="14.1" customHeight="1" x14ac:dyDescent="0.25">
      <c r="A44" s="23"/>
      <c r="B44" s="39" t="s">
        <v>51</v>
      </c>
      <c r="C44" s="40">
        <v>0</v>
      </c>
      <c r="D44" s="40">
        <v>1358000</v>
      </c>
      <c r="E44" s="40">
        <v>1358000</v>
      </c>
      <c r="F44" s="40">
        <v>1358000</v>
      </c>
      <c r="G44" s="23"/>
      <c r="H44" s="23"/>
      <c r="I44" s="23"/>
      <c r="J44" s="23"/>
    </row>
    <row r="45" spans="1:10" ht="14.1" customHeight="1" x14ac:dyDescent="0.25">
      <c r="A45" s="23"/>
      <c r="B45" s="39" t="s">
        <v>49</v>
      </c>
      <c r="C45" s="40">
        <v>0</v>
      </c>
      <c r="D45" s="40">
        <v>1358000</v>
      </c>
      <c r="E45" s="40">
        <v>1358000</v>
      </c>
      <c r="F45" s="40">
        <v>1358000</v>
      </c>
      <c r="G45" s="23"/>
      <c r="H45" s="23"/>
      <c r="I45" s="23"/>
      <c r="J45" s="23"/>
    </row>
    <row r="46" spans="1:10" ht="14.1" customHeight="1" x14ac:dyDescent="0.25">
      <c r="A46" s="23"/>
      <c r="B46" s="39" t="s">
        <v>50</v>
      </c>
      <c r="C46" s="40">
        <v>0</v>
      </c>
      <c r="D46" s="40">
        <v>0</v>
      </c>
      <c r="E46" s="40">
        <v>0</v>
      </c>
      <c r="F46" s="40">
        <v>0</v>
      </c>
      <c r="G46" s="23"/>
      <c r="H46" s="23"/>
      <c r="I46" s="23"/>
      <c r="J46" s="23"/>
    </row>
    <row r="47" spans="1:10" ht="14.1" customHeight="1" x14ac:dyDescent="0.25">
      <c r="A47" s="23"/>
      <c r="B47" s="39" t="s">
        <v>52</v>
      </c>
      <c r="C47" s="40">
        <v>0</v>
      </c>
      <c r="D47" s="40">
        <v>4000000</v>
      </c>
      <c r="E47" s="40">
        <v>4000000</v>
      </c>
      <c r="F47" s="40">
        <v>3000000</v>
      </c>
      <c r="G47" s="23"/>
      <c r="H47" s="23"/>
      <c r="I47" s="23"/>
      <c r="J47" s="23"/>
    </row>
    <row r="48" spans="1:10" ht="14.1" customHeight="1" x14ac:dyDescent="0.25">
      <c r="A48" s="23"/>
      <c r="B48" s="39" t="s">
        <v>49</v>
      </c>
      <c r="C48" s="40">
        <v>0</v>
      </c>
      <c r="D48" s="40">
        <v>4000000</v>
      </c>
      <c r="E48" s="40">
        <v>4000000</v>
      </c>
      <c r="F48" s="40">
        <v>3000000</v>
      </c>
      <c r="G48" s="23"/>
      <c r="H48" s="23"/>
      <c r="I48" s="23"/>
      <c r="J48" s="23"/>
    </row>
    <row r="49" spans="1:10" ht="14.1" customHeight="1" x14ac:dyDescent="0.25">
      <c r="A49" s="23"/>
      <c r="B49" s="39" t="s">
        <v>50</v>
      </c>
      <c r="C49" s="40">
        <v>0</v>
      </c>
      <c r="D49" s="40">
        <v>0</v>
      </c>
      <c r="E49" s="40">
        <v>0</v>
      </c>
      <c r="F49" s="40">
        <v>0</v>
      </c>
      <c r="G49" s="23"/>
      <c r="H49" s="23"/>
      <c r="I49" s="23"/>
      <c r="J49" s="23"/>
    </row>
    <row r="50" spans="1:10" ht="14.1" customHeight="1" x14ac:dyDescent="0.25">
      <c r="A50" s="23"/>
      <c r="B50" s="39" t="s">
        <v>53</v>
      </c>
      <c r="C50" s="40">
        <v>0</v>
      </c>
      <c r="D50" s="40">
        <v>0</v>
      </c>
      <c r="E50" s="40">
        <v>0</v>
      </c>
      <c r="F50" s="40">
        <v>0</v>
      </c>
      <c r="G50" s="23"/>
      <c r="H50" s="23"/>
      <c r="I50" s="23"/>
      <c r="J50" s="23"/>
    </row>
    <row r="51" spans="1:10" ht="14.1" customHeight="1" x14ac:dyDescent="0.25">
      <c r="A51" s="23"/>
      <c r="B51" s="39" t="s">
        <v>49</v>
      </c>
      <c r="C51" s="40">
        <v>0</v>
      </c>
      <c r="D51" s="40">
        <v>0</v>
      </c>
      <c r="E51" s="40">
        <v>0</v>
      </c>
      <c r="F51" s="40">
        <v>0</v>
      </c>
      <c r="G51" s="23"/>
      <c r="H51" s="23"/>
      <c r="I51" s="23"/>
      <c r="J51" s="23"/>
    </row>
    <row r="52" spans="1:10" ht="14.1" customHeight="1" x14ac:dyDescent="0.25">
      <c r="A52" s="23"/>
      <c r="B52" s="39" t="s">
        <v>50</v>
      </c>
      <c r="C52" s="40">
        <v>0</v>
      </c>
      <c r="D52" s="40">
        <v>0</v>
      </c>
      <c r="E52" s="40">
        <v>0</v>
      </c>
      <c r="F52" s="40">
        <v>0</v>
      </c>
      <c r="G52" s="23"/>
      <c r="H52" s="23"/>
      <c r="I52" s="23"/>
      <c r="J52" s="23"/>
    </row>
    <row r="53" spans="1:10" ht="14.1" customHeight="1" x14ac:dyDescent="0.25">
      <c r="A53" s="23"/>
      <c r="B53" s="39" t="s">
        <v>54</v>
      </c>
      <c r="C53" s="40">
        <v>0</v>
      </c>
      <c r="D53" s="40">
        <v>109110000</v>
      </c>
      <c r="E53" s="40">
        <v>109110000</v>
      </c>
      <c r="F53" s="40">
        <v>112110000</v>
      </c>
      <c r="G53" s="23"/>
      <c r="H53" s="23"/>
      <c r="I53" s="23"/>
      <c r="J53" s="23"/>
    </row>
    <row r="54" spans="1:10" ht="14.1" customHeight="1" x14ac:dyDescent="0.25">
      <c r="A54" s="23"/>
      <c r="B54" s="39" t="s">
        <v>49</v>
      </c>
      <c r="C54" s="40">
        <v>0</v>
      </c>
      <c r="D54" s="40">
        <v>109110000</v>
      </c>
      <c r="E54" s="40">
        <v>109110000</v>
      </c>
      <c r="F54" s="40">
        <v>112110000</v>
      </c>
      <c r="G54" s="23"/>
      <c r="H54" s="23"/>
      <c r="I54" s="23"/>
      <c r="J54" s="23"/>
    </row>
    <row r="55" spans="1:10" ht="14.1" customHeight="1" x14ac:dyDescent="0.25">
      <c r="A55" s="23"/>
      <c r="B55" s="39" t="s">
        <v>50</v>
      </c>
      <c r="C55" s="40">
        <v>0</v>
      </c>
      <c r="D55" s="40">
        <v>0</v>
      </c>
      <c r="E55" s="40">
        <v>0</v>
      </c>
      <c r="F55" s="40">
        <v>0</v>
      </c>
      <c r="G55" s="23"/>
      <c r="H55" s="23"/>
      <c r="I55" s="23"/>
      <c r="J55" s="23"/>
    </row>
    <row r="56" spans="1:10" ht="14.1" customHeight="1" x14ac:dyDescent="0.25">
      <c r="A56" s="23"/>
      <c r="B56" s="39" t="s">
        <v>55</v>
      </c>
      <c r="C56" s="40">
        <v>0</v>
      </c>
      <c r="D56" s="40">
        <v>0</v>
      </c>
      <c r="E56" s="40">
        <v>0</v>
      </c>
      <c r="F56" s="40">
        <v>0</v>
      </c>
      <c r="G56" s="23"/>
      <c r="H56" s="23"/>
      <c r="I56" s="23"/>
      <c r="J56" s="23"/>
    </row>
    <row r="57" spans="1:10" ht="14.1" customHeight="1" x14ac:dyDescent="0.25">
      <c r="A57" s="23"/>
      <c r="B57" s="39" t="s">
        <v>49</v>
      </c>
      <c r="C57" s="40">
        <v>0</v>
      </c>
      <c r="D57" s="40">
        <v>0</v>
      </c>
      <c r="E57" s="40">
        <v>0</v>
      </c>
      <c r="F57" s="40">
        <v>0</v>
      </c>
      <c r="G57" s="23"/>
      <c r="H57" s="23"/>
      <c r="I57" s="23"/>
      <c r="J57" s="23"/>
    </row>
    <row r="58" spans="1:10" ht="14.1" customHeight="1" x14ac:dyDescent="0.25">
      <c r="A58" s="23"/>
      <c r="B58" s="39" t="s">
        <v>50</v>
      </c>
      <c r="C58" s="40">
        <v>0</v>
      </c>
      <c r="D58" s="40">
        <v>0</v>
      </c>
      <c r="E58" s="40">
        <v>0</v>
      </c>
      <c r="F58" s="40">
        <v>0</v>
      </c>
      <c r="G58" s="23"/>
      <c r="H58" s="23"/>
      <c r="I58" s="23"/>
      <c r="J58" s="23"/>
    </row>
    <row r="59" spans="1:10" ht="14.1" customHeight="1" x14ac:dyDescent="0.25">
      <c r="A59" s="23"/>
      <c r="B59" s="39" t="s">
        <v>56</v>
      </c>
      <c r="C59" s="40">
        <v>0</v>
      </c>
      <c r="D59" s="40">
        <v>0</v>
      </c>
      <c r="E59" s="40">
        <v>0</v>
      </c>
      <c r="F59" s="40">
        <v>0</v>
      </c>
      <c r="G59" s="23"/>
      <c r="H59" s="23"/>
      <c r="I59" s="23"/>
      <c r="J59" s="23"/>
    </row>
    <row r="60" spans="1:10" ht="14.1" customHeight="1" x14ac:dyDescent="0.25">
      <c r="A60" s="23"/>
      <c r="B60" s="39" t="s">
        <v>49</v>
      </c>
      <c r="C60" s="40">
        <v>0</v>
      </c>
      <c r="D60" s="40">
        <v>0</v>
      </c>
      <c r="E60" s="40">
        <v>0</v>
      </c>
      <c r="F60" s="40">
        <v>0</v>
      </c>
      <c r="G60" s="23"/>
      <c r="H60" s="23"/>
      <c r="I60" s="23"/>
      <c r="J60" s="23"/>
    </row>
    <row r="61" spans="1:10" ht="14.1" customHeight="1" x14ac:dyDescent="0.25">
      <c r="A61" s="23"/>
      <c r="B61" s="39" t="s">
        <v>50</v>
      </c>
      <c r="C61" s="40">
        <v>0</v>
      </c>
      <c r="D61" s="40">
        <v>0</v>
      </c>
      <c r="E61" s="40">
        <v>0</v>
      </c>
      <c r="F61" s="40">
        <v>0</v>
      </c>
      <c r="G61" s="23"/>
      <c r="H61" s="23"/>
      <c r="I61" s="23"/>
      <c r="J61" s="23"/>
    </row>
    <row r="62" spans="1:10" ht="14.1" customHeight="1" x14ac:dyDescent="0.25">
      <c r="A62" s="23"/>
      <c r="B62" s="39" t="s">
        <v>57</v>
      </c>
      <c r="C62" s="40">
        <v>0</v>
      </c>
      <c r="D62" s="40">
        <v>0</v>
      </c>
      <c r="E62" s="40">
        <v>0</v>
      </c>
      <c r="F62" s="40">
        <v>0</v>
      </c>
      <c r="G62" s="23"/>
      <c r="H62" s="23"/>
      <c r="I62" s="23"/>
      <c r="J62" s="23"/>
    </row>
    <row r="63" spans="1:10" ht="14.1" customHeight="1" x14ac:dyDescent="0.25">
      <c r="A63" s="23"/>
      <c r="B63" s="39" t="s">
        <v>49</v>
      </c>
      <c r="C63" s="40">
        <v>0</v>
      </c>
      <c r="D63" s="40">
        <v>0</v>
      </c>
      <c r="E63" s="40">
        <v>0</v>
      </c>
      <c r="F63" s="40">
        <v>0</v>
      </c>
      <c r="G63" s="23"/>
      <c r="H63" s="23"/>
      <c r="I63" s="23"/>
      <c r="J63" s="23"/>
    </row>
    <row r="64" spans="1:10" ht="14.1" customHeight="1" x14ac:dyDescent="0.25">
      <c r="A64" s="23"/>
      <c r="B64" s="39" t="s">
        <v>58</v>
      </c>
      <c r="C64" s="40">
        <v>0</v>
      </c>
      <c r="D64" s="40">
        <v>0</v>
      </c>
      <c r="E64" s="40">
        <v>0</v>
      </c>
      <c r="F64" s="40">
        <v>0</v>
      </c>
      <c r="G64" s="23"/>
      <c r="H64" s="23"/>
      <c r="I64" s="23"/>
      <c r="J64" s="23"/>
    </row>
    <row r="65" spans="1:10" ht="14.1" customHeight="1" x14ac:dyDescent="0.25">
      <c r="A65" s="23"/>
      <c r="B65" s="39" t="s">
        <v>59</v>
      </c>
      <c r="C65" s="40">
        <v>0</v>
      </c>
      <c r="D65" s="40">
        <v>0</v>
      </c>
      <c r="E65" s="40">
        <v>0</v>
      </c>
      <c r="F65" s="40">
        <v>0</v>
      </c>
      <c r="G65" s="23"/>
      <c r="H65" s="23"/>
      <c r="I65" s="23"/>
      <c r="J65" s="23"/>
    </row>
    <row r="66" spans="1:10" ht="14.1" customHeight="1" x14ac:dyDescent="0.25">
      <c r="A66" s="23"/>
      <c r="B66" s="39" t="s">
        <v>60</v>
      </c>
      <c r="C66" s="40">
        <v>0</v>
      </c>
      <c r="D66" s="40">
        <v>0</v>
      </c>
      <c r="E66" s="40">
        <v>0</v>
      </c>
      <c r="F66" s="40">
        <v>0</v>
      </c>
      <c r="G66" s="23"/>
      <c r="H66" s="23"/>
      <c r="I66" s="23"/>
      <c r="J66" s="23"/>
    </row>
    <row r="67" spans="1:10" ht="14.1" customHeight="1" x14ac:dyDescent="0.25">
      <c r="A67" s="23"/>
      <c r="B67" s="39" t="s">
        <v>61</v>
      </c>
      <c r="C67" s="40">
        <v>0</v>
      </c>
      <c r="D67" s="40">
        <v>0</v>
      </c>
      <c r="E67" s="40">
        <v>0</v>
      </c>
      <c r="F67" s="40">
        <v>0</v>
      </c>
      <c r="G67" s="23"/>
      <c r="H67" s="23"/>
      <c r="I67" s="23"/>
      <c r="J67" s="23"/>
    </row>
    <row r="68" spans="1:10" ht="14.1" customHeight="1" x14ac:dyDescent="0.25">
      <c r="A68" s="23"/>
      <c r="B68" s="39" t="s">
        <v>62</v>
      </c>
      <c r="C68" s="40">
        <v>0</v>
      </c>
      <c r="D68" s="40">
        <v>0</v>
      </c>
      <c r="E68" s="40">
        <v>0</v>
      </c>
      <c r="F68" s="40">
        <v>0</v>
      </c>
      <c r="G68" s="23"/>
      <c r="H68" s="23"/>
      <c r="I68" s="23"/>
      <c r="J68" s="23"/>
    </row>
    <row r="69" spans="1:10" ht="14.1" customHeight="1" x14ac:dyDescent="0.25">
      <c r="A69" s="23"/>
      <c r="B69" s="39" t="s">
        <v>49</v>
      </c>
      <c r="C69" s="40">
        <v>0</v>
      </c>
      <c r="D69" s="40">
        <v>0</v>
      </c>
      <c r="E69" s="40">
        <v>0</v>
      </c>
      <c r="F69" s="40">
        <v>0</v>
      </c>
      <c r="G69" s="23"/>
      <c r="H69" s="23"/>
      <c r="I69" s="23"/>
      <c r="J69" s="23"/>
    </row>
    <row r="70" spans="1:10" ht="14.1" customHeight="1" x14ac:dyDescent="0.25">
      <c r="A70" s="23"/>
      <c r="B70" s="39" t="s">
        <v>58</v>
      </c>
      <c r="C70" s="40">
        <v>0</v>
      </c>
      <c r="D70" s="40">
        <v>0</v>
      </c>
      <c r="E70" s="40">
        <v>0</v>
      </c>
      <c r="F70" s="40">
        <v>0</v>
      </c>
      <c r="G70" s="23"/>
      <c r="H70" s="23"/>
      <c r="I70" s="23"/>
      <c r="J70" s="23"/>
    </row>
    <row r="71" spans="1:10" ht="14.1" customHeight="1" x14ac:dyDescent="0.25">
      <c r="A71" s="23"/>
      <c r="B71" s="39" t="s">
        <v>59</v>
      </c>
      <c r="C71" s="40">
        <v>0</v>
      </c>
      <c r="D71" s="40">
        <v>0</v>
      </c>
      <c r="E71" s="40">
        <v>0</v>
      </c>
      <c r="F71" s="40">
        <v>0</v>
      </c>
      <c r="G71" s="23"/>
      <c r="H71" s="23"/>
      <c r="I71" s="23"/>
      <c r="J71" s="23"/>
    </row>
    <row r="72" spans="1:10" ht="14.1" customHeight="1" x14ac:dyDescent="0.25">
      <c r="A72" s="23"/>
      <c r="B72" s="39" t="s">
        <v>60</v>
      </c>
      <c r="C72" s="40">
        <v>0</v>
      </c>
      <c r="D72" s="40">
        <v>0</v>
      </c>
      <c r="E72" s="40">
        <v>0</v>
      </c>
      <c r="F72" s="40">
        <v>0</v>
      </c>
      <c r="G72" s="23"/>
      <c r="H72" s="23"/>
      <c r="I72" s="23"/>
      <c r="J72" s="23"/>
    </row>
    <row r="73" spans="1:10" ht="14.1" customHeight="1" x14ac:dyDescent="0.25">
      <c r="A73" s="23"/>
      <c r="B73" s="39" t="s">
        <v>61</v>
      </c>
      <c r="C73" s="40">
        <v>0</v>
      </c>
      <c r="D73" s="40">
        <v>0</v>
      </c>
      <c r="E73" s="40">
        <v>0</v>
      </c>
      <c r="F73" s="40">
        <v>0</v>
      </c>
      <c r="G73" s="23"/>
      <c r="H73" s="23"/>
      <c r="I73" s="23"/>
      <c r="J73" s="23"/>
    </row>
    <row r="74" spans="1:10" ht="14.1" customHeight="1" x14ac:dyDescent="0.25">
      <c r="A74" s="23"/>
      <c r="B74" s="39" t="s">
        <v>63</v>
      </c>
      <c r="C74" s="40">
        <v>0</v>
      </c>
      <c r="D74" s="40">
        <v>0</v>
      </c>
      <c r="E74" s="40">
        <v>0</v>
      </c>
      <c r="F74" s="40">
        <v>0</v>
      </c>
      <c r="G74" s="23"/>
      <c r="H74" s="23"/>
      <c r="I74" s="23"/>
      <c r="J74" s="23"/>
    </row>
    <row r="75" spans="1:10" ht="14.1" customHeight="1" x14ac:dyDescent="0.25">
      <c r="A75" s="23"/>
      <c r="B75" s="39" t="s">
        <v>49</v>
      </c>
      <c r="C75" s="40">
        <v>0</v>
      </c>
      <c r="D75" s="40">
        <v>0</v>
      </c>
      <c r="E75" s="40">
        <v>0</v>
      </c>
      <c r="F75" s="40">
        <v>0</v>
      </c>
      <c r="G75" s="23"/>
      <c r="H75" s="23"/>
      <c r="I75" s="23"/>
      <c r="J75" s="23"/>
    </row>
    <row r="76" spans="1:10" ht="14.1" customHeight="1" x14ac:dyDescent="0.25">
      <c r="A76" s="23"/>
      <c r="B76" s="39" t="s">
        <v>58</v>
      </c>
      <c r="C76" s="40">
        <v>0</v>
      </c>
      <c r="D76" s="40">
        <v>0</v>
      </c>
      <c r="E76" s="40">
        <v>0</v>
      </c>
      <c r="F76" s="40">
        <v>0</v>
      </c>
      <c r="G76" s="23"/>
      <c r="H76" s="23"/>
      <c r="I76" s="23"/>
      <c r="J76" s="23"/>
    </row>
    <row r="77" spans="1:10" ht="14.1" customHeight="1" x14ac:dyDescent="0.25">
      <c r="A77" s="23"/>
      <c r="B77" s="39" t="s">
        <v>59</v>
      </c>
      <c r="C77" s="40">
        <v>0</v>
      </c>
      <c r="D77" s="40">
        <v>0</v>
      </c>
      <c r="E77" s="40">
        <v>0</v>
      </c>
      <c r="F77" s="40">
        <v>0</v>
      </c>
      <c r="G77" s="23"/>
      <c r="H77" s="23"/>
      <c r="I77" s="23"/>
      <c r="J77" s="23"/>
    </row>
    <row r="78" spans="1:10" ht="14.1" customHeight="1" x14ac:dyDescent="0.25">
      <c r="A78" s="23"/>
      <c r="B78" s="39" t="s">
        <v>60</v>
      </c>
      <c r="C78" s="40">
        <v>0</v>
      </c>
      <c r="D78" s="40">
        <v>0</v>
      </c>
      <c r="E78" s="40">
        <v>0</v>
      </c>
      <c r="F78" s="40">
        <v>0</v>
      </c>
      <c r="G78" s="23"/>
      <c r="H78" s="23"/>
      <c r="I78" s="23"/>
      <c r="J78" s="23"/>
    </row>
    <row r="79" spans="1:10" ht="14.1" customHeight="1" x14ac:dyDescent="0.25">
      <c r="A79" s="23"/>
      <c r="B79" s="39" t="s">
        <v>61</v>
      </c>
      <c r="C79" s="40">
        <v>0</v>
      </c>
      <c r="D79" s="40">
        <v>0</v>
      </c>
      <c r="E79" s="40">
        <v>0</v>
      </c>
      <c r="F79" s="40">
        <v>0</v>
      </c>
      <c r="G79" s="23"/>
      <c r="H79" s="23"/>
      <c r="I79" s="23"/>
      <c r="J79" s="23"/>
    </row>
    <row r="80" spans="1:10" ht="14.1" customHeight="1" x14ac:dyDescent="0.25">
      <c r="A80" s="23"/>
      <c r="B80" s="39" t="s">
        <v>64</v>
      </c>
      <c r="C80" s="40">
        <v>0</v>
      </c>
      <c r="D80" s="40">
        <v>0</v>
      </c>
      <c r="E80" s="40">
        <v>0</v>
      </c>
      <c r="F80" s="40">
        <v>0</v>
      </c>
      <c r="G80" s="23"/>
      <c r="H80" s="23"/>
      <c r="I80" s="23"/>
      <c r="J80" s="23"/>
    </row>
    <row r="81" spans="1:10" ht="14.1" customHeight="1" x14ac:dyDescent="0.25">
      <c r="A81" s="23"/>
      <c r="B81" s="39" t="s">
        <v>65</v>
      </c>
      <c r="C81" s="40">
        <v>0</v>
      </c>
      <c r="D81" s="40">
        <v>0</v>
      </c>
      <c r="E81" s="40">
        <v>0</v>
      </c>
      <c r="F81" s="40">
        <v>0</v>
      </c>
      <c r="G81" s="23"/>
      <c r="H81" s="23"/>
      <c r="I81" s="23"/>
      <c r="J81" s="23"/>
    </row>
    <row r="82" spans="1:10" ht="14.1" customHeight="1" x14ac:dyDescent="0.25">
      <c r="A82" s="23"/>
      <c r="B82" s="41" t="s">
        <v>25</v>
      </c>
      <c r="C82" s="40">
        <v>0</v>
      </c>
      <c r="D82" s="40">
        <v>123000000</v>
      </c>
      <c r="E82" s="40">
        <v>123000000</v>
      </c>
      <c r="F82" s="40">
        <v>125000000</v>
      </c>
      <c r="G82" s="23"/>
      <c r="H82" s="23"/>
      <c r="I82" s="23"/>
      <c r="J82" s="23"/>
    </row>
    <row r="83" spans="1:10" x14ac:dyDescent="0.25">
      <c r="A83" s="23"/>
      <c r="B83" s="33" t="s">
        <v>19</v>
      </c>
      <c r="C83" s="1619" t="s">
        <v>2259</v>
      </c>
      <c r="D83" s="1620"/>
      <c r="E83" s="1620"/>
      <c r="F83" s="1620"/>
      <c r="G83" s="23"/>
      <c r="H83" s="23"/>
      <c r="I83" s="23"/>
      <c r="J83" s="23"/>
    </row>
    <row r="84" spans="1:10" ht="83.1" customHeight="1" x14ac:dyDescent="0.25">
      <c r="A84" s="23"/>
      <c r="B84" s="34" t="s">
        <v>20</v>
      </c>
      <c r="C84" s="1615" t="s">
        <v>2260</v>
      </c>
      <c r="D84" s="1616"/>
      <c r="E84" s="1616"/>
      <c r="F84" s="1616"/>
      <c r="G84" s="23"/>
      <c r="H84" s="23"/>
      <c r="I84" s="23"/>
      <c r="J84" s="23"/>
    </row>
    <row r="85" spans="1:10" x14ac:dyDescent="0.25">
      <c r="A85" s="23"/>
      <c r="B85" s="34" t="s">
        <v>21</v>
      </c>
      <c r="C85" s="1615" t="s">
        <v>2261</v>
      </c>
      <c r="D85" s="1616"/>
      <c r="E85" s="1616"/>
      <c r="F85" s="1616"/>
      <c r="G85" s="23"/>
      <c r="H85" s="23"/>
      <c r="I85" s="23"/>
      <c r="J85" s="23"/>
    </row>
    <row r="86" spans="1:10" ht="15" customHeight="1" x14ac:dyDescent="0.25">
      <c r="A86" s="23"/>
      <c r="B86" s="35"/>
      <c r="C86" s="36">
        <v>2023</v>
      </c>
      <c r="D86" s="36">
        <v>2024</v>
      </c>
      <c r="E86" s="36">
        <v>2025</v>
      </c>
      <c r="F86" s="36">
        <v>2026</v>
      </c>
      <c r="G86" s="23"/>
      <c r="H86" s="23"/>
      <c r="I86" s="23"/>
      <c r="J86" s="23"/>
    </row>
    <row r="87" spans="1:10" ht="15" customHeight="1" x14ac:dyDescent="0.25">
      <c r="A87" s="23"/>
      <c r="B87" s="37"/>
      <c r="C87" s="38" t="s">
        <v>22</v>
      </c>
      <c r="D87" s="38" t="s">
        <v>23</v>
      </c>
      <c r="E87" s="38" t="s">
        <v>23</v>
      </c>
      <c r="F87" s="38" t="s">
        <v>23</v>
      </c>
      <c r="G87" s="23"/>
      <c r="H87" s="23"/>
      <c r="I87" s="23"/>
      <c r="J87" s="23"/>
    </row>
    <row r="88" spans="1:10" ht="14.1" customHeight="1" x14ac:dyDescent="0.25">
      <c r="A88" s="23"/>
      <c r="B88" s="27" t="s">
        <v>33</v>
      </c>
      <c r="C88" s="31" t="s">
        <v>1494</v>
      </c>
      <c r="D88" s="31" t="s">
        <v>1494</v>
      </c>
      <c r="E88" s="31" t="s">
        <v>1494</v>
      </c>
      <c r="F88" s="31" t="s">
        <v>1494</v>
      </c>
      <c r="G88" s="23"/>
      <c r="H88" s="23"/>
      <c r="I88" s="23"/>
      <c r="J88" s="23"/>
    </row>
    <row r="89" spans="1:10" ht="14.1" customHeight="1" x14ac:dyDescent="0.25">
      <c r="A89" s="23"/>
      <c r="B89" s="27" t="s">
        <v>35</v>
      </c>
      <c r="C89" s="31" t="s">
        <v>2262</v>
      </c>
      <c r="D89" s="31" t="s">
        <v>1376</v>
      </c>
      <c r="E89" s="31" t="s">
        <v>1376</v>
      </c>
      <c r="F89" s="31" t="s">
        <v>210</v>
      </c>
      <c r="G89" s="23"/>
      <c r="H89" s="23"/>
      <c r="I89" s="23"/>
      <c r="J89" s="23"/>
    </row>
    <row r="90" spans="1:10" ht="14.1" customHeight="1" x14ac:dyDescent="0.25">
      <c r="A90" s="23"/>
      <c r="B90" s="27" t="s">
        <v>40</v>
      </c>
      <c r="C90" s="31" t="s">
        <v>2263</v>
      </c>
      <c r="D90" s="31" t="s">
        <v>2264</v>
      </c>
      <c r="E90" s="31" t="s">
        <v>2264</v>
      </c>
      <c r="F90" s="31" t="s">
        <v>2265</v>
      </c>
      <c r="G90" s="23"/>
      <c r="H90" s="23"/>
      <c r="I90" s="23"/>
      <c r="J90" s="23"/>
    </row>
    <row r="91" spans="1:10" ht="14.1" customHeight="1" x14ac:dyDescent="0.25">
      <c r="A91" s="23"/>
      <c r="B91" s="27" t="s">
        <v>41</v>
      </c>
      <c r="C91" s="31" t="s">
        <v>18</v>
      </c>
      <c r="D91" s="31" t="s">
        <v>42</v>
      </c>
      <c r="E91" s="31" t="s">
        <v>42</v>
      </c>
      <c r="F91" s="31" t="s">
        <v>42</v>
      </c>
      <c r="G91" s="23"/>
      <c r="H91" s="23"/>
      <c r="I91" s="23"/>
      <c r="J91" s="23"/>
    </row>
    <row r="92" spans="1:10" ht="14.1" customHeight="1" x14ac:dyDescent="0.25">
      <c r="A92" s="23"/>
      <c r="B92" s="27" t="s">
        <v>43</v>
      </c>
      <c r="C92" s="31" t="s">
        <v>18</v>
      </c>
      <c r="D92" s="31" t="s">
        <v>2266</v>
      </c>
      <c r="E92" s="31" t="s">
        <v>42</v>
      </c>
      <c r="F92" s="31" t="s">
        <v>2267</v>
      </c>
      <c r="G92" s="23"/>
      <c r="H92" s="23"/>
      <c r="I92" s="23"/>
      <c r="J92" s="23"/>
    </row>
    <row r="93" spans="1:10" ht="14.1" customHeight="1" x14ac:dyDescent="0.25">
      <c r="A93" s="23"/>
      <c r="B93" s="27" t="s">
        <v>47</v>
      </c>
      <c r="C93" s="31" t="s">
        <v>18</v>
      </c>
      <c r="D93" s="31" t="s">
        <v>2266</v>
      </c>
      <c r="E93" s="31" t="s">
        <v>42</v>
      </c>
      <c r="F93" s="31" t="s">
        <v>2267</v>
      </c>
      <c r="G93" s="23"/>
      <c r="H93" s="23"/>
      <c r="I93" s="23"/>
      <c r="J93" s="23"/>
    </row>
    <row r="94" spans="1:10" ht="14.1" customHeight="1" x14ac:dyDescent="0.25">
      <c r="A94" s="23"/>
      <c r="B94" s="1617" t="s">
        <v>24</v>
      </c>
      <c r="C94" s="1618"/>
      <c r="D94" s="1618"/>
      <c r="E94" s="1618"/>
      <c r="F94" s="1618"/>
      <c r="G94" s="23"/>
      <c r="H94" s="23"/>
      <c r="I94" s="23"/>
      <c r="J94" s="23"/>
    </row>
    <row r="95" spans="1:10" ht="14.1" customHeight="1" x14ac:dyDescent="0.25">
      <c r="A95" s="23"/>
      <c r="B95" s="35"/>
      <c r="C95" s="36">
        <v>2023</v>
      </c>
      <c r="D95" s="36">
        <v>2024</v>
      </c>
      <c r="E95" s="36">
        <v>2025</v>
      </c>
      <c r="F95" s="36">
        <v>2026</v>
      </c>
      <c r="G95" s="23"/>
      <c r="H95" s="23"/>
      <c r="I95" s="23"/>
      <c r="J95" s="23"/>
    </row>
    <row r="96" spans="1:10" ht="14.1" customHeight="1" x14ac:dyDescent="0.25">
      <c r="A96" s="23"/>
      <c r="B96" s="37"/>
      <c r="C96" s="38" t="s">
        <v>22</v>
      </c>
      <c r="D96" s="38" t="s">
        <v>23</v>
      </c>
      <c r="E96" s="38" t="s">
        <v>23</v>
      </c>
      <c r="F96" s="38" t="s">
        <v>23</v>
      </c>
      <c r="G96" s="23"/>
      <c r="H96" s="23"/>
      <c r="I96" s="23"/>
      <c r="J96" s="23"/>
    </row>
    <row r="97" spans="1:10" ht="14.1" customHeight="1" x14ac:dyDescent="0.25">
      <c r="A97" s="23"/>
      <c r="B97" s="39" t="s">
        <v>48</v>
      </c>
      <c r="C97" s="40">
        <v>0</v>
      </c>
      <c r="D97" s="40">
        <v>0</v>
      </c>
      <c r="E97" s="40">
        <v>0</v>
      </c>
      <c r="F97" s="40">
        <v>0</v>
      </c>
      <c r="G97" s="23"/>
      <c r="H97" s="23"/>
      <c r="I97" s="23"/>
      <c r="J97" s="23"/>
    </row>
    <row r="98" spans="1:10" ht="14.1" customHeight="1" x14ac:dyDescent="0.25">
      <c r="A98" s="23"/>
      <c r="B98" s="39" t="s">
        <v>49</v>
      </c>
      <c r="C98" s="40">
        <v>0</v>
      </c>
      <c r="D98" s="40">
        <v>0</v>
      </c>
      <c r="E98" s="40">
        <v>0</v>
      </c>
      <c r="F98" s="40">
        <v>0</v>
      </c>
      <c r="G98" s="23"/>
      <c r="H98" s="23"/>
      <c r="I98" s="23"/>
      <c r="J98" s="23"/>
    </row>
    <row r="99" spans="1:10" ht="14.1" customHeight="1" x14ac:dyDescent="0.25">
      <c r="A99" s="23"/>
      <c r="B99" s="39" t="s">
        <v>50</v>
      </c>
      <c r="C99" s="40">
        <v>0</v>
      </c>
      <c r="D99" s="40">
        <v>0</v>
      </c>
      <c r="E99" s="40">
        <v>0</v>
      </c>
      <c r="F99" s="40">
        <v>0</v>
      </c>
      <c r="G99" s="23"/>
      <c r="H99" s="23"/>
      <c r="I99" s="23"/>
      <c r="J99" s="23"/>
    </row>
    <row r="100" spans="1:10" ht="14.1" customHeight="1" x14ac:dyDescent="0.25">
      <c r="A100" s="23"/>
      <c r="B100" s="39" t="s">
        <v>51</v>
      </c>
      <c r="C100" s="40">
        <v>0</v>
      </c>
      <c r="D100" s="40">
        <v>0</v>
      </c>
      <c r="E100" s="40">
        <v>0</v>
      </c>
      <c r="F100" s="40">
        <v>0</v>
      </c>
      <c r="G100" s="23"/>
      <c r="H100" s="23"/>
      <c r="I100" s="23"/>
      <c r="J100" s="23"/>
    </row>
    <row r="101" spans="1:10" ht="14.1" customHeight="1" x14ac:dyDescent="0.25">
      <c r="A101" s="23"/>
      <c r="B101" s="39" t="s">
        <v>49</v>
      </c>
      <c r="C101" s="40">
        <v>0</v>
      </c>
      <c r="D101" s="40">
        <v>0</v>
      </c>
      <c r="E101" s="40">
        <v>0</v>
      </c>
      <c r="F101" s="40">
        <v>0</v>
      </c>
      <c r="G101" s="23"/>
      <c r="H101" s="23"/>
      <c r="I101" s="23"/>
      <c r="J101" s="23"/>
    </row>
    <row r="102" spans="1:10" ht="14.1" customHeight="1" x14ac:dyDescent="0.25">
      <c r="A102" s="23"/>
      <c r="B102" s="39" t="s">
        <v>50</v>
      </c>
      <c r="C102" s="40">
        <v>0</v>
      </c>
      <c r="D102" s="40">
        <v>0</v>
      </c>
      <c r="E102" s="40">
        <v>0</v>
      </c>
      <c r="F102" s="40">
        <v>0</v>
      </c>
      <c r="G102" s="23"/>
      <c r="H102" s="23"/>
      <c r="I102" s="23"/>
      <c r="J102" s="23"/>
    </row>
    <row r="103" spans="1:10" ht="14.1" customHeight="1" x14ac:dyDescent="0.25">
      <c r="A103" s="23"/>
      <c r="B103" s="39" t="s">
        <v>52</v>
      </c>
      <c r="C103" s="40">
        <v>0</v>
      </c>
      <c r="D103" s="40">
        <v>0</v>
      </c>
      <c r="E103" s="40">
        <v>0</v>
      </c>
      <c r="F103" s="40">
        <v>0</v>
      </c>
      <c r="G103" s="23"/>
      <c r="H103" s="23"/>
      <c r="I103" s="23"/>
      <c r="J103" s="23"/>
    </row>
    <row r="104" spans="1:10" ht="14.1" customHeight="1" x14ac:dyDescent="0.25">
      <c r="A104" s="23"/>
      <c r="B104" s="39" t="s">
        <v>49</v>
      </c>
      <c r="C104" s="40">
        <v>0</v>
      </c>
      <c r="D104" s="40">
        <v>0</v>
      </c>
      <c r="E104" s="40">
        <v>0</v>
      </c>
      <c r="F104" s="40">
        <v>0</v>
      </c>
      <c r="G104" s="23"/>
      <c r="H104" s="23"/>
      <c r="I104" s="23"/>
      <c r="J104" s="23"/>
    </row>
    <row r="105" spans="1:10" ht="14.1" customHeight="1" x14ac:dyDescent="0.25">
      <c r="A105" s="23"/>
      <c r="B105" s="39" t="s">
        <v>50</v>
      </c>
      <c r="C105" s="40">
        <v>0</v>
      </c>
      <c r="D105" s="40">
        <v>0</v>
      </c>
      <c r="E105" s="40">
        <v>0</v>
      </c>
      <c r="F105" s="40">
        <v>0</v>
      </c>
      <c r="G105" s="23"/>
      <c r="H105" s="23"/>
      <c r="I105" s="23"/>
      <c r="J105" s="23"/>
    </row>
    <row r="106" spans="1:10" ht="14.1" customHeight="1" x14ac:dyDescent="0.25">
      <c r="A106" s="23"/>
      <c r="B106" s="39" t="s">
        <v>53</v>
      </c>
      <c r="C106" s="40">
        <v>0</v>
      </c>
      <c r="D106" s="40">
        <v>0</v>
      </c>
      <c r="E106" s="40">
        <v>0</v>
      </c>
      <c r="F106" s="40">
        <v>0</v>
      </c>
      <c r="G106" s="23"/>
      <c r="H106" s="23"/>
      <c r="I106" s="23"/>
      <c r="J106" s="23"/>
    </row>
    <row r="107" spans="1:10" ht="14.1" customHeight="1" x14ac:dyDescent="0.25">
      <c r="A107" s="23"/>
      <c r="B107" s="39" t="s">
        <v>49</v>
      </c>
      <c r="C107" s="40">
        <v>0</v>
      </c>
      <c r="D107" s="40">
        <v>0</v>
      </c>
      <c r="E107" s="40">
        <v>0</v>
      </c>
      <c r="F107" s="40">
        <v>0</v>
      </c>
      <c r="G107" s="23"/>
      <c r="H107" s="23"/>
      <c r="I107" s="23"/>
      <c r="J107" s="23"/>
    </row>
    <row r="108" spans="1:10" ht="14.1" customHeight="1" x14ac:dyDescent="0.25">
      <c r="A108" s="23"/>
      <c r="B108" s="39" t="s">
        <v>50</v>
      </c>
      <c r="C108" s="40">
        <v>0</v>
      </c>
      <c r="D108" s="40">
        <v>0</v>
      </c>
      <c r="E108" s="40">
        <v>0</v>
      </c>
      <c r="F108" s="40">
        <v>0</v>
      </c>
      <c r="G108" s="23"/>
      <c r="H108" s="23"/>
      <c r="I108" s="23"/>
      <c r="J108" s="23"/>
    </row>
    <row r="109" spans="1:10" ht="14.1" customHeight="1" x14ac:dyDescent="0.25">
      <c r="A109" s="23"/>
      <c r="B109" s="39" t="s">
        <v>54</v>
      </c>
      <c r="C109" s="40">
        <v>0</v>
      </c>
      <c r="D109" s="40">
        <v>22000000</v>
      </c>
      <c r="E109" s="40">
        <v>22000000</v>
      </c>
      <c r="F109" s="40">
        <v>21000000</v>
      </c>
      <c r="G109" s="23"/>
      <c r="H109" s="23"/>
      <c r="I109" s="23"/>
      <c r="J109" s="23"/>
    </row>
    <row r="110" spans="1:10" ht="14.1" customHeight="1" x14ac:dyDescent="0.25">
      <c r="A110" s="23"/>
      <c r="B110" s="39" t="s">
        <v>49</v>
      </c>
      <c r="C110" s="40">
        <v>0</v>
      </c>
      <c r="D110" s="40">
        <v>22000000</v>
      </c>
      <c r="E110" s="40">
        <v>22000000</v>
      </c>
      <c r="F110" s="40">
        <v>21000000</v>
      </c>
      <c r="G110" s="23"/>
      <c r="H110" s="23"/>
      <c r="I110" s="23"/>
      <c r="J110" s="23"/>
    </row>
    <row r="111" spans="1:10" ht="14.1" customHeight="1" x14ac:dyDescent="0.25">
      <c r="A111" s="23"/>
      <c r="B111" s="39" t="s">
        <v>50</v>
      </c>
      <c r="C111" s="40">
        <v>0</v>
      </c>
      <c r="D111" s="40">
        <v>0</v>
      </c>
      <c r="E111" s="40">
        <v>0</v>
      </c>
      <c r="F111" s="40">
        <v>0</v>
      </c>
      <c r="G111" s="23"/>
      <c r="H111" s="23"/>
      <c r="I111" s="23"/>
      <c r="J111" s="23"/>
    </row>
    <row r="112" spans="1:10" ht="14.1" customHeight="1" x14ac:dyDescent="0.25">
      <c r="A112" s="23"/>
      <c r="B112" s="39" t="s">
        <v>55</v>
      </c>
      <c r="C112" s="40">
        <v>0</v>
      </c>
      <c r="D112" s="40">
        <v>16000000</v>
      </c>
      <c r="E112" s="40">
        <v>16000000</v>
      </c>
      <c r="F112" s="40">
        <v>16000000</v>
      </c>
      <c r="G112" s="23"/>
      <c r="H112" s="23"/>
      <c r="I112" s="23"/>
      <c r="J112" s="23"/>
    </row>
    <row r="113" spans="1:10" ht="14.1" customHeight="1" x14ac:dyDescent="0.25">
      <c r="A113" s="23"/>
      <c r="B113" s="39" t="s">
        <v>49</v>
      </c>
      <c r="C113" s="40">
        <v>0</v>
      </c>
      <c r="D113" s="40">
        <v>16000000</v>
      </c>
      <c r="E113" s="40">
        <v>16000000</v>
      </c>
      <c r="F113" s="40">
        <v>16000000</v>
      </c>
      <c r="G113" s="23"/>
      <c r="H113" s="23"/>
      <c r="I113" s="23"/>
      <c r="J113" s="23"/>
    </row>
    <row r="114" spans="1:10" ht="14.1" customHeight="1" x14ac:dyDescent="0.25">
      <c r="A114" s="23"/>
      <c r="B114" s="39" t="s">
        <v>50</v>
      </c>
      <c r="C114" s="40">
        <v>0</v>
      </c>
      <c r="D114" s="40">
        <v>0</v>
      </c>
      <c r="E114" s="40">
        <v>0</v>
      </c>
      <c r="F114" s="40">
        <v>0</v>
      </c>
      <c r="G114" s="23"/>
      <c r="H114" s="23"/>
      <c r="I114" s="23"/>
      <c r="J114" s="23"/>
    </row>
    <row r="115" spans="1:10" ht="14.1" customHeight="1" x14ac:dyDescent="0.25">
      <c r="A115" s="23"/>
      <c r="B115" s="39" t="s">
        <v>56</v>
      </c>
      <c r="C115" s="40">
        <v>0</v>
      </c>
      <c r="D115" s="40">
        <v>0</v>
      </c>
      <c r="E115" s="40">
        <v>0</v>
      </c>
      <c r="F115" s="40">
        <v>0</v>
      </c>
      <c r="G115" s="23"/>
      <c r="H115" s="23"/>
      <c r="I115" s="23"/>
      <c r="J115" s="23"/>
    </row>
    <row r="116" spans="1:10" ht="14.1" customHeight="1" x14ac:dyDescent="0.25">
      <c r="A116" s="23"/>
      <c r="B116" s="39" t="s">
        <v>49</v>
      </c>
      <c r="C116" s="40">
        <v>0</v>
      </c>
      <c r="D116" s="40">
        <v>0</v>
      </c>
      <c r="E116" s="40">
        <v>0</v>
      </c>
      <c r="F116" s="40">
        <v>0</v>
      </c>
      <c r="G116" s="23"/>
      <c r="H116" s="23"/>
      <c r="I116" s="23"/>
      <c r="J116" s="23"/>
    </row>
    <row r="117" spans="1:10" ht="14.1" customHeight="1" x14ac:dyDescent="0.25">
      <c r="A117" s="23"/>
      <c r="B117" s="39" t="s">
        <v>50</v>
      </c>
      <c r="C117" s="40">
        <v>0</v>
      </c>
      <c r="D117" s="40">
        <v>0</v>
      </c>
      <c r="E117" s="40">
        <v>0</v>
      </c>
      <c r="F117" s="40">
        <v>0</v>
      </c>
      <c r="G117" s="23"/>
      <c r="H117" s="23"/>
      <c r="I117" s="23"/>
      <c r="J117" s="23"/>
    </row>
    <row r="118" spans="1:10" ht="14.1" customHeight="1" x14ac:dyDescent="0.25">
      <c r="A118" s="23"/>
      <c r="B118" s="39" t="s">
        <v>57</v>
      </c>
      <c r="C118" s="40">
        <v>0</v>
      </c>
      <c r="D118" s="40">
        <v>0</v>
      </c>
      <c r="E118" s="40">
        <v>0</v>
      </c>
      <c r="F118" s="40">
        <v>0</v>
      </c>
      <c r="G118" s="23"/>
      <c r="H118" s="23"/>
      <c r="I118" s="23"/>
      <c r="J118" s="23"/>
    </row>
    <row r="119" spans="1:10" ht="14.1" customHeight="1" x14ac:dyDescent="0.25">
      <c r="A119" s="23"/>
      <c r="B119" s="39" t="s">
        <v>49</v>
      </c>
      <c r="C119" s="40">
        <v>0</v>
      </c>
      <c r="D119" s="40">
        <v>0</v>
      </c>
      <c r="E119" s="40">
        <v>0</v>
      </c>
      <c r="F119" s="40">
        <v>0</v>
      </c>
      <c r="G119" s="23"/>
      <c r="H119" s="23"/>
      <c r="I119" s="23"/>
      <c r="J119" s="23"/>
    </row>
    <row r="120" spans="1:10" ht="14.1" customHeight="1" x14ac:dyDescent="0.25">
      <c r="A120" s="23"/>
      <c r="B120" s="39" t="s">
        <v>58</v>
      </c>
      <c r="C120" s="40">
        <v>0</v>
      </c>
      <c r="D120" s="40">
        <v>0</v>
      </c>
      <c r="E120" s="40">
        <v>0</v>
      </c>
      <c r="F120" s="40">
        <v>0</v>
      </c>
      <c r="G120" s="23"/>
      <c r="H120" s="23"/>
      <c r="I120" s="23"/>
      <c r="J120" s="23"/>
    </row>
    <row r="121" spans="1:10" ht="14.1" customHeight="1" x14ac:dyDescent="0.25">
      <c r="A121" s="23"/>
      <c r="B121" s="39" t="s">
        <v>59</v>
      </c>
      <c r="C121" s="40">
        <v>0</v>
      </c>
      <c r="D121" s="40">
        <v>0</v>
      </c>
      <c r="E121" s="40">
        <v>0</v>
      </c>
      <c r="F121" s="40">
        <v>0</v>
      </c>
      <c r="G121" s="23"/>
      <c r="H121" s="23"/>
      <c r="I121" s="23"/>
      <c r="J121" s="23"/>
    </row>
    <row r="122" spans="1:10" ht="14.1" customHeight="1" x14ac:dyDescent="0.25">
      <c r="A122" s="23"/>
      <c r="B122" s="39" t="s">
        <v>60</v>
      </c>
      <c r="C122" s="40">
        <v>0</v>
      </c>
      <c r="D122" s="40">
        <v>0</v>
      </c>
      <c r="E122" s="40">
        <v>0</v>
      </c>
      <c r="F122" s="40">
        <v>0</v>
      </c>
      <c r="G122" s="23"/>
      <c r="H122" s="23"/>
      <c r="I122" s="23"/>
      <c r="J122" s="23"/>
    </row>
    <row r="123" spans="1:10" ht="14.1" customHeight="1" x14ac:dyDescent="0.25">
      <c r="A123" s="23"/>
      <c r="B123" s="39" t="s">
        <v>61</v>
      </c>
      <c r="C123" s="40">
        <v>0</v>
      </c>
      <c r="D123" s="40">
        <v>0</v>
      </c>
      <c r="E123" s="40">
        <v>0</v>
      </c>
      <c r="F123" s="40">
        <v>0</v>
      </c>
      <c r="G123" s="23"/>
      <c r="H123" s="23"/>
      <c r="I123" s="23"/>
      <c r="J123" s="23"/>
    </row>
    <row r="124" spans="1:10" ht="14.1" customHeight="1" x14ac:dyDescent="0.25">
      <c r="A124" s="23"/>
      <c r="B124" s="39" t="s">
        <v>62</v>
      </c>
      <c r="C124" s="40">
        <v>0</v>
      </c>
      <c r="D124" s="40">
        <v>0</v>
      </c>
      <c r="E124" s="40">
        <v>0</v>
      </c>
      <c r="F124" s="40">
        <v>0</v>
      </c>
      <c r="G124" s="23"/>
      <c r="H124" s="23"/>
      <c r="I124" s="23"/>
      <c r="J124" s="23"/>
    </row>
    <row r="125" spans="1:10" ht="14.1" customHeight="1" x14ac:dyDescent="0.25">
      <c r="A125" s="23"/>
      <c r="B125" s="39" t="s">
        <v>49</v>
      </c>
      <c r="C125" s="40">
        <v>0</v>
      </c>
      <c r="D125" s="40">
        <v>0</v>
      </c>
      <c r="E125" s="40">
        <v>0</v>
      </c>
      <c r="F125" s="40">
        <v>0</v>
      </c>
      <c r="G125" s="23"/>
      <c r="H125" s="23"/>
      <c r="I125" s="23"/>
      <c r="J125" s="23"/>
    </row>
    <row r="126" spans="1:10" ht="14.1" customHeight="1" x14ac:dyDescent="0.25">
      <c r="A126" s="23"/>
      <c r="B126" s="39" t="s">
        <v>58</v>
      </c>
      <c r="C126" s="40">
        <v>0</v>
      </c>
      <c r="D126" s="40">
        <v>0</v>
      </c>
      <c r="E126" s="40">
        <v>0</v>
      </c>
      <c r="F126" s="40">
        <v>0</v>
      </c>
      <c r="G126" s="23"/>
      <c r="H126" s="23"/>
      <c r="I126" s="23"/>
      <c r="J126" s="23"/>
    </row>
    <row r="127" spans="1:10" ht="14.1" customHeight="1" x14ac:dyDescent="0.25">
      <c r="A127" s="23"/>
      <c r="B127" s="39" t="s">
        <v>59</v>
      </c>
      <c r="C127" s="40">
        <v>0</v>
      </c>
      <c r="D127" s="40">
        <v>0</v>
      </c>
      <c r="E127" s="40">
        <v>0</v>
      </c>
      <c r="F127" s="40">
        <v>0</v>
      </c>
      <c r="G127" s="23"/>
      <c r="H127" s="23"/>
      <c r="I127" s="23"/>
      <c r="J127" s="23"/>
    </row>
    <row r="128" spans="1:10" ht="14.1" customHeight="1" x14ac:dyDescent="0.25">
      <c r="A128" s="23"/>
      <c r="B128" s="39" t="s">
        <v>60</v>
      </c>
      <c r="C128" s="40">
        <v>0</v>
      </c>
      <c r="D128" s="40">
        <v>0</v>
      </c>
      <c r="E128" s="40">
        <v>0</v>
      </c>
      <c r="F128" s="40">
        <v>0</v>
      </c>
      <c r="G128" s="23"/>
      <c r="H128" s="23"/>
      <c r="I128" s="23"/>
      <c r="J128" s="23"/>
    </row>
    <row r="129" spans="1:10" ht="14.1" customHeight="1" x14ac:dyDescent="0.25">
      <c r="A129" s="23"/>
      <c r="B129" s="39" t="s">
        <v>61</v>
      </c>
      <c r="C129" s="40">
        <v>0</v>
      </c>
      <c r="D129" s="40">
        <v>0</v>
      </c>
      <c r="E129" s="40">
        <v>0</v>
      </c>
      <c r="F129" s="40">
        <v>0</v>
      </c>
      <c r="G129" s="23"/>
      <c r="H129" s="23"/>
      <c r="I129" s="23"/>
      <c r="J129" s="23"/>
    </row>
    <row r="130" spans="1:10" ht="14.1" customHeight="1" x14ac:dyDescent="0.25">
      <c r="A130" s="23"/>
      <c r="B130" s="39" t="s">
        <v>63</v>
      </c>
      <c r="C130" s="40">
        <v>0</v>
      </c>
      <c r="D130" s="40">
        <v>0</v>
      </c>
      <c r="E130" s="40">
        <v>0</v>
      </c>
      <c r="F130" s="40">
        <v>0</v>
      </c>
      <c r="G130" s="23"/>
      <c r="H130" s="23"/>
      <c r="I130" s="23"/>
      <c r="J130" s="23"/>
    </row>
    <row r="131" spans="1:10" ht="14.1" customHeight="1" x14ac:dyDescent="0.25">
      <c r="A131" s="23"/>
      <c r="B131" s="39" t="s">
        <v>49</v>
      </c>
      <c r="C131" s="40">
        <v>0</v>
      </c>
      <c r="D131" s="40">
        <v>0</v>
      </c>
      <c r="E131" s="40">
        <v>0</v>
      </c>
      <c r="F131" s="40">
        <v>0</v>
      </c>
      <c r="G131" s="23"/>
      <c r="H131" s="23"/>
      <c r="I131" s="23"/>
      <c r="J131" s="23"/>
    </row>
    <row r="132" spans="1:10" ht="14.1" customHeight="1" x14ac:dyDescent="0.25">
      <c r="A132" s="23"/>
      <c r="B132" s="39" t="s">
        <v>58</v>
      </c>
      <c r="C132" s="40">
        <v>0</v>
      </c>
      <c r="D132" s="40">
        <v>0</v>
      </c>
      <c r="E132" s="40">
        <v>0</v>
      </c>
      <c r="F132" s="40">
        <v>0</v>
      </c>
      <c r="G132" s="23"/>
      <c r="H132" s="23"/>
      <c r="I132" s="23"/>
      <c r="J132" s="23"/>
    </row>
    <row r="133" spans="1:10" ht="14.1" customHeight="1" x14ac:dyDescent="0.25">
      <c r="A133" s="23"/>
      <c r="B133" s="39" t="s">
        <v>59</v>
      </c>
      <c r="C133" s="40">
        <v>0</v>
      </c>
      <c r="D133" s="40">
        <v>0</v>
      </c>
      <c r="E133" s="40">
        <v>0</v>
      </c>
      <c r="F133" s="40">
        <v>0</v>
      </c>
      <c r="G133" s="23"/>
      <c r="H133" s="23"/>
      <c r="I133" s="23"/>
      <c r="J133" s="23"/>
    </row>
    <row r="134" spans="1:10" ht="14.1" customHeight="1" x14ac:dyDescent="0.25">
      <c r="A134" s="23"/>
      <c r="B134" s="39" t="s">
        <v>60</v>
      </c>
      <c r="C134" s="40">
        <v>0</v>
      </c>
      <c r="D134" s="40">
        <v>0</v>
      </c>
      <c r="E134" s="40">
        <v>0</v>
      </c>
      <c r="F134" s="40">
        <v>0</v>
      </c>
      <c r="G134" s="23"/>
      <c r="H134" s="23"/>
      <c r="I134" s="23"/>
      <c r="J134" s="23"/>
    </row>
    <row r="135" spans="1:10" ht="14.1" customHeight="1" x14ac:dyDescent="0.25">
      <c r="A135" s="23"/>
      <c r="B135" s="39" t="s">
        <v>61</v>
      </c>
      <c r="C135" s="40">
        <v>0</v>
      </c>
      <c r="D135" s="40">
        <v>0</v>
      </c>
      <c r="E135" s="40">
        <v>0</v>
      </c>
      <c r="F135" s="40">
        <v>0</v>
      </c>
      <c r="G135" s="23"/>
      <c r="H135" s="23"/>
      <c r="I135" s="23"/>
      <c r="J135" s="23"/>
    </row>
    <row r="136" spans="1:10" ht="14.1" customHeight="1" x14ac:dyDescent="0.25">
      <c r="A136" s="23"/>
      <c r="B136" s="39" t="s">
        <v>64</v>
      </c>
      <c r="C136" s="40">
        <v>0</v>
      </c>
      <c r="D136" s="40">
        <v>0</v>
      </c>
      <c r="E136" s="40">
        <v>0</v>
      </c>
      <c r="F136" s="40">
        <v>0</v>
      </c>
      <c r="G136" s="23"/>
      <c r="H136" s="23"/>
      <c r="I136" s="23"/>
      <c r="J136" s="23"/>
    </row>
    <row r="137" spans="1:10" ht="14.1" customHeight="1" x14ac:dyDescent="0.25">
      <c r="A137" s="23"/>
      <c r="B137" s="39" t="s">
        <v>65</v>
      </c>
      <c r="C137" s="40">
        <v>0</v>
      </c>
      <c r="D137" s="40">
        <v>0</v>
      </c>
      <c r="E137" s="40">
        <v>0</v>
      </c>
      <c r="F137" s="40">
        <v>0</v>
      </c>
      <c r="G137" s="23"/>
      <c r="H137" s="23"/>
      <c r="I137" s="23"/>
      <c r="J137" s="23"/>
    </row>
    <row r="138" spans="1:10" ht="14.1" customHeight="1" x14ac:dyDescent="0.25">
      <c r="A138" s="23"/>
      <c r="B138" s="41" t="s">
        <v>25</v>
      </c>
      <c r="C138" s="40">
        <v>0</v>
      </c>
      <c r="D138" s="40">
        <v>38000000</v>
      </c>
      <c r="E138" s="40">
        <v>38000000</v>
      </c>
      <c r="F138" s="40">
        <v>37000000</v>
      </c>
      <c r="G138" s="23"/>
      <c r="H138" s="23"/>
      <c r="I138" s="23"/>
      <c r="J138" s="23"/>
    </row>
    <row r="139" spans="1:10" ht="14.1" customHeight="1" x14ac:dyDescent="0.25">
      <c r="A139" s="23"/>
      <c r="B139" s="1621" t="s">
        <v>66</v>
      </c>
      <c r="C139" s="1622"/>
      <c r="D139" s="1622"/>
      <c r="E139" s="1622"/>
      <c r="F139" s="1622"/>
      <c r="G139" s="23"/>
      <c r="H139" s="23"/>
      <c r="I139" s="23"/>
      <c r="J139" s="23"/>
    </row>
    <row r="140" spans="1:10" ht="14.1" customHeight="1" x14ac:dyDescent="0.25">
      <c r="A140" s="23"/>
      <c r="B140" s="32" t="s">
        <v>2268</v>
      </c>
      <c r="C140" s="1621" t="s">
        <v>235</v>
      </c>
      <c r="D140" s="1622"/>
      <c r="E140" s="1622"/>
      <c r="F140" s="1622"/>
      <c r="G140" s="23"/>
      <c r="H140" s="23"/>
      <c r="I140" s="23"/>
      <c r="J140" s="23"/>
    </row>
    <row r="141" spans="1:10" ht="14.1" customHeight="1" x14ac:dyDescent="0.25">
      <c r="A141" s="23"/>
      <c r="B141" s="33" t="s">
        <v>19</v>
      </c>
      <c r="C141" s="1619" t="s">
        <v>2269</v>
      </c>
      <c r="D141" s="1620"/>
      <c r="E141" s="1620"/>
      <c r="F141" s="1620"/>
      <c r="G141" s="23"/>
      <c r="H141" s="23"/>
      <c r="I141" s="23"/>
      <c r="J141" s="23"/>
    </row>
    <row r="142" spans="1:10" ht="14.1" customHeight="1" x14ac:dyDescent="0.25">
      <c r="A142" s="23"/>
      <c r="B142" s="34" t="s">
        <v>20</v>
      </c>
      <c r="C142" s="1615" t="s">
        <v>2270</v>
      </c>
      <c r="D142" s="1616"/>
      <c r="E142" s="1616"/>
      <c r="F142" s="1616"/>
      <c r="G142" s="23"/>
      <c r="H142" s="23"/>
      <c r="I142" s="23"/>
      <c r="J142" s="23"/>
    </row>
    <row r="143" spans="1:10" ht="14.1" customHeight="1" x14ac:dyDescent="0.25">
      <c r="A143" s="23"/>
      <c r="B143" s="34" t="s">
        <v>21</v>
      </c>
      <c r="C143" s="1615" t="s">
        <v>356</v>
      </c>
      <c r="D143" s="1616"/>
      <c r="E143" s="1616"/>
      <c r="F143" s="1616"/>
      <c r="G143" s="23"/>
      <c r="H143" s="23"/>
      <c r="I143" s="23"/>
      <c r="J143" s="23"/>
    </row>
    <row r="144" spans="1:10" ht="15" customHeight="1" x14ac:dyDescent="0.25">
      <c r="A144" s="23"/>
      <c r="B144" s="35"/>
      <c r="C144" s="36">
        <v>2023</v>
      </c>
      <c r="D144" s="36">
        <v>2024</v>
      </c>
      <c r="E144" s="36">
        <v>2025</v>
      </c>
      <c r="F144" s="36">
        <v>2026</v>
      </c>
      <c r="G144" s="23"/>
      <c r="H144" s="23"/>
      <c r="I144" s="23"/>
      <c r="J144" s="23"/>
    </row>
    <row r="145" spans="1:10" ht="15" customHeight="1" x14ac:dyDescent="0.25">
      <c r="A145" s="23"/>
      <c r="B145" s="37"/>
      <c r="C145" s="38" t="s">
        <v>22</v>
      </c>
      <c r="D145" s="38" t="s">
        <v>23</v>
      </c>
      <c r="E145" s="38" t="s">
        <v>23</v>
      </c>
      <c r="F145" s="38" t="s">
        <v>23</v>
      </c>
      <c r="G145" s="23"/>
      <c r="H145" s="23"/>
      <c r="I145" s="23"/>
      <c r="J145" s="23"/>
    </row>
    <row r="146" spans="1:10" ht="14.1" customHeight="1" x14ac:dyDescent="0.25">
      <c r="A146" s="23"/>
      <c r="B146" s="27" t="s">
        <v>33</v>
      </c>
      <c r="C146" s="31" t="s">
        <v>220</v>
      </c>
      <c r="D146" s="31" t="s">
        <v>155</v>
      </c>
      <c r="E146" s="31" t="s">
        <v>155</v>
      </c>
      <c r="F146" s="31" t="s">
        <v>155</v>
      </c>
      <c r="G146" s="23"/>
      <c r="H146" s="23"/>
      <c r="I146" s="23"/>
      <c r="J146" s="23"/>
    </row>
    <row r="147" spans="1:10" ht="14.1" customHeight="1" x14ac:dyDescent="0.25">
      <c r="A147" s="23"/>
      <c r="B147" s="27" t="s">
        <v>35</v>
      </c>
      <c r="C147" s="31" t="s">
        <v>238</v>
      </c>
      <c r="D147" s="31" t="s">
        <v>1419</v>
      </c>
      <c r="E147" s="31" t="s">
        <v>1419</v>
      </c>
      <c r="F147" s="31" t="s">
        <v>1419</v>
      </c>
      <c r="G147" s="23"/>
      <c r="H147" s="23"/>
      <c r="I147" s="23"/>
      <c r="J147" s="23"/>
    </row>
    <row r="148" spans="1:10" ht="14.1" customHeight="1" x14ac:dyDescent="0.25">
      <c r="A148" s="23"/>
      <c r="B148" s="27" t="s">
        <v>40</v>
      </c>
      <c r="C148" s="31" t="s">
        <v>2271</v>
      </c>
      <c r="D148" s="31" t="s">
        <v>240</v>
      </c>
      <c r="E148" s="31" t="s">
        <v>240</v>
      </c>
      <c r="F148" s="31" t="s">
        <v>240</v>
      </c>
      <c r="G148" s="23"/>
      <c r="H148" s="23"/>
      <c r="I148" s="23"/>
      <c r="J148" s="23"/>
    </row>
    <row r="149" spans="1:10" ht="14.1" customHeight="1" x14ac:dyDescent="0.25">
      <c r="A149" s="23"/>
      <c r="B149" s="27" t="s">
        <v>41</v>
      </c>
      <c r="C149" s="31" t="s">
        <v>18</v>
      </c>
      <c r="D149" s="31" t="s">
        <v>141</v>
      </c>
      <c r="E149" s="31" t="s">
        <v>42</v>
      </c>
      <c r="F149" s="31" t="s">
        <v>42</v>
      </c>
      <c r="G149" s="23"/>
      <c r="H149" s="23"/>
      <c r="I149" s="23"/>
      <c r="J149" s="23"/>
    </row>
    <row r="150" spans="1:10" ht="14.1" customHeight="1" x14ac:dyDescent="0.25">
      <c r="A150" s="23"/>
      <c r="B150" s="27" t="s">
        <v>43</v>
      </c>
      <c r="C150" s="31" t="s">
        <v>18</v>
      </c>
      <c r="D150" s="31" t="s">
        <v>1233</v>
      </c>
      <c r="E150" s="31" t="s">
        <v>42</v>
      </c>
      <c r="F150" s="31" t="s">
        <v>42</v>
      </c>
      <c r="G150" s="23"/>
      <c r="H150" s="23"/>
      <c r="I150" s="23"/>
      <c r="J150" s="23"/>
    </row>
    <row r="151" spans="1:10" ht="14.1" customHeight="1" x14ac:dyDescent="0.25">
      <c r="A151" s="23"/>
      <c r="B151" s="27" t="s">
        <v>47</v>
      </c>
      <c r="C151" s="31" t="s">
        <v>18</v>
      </c>
      <c r="D151" s="31" t="s">
        <v>2272</v>
      </c>
      <c r="E151" s="31" t="s">
        <v>42</v>
      </c>
      <c r="F151" s="31" t="s">
        <v>42</v>
      </c>
      <c r="G151" s="23"/>
      <c r="H151" s="23"/>
      <c r="I151" s="23"/>
      <c r="J151" s="23"/>
    </row>
    <row r="152" spans="1:10" ht="14.1" customHeight="1" x14ac:dyDescent="0.25">
      <c r="A152" s="23"/>
      <c r="B152" s="1617" t="s">
        <v>24</v>
      </c>
      <c r="C152" s="1618"/>
      <c r="D152" s="1618"/>
      <c r="E152" s="1618"/>
      <c r="F152" s="1618"/>
      <c r="G152" s="23"/>
      <c r="H152" s="23"/>
      <c r="I152" s="23"/>
      <c r="J152" s="23"/>
    </row>
    <row r="153" spans="1:10" ht="14.1" customHeight="1" x14ac:dyDescent="0.25">
      <c r="A153" s="23"/>
      <c r="B153" s="35"/>
      <c r="C153" s="36">
        <v>2023</v>
      </c>
      <c r="D153" s="36">
        <v>2024</v>
      </c>
      <c r="E153" s="36">
        <v>2025</v>
      </c>
      <c r="F153" s="36">
        <v>2026</v>
      </c>
      <c r="G153" s="23"/>
      <c r="H153" s="23"/>
      <c r="I153" s="23"/>
      <c r="J153" s="23"/>
    </row>
    <row r="154" spans="1:10" ht="14.1" customHeight="1" x14ac:dyDescent="0.25">
      <c r="A154" s="23"/>
      <c r="B154" s="37"/>
      <c r="C154" s="38" t="s">
        <v>22</v>
      </c>
      <c r="D154" s="38" t="s">
        <v>23</v>
      </c>
      <c r="E154" s="38" t="s">
        <v>23</v>
      </c>
      <c r="F154" s="38" t="s">
        <v>23</v>
      </c>
      <c r="G154" s="23"/>
      <c r="H154" s="23"/>
      <c r="I154" s="23"/>
      <c r="J154" s="23"/>
    </row>
    <row r="155" spans="1:10" ht="14.1" customHeight="1" x14ac:dyDescent="0.25">
      <c r="A155" s="23"/>
      <c r="B155" s="39" t="s">
        <v>48</v>
      </c>
      <c r="C155" s="40">
        <v>0</v>
      </c>
      <c r="D155" s="40">
        <v>0</v>
      </c>
      <c r="E155" s="40">
        <v>0</v>
      </c>
      <c r="F155" s="40">
        <v>0</v>
      </c>
      <c r="G155" s="23"/>
      <c r="H155" s="23"/>
      <c r="I155" s="23"/>
      <c r="J155" s="23"/>
    </row>
    <row r="156" spans="1:10" ht="14.1" customHeight="1" x14ac:dyDescent="0.25">
      <c r="A156" s="23"/>
      <c r="B156" s="39" t="s">
        <v>49</v>
      </c>
      <c r="C156" s="40">
        <v>0</v>
      </c>
      <c r="D156" s="40">
        <v>0</v>
      </c>
      <c r="E156" s="40">
        <v>0</v>
      </c>
      <c r="F156" s="40">
        <v>0</v>
      </c>
      <c r="G156" s="23"/>
      <c r="H156" s="23"/>
      <c r="I156" s="23"/>
      <c r="J156" s="23"/>
    </row>
    <row r="157" spans="1:10" ht="14.1" customHeight="1" x14ac:dyDescent="0.25">
      <c r="A157" s="23"/>
      <c r="B157" s="39" t="s">
        <v>50</v>
      </c>
      <c r="C157" s="40">
        <v>0</v>
      </c>
      <c r="D157" s="40">
        <v>0</v>
      </c>
      <c r="E157" s="40">
        <v>0</v>
      </c>
      <c r="F157" s="40">
        <v>0</v>
      </c>
      <c r="G157" s="23"/>
      <c r="H157" s="23"/>
      <c r="I157" s="23"/>
      <c r="J157" s="23"/>
    </row>
    <row r="158" spans="1:10" ht="14.1" customHeight="1" x14ac:dyDescent="0.25">
      <c r="A158" s="23"/>
      <c r="B158" s="39" t="s">
        <v>51</v>
      </c>
      <c r="C158" s="40">
        <v>0</v>
      </c>
      <c r="D158" s="40">
        <v>0</v>
      </c>
      <c r="E158" s="40">
        <v>0</v>
      </c>
      <c r="F158" s="40">
        <v>0</v>
      </c>
      <c r="G158" s="23"/>
      <c r="H158" s="23"/>
      <c r="I158" s="23"/>
      <c r="J158" s="23"/>
    </row>
    <row r="159" spans="1:10" ht="14.1" customHeight="1" x14ac:dyDescent="0.25">
      <c r="A159" s="23"/>
      <c r="B159" s="39" t="s">
        <v>49</v>
      </c>
      <c r="C159" s="40">
        <v>0</v>
      </c>
      <c r="D159" s="40">
        <v>0</v>
      </c>
      <c r="E159" s="40">
        <v>0</v>
      </c>
      <c r="F159" s="40">
        <v>0</v>
      </c>
      <c r="G159" s="23"/>
      <c r="H159" s="23"/>
      <c r="I159" s="23"/>
      <c r="J159" s="23"/>
    </row>
    <row r="160" spans="1:10" ht="14.1" customHeight="1" x14ac:dyDescent="0.25">
      <c r="A160" s="23"/>
      <c r="B160" s="39" t="s">
        <v>50</v>
      </c>
      <c r="C160" s="40">
        <v>0</v>
      </c>
      <c r="D160" s="40">
        <v>0</v>
      </c>
      <c r="E160" s="40">
        <v>0</v>
      </c>
      <c r="F160" s="40">
        <v>0</v>
      </c>
      <c r="G160" s="23"/>
      <c r="H160" s="23"/>
      <c r="I160" s="23"/>
      <c r="J160" s="23"/>
    </row>
    <row r="161" spans="1:10" ht="14.1" customHeight="1" x14ac:dyDescent="0.25">
      <c r="A161" s="23"/>
      <c r="B161" s="39" t="s">
        <v>52</v>
      </c>
      <c r="C161" s="40">
        <v>0</v>
      </c>
      <c r="D161" s="40">
        <v>0</v>
      </c>
      <c r="E161" s="40">
        <v>0</v>
      </c>
      <c r="F161" s="40">
        <v>0</v>
      </c>
      <c r="G161" s="23"/>
      <c r="H161" s="23"/>
      <c r="I161" s="23"/>
      <c r="J161" s="23"/>
    </row>
    <row r="162" spans="1:10" ht="14.1" customHeight="1" x14ac:dyDescent="0.25">
      <c r="A162" s="23"/>
      <c r="B162" s="39" t="s">
        <v>49</v>
      </c>
      <c r="C162" s="40">
        <v>0</v>
      </c>
      <c r="D162" s="40">
        <v>0</v>
      </c>
      <c r="E162" s="40">
        <v>0</v>
      </c>
      <c r="F162" s="40">
        <v>0</v>
      </c>
      <c r="G162" s="23"/>
      <c r="H162" s="23"/>
      <c r="I162" s="23"/>
      <c r="J162" s="23"/>
    </row>
    <row r="163" spans="1:10" ht="14.1" customHeight="1" x14ac:dyDescent="0.25">
      <c r="A163" s="23"/>
      <c r="B163" s="39" t="s">
        <v>50</v>
      </c>
      <c r="C163" s="40">
        <v>0</v>
      </c>
      <c r="D163" s="40">
        <v>0</v>
      </c>
      <c r="E163" s="40">
        <v>0</v>
      </c>
      <c r="F163" s="40">
        <v>0</v>
      </c>
      <c r="G163" s="23"/>
      <c r="H163" s="23"/>
      <c r="I163" s="23"/>
      <c r="J163" s="23"/>
    </row>
    <row r="164" spans="1:10" ht="14.1" customHeight="1" x14ac:dyDescent="0.25">
      <c r="A164" s="23"/>
      <c r="B164" s="39" t="s">
        <v>53</v>
      </c>
      <c r="C164" s="40">
        <v>0</v>
      </c>
      <c r="D164" s="40">
        <v>0</v>
      </c>
      <c r="E164" s="40">
        <v>0</v>
      </c>
      <c r="F164" s="40">
        <v>0</v>
      </c>
      <c r="G164" s="23"/>
      <c r="H164" s="23"/>
      <c r="I164" s="23"/>
      <c r="J164" s="23"/>
    </row>
    <row r="165" spans="1:10" ht="14.1" customHeight="1" x14ac:dyDescent="0.25">
      <c r="A165" s="23"/>
      <c r="B165" s="39" t="s">
        <v>49</v>
      </c>
      <c r="C165" s="40">
        <v>0</v>
      </c>
      <c r="D165" s="40">
        <v>0</v>
      </c>
      <c r="E165" s="40">
        <v>0</v>
      </c>
      <c r="F165" s="40">
        <v>0</v>
      </c>
      <c r="G165" s="23"/>
      <c r="H165" s="23"/>
      <c r="I165" s="23"/>
      <c r="J165" s="23"/>
    </row>
    <row r="166" spans="1:10" ht="14.1" customHeight="1" x14ac:dyDescent="0.25">
      <c r="A166" s="23"/>
      <c r="B166" s="39" t="s">
        <v>50</v>
      </c>
      <c r="C166" s="40">
        <v>0</v>
      </c>
      <c r="D166" s="40">
        <v>0</v>
      </c>
      <c r="E166" s="40">
        <v>0</v>
      </c>
      <c r="F166" s="40">
        <v>0</v>
      </c>
      <c r="G166" s="23"/>
      <c r="H166" s="23"/>
      <c r="I166" s="23"/>
      <c r="J166" s="23"/>
    </row>
    <row r="167" spans="1:10" ht="14.1" customHeight="1" x14ac:dyDescent="0.25">
      <c r="A167" s="23"/>
      <c r="B167" s="39" t="s">
        <v>54</v>
      </c>
      <c r="C167" s="40">
        <v>0</v>
      </c>
      <c r="D167" s="40">
        <v>0</v>
      </c>
      <c r="E167" s="40">
        <v>0</v>
      </c>
      <c r="F167" s="40">
        <v>0</v>
      </c>
      <c r="G167" s="23"/>
      <c r="H167" s="23"/>
      <c r="I167" s="23"/>
      <c r="J167" s="23"/>
    </row>
    <row r="168" spans="1:10" ht="14.1" customHeight="1" x14ac:dyDescent="0.25">
      <c r="A168" s="23"/>
      <c r="B168" s="39" t="s">
        <v>49</v>
      </c>
      <c r="C168" s="40">
        <v>0</v>
      </c>
      <c r="D168" s="40">
        <v>0</v>
      </c>
      <c r="E168" s="40">
        <v>0</v>
      </c>
      <c r="F168" s="40">
        <v>0</v>
      </c>
      <c r="G168" s="23"/>
      <c r="H168" s="23"/>
      <c r="I168" s="23"/>
      <c r="J168" s="23"/>
    </row>
    <row r="169" spans="1:10" ht="14.1" customHeight="1" x14ac:dyDescent="0.25">
      <c r="A169" s="23"/>
      <c r="B169" s="39" t="s">
        <v>50</v>
      </c>
      <c r="C169" s="40">
        <v>0</v>
      </c>
      <c r="D169" s="40">
        <v>0</v>
      </c>
      <c r="E169" s="40">
        <v>0</v>
      </c>
      <c r="F169" s="40">
        <v>0</v>
      </c>
      <c r="G169" s="23"/>
      <c r="H169" s="23"/>
      <c r="I169" s="23"/>
      <c r="J169" s="23"/>
    </row>
    <row r="170" spans="1:10" ht="14.1" customHeight="1" x14ac:dyDescent="0.25">
      <c r="A170" s="23"/>
      <c r="B170" s="39" t="s">
        <v>55</v>
      </c>
      <c r="C170" s="40">
        <v>0</v>
      </c>
      <c r="D170" s="40">
        <v>0</v>
      </c>
      <c r="E170" s="40">
        <v>0</v>
      </c>
      <c r="F170" s="40">
        <v>0</v>
      </c>
      <c r="G170" s="23"/>
      <c r="H170" s="23"/>
      <c r="I170" s="23"/>
      <c r="J170" s="23"/>
    </row>
    <row r="171" spans="1:10" ht="14.1" customHeight="1" x14ac:dyDescent="0.25">
      <c r="A171" s="23"/>
      <c r="B171" s="39" t="s">
        <v>49</v>
      </c>
      <c r="C171" s="40">
        <v>0</v>
      </c>
      <c r="D171" s="40">
        <v>0</v>
      </c>
      <c r="E171" s="40">
        <v>0</v>
      </c>
      <c r="F171" s="40">
        <v>0</v>
      </c>
      <c r="G171" s="23"/>
      <c r="H171" s="23"/>
      <c r="I171" s="23"/>
      <c r="J171" s="23"/>
    </row>
    <row r="172" spans="1:10" ht="14.1" customHeight="1" x14ac:dyDescent="0.25">
      <c r="A172" s="23"/>
      <c r="B172" s="39" t="s">
        <v>50</v>
      </c>
      <c r="C172" s="40">
        <v>0</v>
      </c>
      <c r="D172" s="40">
        <v>0</v>
      </c>
      <c r="E172" s="40">
        <v>0</v>
      </c>
      <c r="F172" s="40">
        <v>0</v>
      </c>
      <c r="G172" s="23"/>
      <c r="H172" s="23"/>
      <c r="I172" s="23"/>
      <c r="J172" s="23"/>
    </row>
    <row r="173" spans="1:10" ht="14.1" customHeight="1" x14ac:dyDescent="0.25">
      <c r="A173" s="23"/>
      <c r="B173" s="39" t="s">
        <v>56</v>
      </c>
      <c r="C173" s="40">
        <v>0</v>
      </c>
      <c r="D173" s="40">
        <v>0</v>
      </c>
      <c r="E173" s="40">
        <v>0</v>
      </c>
      <c r="F173" s="40">
        <v>0</v>
      </c>
      <c r="G173" s="23"/>
      <c r="H173" s="23"/>
      <c r="I173" s="23"/>
      <c r="J173" s="23"/>
    </row>
    <row r="174" spans="1:10" ht="14.1" customHeight="1" x14ac:dyDescent="0.25">
      <c r="A174" s="23"/>
      <c r="B174" s="39" t="s">
        <v>49</v>
      </c>
      <c r="C174" s="40">
        <v>0</v>
      </c>
      <c r="D174" s="40">
        <v>0</v>
      </c>
      <c r="E174" s="40">
        <v>0</v>
      </c>
      <c r="F174" s="40">
        <v>0</v>
      </c>
      <c r="G174" s="23"/>
      <c r="H174" s="23"/>
      <c r="I174" s="23"/>
      <c r="J174" s="23"/>
    </row>
    <row r="175" spans="1:10" ht="14.1" customHeight="1" x14ac:dyDescent="0.25">
      <c r="A175" s="23"/>
      <c r="B175" s="39" t="s">
        <v>50</v>
      </c>
      <c r="C175" s="40">
        <v>0</v>
      </c>
      <c r="D175" s="40">
        <v>0</v>
      </c>
      <c r="E175" s="40">
        <v>0</v>
      </c>
      <c r="F175" s="40">
        <v>0</v>
      </c>
      <c r="G175" s="23"/>
      <c r="H175" s="23"/>
      <c r="I175" s="23"/>
      <c r="J175" s="23"/>
    </row>
    <row r="176" spans="1:10" ht="14.1" customHeight="1" x14ac:dyDescent="0.25">
      <c r="A176" s="23"/>
      <c r="B176" s="39" t="s">
        <v>57</v>
      </c>
      <c r="C176" s="40">
        <v>0</v>
      </c>
      <c r="D176" s="40">
        <v>0</v>
      </c>
      <c r="E176" s="40">
        <v>0</v>
      </c>
      <c r="F176" s="40">
        <v>0</v>
      </c>
      <c r="G176" s="23"/>
      <c r="H176" s="23"/>
      <c r="I176" s="23"/>
      <c r="J176" s="23"/>
    </row>
    <row r="177" spans="1:10" ht="14.1" customHeight="1" x14ac:dyDescent="0.25">
      <c r="A177" s="23"/>
      <c r="B177" s="39" t="s">
        <v>49</v>
      </c>
      <c r="C177" s="40">
        <v>0</v>
      </c>
      <c r="D177" s="40">
        <v>0</v>
      </c>
      <c r="E177" s="40">
        <v>0</v>
      </c>
      <c r="F177" s="40">
        <v>0</v>
      </c>
      <c r="G177" s="23"/>
      <c r="H177" s="23"/>
      <c r="I177" s="23"/>
      <c r="J177" s="23"/>
    </row>
    <row r="178" spans="1:10" ht="14.1" customHeight="1" x14ac:dyDescent="0.25">
      <c r="A178" s="23"/>
      <c r="B178" s="39" t="s">
        <v>58</v>
      </c>
      <c r="C178" s="40">
        <v>0</v>
      </c>
      <c r="D178" s="40">
        <v>0</v>
      </c>
      <c r="E178" s="40">
        <v>0</v>
      </c>
      <c r="F178" s="40">
        <v>0</v>
      </c>
      <c r="G178" s="23"/>
      <c r="H178" s="23"/>
      <c r="I178" s="23"/>
      <c r="J178" s="23"/>
    </row>
    <row r="179" spans="1:10" ht="14.1" customHeight="1" x14ac:dyDescent="0.25">
      <c r="A179" s="23"/>
      <c r="B179" s="39" t="s">
        <v>59</v>
      </c>
      <c r="C179" s="40">
        <v>0</v>
      </c>
      <c r="D179" s="40">
        <v>0</v>
      </c>
      <c r="E179" s="40">
        <v>0</v>
      </c>
      <c r="F179" s="40">
        <v>0</v>
      </c>
      <c r="G179" s="23"/>
      <c r="H179" s="23"/>
      <c r="I179" s="23"/>
      <c r="J179" s="23"/>
    </row>
    <row r="180" spans="1:10" ht="14.1" customHeight="1" x14ac:dyDescent="0.25">
      <c r="A180" s="23"/>
      <c r="B180" s="39" t="s">
        <v>60</v>
      </c>
      <c r="C180" s="40">
        <v>0</v>
      </c>
      <c r="D180" s="40">
        <v>0</v>
      </c>
      <c r="E180" s="40">
        <v>0</v>
      </c>
      <c r="F180" s="40">
        <v>0</v>
      </c>
      <c r="G180" s="23"/>
      <c r="H180" s="23"/>
      <c r="I180" s="23"/>
      <c r="J180" s="23"/>
    </row>
    <row r="181" spans="1:10" ht="14.1" customHeight="1" x14ac:dyDescent="0.25">
      <c r="A181" s="23"/>
      <c r="B181" s="39" t="s">
        <v>61</v>
      </c>
      <c r="C181" s="40">
        <v>0</v>
      </c>
      <c r="D181" s="40">
        <v>0</v>
      </c>
      <c r="E181" s="40">
        <v>0</v>
      </c>
      <c r="F181" s="40">
        <v>0</v>
      </c>
      <c r="G181" s="23"/>
      <c r="H181" s="23"/>
      <c r="I181" s="23"/>
      <c r="J181" s="23"/>
    </row>
    <row r="182" spans="1:10" ht="14.1" customHeight="1" x14ac:dyDescent="0.25">
      <c r="A182" s="23"/>
      <c r="B182" s="39" t="s">
        <v>62</v>
      </c>
      <c r="C182" s="40">
        <v>0</v>
      </c>
      <c r="D182" s="40">
        <v>500000</v>
      </c>
      <c r="E182" s="40">
        <v>500000</v>
      </c>
      <c r="F182" s="40">
        <v>500000</v>
      </c>
      <c r="G182" s="23"/>
      <c r="H182" s="23"/>
      <c r="I182" s="23"/>
      <c r="J182" s="23"/>
    </row>
    <row r="183" spans="1:10" ht="14.1" customHeight="1" x14ac:dyDescent="0.25">
      <c r="A183" s="23"/>
      <c r="B183" s="39" t="s">
        <v>49</v>
      </c>
      <c r="C183" s="40">
        <v>0</v>
      </c>
      <c r="D183" s="40">
        <v>500000</v>
      </c>
      <c r="E183" s="40">
        <v>500000</v>
      </c>
      <c r="F183" s="40">
        <v>500000</v>
      </c>
      <c r="G183" s="23"/>
      <c r="H183" s="23"/>
      <c r="I183" s="23"/>
      <c r="J183" s="23"/>
    </row>
    <row r="184" spans="1:10" ht="14.1" customHeight="1" x14ac:dyDescent="0.25">
      <c r="A184" s="23"/>
      <c r="B184" s="39" t="s">
        <v>58</v>
      </c>
      <c r="C184" s="40">
        <v>0</v>
      </c>
      <c r="D184" s="40">
        <v>0</v>
      </c>
      <c r="E184" s="40">
        <v>0</v>
      </c>
      <c r="F184" s="40">
        <v>0</v>
      </c>
      <c r="G184" s="23"/>
      <c r="H184" s="23"/>
      <c r="I184" s="23"/>
      <c r="J184" s="23"/>
    </row>
    <row r="185" spans="1:10" ht="14.1" customHeight="1" x14ac:dyDescent="0.25">
      <c r="A185" s="23"/>
      <c r="B185" s="39" t="s">
        <v>59</v>
      </c>
      <c r="C185" s="40">
        <v>0</v>
      </c>
      <c r="D185" s="40">
        <v>0</v>
      </c>
      <c r="E185" s="40">
        <v>0</v>
      </c>
      <c r="F185" s="40">
        <v>0</v>
      </c>
      <c r="G185" s="23"/>
      <c r="H185" s="23"/>
      <c r="I185" s="23"/>
      <c r="J185" s="23"/>
    </row>
    <row r="186" spans="1:10" ht="14.1" customHeight="1" x14ac:dyDescent="0.25">
      <c r="A186" s="23"/>
      <c r="B186" s="39" t="s">
        <v>60</v>
      </c>
      <c r="C186" s="40">
        <v>0</v>
      </c>
      <c r="D186" s="40">
        <v>0</v>
      </c>
      <c r="E186" s="40">
        <v>0</v>
      </c>
      <c r="F186" s="40">
        <v>0</v>
      </c>
      <c r="G186" s="23"/>
      <c r="H186" s="23"/>
      <c r="I186" s="23"/>
      <c r="J186" s="23"/>
    </row>
    <row r="187" spans="1:10" ht="14.1" customHeight="1" x14ac:dyDescent="0.25">
      <c r="A187" s="23"/>
      <c r="B187" s="39" t="s">
        <v>61</v>
      </c>
      <c r="C187" s="40">
        <v>0</v>
      </c>
      <c r="D187" s="40">
        <v>0</v>
      </c>
      <c r="E187" s="40">
        <v>0</v>
      </c>
      <c r="F187" s="40">
        <v>0</v>
      </c>
      <c r="G187" s="23"/>
      <c r="H187" s="23"/>
      <c r="I187" s="23"/>
      <c r="J187" s="23"/>
    </row>
    <row r="188" spans="1:10" ht="14.1" customHeight="1" x14ac:dyDescent="0.25">
      <c r="A188" s="23"/>
      <c r="B188" s="39" t="s">
        <v>63</v>
      </c>
      <c r="C188" s="40">
        <v>0</v>
      </c>
      <c r="D188" s="40">
        <v>0</v>
      </c>
      <c r="E188" s="40">
        <v>0</v>
      </c>
      <c r="F188" s="40">
        <v>0</v>
      </c>
      <c r="G188" s="23"/>
      <c r="H188" s="23"/>
      <c r="I188" s="23"/>
      <c r="J188" s="23"/>
    </row>
    <row r="189" spans="1:10" ht="14.1" customHeight="1" x14ac:dyDescent="0.25">
      <c r="A189" s="23"/>
      <c r="B189" s="39" t="s">
        <v>49</v>
      </c>
      <c r="C189" s="40">
        <v>0</v>
      </c>
      <c r="D189" s="40">
        <v>0</v>
      </c>
      <c r="E189" s="40">
        <v>0</v>
      </c>
      <c r="F189" s="40">
        <v>0</v>
      </c>
      <c r="G189" s="23"/>
      <c r="H189" s="23"/>
      <c r="I189" s="23"/>
      <c r="J189" s="23"/>
    </row>
    <row r="190" spans="1:10" ht="14.1" customHeight="1" x14ac:dyDescent="0.25">
      <c r="A190" s="23"/>
      <c r="B190" s="39" t="s">
        <v>58</v>
      </c>
      <c r="C190" s="40">
        <v>0</v>
      </c>
      <c r="D190" s="40">
        <v>0</v>
      </c>
      <c r="E190" s="40">
        <v>0</v>
      </c>
      <c r="F190" s="40">
        <v>0</v>
      </c>
      <c r="G190" s="23"/>
      <c r="H190" s="23"/>
      <c r="I190" s="23"/>
      <c r="J190" s="23"/>
    </row>
    <row r="191" spans="1:10" ht="14.1" customHeight="1" x14ac:dyDescent="0.25">
      <c r="A191" s="23"/>
      <c r="B191" s="39" t="s">
        <v>59</v>
      </c>
      <c r="C191" s="40">
        <v>0</v>
      </c>
      <c r="D191" s="40">
        <v>0</v>
      </c>
      <c r="E191" s="40">
        <v>0</v>
      </c>
      <c r="F191" s="40">
        <v>0</v>
      </c>
      <c r="G191" s="23"/>
      <c r="H191" s="23"/>
      <c r="I191" s="23"/>
      <c r="J191" s="23"/>
    </row>
    <row r="192" spans="1:10" ht="14.1" customHeight="1" x14ac:dyDescent="0.25">
      <c r="A192" s="23"/>
      <c r="B192" s="39" t="s">
        <v>60</v>
      </c>
      <c r="C192" s="40">
        <v>0</v>
      </c>
      <c r="D192" s="40">
        <v>0</v>
      </c>
      <c r="E192" s="40">
        <v>0</v>
      </c>
      <c r="F192" s="40">
        <v>0</v>
      </c>
      <c r="G192" s="23"/>
      <c r="H192" s="23"/>
      <c r="I192" s="23"/>
      <c r="J192" s="23"/>
    </row>
    <row r="193" spans="1:10" ht="14.1" customHeight="1" x14ac:dyDescent="0.25">
      <c r="A193" s="23"/>
      <c r="B193" s="39" t="s">
        <v>61</v>
      </c>
      <c r="C193" s="40">
        <v>0</v>
      </c>
      <c r="D193" s="40">
        <v>0</v>
      </c>
      <c r="E193" s="40">
        <v>0</v>
      </c>
      <c r="F193" s="40">
        <v>0</v>
      </c>
      <c r="G193" s="23"/>
      <c r="H193" s="23"/>
      <c r="I193" s="23"/>
      <c r="J193" s="23"/>
    </row>
    <row r="194" spans="1:10" ht="14.1" customHeight="1" x14ac:dyDescent="0.25">
      <c r="A194" s="23"/>
      <c r="B194" s="39" t="s">
        <v>64</v>
      </c>
      <c r="C194" s="40">
        <v>0</v>
      </c>
      <c r="D194" s="40">
        <v>0</v>
      </c>
      <c r="E194" s="40">
        <v>0</v>
      </c>
      <c r="F194" s="40">
        <v>0</v>
      </c>
      <c r="G194" s="23"/>
      <c r="H194" s="23"/>
      <c r="I194" s="23"/>
      <c r="J194" s="23"/>
    </row>
    <row r="195" spans="1:10" ht="14.1" customHeight="1" x14ac:dyDescent="0.25">
      <c r="A195" s="23"/>
      <c r="B195" s="39" t="s">
        <v>65</v>
      </c>
      <c r="C195" s="40">
        <v>0</v>
      </c>
      <c r="D195" s="40">
        <v>0</v>
      </c>
      <c r="E195" s="40">
        <v>0</v>
      </c>
      <c r="F195" s="40">
        <v>0</v>
      </c>
      <c r="G195" s="23"/>
      <c r="H195" s="23"/>
      <c r="I195" s="23"/>
      <c r="J195" s="23"/>
    </row>
    <row r="196" spans="1:10" ht="14.1" customHeight="1" x14ac:dyDescent="0.25">
      <c r="A196" s="23"/>
      <c r="B196" s="41" t="s">
        <v>25</v>
      </c>
      <c r="C196" s="40">
        <v>0</v>
      </c>
      <c r="D196" s="40">
        <v>500000</v>
      </c>
      <c r="E196" s="40">
        <v>500000</v>
      </c>
      <c r="F196" s="40">
        <v>500000</v>
      </c>
      <c r="G196" s="23"/>
      <c r="H196" s="23"/>
      <c r="I196" s="23"/>
      <c r="J196" s="23"/>
    </row>
    <row r="197" spans="1:10" ht="14.1" customHeight="1" x14ac:dyDescent="0.25">
      <c r="A197" s="23"/>
      <c r="B197" s="33" t="s">
        <v>19</v>
      </c>
      <c r="C197" s="1619" t="s">
        <v>2273</v>
      </c>
      <c r="D197" s="1620"/>
      <c r="E197" s="1620"/>
      <c r="F197" s="1620"/>
      <c r="G197" s="23"/>
      <c r="H197" s="23"/>
      <c r="I197" s="23"/>
      <c r="J197" s="23"/>
    </row>
    <row r="198" spans="1:10" ht="14.1" customHeight="1" x14ac:dyDescent="0.25">
      <c r="A198" s="23"/>
      <c r="B198" s="34" t="s">
        <v>20</v>
      </c>
      <c r="C198" s="1615" t="s">
        <v>2274</v>
      </c>
      <c r="D198" s="1616"/>
      <c r="E198" s="1616"/>
      <c r="F198" s="1616"/>
      <c r="G198" s="23"/>
      <c r="H198" s="23"/>
      <c r="I198" s="23"/>
      <c r="J198" s="23"/>
    </row>
    <row r="199" spans="1:10" ht="14.1" customHeight="1" x14ac:dyDescent="0.25">
      <c r="A199" s="23"/>
      <c r="B199" s="34" t="s">
        <v>21</v>
      </c>
      <c r="C199" s="1615" t="s">
        <v>356</v>
      </c>
      <c r="D199" s="1616"/>
      <c r="E199" s="1616"/>
      <c r="F199" s="1616"/>
      <c r="G199" s="23"/>
      <c r="H199" s="23"/>
      <c r="I199" s="23"/>
      <c r="J199" s="23"/>
    </row>
    <row r="200" spans="1:10" ht="15" customHeight="1" x14ac:dyDescent="0.25">
      <c r="A200" s="23"/>
      <c r="B200" s="35"/>
      <c r="C200" s="36">
        <v>2023</v>
      </c>
      <c r="D200" s="36">
        <v>2024</v>
      </c>
      <c r="E200" s="36">
        <v>2025</v>
      </c>
      <c r="F200" s="36">
        <v>2026</v>
      </c>
      <c r="G200" s="23"/>
      <c r="H200" s="23"/>
      <c r="I200" s="23"/>
      <c r="J200" s="23"/>
    </row>
    <row r="201" spans="1:10" ht="15" customHeight="1" x14ac:dyDescent="0.25">
      <c r="A201" s="23"/>
      <c r="B201" s="37"/>
      <c r="C201" s="38" t="s">
        <v>22</v>
      </c>
      <c r="D201" s="38" t="s">
        <v>23</v>
      </c>
      <c r="E201" s="38" t="s">
        <v>23</v>
      </c>
      <c r="F201" s="38" t="s">
        <v>23</v>
      </c>
      <c r="G201" s="23"/>
      <c r="H201" s="23"/>
      <c r="I201" s="23"/>
      <c r="J201" s="23"/>
    </row>
    <row r="202" spans="1:10" ht="14.1" customHeight="1" x14ac:dyDescent="0.25">
      <c r="A202" s="23"/>
      <c r="B202" s="27" t="s">
        <v>33</v>
      </c>
      <c r="C202" s="31" t="s">
        <v>18</v>
      </c>
      <c r="D202" s="31" t="s">
        <v>245</v>
      </c>
      <c r="E202" s="31" t="s">
        <v>245</v>
      </c>
      <c r="F202" s="31" t="s">
        <v>245</v>
      </c>
      <c r="G202" s="23"/>
      <c r="H202" s="23"/>
      <c r="I202" s="23"/>
      <c r="J202" s="23"/>
    </row>
    <row r="203" spans="1:10" ht="14.1" customHeight="1" x14ac:dyDescent="0.25">
      <c r="A203" s="23"/>
      <c r="B203" s="27" t="s">
        <v>35</v>
      </c>
      <c r="C203" s="31" t="s">
        <v>42</v>
      </c>
      <c r="D203" s="31" t="s">
        <v>1419</v>
      </c>
      <c r="E203" s="31" t="s">
        <v>1419</v>
      </c>
      <c r="F203" s="31" t="s">
        <v>1419</v>
      </c>
      <c r="G203" s="23"/>
      <c r="H203" s="23"/>
      <c r="I203" s="23"/>
      <c r="J203" s="23"/>
    </row>
    <row r="204" spans="1:10" ht="14.1" customHeight="1" x14ac:dyDescent="0.25">
      <c r="A204" s="23"/>
      <c r="B204" s="27" t="s">
        <v>40</v>
      </c>
      <c r="C204" s="31" t="s">
        <v>42</v>
      </c>
      <c r="D204" s="31" t="s">
        <v>134</v>
      </c>
      <c r="E204" s="31" t="s">
        <v>134</v>
      </c>
      <c r="F204" s="31" t="s">
        <v>134</v>
      </c>
      <c r="G204" s="23"/>
      <c r="H204" s="23"/>
      <c r="I204" s="23"/>
      <c r="J204" s="23"/>
    </row>
    <row r="205" spans="1:10" ht="14.1" customHeight="1" x14ac:dyDescent="0.25">
      <c r="A205" s="23"/>
      <c r="B205" s="27" t="s">
        <v>41</v>
      </c>
      <c r="C205" s="31" t="s">
        <v>18</v>
      </c>
      <c r="D205" s="31" t="s">
        <v>18</v>
      </c>
      <c r="E205" s="31" t="s">
        <v>42</v>
      </c>
      <c r="F205" s="31" t="s">
        <v>42</v>
      </c>
      <c r="G205" s="23"/>
      <c r="H205" s="23"/>
      <c r="I205" s="23"/>
      <c r="J205" s="23"/>
    </row>
    <row r="206" spans="1:10" ht="14.1" customHeight="1" x14ac:dyDescent="0.25">
      <c r="A206" s="23"/>
      <c r="B206" s="27" t="s">
        <v>43</v>
      </c>
      <c r="C206" s="31" t="s">
        <v>18</v>
      </c>
      <c r="D206" s="31" t="s">
        <v>18</v>
      </c>
      <c r="E206" s="31" t="s">
        <v>42</v>
      </c>
      <c r="F206" s="31" t="s">
        <v>42</v>
      </c>
      <c r="G206" s="23"/>
      <c r="H206" s="23"/>
      <c r="I206" s="23"/>
      <c r="J206" s="23"/>
    </row>
    <row r="207" spans="1:10" ht="14.1" customHeight="1" x14ac:dyDescent="0.25">
      <c r="A207" s="23"/>
      <c r="B207" s="27" t="s">
        <v>47</v>
      </c>
      <c r="C207" s="31" t="s">
        <v>18</v>
      </c>
      <c r="D207" s="31" t="s">
        <v>18</v>
      </c>
      <c r="E207" s="31" t="s">
        <v>42</v>
      </c>
      <c r="F207" s="31" t="s">
        <v>42</v>
      </c>
      <c r="G207" s="23"/>
      <c r="H207" s="23"/>
      <c r="I207" s="23"/>
      <c r="J207" s="23"/>
    </row>
    <row r="208" spans="1:10" ht="14.1" customHeight="1" x14ac:dyDescent="0.25">
      <c r="A208" s="23"/>
      <c r="B208" s="1617" t="s">
        <v>24</v>
      </c>
      <c r="C208" s="1618"/>
      <c r="D208" s="1618"/>
      <c r="E208" s="1618"/>
      <c r="F208" s="1618"/>
      <c r="G208" s="23"/>
      <c r="H208" s="23"/>
      <c r="I208" s="23"/>
      <c r="J208" s="23"/>
    </row>
    <row r="209" spans="1:10" ht="14.1" customHeight="1" x14ac:dyDescent="0.25">
      <c r="A209" s="23"/>
      <c r="B209" s="35"/>
      <c r="C209" s="36">
        <v>2023</v>
      </c>
      <c r="D209" s="36">
        <v>2024</v>
      </c>
      <c r="E209" s="36">
        <v>2025</v>
      </c>
      <c r="F209" s="36">
        <v>2026</v>
      </c>
      <c r="G209" s="23"/>
      <c r="H209" s="23"/>
      <c r="I209" s="23"/>
      <c r="J209" s="23"/>
    </row>
    <row r="210" spans="1:10" ht="14.1" customHeight="1" x14ac:dyDescent="0.25">
      <c r="A210" s="23"/>
      <c r="B210" s="37"/>
      <c r="C210" s="38" t="s">
        <v>22</v>
      </c>
      <c r="D210" s="38" t="s">
        <v>23</v>
      </c>
      <c r="E210" s="38" t="s">
        <v>23</v>
      </c>
      <c r="F210" s="38" t="s">
        <v>23</v>
      </c>
      <c r="G210" s="23"/>
      <c r="H210" s="23"/>
      <c r="I210" s="23"/>
      <c r="J210" s="23"/>
    </row>
    <row r="211" spans="1:10" ht="14.1" customHeight="1" x14ac:dyDescent="0.25">
      <c r="A211" s="23"/>
      <c r="B211" s="39" t="s">
        <v>48</v>
      </c>
      <c r="C211" s="40">
        <v>0</v>
      </c>
      <c r="D211" s="40">
        <v>0</v>
      </c>
      <c r="E211" s="40">
        <v>0</v>
      </c>
      <c r="F211" s="40">
        <v>0</v>
      </c>
      <c r="G211" s="23"/>
      <c r="H211" s="23"/>
      <c r="I211" s="23"/>
      <c r="J211" s="23"/>
    </row>
    <row r="212" spans="1:10" ht="14.1" customHeight="1" x14ac:dyDescent="0.25">
      <c r="A212" s="23"/>
      <c r="B212" s="39" t="s">
        <v>49</v>
      </c>
      <c r="C212" s="40">
        <v>0</v>
      </c>
      <c r="D212" s="40">
        <v>0</v>
      </c>
      <c r="E212" s="40">
        <v>0</v>
      </c>
      <c r="F212" s="40">
        <v>0</v>
      </c>
      <c r="G212" s="23"/>
      <c r="H212" s="23"/>
      <c r="I212" s="23"/>
      <c r="J212" s="23"/>
    </row>
    <row r="213" spans="1:10" ht="14.1" customHeight="1" x14ac:dyDescent="0.25">
      <c r="A213" s="23"/>
      <c r="B213" s="39" t="s">
        <v>50</v>
      </c>
      <c r="C213" s="40">
        <v>0</v>
      </c>
      <c r="D213" s="40">
        <v>0</v>
      </c>
      <c r="E213" s="40">
        <v>0</v>
      </c>
      <c r="F213" s="40">
        <v>0</v>
      </c>
      <c r="G213" s="23"/>
      <c r="H213" s="23"/>
      <c r="I213" s="23"/>
      <c r="J213" s="23"/>
    </row>
    <row r="214" spans="1:10" ht="14.1" customHeight="1" x14ac:dyDescent="0.25">
      <c r="A214" s="23"/>
      <c r="B214" s="39" t="s">
        <v>51</v>
      </c>
      <c r="C214" s="40">
        <v>0</v>
      </c>
      <c r="D214" s="40">
        <v>0</v>
      </c>
      <c r="E214" s="40">
        <v>0</v>
      </c>
      <c r="F214" s="40">
        <v>0</v>
      </c>
      <c r="G214" s="23"/>
      <c r="H214" s="23"/>
      <c r="I214" s="23"/>
      <c r="J214" s="23"/>
    </row>
    <row r="215" spans="1:10" ht="14.1" customHeight="1" x14ac:dyDescent="0.25">
      <c r="A215" s="23"/>
      <c r="B215" s="39" t="s">
        <v>49</v>
      </c>
      <c r="C215" s="40">
        <v>0</v>
      </c>
      <c r="D215" s="40">
        <v>0</v>
      </c>
      <c r="E215" s="40">
        <v>0</v>
      </c>
      <c r="F215" s="40">
        <v>0</v>
      </c>
      <c r="G215" s="23"/>
      <c r="H215" s="23"/>
      <c r="I215" s="23"/>
      <c r="J215" s="23"/>
    </row>
    <row r="216" spans="1:10" ht="14.1" customHeight="1" x14ac:dyDescent="0.25">
      <c r="A216" s="23"/>
      <c r="B216" s="39" t="s">
        <v>50</v>
      </c>
      <c r="C216" s="40">
        <v>0</v>
      </c>
      <c r="D216" s="40">
        <v>0</v>
      </c>
      <c r="E216" s="40">
        <v>0</v>
      </c>
      <c r="F216" s="40">
        <v>0</v>
      </c>
      <c r="G216" s="23"/>
      <c r="H216" s="23"/>
      <c r="I216" s="23"/>
      <c r="J216" s="23"/>
    </row>
    <row r="217" spans="1:10" ht="14.1" customHeight="1" x14ac:dyDescent="0.25">
      <c r="A217" s="23"/>
      <c r="B217" s="39" t="s">
        <v>52</v>
      </c>
      <c r="C217" s="40">
        <v>0</v>
      </c>
      <c r="D217" s="40">
        <v>0</v>
      </c>
      <c r="E217" s="40">
        <v>0</v>
      </c>
      <c r="F217" s="40">
        <v>0</v>
      </c>
      <c r="G217" s="23"/>
      <c r="H217" s="23"/>
      <c r="I217" s="23"/>
      <c r="J217" s="23"/>
    </row>
    <row r="218" spans="1:10" ht="14.1" customHeight="1" x14ac:dyDescent="0.25">
      <c r="A218" s="23"/>
      <c r="B218" s="39" t="s">
        <v>49</v>
      </c>
      <c r="C218" s="40">
        <v>0</v>
      </c>
      <c r="D218" s="40">
        <v>0</v>
      </c>
      <c r="E218" s="40">
        <v>0</v>
      </c>
      <c r="F218" s="40">
        <v>0</v>
      </c>
      <c r="G218" s="23"/>
      <c r="H218" s="23"/>
      <c r="I218" s="23"/>
      <c r="J218" s="23"/>
    </row>
    <row r="219" spans="1:10" ht="14.1" customHeight="1" x14ac:dyDescent="0.25">
      <c r="A219" s="23"/>
      <c r="B219" s="39" t="s">
        <v>50</v>
      </c>
      <c r="C219" s="40">
        <v>0</v>
      </c>
      <c r="D219" s="40">
        <v>0</v>
      </c>
      <c r="E219" s="40">
        <v>0</v>
      </c>
      <c r="F219" s="40">
        <v>0</v>
      </c>
      <c r="G219" s="23"/>
      <c r="H219" s="23"/>
      <c r="I219" s="23"/>
      <c r="J219" s="23"/>
    </row>
    <row r="220" spans="1:10" ht="14.1" customHeight="1" x14ac:dyDescent="0.25">
      <c r="A220" s="23"/>
      <c r="B220" s="39" t="s">
        <v>53</v>
      </c>
      <c r="C220" s="40">
        <v>0</v>
      </c>
      <c r="D220" s="40">
        <v>0</v>
      </c>
      <c r="E220" s="40">
        <v>0</v>
      </c>
      <c r="F220" s="40">
        <v>0</v>
      </c>
      <c r="G220" s="23"/>
      <c r="H220" s="23"/>
      <c r="I220" s="23"/>
      <c r="J220" s="23"/>
    </row>
    <row r="221" spans="1:10" ht="14.1" customHeight="1" x14ac:dyDescent="0.25">
      <c r="A221" s="23"/>
      <c r="B221" s="39" t="s">
        <v>49</v>
      </c>
      <c r="C221" s="40">
        <v>0</v>
      </c>
      <c r="D221" s="40">
        <v>0</v>
      </c>
      <c r="E221" s="40">
        <v>0</v>
      </c>
      <c r="F221" s="40">
        <v>0</v>
      </c>
      <c r="G221" s="23"/>
      <c r="H221" s="23"/>
      <c r="I221" s="23"/>
      <c r="J221" s="23"/>
    </row>
    <row r="222" spans="1:10" ht="14.1" customHeight="1" x14ac:dyDescent="0.25">
      <c r="A222" s="23"/>
      <c r="B222" s="39" t="s">
        <v>50</v>
      </c>
      <c r="C222" s="40">
        <v>0</v>
      </c>
      <c r="D222" s="40">
        <v>0</v>
      </c>
      <c r="E222" s="40">
        <v>0</v>
      </c>
      <c r="F222" s="40">
        <v>0</v>
      </c>
      <c r="G222" s="23"/>
      <c r="H222" s="23"/>
      <c r="I222" s="23"/>
      <c r="J222" s="23"/>
    </row>
    <row r="223" spans="1:10" ht="14.1" customHeight="1" x14ac:dyDescent="0.25">
      <c r="A223" s="23"/>
      <c r="B223" s="39" t="s">
        <v>54</v>
      </c>
      <c r="C223" s="40">
        <v>0</v>
      </c>
      <c r="D223" s="40">
        <v>0</v>
      </c>
      <c r="E223" s="40">
        <v>0</v>
      </c>
      <c r="F223" s="40">
        <v>0</v>
      </c>
      <c r="G223" s="23"/>
      <c r="H223" s="23"/>
      <c r="I223" s="23"/>
      <c r="J223" s="23"/>
    </row>
    <row r="224" spans="1:10" ht="14.1" customHeight="1" x14ac:dyDescent="0.25">
      <c r="A224" s="23"/>
      <c r="B224" s="39" t="s">
        <v>49</v>
      </c>
      <c r="C224" s="40">
        <v>0</v>
      </c>
      <c r="D224" s="40">
        <v>0</v>
      </c>
      <c r="E224" s="40">
        <v>0</v>
      </c>
      <c r="F224" s="40">
        <v>0</v>
      </c>
      <c r="G224" s="23"/>
      <c r="H224" s="23"/>
      <c r="I224" s="23"/>
      <c r="J224" s="23"/>
    </row>
    <row r="225" spans="1:10" ht="14.1" customHeight="1" x14ac:dyDescent="0.25">
      <c r="A225" s="23"/>
      <c r="B225" s="39" t="s">
        <v>50</v>
      </c>
      <c r="C225" s="40">
        <v>0</v>
      </c>
      <c r="D225" s="40">
        <v>0</v>
      </c>
      <c r="E225" s="40">
        <v>0</v>
      </c>
      <c r="F225" s="40">
        <v>0</v>
      </c>
      <c r="G225" s="23"/>
      <c r="H225" s="23"/>
      <c r="I225" s="23"/>
      <c r="J225" s="23"/>
    </row>
    <row r="226" spans="1:10" ht="14.1" customHeight="1" x14ac:dyDescent="0.25">
      <c r="A226" s="23"/>
      <c r="B226" s="39" t="s">
        <v>55</v>
      </c>
      <c r="C226" s="40">
        <v>0</v>
      </c>
      <c r="D226" s="40">
        <v>0</v>
      </c>
      <c r="E226" s="40">
        <v>0</v>
      </c>
      <c r="F226" s="40">
        <v>0</v>
      </c>
      <c r="G226" s="23"/>
      <c r="H226" s="23"/>
      <c r="I226" s="23"/>
      <c r="J226" s="23"/>
    </row>
    <row r="227" spans="1:10" ht="14.1" customHeight="1" x14ac:dyDescent="0.25">
      <c r="A227" s="23"/>
      <c r="B227" s="39" t="s">
        <v>49</v>
      </c>
      <c r="C227" s="40">
        <v>0</v>
      </c>
      <c r="D227" s="40">
        <v>0</v>
      </c>
      <c r="E227" s="40">
        <v>0</v>
      </c>
      <c r="F227" s="40">
        <v>0</v>
      </c>
      <c r="G227" s="23"/>
      <c r="H227" s="23"/>
      <c r="I227" s="23"/>
      <c r="J227" s="23"/>
    </row>
    <row r="228" spans="1:10" ht="14.1" customHeight="1" x14ac:dyDescent="0.25">
      <c r="A228" s="23"/>
      <c r="B228" s="39" t="s">
        <v>50</v>
      </c>
      <c r="C228" s="40">
        <v>0</v>
      </c>
      <c r="D228" s="40">
        <v>0</v>
      </c>
      <c r="E228" s="40">
        <v>0</v>
      </c>
      <c r="F228" s="40">
        <v>0</v>
      </c>
      <c r="G228" s="23"/>
      <c r="H228" s="23"/>
      <c r="I228" s="23"/>
      <c r="J228" s="23"/>
    </row>
    <row r="229" spans="1:10" ht="14.1" customHeight="1" x14ac:dyDescent="0.25">
      <c r="A229" s="23"/>
      <c r="B229" s="39" t="s">
        <v>56</v>
      </c>
      <c r="C229" s="40">
        <v>0</v>
      </c>
      <c r="D229" s="40">
        <v>0</v>
      </c>
      <c r="E229" s="40">
        <v>0</v>
      </c>
      <c r="F229" s="40">
        <v>0</v>
      </c>
      <c r="G229" s="23"/>
      <c r="H229" s="23"/>
      <c r="I229" s="23"/>
      <c r="J229" s="23"/>
    </row>
    <row r="230" spans="1:10" ht="14.1" customHeight="1" x14ac:dyDescent="0.25">
      <c r="A230" s="23"/>
      <c r="B230" s="39" t="s">
        <v>49</v>
      </c>
      <c r="C230" s="40">
        <v>0</v>
      </c>
      <c r="D230" s="40">
        <v>0</v>
      </c>
      <c r="E230" s="40">
        <v>0</v>
      </c>
      <c r="F230" s="40">
        <v>0</v>
      </c>
      <c r="G230" s="23"/>
      <c r="H230" s="23"/>
      <c r="I230" s="23"/>
      <c r="J230" s="23"/>
    </row>
    <row r="231" spans="1:10" ht="14.1" customHeight="1" x14ac:dyDescent="0.25">
      <c r="A231" s="23"/>
      <c r="B231" s="39" t="s">
        <v>50</v>
      </c>
      <c r="C231" s="40">
        <v>0</v>
      </c>
      <c r="D231" s="40">
        <v>0</v>
      </c>
      <c r="E231" s="40">
        <v>0</v>
      </c>
      <c r="F231" s="40">
        <v>0</v>
      </c>
      <c r="G231" s="23"/>
      <c r="H231" s="23"/>
      <c r="I231" s="23"/>
      <c r="J231" s="23"/>
    </row>
    <row r="232" spans="1:10" ht="14.1" customHeight="1" x14ac:dyDescent="0.25">
      <c r="A232" s="23"/>
      <c r="B232" s="39" t="s">
        <v>57</v>
      </c>
      <c r="C232" s="40">
        <v>0</v>
      </c>
      <c r="D232" s="40">
        <v>0</v>
      </c>
      <c r="E232" s="40">
        <v>0</v>
      </c>
      <c r="F232" s="40">
        <v>0</v>
      </c>
      <c r="G232" s="23"/>
      <c r="H232" s="23"/>
      <c r="I232" s="23"/>
      <c r="J232" s="23"/>
    </row>
    <row r="233" spans="1:10" ht="14.1" customHeight="1" x14ac:dyDescent="0.25">
      <c r="A233" s="23"/>
      <c r="B233" s="39" t="s">
        <v>49</v>
      </c>
      <c r="C233" s="40">
        <v>0</v>
      </c>
      <c r="D233" s="40">
        <v>0</v>
      </c>
      <c r="E233" s="40">
        <v>0</v>
      </c>
      <c r="F233" s="40">
        <v>0</v>
      </c>
      <c r="G233" s="23"/>
      <c r="H233" s="23"/>
      <c r="I233" s="23"/>
      <c r="J233" s="23"/>
    </row>
    <row r="234" spans="1:10" ht="14.1" customHeight="1" x14ac:dyDescent="0.25">
      <c r="A234" s="23"/>
      <c r="B234" s="39" t="s">
        <v>58</v>
      </c>
      <c r="C234" s="40">
        <v>0</v>
      </c>
      <c r="D234" s="40">
        <v>0</v>
      </c>
      <c r="E234" s="40">
        <v>0</v>
      </c>
      <c r="F234" s="40">
        <v>0</v>
      </c>
      <c r="G234" s="23"/>
      <c r="H234" s="23"/>
      <c r="I234" s="23"/>
      <c r="J234" s="23"/>
    </row>
    <row r="235" spans="1:10" ht="14.1" customHeight="1" x14ac:dyDescent="0.25">
      <c r="A235" s="23"/>
      <c r="B235" s="39" t="s">
        <v>59</v>
      </c>
      <c r="C235" s="40">
        <v>0</v>
      </c>
      <c r="D235" s="40">
        <v>0</v>
      </c>
      <c r="E235" s="40">
        <v>0</v>
      </c>
      <c r="F235" s="40">
        <v>0</v>
      </c>
      <c r="G235" s="23"/>
      <c r="H235" s="23"/>
      <c r="I235" s="23"/>
      <c r="J235" s="23"/>
    </row>
    <row r="236" spans="1:10" ht="14.1" customHeight="1" x14ac:dyDescent="0.25">
      <c r="A236" s="23"/>
      <c r="B236" s="39" t="s">
        <v>60</v>
      </c>
      <c r="C236" s="40">
        <v>0</v>
      </c>
      <c r="D236" s="40">
        <v>0</v>
      </c>
      <c r="E236" s="40">
        <v>0</v>
      </c>
      <c r="F236" s="40">
        <v>0</v>
      </c>
      <c r="G236" s="23"/>
      <c r="H236" s="23"/>
      <c r="I236" s="23"/>
      <c r="J236" s="23"/>
    </row>
    <row r="237" spans="1:10" ht="14.1" customHeight="1" x14ac:dyDescent="0.25">
      <c r="A237" s="23"/>
      <c r="B237" s="39" t="s">
        <v>61</v>
      </c>
      <c r="C237" s="40">
        <v>0</v>
      </c>
      <c r="D237" s="40">
        <v>0</v>
      </c>
      <c r="E237" s="40">
        <v>0</v>
      </c>
      <c r="F237" s="40">
        <v>0</v>
      </c>
      <c r="G237" s="23"/>
      <c r="H237" s="23"/>
      <c r="I237" s="23"/>
      <c r="J237" s="23"/>
    </row>
    <row r="238" spans="1:10" ht="14.1" customHeight="1" x14ac:dyDescent="0.25">
      <c r="A238" s="23"/>
      <c r="B238" s="39" t="s">
        <v>62</v>
      </c>
      <c r="C238" s="40">
        <v>0</v>
      </c>
      <c r="D238" s="40">
        <v>500000</v>
      </c>
      <c r="E238" s="40">
        <v>500000</v>
      </c>
      <c r="F238" s="40">
        <v>500000</v>
      </c>
      <c r="G238" s="23"/>
      <c r="H238" s="23"/>
      <c r="I238" s="23"/>
      <c r="J238" s="23"/>
    </row>
    <row r="239" spans="1:10" ht="14.1" customHeight="1" x14ac:dyDescent="0.25">
      <c r="A239" s="23"/>
      <c r="B239" s="39" t="s">
        <v>49</v>
      </c>
      <c r="C239" s="40">
        <v>0</v>
      </c>
      <c r="D239" s="40">
        <v>500000</v>
      </c>
      <c r="E239" s="40">
        <v>500000</v>
      </c>
      <c r="F239" s="40">
        <v>500000</v>
      </c>
      <c r="G239" s="23"/>
      <c r="H239" s="23"/>
      <c r="I239" s="23"/>
      <c r="J239" s="23"/>
    </row>
    <row r="240" spans="1:10" ht="14.1" customHeight="1" x14ac:dyDescent="0.25">
      <c r="A240" s="23"/>
      <c r="B240" s="39" t="s">
        <v>58</v>
      </c>
      <c r="C240" s="40">
        <v>0</v>
      </c>
      <c r="D240" s="40">
        <v>0</v>
      </c>
      <c r="E240" s="40">
        <v>0</v>
      </c>
      <c r="F240" s="40">
        <v>0</v>
      </c>
      <c r="G240" s="23"/>
      <c r="H240" s="23"/>
      <c r="I240" s="23"/>
      <c r="J240" s="23"/>
    </row>
    <row r="241" spans="1:10" ht="14.1" customHeight="1" x14ac:dyDescent="0.25">
      <c r="A241" s="23"/>
      <c r="B241" s="39" t="s">
        <v>59</v>
      </c>
      <c r="C241" s="40">
        <v>0</v>
      </c>
      <c r="D241" s="40">
        <v>0</v>
      </c>
      <c r="E241" s="40">
        <v>0</v>
      </c>
      <c r="F241" s="40">
        <v>0</v>
      </c>
      <c r="G241" s="23"/>
      <c r="H241" s="23"/>
      <c r="I241" s="23"/>
      <c r="J241" s="23"/>
    </row>
    <row r="242" spans="1:10" ht="14.1" customHeight="1" x14ac:dyDescent="0.25">
      <c r="A242" s="23"/>
      <c r="B242" s="39" t="s">
        <v>60</v>
      </c>
      <c r="C242" s="40">
        <v>0</v>
      </c>
      <c r="D242" s="40">
        <v>0</v>
      </c>
      <c r="E242" s="40">
        <v>0</v>
      </c>
      <c r="F242" s="40">
        <v>0</v>
      </c>
      <c r="G242" s="23"/>
      <c r="H242" s="23"/>
      <c r="I242" s="23"/>
      <c r="J242" s="23"/>
    </row>
    <row r="243" spans="1:10" ht="14.1" customHeight="1" x14ac:dyDescent="0.25">
      <c r="A243" s="23"/>
      <c r="B243" s="39" t="s">
        <v>61</v>
      </c>
      <c r="C243" s="40">
        <v>0</v>
      </c>
      <c r="D243" s="40">
        <v>0</v>
      </c>
      <c r="E243" s="40">
        <v>0</v>
      </c>
      <c r="F243" s="40">
        <v>0</v>
      </c>
      <c r="G243" s="23"/>
      <c r="H243" s="23"/>
      <c r="I243" s="23"/>
      <c r="J243" s="23"/>
    </row>
    <row r="244" spans="1:10" ht="14.1" customHeight="1" x14ac:dyDescent="0.25">
      <c r="A244" s="23"/>
      <c r="B244" s="39" t="s">
        <v>63</v>
      </c>
      <c r="C244" s="40">
        <v>0</v>
      </c>
      <c r="D244" s="40">
        <v>0</v>
      </c>
      <c r="E244" s="40">
        <v>0</v>
      </c>
      <c r="F244" s="40">
        <v>0</v>
      </c>
      <c r="G244" s="23"/>
      <c r="H244" s="23"/>
      <c r="I244" s="23"/>
      <c r="J244" s="23"/>
    </row>
    <row r="245" spans="1:10" ht="14.1" customHeight="1" x14ac:dyDescent="0.25">
      <c r="A245" s="23"/>
      <c r="B245" s="39" t="s">
        <v>49</v>
      </c>
      <c r="C245" s="40">
        <v>0</v>
      </c>
      <c r="D245" s="40">
        <v>0</v>
      </c>
      <c r="E245" s="40">
        <v>0</v>
      </c>
      <c r="F245" s="40">
        <v>0</v>
      </c>
      <c r="G245" s="23"/>
      <c r="H245" s="23"/>
      <c r="I245" s="23"/>
      <c r="J245" s="23"/>
    </row>
    <row r="246" spans="1:10" ht="14.1" customHeight="1" x14ac:dyDescent="0.25">
      <c r="A246" s="23"/>
      <c r="B246" s="39" t="s">
        <v>58</v>
      </c>
      <c r="C246" s="40">
        <v>0</v>
      </c>
      <c r="D246" s="40">
        <v>0</v>
      </c>
      <c r="E246" s="40">
        <v>0</v>
      </c>
      <c r="F246" s="40">
        <v>0</v>
      </c>
      <c r="G246" s="23"/>
      <c r="H246" s="23"/>
      <c r="I246" s="23"/>
      <c r="J246" s="23"/>
    </row>
    <row r="247" spans="1:10" ht="14.1" customHeight="1" x14ac:dyDescent="0.25">
      <c r="A247" s="23"/>
      <c r="B247" s="39" t="s">
        <v>59</v>
      </c>
      <c r="C247" s="40">
        <v>0</v>
      </c>
      <c r="D247" s="40">
        <v>0</v>
      </c>
      <c r="E247" s="40">
        <v>0</v>
      </c>
      <c r="F247" s="40">
        <v>0</v>
      </c>
      <c r="G247" s="23"/>
      <c r="H247" s="23"/>
      <c r="I247" s="23"/>
      <c r="J247" s="23"/>
    </row>
    <row r="248" spans="1:10" ht="14.1" customHeight="1" x14ac:dyDescent="0.25">
      <c r="A248" s="23"/>
      <c r="B248" s="39" t="s">
        <v>60</v>
      </c>
      <c r="C248" s="40">
        <v>0</v>
      </c>
      <c r="D248" s="40">
        <v>0</v>
      </c>
      <c r="E248" s="40">
        <v>0</v>
      </c>
      <c r="F248" s="40">
        <v>0</v>
      </c>
      <c r="G248" s="23"/>
      <c r="H248" s="23"/>
      <c r="I248" s="23"/>
      <c r="J248" s="23"/>
    </row>
    <row r="249" spans="1:10" ht="14.1" customHeight="1" x14ac:dyDescent="0.25">
      <c r="A249" s="23"/>
      <c r="B249" s="39" t="s">
        <v>61</v>
      </c>
      <c r="C249" s="40">
        <v>0</v>
      </c>
      <c r="D249" s="40">
        <v>0</v>
      </c>
      <c r="E249" s="40">
        <v>0</v>
      </c>
      <c r="F249" s="40">
        <v>0</v>
      </c>
      <c r="G249" s="23"/>
      <c r="H249" s="23"/>
      <c r="I249" s="23"/>
      <c r="J249" s="23"/>
    </row>
    <row r="250" spans="1:10" ht="14.1" customHeight="1" x14ac:dyDescent="0.25">
      <c r="A250" s="23"/>
      <c r="B250" s="39" t="s">
        <v>64</v>
      </c>
      <c r="C250" s="40">
        <v>0</v>
      </c>
      <c r="D250" s="40">
        <v>0</v>
      </c>
      <c r="E250" s="40">
        <v>0</v>
      </c>
      <c r="F250" s="40">
        <v>0</v>
      </c>
      <c r="G250" s="23"/>
      <c r="H250" s="23"/>
      <c r="I250" s="23"/>
      <c r="J250" s="23"/>
    </row>
    <row r="251" spans="1:10" ht="14.1" customHeight="1" x14ac:dyDescent="0.25">
      <c r="A251" s="23"/>
      <c r="B251" s="39" t="s">
        <v>65</v>
      </c>
      <c r="C251" s="40">
        <v>0</v>
      </c>
      <c r="D251" s="40">
        <v>0</v>
      </c>
      <c r="E251" s="40">
        <v>0</v>
      </c>
      <c r="F251" s="40">
        <v>0</v>
      </c>
      <c r="G251" s="23"/>
      <c r="H251" s="23"/>
      <c r="I251" s="23"/>
      <c r="J251" s="23"/>
    </row>
    <row r="252" spans="1:10" ht="14.1" customHeight="1" x14ac:dyDescent="0.25">
      <c r="A252" s="23"/>
      <c r="B252" s="41" t="s">
        <v>25</v>
      </c>
      <c r="C252" s="40">
        <v>0</v>
      </c>
      <c r="D252" s="40">
        <v>500000</v>
      </c>
      <c r="E252" s="40">
        <v>500000</v>
      </c>
      <c r="F252" s="40">
        <v>500000</v>
      </c>
      <c r="G252" s="23"/>
      <c r="H252" s="23"/>
      <c r="I252" s="23"/>
      <c r="J252" s="23"/>
    </row>
    <row r="253" spans="1:10" ht="15" customHeight="1" x14ac:dyDescent="0.25">
      <c r="A253" s="23"/>
      <c r="B253" s="42" t="s">
        <v>18</v>
      </c>
      <c r="C253" s="43" t="s">
        <v>18</v>
      </c>
      <c r="D253" s="43" t="s">
        <v>18</v>
      </c>
      <c r="E253" s="43" t="s">
        <v>18</v>
      </c>
      <c r="F253" s="43" t="s">
        <v>18</v>
      </c>
      <c r="G253" s="23"/>
      <c r="H253" s="23"/>
      <c r="I253" s="23"/>
      <c r="J253" s="23"/>
    </row>
    <row r="254" spans="1:10" ht="15" customHeight="1" x14ac:dyDescent="0.25">
      <c r="A254" s="23"/>
      <c r="B254" s="26" t="s">
        <v>171</v>
      </c>
      <c r="C254" s="44">
        <v>0</v>
      </c>
      <c r="D254" s="44">
        <v>162000000</v>
      </c>
      <c r="E254" s="44">
        <v>162000000</v>
      </c>
      <c r="F254" s="44">
        <v>163000000</v>
      </c>
      <c r="G254" s="23"/>
      <c r="H254" s="23"/>
      <c r="I254" s="23"/>
      <c r="J254" s="23"/>
    </row>
    <row r="255" spans="1:10" ht="15" customHeight="1" x14ac:dyDescent="0.25">
      <c r="A255" s="23"/>
      <c r="B255" s="27" t="s">
        <v>48</v>
      </c>
      <c r="C255" s="45">
        <v>0</v>
      </c>
      <c r="D255" s="45">
        <v>8532000</v>
      </c>
      <c r="E255" s="45">
        <v>8532000</v>
      </c>
      <c r="F255" s="45">
        <v>8532000</v>
      </c>
      <c r="G255" s="23"/>
      <c r="H255" s="23"/>
      <c r="I255" s="23"/>
      <c r="J255" s="23"/>
    </row>
    <row r="256" spans="1:10" ht="15" customHeight="1" x14ac:dyDescent="0.25">
      <c r="A256" s="23"/>
      <c r="B256" s="27" t="s">
        <v>49</v>
      </c>
      <c r="C256" s="45">
        <v>0</v>
      </c>
      <c r="D256" s="45">
        <v>8532000</v>
      </c>
      <c r="E256" s="45">
        <v>8532000</v>
      </c>
      <c r="F256" s="45">
        <v>8532000</v>
      </c>
      <c r="G256" s="23"/>
      <c r="H256" s="23"/>
      <c r="I256" s="23"/>
      <c r="J256" s="23"/>
    </row>
    <row r="257" spans="1:10" ht="15" customHeight="1" x14ac:dyDescent="0.25">
      <c r="A257" s="23"/>
      <c r="B257" s="27" t="s">
        <v>50</v>
      </c>
      <c r="C257" s="45">
        <v>0</v>
      </c>
      <c r="D257" s="45">
        <v>0</v>
      </c>
      <c r="E257" s="45">
        <v>0</v>
      </c>
      <c r="F257" s="45">
        <v>0</v>
      </c>
      <c r="G257" s="23"/>
      <c r="H257" s="23"/>
      <c r="I257" s="23"/>
      <c r="J257" s="23"/>
    </row>
    <row r="258" spans="1:10" ht="15" customHeight="1" x14ac:dyDescent="0.25">
      <c r="A258" s="23"/>
      <c r="B258" s="27" t="s">
        <v>51</v>
      </c>
      <c r="C258" s="45">
        <v>0</v>
      </c>
      <c r="D258" s="45">
        <v>1358000</v>
      </c>
      <c r="E258" s="45">
        <v>1358000</v>
      </c>
      <c r="F258" s="45">
        <v>1358000</v>
      </c>
      <c r="G258" s="23"/>
      <c r="H258" s="23"/>
      <c r="I258" s="23"/>
      <c r="J258" s="23"/>
    </row>
    <row r="259" spans="1:10" ht="15" customHeight="1" x14ac:dyDescent="0.25">
      <c r="A259" s="23"/>
      <c r="B259" s="27" t="s">
        <v>49</v>
      </c>
      <c r="C259" s="45">
        <v>0</v>
      </c>
      <c r="D259" s="45">
        <v>1358000</v>
      </c>
      <c r="E259" s="45">
        <v>1358000</v>
      </c>
      <c r="F259" s="45">
        <v>1358000</v>
      </c>
      <c r="G259" s="23"/>
      <c r="H259" s="23"/>
      <c r="I259" s="23"/>
      <c r="J259" s="23"/>
    </row>
    <row r="260" spans="1:10" ht="15" customHeight="1" x14ac:dyDescent="0.25">
      <c r="A260" s="23"/>
      <c r="B260" s="27" t="s">
        <v>50</v>
      </c>
      <c r="C260" s="45">
        <v>0</v>
      </c>
      <c r="D260" s="45">
        <v>0</v>
      </c>
      <c r="E260" s="45">
        <v>0</v>
      </c>
      <c r="F260" s="45">
        <v>0</v>
      </c>
      <c r="G260" s="23"/>
      <c r="H260" s="23"/>
      <c r="I260" s="23"/>
      <c r="J260" s="23"/>
    </row>
    <row r="261" spans="1:10" ht="15" customHeight="1" x14ac:dyDescent="0.25">
      <c r="A261" s="23"/>
      <c r="B261" s="27" t="s">
        <v>52</v>
      </c>
      <c r="C261" s="45">
        <v>0</v>
      </c>
      <c r="D261" s="45">
        <v>4000000</v>
      </c>
      <c r="E261" s="45">
        <v>4000000</v>
      </c>
      <c r="F261" s="45">
        <v>3000000</v>
      </c>
      <c r="G261" s="23"/>
      <c r="H261" s="23"/>
      <c r="I261" s="23"/>
      <c r="J261" s="23"/>
    </row>
    <row r="262" spans="1:10" ht="15" customHeight="1" x14ac:dyDescent="0.25">
      <c r="A262" s="23"/>
      <c r="B262" s="27" t="s">
        <v>49</v>
      </c>
      <c r="C262" s="45">
        <v>0</v>
      </c>
      <c r="D262" s="45">
        <v>4000000</v>
      </c>
      <c r="E262" s="45">
        <v>4000000</v>
      </c>
      <c r="F262" s="45">
        <v>3000000</v>
      </c>
      <c r="G262" s="23"/>
      <c r="H262" s="23"/>
      <c r="I262" s="23"/>
      <c r="J262" s="23"/>
    </row>
    <row r="263" spans="1:10" ht="15" customHeight="1" x14ac:dyDescent="0.25">
      <c r="A263" s="23"/>
      <c r="B263" s="27" t="s">
        <v>50</v>
      </c>
      <c r="C263" s="45">
        <v>0</v>
      </c>
      <c r="D263" s="45">
        <v>0</v>
      </c>
      <c r="E263" s="45">
        <v>0</v>
      </c>
      <c r="F263" s="45">
        <v>0</v>
      </c>
      <c r="G263" s="23"/>
      <c r="H263" s="23"/>
      <c r="I263" s="23"/>
      <c r="J263" s="23"/>
    </row>
    <row r="264" spans="1:10" ht="15" customHeight="1" x14ac:dyDescent="0.25">
      <c r="A264" s="23"/>
      <c r="B264" s="27" t="s">
        <v>53</v>
      </c>
      <c r="C264" s="45">
        <v>0</v>
      </c>
      <c r="D264" s="45">
        <v>0</v>
      </c>
      <c r="E264" s="45">
        <v>0</v>
      </c>
      <c r="F264" s="45">
        <v>0</v>
      </c>
      <c r="G264" s="23"/>
      <c r="H264" s="23"/>
      <c r="I264" s="23"/>
      <c r="J264" s="23"/>
    </row>
    <row r="265" spans="1:10" ht="15" customHeight="1" x14ac:dyDescent="0.25">
      <c r="A265" s="23"/>
      <c r="B265" s="27" t="s">
        <v>49</v>
      </c>
      <c r="C265" s="45">
        <v>0</v>
      </c>
      <c r="D265" s="45">
        <v>0</v>
      </c>
      <c r="E265" s="45">
        <v>0</v>
      </c>
      <c r="F265" s="45">
        <v>0</v>
      </c>
      <c r="G265" s="23"/>
      <c r="H265" s="23"/>
      <c r="I265" s="23"/>
      <c r="J265" s="23"/>
    </row>
    <row r="266" spans="1:10" ht="15" customHeight="1" x14ac:dyDescent="0.25">
      <c r="A266" s="23"/>
      <c r="B266" s="27" t="s">
        <v>50</v>
      </c>
      <c r="C266" s="45">
        <v>0</v>
      </c>
      <c r="D266" s="45">
        <v>0</v>
      </c>
      <c r="E266" s="45">
        <v>0</v>
      </c>
      <c r="F266" s="45">
        <v>0</v>
      </c>
      <c r="G266" s="23"/>
      <c r="H266" s="23"/>
      <c r="I266" s="23"/>
      <c r="J266" s="23"/>
    </row>
    <row r="267" spans="1:10" ht="20.100000000000001" customHeight="1" x14ac:dyDescent="0.25">
      <c r="A267" s="23"/>
      <c r="B267" s="27" t="s">
        <v>172</v>
      </c>
      <c r="C267" s="46">
        <v>0</v>
      </c>
      <c r="D267" s="46">
        <v>131110000</v>
      </c>
      <c r="E267" s="46">
        <v>131110000</v>
      </c>
      <c r="F267" s="46">
        <v>133110000</v>
      </c>
      <c r="G267" s="23"/>
      <c r="H267" s="23"/>
      <c r="I267" s="23"/>
      <c r="J267" s="23"/>
    </row>
    <row r="268" spans="1:10" ht="15" customHeight="1" x14ac:dyDescent="0.25">
      <c r="A268" s="23"/>
      <c r="B268" s="27" t="s">
        <v>49</v>
      </c>
      <c r="C268" s="45">
        <v>0</v>
      </c>
      <c r="D268" s="45">
        <v>131110000</v>
      </c>
      <c r="E268" s="45">
        <v>131110000</v>
      </c>
      <c r="F268" s="45">
        <v>133110000</v>
      </c>
      <c r="G268" s="23"/>
      <c r="H268" s="23"/>
      <c r="I268" s="23"/>
      <c r="J268" s="23"/>
    </row>
    <row r="269" spans="1:10" ht="15" customHeight="1" x14ac:dyDescent="0.25">
      <c r="A269" s="23"/>
      <c r="B269" s="27" t="s">
        <v>50</v>
      </c>
      <c r="C269" s="45">
        <v>0</v>
      </c>
      <c r="D269" s="45">
        <v>0</v>
      </c>
      <c r="E269" s="45">
        <v>0</v>
      </c>
      <c r="F269" s="45">
        <v>0</v>
      </c>
      <c r="G269" s="23"/>
      <c r="H269" s="23"/>
      <c r="I269" s="23"/>
      <c r="J269" s="23"/>
    </row>
    <row r="270" spans="1:10" ht="15" customHeight="1" x14ac:dyDescent="0.25">
      <c r="A270" s="23"/>
      <c r="B270" s="27" t="s">
        <v>55</v>
      </c>
      <c r="C270" s="45">
        <v>0</v>
      </c>
      <c r="D270" s="45">
        <v>16000000</v>
      </c>
      <c r="E270" s="45">
        <v>16000000</v>
      </c>
      <c r="F270" s="45">
        <v>16000000</v>
      </c>
      <c r="G270" s="23"/>
      <c r="H270" s="23"/>
      <c r="I270" s="23"/>
      <c r="J270" s="23"/>
    </row>
    <row r="271" spans="1:10" ht="15" customHeight="1" x14ac:dyDescent="0.25">
      <c r="A271" s="23"/>
      <c r="B271" s="27" t="s">
        <v>49</v>
      </c>
      <c r="C271" s="45">
        <v>0</v>
      </c>
      <c r="D271" s="45">
        <v>16000000</v>
      </c>
      <c r="E271" s="45">
        <v>16000000</v>
      </c>
      <c r="F271" s="45">
        <v>16000000</v>
      </c>
      <c r="G271" s="23"/>
      <c r="H271" s="23"/>
      <c r="I271" s="23"/>
      <c r="J271" s="23"/>
    </row>
    <row r="272" spans="1:10" ht="15" customHeight="1" x14ac:dyDescent="0.25">
      <c r="A272" s="23"/>
      <c r="B272" s="27" t="s">
        <v>50</v>
      </c>
      <c r="C272" s="45">
        <v>0</v>
      </c>
      <c r="D272" s="45">
        <v>0</v>
      </c>
      <c r="E272" s="45">
        <v>0</v>
      </c>
      <c r="F272" s="45">
        <v>0</v>
      </c>
      <c r="G272" s="23"/>
      <c r="H272" s="23"/>
      <c r="I272" s="23"/>
      <c r="J272" s="23"/>
    </row>
    <row r="273" spans="1:10" ht="15" customHeight="1" x14ac:dyDescent="0.25">
      <c r="A273" s="23"/>
      <c r="B273" s="27" t="s">
        <v>56</v>
      </c>
      <c r="C273" s="45">
        <v>0</v>
      </c>
      <c r="D273" s="45">
        <v>0</v>
      </c>
      <c r="E273" s="45">
        <v>0</v>
      </c>
      <c r="F273" s="45">
        <v>0</v>
      </c>
      <c r="G273" s="23"/>
      <c r="H273" s="23"/>
      <c r="I273" s="23"/>
      <c r="J273" s="23"/>
    </row>
    <row r="274" spans="1:10" ht="15" customHeight="1" x14ac:dyDescent="0.25">
      <c r="A274" s="23"/>
      <c r="B274" s="27" t="s">
        <v>49</v>
      </c>
      <c r="C274" s="45">
        <v>0</v>
      </c>
      <c r="D274" s="45">
        <v>0</v>
      </c>
      <c r="E274" s="45">
        <v>0</v>
      </c>
      <c r="F274" s="45">
        <v>0</v>
      </c>
      <c r="G274" s="23"/>
      <c r="H274" s="23"/>
      <c r="I274" s="23"/>
      <c r="J274" s="23"/>
    </row>
    <row r="275" spans="1:10" ht="15" customHeight="1" x14ac:dyDescent="0.25">
      <c r="A275" s="23"/>
      <c r="B275" s="27" t="s">
        <v>50</v>
      </c>
      <c r="C275" s="45">
        <v>0</v>
      </c>
      <c r="D275" s="45">
        <v>0</v>
      </c>
      <c r="E275" s="45">
        <v>0</v>
      </c>
      <c r="F275" s="45">
        <v>0</v>
      </c>
      <c r="G275" s="23"/>
      <c r="H275" s="23"/>
      <c r="I275" s="23"/>
      <c r="J275" s="23"/>
    </row>
    <row r="276" spans="1:10" ht="15" customHeight="1" x14ac:dyDescent="0.25">
      <c r="A276" s="23"/>
      <c r="B276" s="27" t="s">
        <v>57</v>
      </c>
      <c r="C276" s="45">
        <v>0</v>
      </c>
      <c r="D276" s="45">
        <v>0</v>
      </c>
      <c r="E276" s="45">
        <v>0</v>
      </c>
      <c r="F276" s="45">
        <v>0</v>
      </c>
      <c r="G276" s="23"/>
      <c r="H276" s="23"/>
      <c r="I276" s="23"/>
      <c r="J276" s="23"/>
    </row>
    <row r="277" spans="1:10" ht="15" customHeight="1" x14ac:dyDescent="0.25">
      <c r="A277" s="23"/>
      <c r="B277" s="27" t="s">
        <v>49</v>
      </c>
      <c r="C277" s="45">
        <v>0</v>
      </c>
      <c r="D277" s="45">
        <v>0</v>
      </c>
      <c r="E277" s="45">
        <v>0</v>
      </c>
      <c r="F277" s="45">
        <v>0</v>
      </c>
      <c r="G277" s="23"/>
      <c r="H277" s="23"/>
      <c r="I277" s="23"/>
      <c r="J277" s="23"/>
    </row>
    <row r="278" spans="1:10" ht="15" customHeight="1" x14ac:dyDescent="0.25">
      <c r="A278" s="23"/>
      <c r="B278" s="27" t="s">
        <v>58</v>
      </c>
      <c r="C278" s="45">
        <v>0</v>
      </c>
      <c r="D278" s="45">
        <v>0</v>
      </c>
      <c r="E278" s="45">
        <v>0</v>
      </c>
      <c r="F278" s="45">
        <v>0</v>
      </c>
      <c r="G278" s="23"/>
      <c r="H278" s="23"/>
      <c r="I278" s="23"/>
      <c r="J278" s="23"/>
    </row>
    <row r="279" spans="1:10" ht="15" customHeight="1" x14ac:dyDescent="0.25">
      <c r="A279" s="23"/>
      <c r="B279" s="27" t="s">
        <v>59</v>
      </c>
      <c r="C279" s="45">
        <v>0</v>
      </c>
      <c r="D279" s="45">
        <v>0</v>
      </c>
      <c r="E279" s="45">
        <v>0</v>
      </c>
      <c r="F279" s="45">
        <v>0</v>
      </c>
      <c r="G279" s="23"/>
      <c r="H279" s="23"/>
      <c r="I279" s="23"/>
      <c r="J279" s="23"/>
    </row>
    <row r="280" spans="1:10" ht="15" customHeight="1" x14ac:dyDescent="0.25">
      <c r="A280" s="23"/>
      <c r="B280" s="27" t="s">
        <v>60</v>
      </c>
      <c r="C280" s="45">
        <v>0</v>
      </c>
      <c r="D280" s="45">
        <v>0</v>
      </c>
      <c r="E280" s="45">
        <v>0</v>
      </c>
      <c r="F280" s="45">
        <v>0</v>
      </c>
      <c r="G280" s="23"/>
      <c r="H280" s="23"/>
      <c r="I280" s="23"/>
      <c r="J280" s="23"/>
    </row>
    <row r="281" spans="1:10" ht="15" customHeight="1" x14ac:dyDescent="0.25">
      <c r="A281" s="23"/>
      <c r="B281" s="27" t="s">
        <v>61</v>
      </c>
      <c r="C281" s="45">
        <v>0</v>
      </c>
      <c r="D281" s="45">
        <v>0</v>
      </c>
      <c r="E281" s="45">
        <v>0</v>
      </c>
      <c r="F281" s="45">
        <v>0</v>
      </c>
      <c r="G281" s="23"/>
      <c r="H281" s="23"/>
      <c r="I281" s="23"/>
      <c r="J281" s="23"/>
    </row>
    <row r="282" spans="1:10" ht="15" customHeight="1" x14ac:dyDescent="0.25">
      <c r="A282" s="23"/>
      <c r="B282" s="27" t="s">
        <v>62</v>
      </c>
      <c r="C282" s="45">
        <v>0</v>
      </c>
      <c r="D282" s="45">
        <v>1000000</v>
      </c>
      <c r="E282" s="45">
        <v>1000000</v>
      </c>
      <c r="F282" s="45">
        <v>1000000</v>
      </c>
      <c r="G282" s="23"/>
      <c r="H282" s="23"/>
      <c r="I282" s="23"/>
      <c r="J282" s="23"/>
    </row>
    <row r="283" spans="1:10" ht="15" customHeight="1" x14ac:dyDescent="0.25">
      <c r="A283" s="23"/>
      <c r="B283" s="27" t="s">
        <v>49</v>
      </c>
      <c r="C283" s="45">
        <v>0</v>
      </c>
      <c r="D283" s="45">
        <v>1000000</v>
      </c>
      <c r="E283" s="45">
        <v>1000000</v>
      </c>
      <c r="F283" s="45">
        <v>1000000</v>
      </c>
      <c r="G283" s="23"/>
      <c r="H283" s="23"/>
      <c r="I283" s="23"/>
      <c r="J283" s="23"/>
    </row>
    <row r="284" spans="1:10" ht="15" customHeight="1" x14ac:dyDescent="0.25">
      <c r="A284" s="23"/>
      <c r="B284" s="27" t="s">
        <v>58</v>
      </c>
      <c r="C284" s="45">
        <v>0</v>
      </c>
      <c r="D284" s="45">
        <v>0</v>
      </c>
      <c r="E284" s="45">
        <v>0</v>
      </c>
      <c r="F284" s="45">
        <v>0</v>
      </c>
      <c r="G284" s="23"/>
      <c r="H284" s="23"/>
      <c r="I284" s="23"/>
      <c r="J284" s="23"/>
    </row>
    <row r="285" spans="1:10" ht="15" customHeight="1" x14ac:dyDescent="0.25">
      <c r="A285" s="23"/>
      <c r="B285" s="27" t="s">
        <v>59</v>
      </c>
      <c r="C285" s="45">
        <v>0</v>
      </c>
      <c r="D285" s="45">
        <v>0</v>
      </c>
      <c r="E285" s="45">
        <v>0</v>
      </c>
      <c r="F285" s="45">
        <v>0</v>
      </c>
      <c r="G285" s="23"/>
      <c r="H285" s="23"/>
      <c r="I285" s="23"/>
      <c r="J285" s="23"/>
    </row>
    <row r="286" spans="1:10" ht="15" customHeight="1" x14ac:dyDescent="0.25">
      <c r="A286" s="23"/>
      <c r="B286" s="27" t="s">
        <v>60</v>
      </c>
      <c r="C286" s="45">
        <v>0</v>
      </c>
      <c r="D286" s="45">
        <v>0</v>
      </c>
      <c r="E286" s="45">
        <v>0</v>
      </c>
      <c r="F286" s="45">
        <v>0</v>
      </c>
      <c r="G286" s="23"/>
      <c r="H286" s="23"/>
      <c r="I286" s="23"/>
      <c r="J286" s="23"/>
    </row>
    <row r="287" spans="1:10" ht="15" customHeight="1" x14ac:dyDescent="0.25">
      <c r="A287" s="23"/>
      <c r="B287" s="27" t="s">
        <v>61</v>
      </c>
      <c r="C287" s="45">
        <v>0</v>
      </c>
      <c r="D287" s="45">
        <v>0</v>
      </c>
      <c r="E287" s="45">
        <v>0</v>
      </c>
      <c r="F287" s="45">
        <v>0</v>
      </c>
      <c r="G287" s="23"/>
      <c r="H287" s="23"/>
      <c r="I287" s="23"/>
      <c r="J287" s="23"/>
    </row>
    <row r="288" spans="1:10" ht="15" customHeight="1" x14ac:dyDescent="0.25">
      <c r="A288" s="23"/>
      <c r="B288" s="27" t="s">
        <v>63</v>
      </c>
      <c r="C288" s="45">
        <v>0</v>
      </c>
      <c r="D288" s="45">
        <v>0</v>
      </c>
      <c r="E288" s="45">
        <v>0</v>
      </c>
      <c r="F288" s="45">
        <v>0</v>
      </c>
      <c r="G288" s="23"/>
      <c r="H288" s="23"/>
      <c r="I288" s="23"/>
      <c r="J288" s="23"/>
    </row>
    <row r="289" spans="1:10" ht="15" customHeight="1" x14ac:dyDescent="0.25">
      <c r="A289" s="23"/>
      <c r="B289" s="27" t="s">
        <v>49</v>
      </c>
      <c r="C289" s="45">
        <v>0</v>
      </c>
      <c r="D289" s="45">
        <v>0</v>
      </c>
      <c r="E289" s="45">
        <v>0</v>
      </c>
      <c r="F289" s="45">
        <v>0</v>
      </c>
      <c r="G289" s="23"/>
      <c r="H289" s="23"/>
      <c r="I289" s="23"/>
      <c r="J289" s="23"/>
    </row>
    <row r="290" spans="1:10" ht="15" customHeight="1" x14ac:dyDescent="0.25">
      <c r="A290" s="23"/>
      <c r="B290" s="27" t="s">
        <v>58</v>
      </c>
      <c r="C290" s="45">
        <v>0</v>
      </c>
      <c r="D290" s="45">
        <v>0</v>
      </c>
      <c r="E290" s="45">
        <v>0</v>
      </c>
      <c r="F290" s="45">
        <v>0</v>
      </c>
      <c r="G290" s="23"/>
      <c r="H290" s="23"/>
      <c r="I290" s="23"/>
      <c r="J290" s="23"/>
    </row>
    <row r="291" spans="1:10" ht="15" customHeight="1" x14ac:dyDescent="0.25">
      <c r="A291" s="23"/>
      <c r="B291" s="27" t="s">
        <v>59</v>
      </c>
      <c r="C291" s="45">
        <v>0</v>
      </c>
      <c r="D291" s="45">
        <v>0</v>
      </c>
      <c r="E291" s="45">
        <v>0</v>
      </c>
      <c r="F291" s="45">
        <v>0</v>
      </c>
      <c r="G291" s="23"/>
      <c r="H291" s="23"/>
      <c r="I291" s="23"/>
      <c r="J291" s="23"/>
    </row>
    <row r="292" spans="1:10" ht="15" customHeight="1" x14ac:dyDescent="0.25">
      <c r="A292" s="23"/>
      <c r="B292" s="27" t="s">
        <v>60</v>
      </c>
      <c r="C292" s="45">
        <v>0</v>
      </c>
      <c r="D292" s="45">
        <v>0</v>
      </c>
      <c r="E292" s="45">
        <v>0</v>
      </c>
      <c r="F292" s="45">
        <v>0</v>
      </c>
      <c r="G292" s="23"/>
      <c r="H292" s="23"/>
      <c r="I292" s="23"/>
      <c r="J292" s="23"/>
    </row>
    <row r="293" spans="1:10" ht="15" customHeight="1" x14ac:dyDescent="0.25">
      <c r="A293" s="23"/>
      <c r="B293" s="27" t="s">
        <v>61</v>
      </c>
      <c r="C293" s="45">
        <v>0</v>
      </c>
      <c r="D293" s="45">
        <v>0</v>
      </c>
      <c r="E293" s="45">
        <v>0</v>
      </c>
      <c r="F293" s="45">
        <v>0</v>
      </c>
      <c r="G293" s="23"/>
      <c r="H293" s="23"/>
      <c r="I293" s="23"/>
      <c r="J293" s="23"/>
    </row>
    <row r="294" spans="1:10" ht="15" customHeight="1" x14ac:dyDescent="0.25">
      <c r="A294" s="23"/>
      <c r="B294" s="27" t="s">
        <v>64</v>
      </c>
      <c r="C294" s="45">
        <v>0</v>
      </c>
      <c r="D294" s="45">
        <v>0</v>
      </c>
      <c r="E294" s="45">
        <v>0</v>
      </c>
      <c r="F294" s="45">
        <v>0</v>
      </c>
      <c r="G294" s="23"/>
      <c r="H294" s="23"/>
      <c r="I294" s="23"/>
      <c r="J294" s="23"/>
    </row>
    <row r="295" spans="1:10" ht="15" customHeight="1" x14ac:dyDescent="0.25">
      <c r="A295" s="23"/>
      <c r="B295" s="27" t="s">
        <v>65</v>
      </c>
      <c r="C295" s="45">
        <v>0</v>
      </c>
      <c r="D295" s="45">
        <v>0</v>
      </c>
      <c r="E295" s="45">
        <v>0</v>
      </c>
      <c r="F295" s="45">
        <v>0</v>
      </c>
      <c r="G295" s="23"/>
      <c r="H295" s="23"/>
      <c r="I295" s="23"/>
      <c r="J295" s="23"/>
    </row>
    <row r="296" spans="1:10" ht="20.100000000000001" customHeight="1" x14ac:dyDescent="0.25">
      <c r="A296" s="23"/>
      <c r="B296" s="47" t="s">
        <v>18</v>
      </c>
      <c r="C296" s="23"/>
      <c r="D296" s="23"/>
      <c r="E296" s="23"/>
      <c r="F296" s="23"/>
      <c r="G296" s="23"/>
      <c r="H296" s="23"/>
      <c r="I296" s="23"/>
      <c r="J296" s="23"/>
    </row>
  </sheetData>
  <mergeCells count="31">
    <mergeCell ref="B25:F25"/>
    <mergeCell ref="B1:F1"/>
    <mergeCell ref="B2:F2"/>
    <mergeCell ref="C3:F3"/>
    <mergeCell ref="C4:F4"/>
    <mergeCell ref="C5:F5"/>
    <mergeCell ref="C6:F6"/>
    <mergeCell ref="C7:F7"/>
    <mergeCell ref="B8:F8"/>
    <mergeCell ref="B9:F9"/>
    <mergeCell ref="C10:F10"/>
    <mergeCell ref="C16:F16"/>
    <mergeCell ref="C141:F141"/>
    <mergeCell ref="C26:F26"/>
    <mergeCell ref="C27:F27"/>
    <mergeCell ref="C28:F28"/>
    <mergeCell ref="C29:F29"/>
    <mergeCell ref="B38:F38"/>
    <mergeCell ref="C83:F83"/>
    <mergeCell ref="C84:F84"/>
    <mergeCell ref="C85:F85"/>
    <mergeCell ref="B94:F94"/>
    <mergeCell ref="B139:F139"/>
    <mergeCell ref="C140:F140"/>
    <mergeCell ref="B208:F208"/>
    <mergeCell ref="C142:F142"/>
    <mergeCell ref="C143:F143"/>
    <mergeCell ref="B152:F152"/>
    <mergeCell ref="C197:F197"/>
    <mergeCell ref="C198:F198"/>
    <mergeCell ref="C199:F199"/>
  </mergeCells>
  <pageMargins left="0" right="0" top="0" bottom="0" header="0" footer="0"/>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B2:L215"/>
  <sheetViews>
    <sheetView view="pageBreakPreview" topLeftCell="A164" zoomScale="62" zoomScaleNormal="120" zoomScaleSheetLayoutView="62" workbookViewId="0">
      <selection activeCell="I174" sqref="I174"/>
    </sheetView>
  </sheetViews>
  <sheetFormatPr defaultRowHeight="18.75" x14ac:dyDescent="0.3"/>
  <cols>
    <col min="1" max="1" width="18" style="1378" customWidth="1"/>
    <col min="2" max="2" width="4" style="1378" hidden="1" customWidth="1"/>
    <col min="3" max="3" width="41" style="1378" customWidth="1"/>
    <col min="4" max="4" width="23.42578125" style="1378" customWidth="1"/>
    <col min="5" max="5" width="15.42578125" style="1378" customWidth="1"/>
    <col min="6" max="6" width="17.85546875" style="1378" customWidth="1"/>
    <col min="7" max="7" width="23.140625" style="1378" customWidth="1"/>
    <col min="8" max="8" width="14.42578125" style="1378" customWidth="1"/>
    <col min="9" max="9" width="14.85546875" style="1378" customWidth="1"/>
    <col min="10" max="256" width="9.140625" style="1378"/>
    <col min="257" max="257" width="5.85546875" style="1378" customWidth="1"/>
    <col min="258" max="258" width="0" style="1378" hidden="1" customWidth="1"/>
    <col min="259" max="259" width="41" style="1378" customWidth="1"/>
    <col min="260" max="260" width="23.42578125" style="1378" customWidth="1"/>
    <col min="261" max="261" width="15.42578125" style="1378" customWidth="1"/>
    <col min="262" max="262" width="20.42578125" style="1378" customWidth="1"/>
    <col min="263" max="263" width="26" style="1378" customWidth="1"/>
    <col min="264" max="264" width="14.42578125" style="1378" customWidth="1"/>
    <col min="265" max="265" width="14.85546875" style="1378" customWidth="1"/>
    <col min="266" max="512" width="9.140625" style="1378"/>
    <col min="513" max="513" width="5.85546875" style="1378" customWidth="1"/>
    <col min="514" max="514" width="0" style="1378" hidden="1" customWidth="1"/>
    <col min="515" max="515" width="41" style="1378" customWidth="1"/>
    <col min="516" max="516" width="23.42578125" style="1378" customWidth="1"/>
    <col min="517" max="517" width="15.42578125" style="1378" customWidth="1"/>
    <col min="518" max="518" width="20.42578125" style="1378" customWidth="1"/>
    <col min="519" max="519" width="26" style="1378" customWidth="1"/>
    <col min="520" max="520" width="14.42578125" style="1378" customWidth="1"/>
    <col min="521" max="521" width="14.85546875" style="1378" customWidth="1"/>
    <col min="522" max="768" width="9.140625" style="1378"/>
    <col min="769" max="769" width="5.85546875" style="1378" customWidth="1"/>
    <col min="770" max="770" width="0" style="1378" hidden="1" customWidth="1"/>
    <col min="771" max="771" width="41" style="1378" customWidth="1"/>
    <col min="772" max="772" width="23.42578125" style="1378" customWidth="1"/>
    <col min="773" max="773" width="15.42578125" style="1378" customWidth="1"/>
    <col min="774" max="774" width="20.42578125" style="1378" customWidth="1"/>
    <col min="775" max="775" width="26" style="1378" customWidth="1"/>
    <col min="776" max="776" width="14.42578125" style="1378" customWidth="1"/>
    <col min="777" max="777" width="14.85546875" style="1378" customWidth="1"/>
    <col min="778" max="1024" width="9.140625" style="1378"/>
    <col min="1025" max="1025" width="5.85546875" style="1378" customWidth="1"/>
    <col min="1026" max="1026" width="0" style="1378" hidden="1" customWidth="1"/>
    <col min="1027" max="1027" width="41" style="1378" customWidth="1"/>
    <col min="1028" max="1028" width="23.42578125" style="1378" customWidth="1"/>
    <col min="1029" max="1029" width="15.42578125" style="1378" customWidth="1"/>
    <col min="1030" max="1030" width="20.42578125" style="1378" customWidth="1"/>
    <col min="1031" max="1031" width="26" style="1378" customWidth="1"/>
    <col min="1032" max="1032" width="14.42578125" style="1378" customWidth="1"/>
    <col min="1033" max="1033" width="14.85546875" style="1378" customWidth="1"/>
    <col min="1034" max="1280" width="9.140625" style="1378"/>
    <col min="1281" max="1281" width="5.85546875" style="1378" customWidth="1"/>
    <col min="1282" max="1282" width="0" style="1378" hidden="1" customWidth="1"/>
    <col min="1283" max="1283" width="41" style="1378" customWidth="1"/>
    <col min="1284" max="1284" width="23.42578125" style="1378" customWidth="1"/>
    <col min="1285" max="1285" width="15.42578125" style="1378" customWidth="1"/>
    <col min="1286" max="1286" width="20.42578125" style="1378" customWidth="1"/>
    <col min="1287" max="1287" width="26" style="1378" customWidth="1"/>
    <col min="1288" max="1288" width="14.42578125" style="1378" customWidth="1"/>
    <col min="1289" max="1289" width="14.85546875" style="1378" customWidth="1"/>
    <col min="1290" max="1536" width="9.140625" style="1378"/>
    <col min="1537" max="1537" width="5.85546875" style="1378" customWidth="1"/>
    <col min="1538" max="1538" width="0" style="1378" hidden="1" customWidth="1"/>
    <col min="1539" max="1539" width="41" style="1378" customWidth="1"/>
    <col min="1540" max="1540" width="23.42578125" style="1378" customWidth="1"/>
    <col min="1541" max="1541" width="15.42578125" style="1378" customWidth="1"/>
    <col min="1542" max="1542" width="20.42578125" style="1378" customWidth="1"/>
    <col min="1543" max="1543" width="26" style="1378" customWidth="1"/>
    <col min="1544" max="1544" width="14.42578125" style="1378" customWidth="1"/>
    <col min="1545" max="1545" width="14.85546875" style="1378" customWidth="1"/>
    <col min="1546" max="1792" width="9.140625" style="1378"/>
    <col min="1793" max="1793" width="5.85546875" style="1378" customWidth="1"/>
    <col min="1794" max="1794" width="0" style="1378" hidden="1" customWidth="1"/>
    <col min="1795" max="1795" width="41" style="1378" customWidth="1"/>
    <col min="1796" max="1796" width="23.42578125" style="1378" customWidth="1"/>
    <col min="1797" max="1797" width="15.42578125" style="1378" customWidth="1"/>
    <col min="1798" max="1798" width="20.42578125" style="1378" customWidth="1"/>
    <col min="1799" max="1799" width="26" style="1378" customWidth="1"/>
    <col min="1800" max="1800" width="14.42578125" style="1378" customWidth="1"/>
    <col min="1801" max="1801" width="14.85546875" style="1378" customWidth="1"/>
    <col min="1802" max="2048" width="9.140625" style="1378"/>
    <col min="2049" max="2049" width="5.85546875" style="1378" customWidth="1"/>
    <col min="2050" max="2050" width="0" style="1378" hidden="1" customWidth="1"/>
    <col min="2051" max="2051" width="41" style="1378" customWidth="1"/>
    <col min="2052" max="2052" width="23.42578125" style="1378" customWidth="1"/>
    <col min="2053" max="2053" width="15.42578125" style="1378" customWidth="1"/>
    <col min="2054" max="2054" width="20.42578125" style="1378" customWidth="1"/>
    <col min="2055" max="2055" width="26" style="1378" customWidth="1"/>
    <col min="2056" max="2056" width="14.42578125" style="1378" customWidth="1"/>
    <col min="2057" max="2057" width="14.85546875" style="1378" customWidth="1"/>
    <col min="2058" max="2304" width="9.140625" style="1378"/>
    <col min="2305" max="2305" width="5.85546875" style="1378" customWidth="1"/>
    <col min="2306" max="2306" width="0" style="1378" hidden="1" customWidth="1"/>
    <col min="2307" max="2307" width="41" style="1378" customWidth="1"/>
    <col min="2308" max="2308" width="23.42578125" style="1378" customWidth="1"/>
    <col min="2309" max="2309" width="15.42578125" style="1378" customWidth="1"/>
    <col min="2310" max="2310" width="20.42578125" style="1378" customWidth="1"/>
    <col min="2311" max="2311" width="26" style="1378" customWidth="1"/>
    <col min="2312" max="2312" width="14.42578125" style="1378" customWidth="1"/>
    <col min="2313" max="2313" width="14.85546875" style="1378" customWidth="1"/>
    <col min="2314" max="2560" width="9.140625" style="1378"/>
    <col min="2561" max="2561" width="5.85546875" style="1378" customWidth="1"/>
    <col min="2562" max="2562" width="0" style="1378" hidden="1" customWidth="1"/>
    <col min="2563" max="2563" width="41" style="1378" customWidth="1"/>
    <col min="2564" max="2564" width="23.42578125" style="1378" customWidth="1"/>
    <col min="2565" max="2565" width="15.42578125" style="1378" customWidth="1"/>
    <col min="2566" max="2566" width="20.42578125" style="1378" customWidth="1"/>
    <col min="2567" max="2567" width="26" style="1378" customWidth="1"/>
    <col min="2568" max="2568" width="14.42578125" style="1378" customWidth="1"/>
    <col min="2569" max="2569" width="14.85546875" style="1378" customWidth="1"/>
    <col min="2570" max="2816" width="9.140625" style="1378"/>
    <col min="2817" max="2817" width="5.85546875" style="1378" customWidth="1"/>
    <col min="2818" max="2818" width="0" style="1378" hidden="1" customWidth="1"/>
    <col min="2819" max="2819" width="41" style="1378" customWidth="1"/>
    <col min="2820" max="2820" width="23.42578125" style="1378" customWidth="1"/>
    <col min="2821" max="2821" width="15.42578125" style="1378" customWidth="1"/>
    <col min="2822" max="2822" width="20.42578125" style="1378" customWidth="1"/>
    <col min="2823" max="2823" width="26" style="1378" customWidth="1"/>
    <col min="2824" max="2824" width="14.42578125" style="1378" customWidth="1"/>
    <col min="2825" max="2825" width="14.85546875" style="1378" customWidth="1"/>
    <col min="2826" max="3072" width="9.140625" style="1378"/>
    <col min="3073" max="3073" width="5.85546875" style="1378" customWidth="1"/>
    <col min="3074" max="3074" width="0" style="1378" hidden="1" customWidth="1"/>
    <col min="3075" max="3075" width="41" style="1378" customWidth="1"/>
    <col min="3076" max="3076" width="23.42578125" style="1378" customWidth="1"/>
    <col min="3077" max="3077" width="15.42578125" style="1378" customWidth="1"/>
    <col min="3078" max="3078" width="20.42578125" style="1378" customWidth="1"/>
    <col min="3079" max="3079" width="26" style="1378" customWidth="1"/>
    <col min="3080" max="3080" width="14.42578125" style="1378" customWidth="1"/>
    <col min="3081" max="3081" width="14.85546875" style="1378" customWidth="1"/>
    <col min="3082" max="3328" width="9.140625" style="1378"/>
    <col min="3329" max="3329" width="5.85546875" style="1378" customWidth="1"/>
    <col min="3330" max="3330" width="0" style="1378" hidden="1" customWidth="1"/>
    <col min="3331" max="3331" width="41" style="1378" customWidth="1"/>
    <col min="3332" max="3332" width="23.42578125" style="1378" customWidth="1"/>
    <col min="3333" max="3333" width="15.42578125" style="1378" customWidth="1"/>
    <col min="3334" max="3334" width="20.42578125" style="1378" customWidth="1"/>
    <col min="3335" max="3335" width="26" style="1378" customWidth="1"/>
    <col min="3336" max="3336" width="14.42578125" style="1378" customWidth="1"/>
    <col min="3337" max="3337" width="14.85546875" style="1378" customWidth="1"/>
    <col min="3338" max="3584" width="9.140625" style="1378"/>
    <col min="3585" max="3585" width="5.85546875" style="1378" customWidth="1"/>
    <col min="3586" max="3586" width="0" style="1378" hidden="1" customWidth="1"/>
    <col min="3587" max="3587" width="41" style="1378" customWidth="1"/>
    <col min="3588" max="3588" width="23.42578125" style="1378" customWidth="1"/>
    <col min="3589" max="3589" width="15.42578125" style="1378" customWidth="1"/>
    <col min="3590" max="3590" width="20.42578125" style="1378" customWidth="1"/>
    <col min="3591" max="3591" width="26" style="1378" customWidth="1"/>
    <col min="3592" max="3592" width="14.42578125" style="1378" customWidth="1"/>
    <col min="3593" max="3593" width="14.85546875" style="1378" customWidth="1"/>
    <col min="3594" max="3840" width="9.140625" style="1378"/>
    <col min="3841" max="3841" width="5.85546875" style="1378" customWidth="1"/>
    <col min="3842" max="3842" width="0" style="1378" hidden="1" customWidth="1"/>
    <col min="3843" max="3843" width="41" style="1378" customWidth="1"/>
    <col min="3844" max="3844" width="23.42578125" style="1378" customWidth="1"/>
    <col min="3845" max="3845" width="15.42578125" style="1378" customWidth="1"/>
    <col min="3846" max="3846" width="20.42578125" style="1378" customWidth="1"/>
    <col min="3847" max="3847" width="26" style="1378" customWidth="1"/>
    <col min="3848" max="3848" width="14.42578125" style="1378" customWidth="1"/>
    <col min="3849" max="3849" width="14.85546875" style="1378" customWidth="1"/>
    <col min="3850" max="4096" width="9.140625" style="1378"/>
    <col min="4097" max="4097" width="5.85546875" style="1378" customWidth="1"/>
    <col min="4098" max="4098" width="0" style="1378" hidden="1" customWidth="1"/>
    <col min="4099" max="4099" width="41" style="1378" customWidth="1"/>
    <col min="4100" max="4100" width="23.42578125" style="1378" customWidth="1"/>
    <col min="4101" max="4101" width="15.42578125" style="1378" customWidth="1"/>
    <col min="4102" max="4102" width="20.42578125" style="1378" customWidth="1"/>
    <col min="4103" max="4103" width="26" style="1378" customWidth="1"/>
    <col min="4104" max="4104" width="14.42578125" style="1378" customWidth="1"/>
    <col min="4105" max="4105" width="14.85546875" style="1378" customWidth="1"/>
    <col min="4106" max="4352" width="9.140625" style="1378"/>
    <col min="4353" max="4353" width="5.85546875" style="1378" customWidth="1"/>
    <col min="4354" max="4354" width="0" style="1378" hidden="1" customWidth="1"/>
    <col min="4355" max="4355" width="41" style="1378" customWidth="1"/>
    <col min="4356" max="4356" width="23.42578125" style="1378" customWidth="1"/>
    <col min="4357" max="4357" width="15.42578125" style="1378" customWidth="1"/>
    <col min="4358" max="4358" width="20.42578125" style="1378" customWidth="1"/>
    <col min="4359" max="4359" width="26" style="1378" customWidth="1"/>
    <col min="4360" max="4360" width="14.42578125" style="1378" customWidth="1"/>
    <col min="4361" max="4361" width="14.85546875" style="1378" customWidth="1"/>
    <col min="4362" max="4608" width="9.140625" style="1378"/>
    <col min="4609" max="4609" width="5.85546875" style="1378" customWidth="1"/>
    <col min="4610" max="4610" width="0" style="1378" hidden="1" customWidth="1"/>
    <col min="4611" max="4611" width="41" style="1378" customWidth="1"/>
    <col min="4612" max="4612" width="23.42578125" style="1378" customWidth="1"/>
    <col min="4613" max="4613" width="15.42578125" style="1378" customWidth="1"/>
    <col min="4614" max="4614" width="20.42578125" style="1378" customWidth="1"/>
    <col min="4615" max="4615" width="26" style="1378" customWidth="1"/>
    <col min="4616" max="4616" width="14.42578125" style="1378" customWidth="1"/>
    <col min="4617" max="4617" width="14.85546875" style="1378" customWidth="1"/>
    <col min="4618" max="4864" width="9.140625" style="1378"/>
    <col min="4865" max="4865" width="5.85546875" style="1378" customWidth="1"/>
    <col min="4866" max="4866" width="0" style="1378" hidden="1" customWidth="1"/>
    <col min="4867" max="4867" width="41" style="1378" customWidth="1"/>
    <col min="4868" max="4868" width="23.42578125" style="1378" customWidth="1"/>
    <col min="4869" max="4869" width="15.42578125" style="1378" customWidth="1"/>
    <col min="4870" max="4870" width="20.42578125" style="1378" customWidth="1"/>
    <col min="4871" max="4871" width="26" style="1378" customWidth="1"/>
    <col min="4872" max="4872" width="14.42578125" style="1378" customWidth="1"/>
    <col min="4873" max="4873" width="14.85546875" style="1378" customWidth="1"/>
    <col min="4874" max="5120" width="9.140625" style="1378"/>
    <col min="5121" max="5121" width="5.85546875" style="1378" customWidth="1"/>
    <col min="5122" max="5122" width="0" style="1378" hidden="1" customWidth="1"/>
    <col min="5123" max="5123" width="41" style="1378" customWidth="1"/>
    <col min="5124" max="5124" width="23.42578125" style="1378" customWidth="1"/>
    <col min="5125" max="5125" width="15.42578125" style="1378" customWidth="1"/>
    <col min="5126" max="5126" width="20.42578125" style="1378" customWidth="1"/>
    <col min="5127" max="5127" width="26" style="1378" customWidth="1"/>
    <col min="5128" max="5128" width="14.42578125" style="1378" customWidth="1"/>
    <col min="5129" max="5129" width="14.85546875" style="1378" customWidth="1"/>
    <col min="5130" max="5376" width="9.140625" style="1378"/>
    <col min="5377" max="5377" width="5.85546875" style="1378" customWidth="1"/>
    <col min="5378" max="5378" width="0" style="1378" hidden="1" customWidth="1"/>
    <col min="5379" max="5379" width="41" style="1378" customWidth="1"/>
    <col min="5380" max="5380" width="23.42578125" style="1378" customWidth="1"/>
    <col min="5381" max="5381" width="15.42578125" style="1378" customWidth="1"/>
    <col min="5382" max="5382" width="20.42578125" style="1378" customWidth="1"/>
    <col min="5383" max="5383" width="26" style="1378" customWidth="1"/>
    <col min="5384" max="5384" width="14.42578125" style="1378" customWidth="1"/>
    <col min="5385" max="5385" width="14.85546875" style="1378" customWidth="1"/>
    <col min="5386" max="5632" width="9.140625" style="1378"/>
    <col min="5633" max="5633" width="5.85546875" style="1378" customWidth="1"/>
    <col min="5634" max="5634" width="0" style="1378" hidden="1" customWidth="1"/>
    <col min="5635" max="5635" width="41" style="1378" customWidth="1"/>
    <col min="5636" max="5636" width="23.42578125" style="1378" customWidth="1"/>
    <col min="5637" max="5637" width="15.42578125" style="1378" customWidth="1"/>
    <col min="5638" max="5638" width="20.42578125" style="1378" customWidth="1"/>
    <col min="5639" max="5639" width="26" style="1378" customWidth="1"/>
    <col min="5640" max="5640" width="14.42578125" style="1378" customWidth="1"/>
    <col min="5641" max="5641" width="14.85546875" style="1378" customWidth="1"/>
    <col min="5642" max="5888" width="9.140625" style="1378"/>
    <col min="5889" max="5889" width="5.85546875" style="1378" customWidth="1"/>
    <col min="5890" max="5890" width="0" style="1378" hidden="1" customWidth="1"/>
    <col min="5891" max="5891" width="41" style="1378" customWidth="1"/>
    <col min="5892" max="5892" width="23.42578125" style="1378" customWidth="1"/>
    <col min="5893" max="5893" width="15.42578125" style="1378" customWidth="1"/>
    <col min="5894" max="5894" width="20.42578125" style="1378" customWidth="1"/>
    <col min="5895" max="5895" width="26" style="1378" customWidth="1"/>
    <col min="5896" max="5896" width="14.42578125" style="1378" customWidth="1"/>
    <col min="5897" max="5897" width="14.85546875" style="1378" customWidth="1"/>
    <col min="5898" max="6144" width="9.140625" style="1378"/>
    <col min="6145" max="6145" width="5.85546875" style="1378" customWidth="1"/>
    <col min="6146" max="6146" width="0" style="1378" hidden="1" customWidth="1"/>
    <col min="6147" max="6147" width="41" style="1378" customWidth="1"/>
    <col min="6148" max="6148" width="23.42578125" style="1378" customWidth="1"/>
    <col min="6149" max="6149" width="15.42578125" style="1378" customWidth="1"/>
    <col min="6150" max="6150" width="20.42578125" style="1378" customWidth="1"/>
    <col min="6151" max="6151" width="26" style="1378" customWidth="1"/>
    <col min="6152" max="6152" width="14.42578125" style="1378" customWidth="1"/>
    <col min="6153" max="6153" width="14.85546875" style="1378" customWidth="1"/>
    <col min="6154" max="6400" width="9.140625" style="1378"/>
    <col min="6401" max="6401" width="5.85546875" style="1378" customWidth="1"/>
    <col min="6402" max="6402" width="0" style="1378" hidden="1" customWidth="1"/>
    <col min="6403" max="6403" width="41" style="1378" customWidth="1"/>
    <col min="6404" max="6404" width="23.42578125" style="1378" customWidth="1"/>
    <col min="6405" max="6405" width="15.42578125" style="1378" customWidth="1"/>
    <col min="6406" max="6406" width="20.42578125" style="1378" customWidth="1"/>
    <col min="6407" max="6407" width="26" style="1378" customWidth="1"/>
    <col min="6408" max="6408" width="14.42578125" style="1378" customWidth="1"/>
    <col min="6409" max="6409" width="14.85546875" style="1378" customWidth="1"/>
    <col min="6410" max="6656" width="9.140625" style="1378"/>
    <col min="6657" max="6657" width="5.85546875" style="1378" customWidth="1"/>
    <col min="6658" max="6658" width="0" style="1378" hidden="1" customWidth="1"/>
    <col min="6659" max="6659" width="41" style="1378" customWidth="1"/>
    <col min="6660" max="6660" width="23.42578125" style="1378" customWidth="1"/>
    <col min="6661" max="6661" width="15.42578125" style="1378" customWidth="1"/>
    <col min="6662" max="6662" width="20.42578125" style="1378" customWidth="1"/>
    <col min="6663" max="6663" width="26" style="1378" customWidth="1"/>
    <col min="6664" max="6664" width="14.42578125" style="1378" customWidth="1"/>
    <col min="6665" max="6665" width="14.85546875" style="1378" customWidth="1"/>
    <col min="6666" max="6912" width="9.140625" style="1378"/>
    <col min="6913" max="6913" width="5.85546875" style="1378" customWidth="1"/>
    <col min="6914" max="6914" width="0" style="1378" hidden="1" customWidth="1"/>
    <col min="6915" max="6915" width="41" style="1378" customWidth="1"/>
    <col min="6916" max="6916" width="23.42578125" style="1378" customWidth="1"/>
    <col min="6917" max="6917" width="15.42578125" style="1378" customWidth="1"/>
    <col min="6918" max="6918" width="20.42578125" style="1378" customWidth="1"/>
    <col min="6919" max="6919" width="26" style="1378" customWidth="1"/>
    <col min="6920" max="6920" width="14.42578125" style="1378" customWidth="1"/>
    <col min="6921" max="6921" width="14.85546875" style="1378" customWidth="1"/>
    <col min="6922" max="7168" width="9.140625" style="1378"/>
    <col min="7169" max="7169" width="5.85546875" style="1378" customWidth="1"/>
    <col min="7170" max="7170" width="0" style="1378" hidden="1" customWidth="1"/>
    <col min="7171" max="7171" width="41" style="1378" customWidth="1"/>
    <col min="7172" max="7172" width="23.42578125" style="1378" customWidth="1"/>
    <col min="7173" max="7173" width="15.42578125" style="1378" customWidth="1"/>
    <col min="7174" max="7174" width="20.42578125" style="1378" customWidth="1"/>
    <col min="7175" max="7175" width="26" style="1378" customWidth="1"/>
    <col min="7176" max="7176" width="14.42578125" style="1378" customWidth="1"/>
    <col min="7177" max="7177" width="14.85546875" style="1378" customWidth="1"/>
    <col min="7178" max="7424" width="9.140625" style="1378"/>
    <col min="7425" max="7425" width="5.85546875" style="1378" customWidth="1"/>
    <col min="7426" max="7426" width="0" style="1378" hidden="1" customWidth="1"/>
    <col min="7427" max="7427" width="41" style="1378" customWidth="1"/>
    <col min="7428" max="7428" width="23.42578125" style="1378" customWidth="1"/>
    <col min="7429" max="7429" width="15.42578125" style="1378" customWidth="1"/>
    <col min="7430" max="7430" width="20.42578125" style="1378" customWidth="1"/>
    <col min="7431" max="7431" width="26" style="1378" customWidth="1"/>
    <col min="7432" max="7432" width="14.42578125" style="1378" customWidth="1"/>
    <col min="7433" max="7433" width="14.85546875" style="1378" customWidth="1"/>
    <col min="7434" max="7680" width="9.140625" style="1378"/>
    <col min="7681" max="7681" width="5.85546875" style="1378" customWidth="1"/>
    <col min="7682" max="7682" width="0" style="1378" hidden="1" customWidth="1"/>
    <col min="7683" max="7683" width="41" style="1378" customWidth="1"/>
    <col min="7684" max="7684" width="23.42578125" style="1378" customWidth="1"/>
    <col min="7685" max="7685" width="15.42578125" style="1378" customWidth="1"/>
    <col min="7686" max="7686" width="20.42578125" style="1378" customWidth="1"/>
    <col min="7687" max="7687" width="26" style="1378" customWidth="1"/>
    <col min="7688" max="7688" width="14.42578125" style="1378" customWidth="1"/>
    <col min="7689" max="7689" width="14.85546875" style="1378" customWidth="1"/>
    <col min="7690" max="7936" width="9.140625" style="1378"/>
    <col min="7937" max="7937" width="5.85546875" style="1378" customWidth="1"/>
    <col min="7938" max="7938" width="0" style="1378" hidden="1" customWidth="1"/>
    <col min="7939" max="7939" width="41" style="1378" customWidth="1"/>
    <col min="7940" max="7940" width="23.42578125" style="1378" customWidth="1"/>
    <col min="7941" max="7941" width="15.42578125" style="1378" customWidth="1"/>
    <col min="7942" max="7942" width="20.42578125" style="1378" customWidth="1"/>
    <col min="7943" max="7943" width="26" style="1378" customWidth="1"/>
    <col min="7944" max="7944" width="14.42578125" style="1378" customWidth="1"/>
    <col min="7945" max="7945" width="14.85546875" style="1378" customWidth="1"/>
    <col min="7946" max="8192" width="9.140625" style="1378"/>
    <col min="8193" max="8193" width="5.85546875" style="1378" customWidth="1"/>
    <col min="8194" max="8194" width="0" style="1378" hidden="1" customWidth="1"/>
    <col min="8195" max="8195" width="41" style="1378" customWidth="1"/>
    <col min="8196" max="8196" width="23.42578125" style="1378" customWidth="1"/>
    <col min="8197" max="8197" width="15.42578125" style="1378" customWidth="1"/>
    <col min="8198" max="8198" width="20.42578125" style="1378" customWidth="1"/>
    <col min="8199" max="8199" width="26" style="1378" customWidth="1"/>
    <col min="8200" max="8200" width="14.42578125" style="1378" customWidth="1"/>
    <col min="8201" max="8201" width="14.85546875" style="1378" customWidth="1"/>
    <col min="8202" max="8448" width="9.140625" style="1378"/>
    <col min="8449" max="8449" width="5.85546875" style="1378" customWidth="1"/>
    <col min="8450" max="8450" width="0" style="1378" hidden="1" customWidth="1"/>
    <col min="8451" max="8451" width="41" style="1378" customWidth="1"/>
    <col min="8452" max="8452" width="23.42578125" style="1378" customWidth="1"/>
    <col min="8453" max="8453" width="15.42578125" style="1378" customWidth="1"/>
    <col min="8454" max="8454" width="20.42578125" style="1378" customWidth="1"/>
    <col min="8455" max="8455" width="26" style="1378" customWidth="1"/>
    <col min="8456" max="8456" width="14.42578125" style="1378" customWidth="1"/>
    <col min="8457" max="8457" width="14.85546875" style="1378" customWidth="1"/>
    <col min="8458" max="8704" width="9.140625" style="1378"/>
    <col min="8705" max="8705" width="5.85546875" style="1378" customWidth="1"/>
    <col min="8706" max="8706" width="0" style="1378" hidden="1" customWidth="1"/>
    <col min="8707" max="8707" width="41" style="1378" customWidth="1"/>
    <col min="8708" max="8708" width="23.42578125" style="1378" customWidth="1"/>
    <col min="8709" max="8709" width="15.42578125" style="1378" customWidth="1"/>
    <col min="8710" max="8710" width="20.42578125" style="1378" customWidth="1"/>
    <col min="8711" max="8711" width="26" style="1378" customWidth="1"/>
    <col min="8712" max="8712" width="14.42578125" style="1378" customWidth="1"/>
    <col min="8713" max="8713" width="14.85546875" style="1378" customWidth="1"/>
    <col min="8714" max="8960" width="9.140625" style="1378"/>
    <col min="8961" max="8961" width="5.85546875" style="1378" customWidth="1"/>
    <col min="8962" max="8962" width="0" style="1378" hidden="1" customWidth="1"/>
    <col min="8963" max="8963" width="41" style="1378" customWidth="1"/>
    <col min="8964" max="8964" width="23.42578125" style="1378" customWidth="1"/>
    <col min="8965" max="8965" width="15.42578125" style="1378" customWidth="1"/>
    <col min="8966" max="8966" width="20.42578125" style="1378" customWidth="1"/>
    <col min="8967" max="8967" width="26" style="1378" customWidth="1"/>
    <col min="8968" max="8968" width="14.42578125" style="1378" customWidth="1"/>
    <col min="8969" max="8969" width="14.85546875" style="1378" customWidth="1"/>
    <col min="8970" max="9216" width="9.140625" style="1378"/>
    <col min="9217" max="9217" width="5.85546875" style="1378" customWidth="1"/>
    <col min="9218" max="9218" width="0" style="1378" hidden="1" customWidth="1"/>
    <col min="9219" max="9219" width="41" style="1378" customWidth="1"/>
    <col min="9220" max="9220" width="23.42578125" style="1378" customWidth="1"/>
    <col min="9221" max="9221" width="15.42578125" style="1378" customWidth="1"/>
    <col min="9222" max="9222" width="20.42578125" style="1378" customWidth="1"/>
    <col min="9223" max="9223" width="26" style="1378" customWidth="1"/>
    <col min="9224" max="9224" width="14.42578125" style="1378" customWidth="1"/>
    <col min="9225" max="9225" width="14.85546875" style="1378" customWidth="1"/>
    <col min="9226" max="9472" width="9.140625" style="1378"/>
    <col min="9473" max="9473" width="5.85546875" style="1378" customWidth="1"/>
    <col min="9474" max="9474" width="0" style="1378" hidden="1" customWidth="1"/>
    <col min="9475" max="9475" width="41" style="1378" customWidth="1"/>
    <col min="9476" max="9476" width="23.42578125" style="1378" customWidth="1"/>
    <col min="9477" max="9477" width="15.42578125" style="1378" customWidth="1"/>
    <col min="9478" max="9478" width="20.42578125" style="1378" customWidth="1"/>
    <col min="9479" max="9479" width="26" style="1378" customWidth="1"/>
    <col min="9480" max="9480" width="14.42578125" style="1378" customWidth="1"/>
    <col min="9481" max="9481" width="14.85546875" style="1378" customWidth="1"/>
    <col min="9482" max="9728" width="9.140625" style="1378"/>
    <col min="9729" max="9729" width="5.85546875" style="1378" customWidth="1"/>
    <col min="9730" max="9730" width="0" style="1378" hidden="1" customWidth="1"/>
    <col min="9731" max="9731" width="41" style="1378" customWidth="1"/>
    <col min="9732" max="9732" width="23.42578125" style="1378" customWidth="1"/>
    <col min="9733" max="9733" width="15.42578125" style="1378" customWidth="1"/>
    <col min="9734" max="9734" width="20.42578125" style="1378" customWidth="1"/>
    <col min="9735" max="9735" width="26" style="1378" customWidth="1"/>
    <col min="9736" max="9736" width="14.42578125" style="1378" customWidth="1"/>
    <col min="9737" max="9737" width="14.85546875" style="1378" customWidth="1"/>
    <col min="9738" max="9984" width="9.140625" style="1378"/>
    <col min="9985" max="9985" width="5.85546875" style="1378" customWidth="1"/>
    <col min="9986" max="9986" width="0" style="1378" hidden="1" customWidth="1"/>
    <col min="9987" max="9987" width="41" style="1378" customWidth="1"/>
    <col min="9988" max="9988" width="23.42578125" style="1378" customWidth="1"/>
    <col min="9989" max="9989" width="15.42578125" style="1378" customWidth="1"/>
    <col min="9990" max="9990" width="20.42578125" style="1378" customWidth="1"/>
    <col min="9991" max="9991" width="26" style="1378" customWidth="1"/>
    <col min="9992" max="9992" width="14.42578125" style="1378" customWidth="1"/>
    <col min="9993" max="9993" width="14.85546875" style="1378" customWidth="1"/>
    <col min="9994" max="10240" width="9.140625" style="1378"/>
    <col min="10241" max="10241" width="5.85546875" style="1378" customWidth="1"/>
    <col min="10242" max="10242" width="0" style="1378" hidden="1" customWidth="1"/>
    <col min="10243" max="10243" width="41" style="1378" customWidth="1"/>
    <col min="10244" max="10244" width="23.42578125" style="1378" customWidth="1"/>
    <col min="10245" max="10245" width="15.42578125" style="1378" customWidth="1"/>
    <col min="10246" max="10246" width="20.42578125" style="1378" customWidth="1"/>
    <col min="10247" max="10247" width="26" style="1378" customWidth="1"/>
    <col min="10248" max="10248" width="14.42578125" style="1378" customWidth="1"/>
    <col min="10249" max="10249" width="14.85546875" style="1378" customWidth="1"/>
    <col min="10250" max="10496" width="9.140625" style="1378"/>
    <col min="10497" max="10497" width="5.85546875" style="1378" customWidth="1"/>
    <col min="10498" max="10498" width="0" style="1378" hidden="1" customWidth="1"/>
    <col min="10499" max="10499" width="41" style="1378" customWidth="1"/>
    <col min="10500" max="10500" width="23.42578125" style="1378" customWidth="1"/>
    <col min="10501" max="10501" width="15.42578125" style="1378" customWidth="1"/>
    <col min="10502" max="10502" width="20.42578125" style="1378" customWidth="1"/>
    <col min="10503" max="10503" width="26" style="1378" customWidth="1"/>
    <col min="10504" max="10504" width="14.42578125" style="1378" customWidth="1"/>
    <col min="10505" max="10505" width="14.85546875" style="1378" customWidth="1"/>
    <col min="10506" max="10752" width="9.140625" style="1378"/>
    <col min="10753" max="10753" width="5.85546875" style="1378" customWidth="1"/>
    <col min="10754" max="10754" width="0" style="1378" hidden="1" customWidth="1"/>
    <col min="10755" max="10755" width="41" style="1378" customWidth="1"/>
    <col min="10756" max="10756" width="23.42578125" style="1378" customWidth="1"/>
    <col min="10757" max="10757" width="15.42578125" style="1378" customWidth="1"/>
    <col min="10758" max="10758" width="20.42578125" style="1378" customWidth="1"/>
    <col min="10759" max="10759" width="26" style="1378" customWidth="1"/>
    <col min="10760" max="10760" width="14.42578125" style="1378" customWidth="1"/>
    <col min="10761" max="10761" width="14.85546875" style="1378" customWidth="1"/>
    <col min="10762" max="11008" width="9.140625" style="1378"/>
    <col min="11009" max="11009" width="5.85546875" style="1378" customWidth="1"/>
    <col min="11010" max="11010" width="0" style="1378" hidden="1" customWidth="1"/>
    <col min="11011" max="11011" width="41" style="1378" customWidth="1"/>
    <col min="11012" max="11012" width="23.42578125" style="1378" customWidth="1"/>
    <col min="11013" max="11013" width="15.42578125" style="1378" customWidth="1"/>
    <col min="11014" max="11014" width="20.42578125" style="1378" customWidth="1"/>
    <col min="11015" max="11015" width="26" style="1378" customWidth="1"/>
    <col min="11016" max="11016" width="14.42578125" style="1378" customWidth="1"/>
    <col min="11017" max="11017" width="14.85546875" style="1378" customWidth="1"/>
    <col min="11018" max="11264" width="9.140625" style="1378"/>
    <col min="11265" max="11265" width="5.85546875" style="1378" customWidth="1"/>
    <col min="11266" max="11266" width="0" style="1378" hidden="1" customWidth="1"/>
    <col min="11267" max="11267" width="41" style="1378" customWidth="1"/>
    <col min="11268" max="11268" width="23.42578125" style="1378" customWidth="1"/>
    <col min="11269" max="11269" width="15.42578125" style="1378" customWidth="1"/>
    <col min="11270" max="11270" width="20.42578125" style="1378" customWidth="1"/>
    <col min="11271" max="11271" width="26" style="1378" customWidth="1"/>
    <col min="11272" max="11272" width="14.42578125" style="1378" customWidth="1"/>
    <col min="11273" max="11273" width="14.85546875" style="1378" customWidth="1"/>
    <col min="11274" max="11520" width="9.140625" style="1378"/>
    <col min="11521" max="11521" width="5.85546875" style="1378" customWidth="1"/>
    <col min="11522" max="11522" width="0" style="1378" hidden="1" customWidth="1"/>
    <col min="11523" max="11523" width="41" style="1378" customWidth="1"/>
    <col min="11524" max="11524" width="23.42578125" style="1378" customWidth="1"/>
    <col min="11525" max="11525" width="15.42578125" style="1378" customWidth="1"/>
    <col min="11526" max="11526" width="20.42578125" style="1378" customWidth="1"/>
    <col min="11527" max="11527" width="26" style="1378" customWidth="1"/>
    <col min="11528" max="11528" width="14.42578125" style="1378" customWidth="1"/>
    <col min="11529" max="11529" width="14.85546875" style="1378" customWidth="1"/>
    <col min="11530" max="11776" width="9.140625" style="1378"/>
    <col min="11777" max="11777" width="5.85546875" style="1378" customWidth="1"/>
    <col min="11778" max="11778" width="0" style="1378" hidden="1" customWidth="1"/>
    <col min="11779" max="11779" width="41" style="1378" customWidth="1"/>
    <col min="11780" max="11780" width="23.42578125" style="1378" customWidth="1"/>
    <col min="11781" max="11781" width="15.42578125" style="1378" customWidth="1"/>
    <col min="11782" max="11782" width="20.42578125" style="1378" customWidth="1"/>
    <col min="11783" max="11783" width="26" style="1378" customWidth="1"/>
    <col min="11784" max="11784" width="14.42578125" style="1378" customWidth="1"/>
    <col min="11785" max="11785" width="14.85546875" style="1378" customWidth="1"/>
    <col min="11786" max="12032" width="9.140625" style="1378"/>
    <col min="12033" max="12033" width="5.85546875" style="1378" customWidth="1"/>
    <col min="12034" max="12034" width="0" style="1378" hidden="1" customWidth="1"/>
    <col min="12035" max="12035" width="41" style="1378" customWidth="1"/>
    <col min="12036" max="12036" width="23.42578125" style="1378" customWidth="1"/>
    <col min="12037" max="12037" width="15.42578125" style="1378" customWidth="1"/>
    <col min="12038" max="12038" width="20.42578125" style="1378" customWidth="1"/>
    <col min="12039" max="12039" width="26" style="1378" customWidth="1"/>
    <col min="12040" max="12040" width="14.42578125" style="1378" customWidth="1"/>
    <col min="12041" max="12041" width="14.85546875" style="1378" customWidth="1"/>
    <col min="12042" max="12288" width="9.140625" style="1378"/>
    <col min="12289" max="12289" width="5.85546875" style="1378" customWidth="1"/>
    <col min="12290" max="12290" width="0" style="1378" hidden="1" customWidth="1"/>
    <col min="12291" max="12291" width="41" style="1378" customWidth="1"/>
    <col min="12292" max="12292" width="23.42578125" style="1378" customWidth="1"/>
    <col min="12293" max="12293" width="15.42578125" style="1378" customWidth="1"/>
    <col min="12294" max="12294" width="20.42578125" style="1378" customWidth="1"/>
    <col min="12295" max="12295" width="26" style="1378" customWidth="1"/>
    <col min="12296" max="12296" width="14.42578125" style="1378" customWidth="1"/>
    <col min="12297" max="12297" width="14.85546875" style="1378" customWidth="1"/>
    <col min="12298" max="12544" width="9.140625" style="1378"/>
    <col min="12545" max="12545" width="5.85546875" style="1378" customWidth="1"/>
    <col min="12546" max="12546" width="0" style="1378" hidden="1" customWidth="1"/>
    <col min="12547" max="12547" width="41" style="1378" customWidth="1"/>
    <col min="12548" max="12548" width="23.42578125" style="1378" customWidth="1"/>
    <col min="12549" max="12549" width="15.42578125" style="1378" customWidth="1"/>
    <col min="12550" max="12550" width="20.42578125" style="1378" customWidth="1"/>
    <col min="12551" max="12551" width="26" style="1378" customWidth="1"/>
    <col min="12552" max="12552" width="14.42578125" style="1378" customWidth="1"/>
    <col min="12553" max="12553" width="14.85546875" style="1378" customWidth="1"/>
    <col min="12554" max="12800" width="9.140625" style="1378"/>
    <col min="12801" max="12801" width="5.85546875" style="1378" customWidth="1"/>
    <col min="12802" max="12802" width="0" style="1378" hidden="1" customWidth="1"/>
    <col min="12803" max="12803" width="41" style="1378" customWidth="1"/>
    <col min="12804" max="12804" width="23.42578125" style="1378" customWidth="1"/>
    <col min="12805" max="12805" width="15.42578125" style="1378" customWidth="1"/>
    <col min="12806" max="12806" width="20.42578125" style="1378" customWidth="1"/>
    <col min="12807" max="12807" width="26" style="1378" customWidth="1"/>
    <col min="12808" max="12808" width="14.42578125" style="1378" customWidth="1"/>
    <col min="12809" max="12809" width="14.85546875" style="1378" customWidth="1"/>
    <col min="12810" max="13056" width="9.140625" style="1378"/>
    <col min="13057" max="13057" width="5.85546875" style="1378" customWidth="1"/>
    <col min="13058" max="13058" width="0" style="1378" hidden="1" customWidth="1"/>
    <col min="13059" max="13059" width="41" style="1378" customWidth="1"/>
    <col min="13060" max="13060" width="23.42578125" style="1378" customWidth="1"/>
    <col min="13061" max="13061" width="15.42578125" style="1378" customWidth="1"/>
    <col min="13062" max="13062" width="20.42578125" style="1378" customWidth="1"/>
    <col min="13063" max="13063" width="26" style="1378" customWidth="1"/>
    <col min="13064" max="13064" width="14.42578125" style="1378" customWidth="1"/>
    <col min="13065" max="13065" width="14.85546875" style="1378" customWidth="1"/>
    <col min="13066" max="13312" width="9.140625" style="1378"/>
    <col min="13313" max="13313" width="5.85546875" style="1378" customWidth="1"/>
    <col min="13314" max="13314" width="0" style="1378" hidden="1" customWidth="1"/>
    <col min="13315" max="13315" width="41" style="1378" customWidth="1"/>
    <col min="13316" max="13316" width="23.42578125" style="1378" customWidth="1"/>
    <col min="13317" max="13317" width="15.42578125" style="1378" customWidth="1"/>
    <col min="13318" max="13318" width="20.42578125" style="1378" customWidth="1"/>
    <col min="13319" max="13319" width="26" style="1378" customWidth="1"/>
    <col min="13320" max="13320" width="14.42578125" style="1378" customWidth="1"/>
    <col min="13321" max="13321" width="14.85546875" style="1378" customWidth="1"/>
    <col min="13322" max="13568" width="9.140625" style="1378"/>
    <col min="13569" max="13569" width="5.85546875" style="1378" customWidth="1"/>
    <col min="13570" max="13570" width="0" style="1378" hidden="1" customWidth="1"/>
    <col min="13571" max="13571" width="41" style="1378" customWidth="1"/>
    <col min="13572" max="13572" width="23.42578125" style="1378" customWidth="1"/>
    <col min="13573" max="13573" width="15.42578125" style="1378" customWidth="1"/>
    <col min="13574" max="13574" width="20.42578125" style="1378" customWidth="1"/>
    <col min="13575" max="13575" width="26" style="1378" customWidth="1"/>
    <col min="13576" max="13576" width="14.42578125" style="1378" customWidth="1"/>
    <col min="13577" max="13577" width="14.85546875" style="1378" customWidth="1"/>
    <col min="13578" max="13824" width="9.140625" style="1378"/>
    <col min="13825" max="13825" width="5.85546875" style="1378" customWidth="1"/>
    <col min="13826" max="13826" width="0" style="1378" hidden="1" customWidth="1"/>
    <col min="13827" max="13827" width="41" style="1378" customWidth="1"/>
    <col min="13828" max="13828" width="23.42578125" style="1378" customWidth="1"/>
    <col min="13829" max="13829" width="15.42578125" style="1378" customWidth="1"/>
    <col min="13830" max="13830" width="20.42578125" style="1378" customWidth="1"/>
    <col min="13831" max="13831" width="26" style="1378" customWidth="1"/>
    <col min="13832" max="13832" width="14.42578125" style="1378" customWidth="1"/>
    <col min="13833" max="13833" width="14.85546875" style="1378" customWidth="1"/>
    <col min="13834" max="14080" width="9.140625" style="1378"/>
    <col min="14081" max="14081" width="5.85546875" style="1378" customWidth="1"/>
    <col min="14082" max="14082" width="0" style="1378" hidden="1" customWidth="1"/>
    <col min="14083" max="14083" width="41" style="1378" customWidth="1"/>
    <col min="14084" max="14084" width="23.42578125" style="1378" customWidth="1"/>
    <col min="14085" max="14085" width="15.42578125" style="1378" customWidth="1"/>
    <col min="14086" max="14086" width="20.42578125" style="1378" customWidth="1"/>
    <col min="14087" max="14087" width="26" style="1378" customWidth="1"/>
    <col min="14088" max="14088" width="14.42578125" style="1378" customWidth="1"/>
    <col min="14089" max="14089" width="14.85546875" style="1378" customWidth="1"/>
    <col min="14090" max="14336" width="9.140625" style="1378"/>
    <col min="14337" max="14337" width="5.85546875" style="1378" customWidth="1"/>
    <col min="14338" max="14338" width="0" style="1378" hidden="1" customWidth="1"/>
    <col min="14339" max="14339" width="41" style="1378" customWidth="1"/>
    <col min="14340" max="14340" width="23.42578125" style="1378" customWidth="1"/>
    <col min="14341" max="14341" width="15.42578125" style="1378" customWidth="1"/>
    <col min="14342" max="14342" width="20.42578125" style="1378" customWidth="1"/>
    <col min="14343" max="14343" width="26" style="1378" customWidth="1"/>
    <col min="14344" max="14344" width="14.42578125" style="1378" customWidth="1"/>
    <col min="14345" max="14345" width="14.85546875" style="1378" customWidth="1"/>
    <col min="14346" max="14592" width="9.140625" style="1378"/>
    <col min="14593" max="14593" width="5.85546875" style="1378" customWidth="1"/>
    <col min="14594" max="14594" width="0" style="1378" hidden="1" customWidth="1"/>
    <col min="14595" max="14595" width="41" style="1378" customWidth="1"/>
    <col min="14596" max="14596" width="23.42578125" style="1378" customWidth="1"/>
    <col min="14597" max="14597" width="15.42578125" style="1378" customWidth="1"/>
    <col min="14598" max="14598" width="20.42578125" style="1378" customWidth="1"/>
    <col min="14599" max="14599" width="26" style="1378" customWidth="1"/>
    <col min="14600" max="14600" width="14.42578125" style="1378" customWidth="1"/>
    <col min="14601" max="14601" width="14.85546875" style="1378" customWidth="1"/>
    <col min="14602" max="14848" width="9.140625" style="1378"/>
    <col min="14849" max="14849" width="5.85546875" style="1378" customWidth="1"/>
    <col min="14850" max="14850" width="0" style="1378" hidden="1" customWidth="1"/>
    <col min="14851" max="14851" width="41" style="1378" customWidth="1"/>
    <col min="14852" max="14852" width="23.42578125" style="1378" customWidth="1"/>
    <col min="14853" max="14853" width="15.42578125" style="1378" customWidth="1"/>
    <col min="14854" max="14854" width="20.42578125" style="1378" customWidth="1"/>
    <col min="14855" max="14855" width="26" style="1378" customWidth="1"/>
    <col min="14856" max="14856" width="14.42578125" style="1378" customWidth="1"/>
    <col min="14857" max="14857" width="14.85546875" style="1378" customWidth="1"/>
    <col min="14858" max="15104" width="9.140625" style="1378"/>
    <col min="15105" max="15105" width="5.85546875" style="1378" customWidth="1"/>
    <col min="15106" max="15106" width="0" style="1378" hidden="1" customWidth="1"/>
    <col min="15107" max="15107" width="41" style="1378" customWidth="1"/>
    <col min="15108" max="15108" width="23.42578125" style="1378" customWidth="1"/>
    <col min="15109" max="15109" width="15.42578125" style="1378" customWidth="1"/>
    <col min="15110" max="15110" width="20.42578125" style="1378" customWidth="1"/>
    <col min="15111" max="15111" width="26" style="1378" customWidth="1"/>
    <col min="15112" max="15112" width="14.42578125" style="1378" customWidth="1"/>
    <col min="15113" max="15113" width="14.85546875" style="1378" customWidth="1"/>
    <col min="15114" max="15360" width="9.140625" style="1378"/>
    <col min="15361" max="15361" width="5.85546875" style="1378" customWidth="1"/>
    <col min="15362" max="15362" width="0" style="1378" hidden="1" customWidth="1"/>
    <col min="15363" max="15363" width="41" style="1378" customWidth="1"/>
    <col min="15364" max="15364" width="23.42578125" style="1378" customWidth="1"/>
    <col min="15365" max="15365" width="15.42578125" style="1378" customWidth="1"/>
    <col min="15366" max="15366" width="20.42578125" style="1378" customWidth="1"/>
    <col min="15367" max="15367" width="26" style="1378" customWidth="1"/>
    <col min="15368" max="15368" width="14.42578125" style="1378" customWidth="1"/>
    <col min="15369" max="15369" width="14.85546875" style="1378" customWidth="1"/>
    <col min="15370" max="15616" width="9.140625" style="1378"/>
    <col min="15617" max="15617" width="5.85546875" style="1378" customWidth="1"/>
    <col min="15618" max="15618" width="0" style="1378" hidden="1" customWidth="1"/>
    <col min="15619" max="15619" width="41" style="1378" customWidth="1"/>
    <col min="15620" max="15620" width="23.42578125" style="1378" customWidth="1"/>
    <col min="15621" max="15621" width="15.42578125" style="1378" customWidth="1"/>
    <col min="15622" max="15622" width="20.42578125" style="1378" customWidth="1"/>
    <col min="15623" max="15623" width="26" style="1378" customWidth="1"/>
    <col min="15624" max="15624" width="14.42578125" style="1378" customWidth="1"/>
    <col min="15625" max="15625" width="14.85546875" style="1378" customWidth="1"/>
    <col min="15626" max="15872" width="9.140625" style="1378"/>
    <col min="15873" max="15873" width="5.85546875" style="1378" customWidth="1"/>
    <col min="15874" max="15874" width="0" style="1378" hidden="1" customWidth="1"/>
    <col min="15875" max="15875" width="41" style="1378" customWidth="1"/>
    <col min="15876" max="15876" width="23.42578125" style="1378" customWidth="1"/>
    <col min="15877" max="15877" width="15.42578125" style="1378" customWidth="1"/>
    <col min="15878" max="15878" width="20.42578125" style="1378" customWidth="1"/>
    <col min="15879" max="15879" width="26" style="1378" customWidth="1"/>
    <col min="15880" max="15880" width="14.42578125" style="1378" customWidth="1"/>
    <col min="15881" max="15881" width="14.85546875" style="1378" customWidth="1"/>
    <col min="15882" max="16128" width="9.140625" style="1378"/>
    <col min="16129" max="16129" width="5.85546875" style="1378" customWidth="1"/>
    <col min="16130" max="16130" width="0" style="1378" hidden="1" customWidth="1"/>
    <col min="16131" max="16131" width="41" style="1378" customWidth="1"/>
    <col min="16132" max="16132" width="23.42578125" style="1378" customWidth="1"/>
    <col min="16133" max="16133" width="15.42578125" style="1378" customWidth="1"/>
    <col min="16134" max="16134" width="20.42578125" style="1378" customWidth="1"/>
    <col min="16135" max="16135" width="26" style="1378" customWidth="1"/>
    <col min="16136" max="16136" width="14.42578125" style="1378" customWidth="1"/>
    <col min="16137" max="16137" width="14.85546875" style="1378" customWidth="1"/>
    <col min="16138" max="16384" width="9.140625" style="1378"/>
  </cols>
  <sheetData>
    <row r="2" spans="2:8" x14ac:dyDescent="0.3">
      <c r="B2" s="1731" t="s">
        <v>402</v>
      </c>
      <c r="C2" s="1731"/>
      <c r="D2" s="1731"/>
      <c r="E2" s="1731"/>
      <c r="F2" s="1731"/>
      <c r="G2" s="1731"/>
      <c r="H2" s="1731"/>
    </row>
    <row r="3" spans="2:8" x14ac:dyDescent="0.3">
      <c r="B3" s="1379"/>
      <c r="C3" s="1732" t="s">
        <v>2658</v>
      </c>
      <c r="D3" s="1732"/>
      <c r="E3" s="1732"/>
      <c r="F3" s="1732"/>
      <c r="G3" s="1732"/>
      <c r="H3" s="1379"/>
    </row>
    <row r="4" spans="2:8" ht="19.5" thickBot="1" x14ac:dyDescent="0.35"/>
    <row r="5" spans="2:8" ht="19.5" thickBot="1" x14ac:dyDescent="0.35">
      <c r="C5" s="1380" t="s">
        <v>6</v>
      </c>
      <c r="D5" s="1733" t="s">
        <v>2659</v>
      </c>
      <c r="E5" s="1734"/>
      <c r="F5" s="1734"/>
      <c r="G5" s="1735"/>
    </row>
    <row r="6" spans="2:8" ht="19.5" thickBot="1" x14ac:dyDescent="0.35">
      <c r="C6" s="1380" t="s">
        <v>8</v>
      </c>
      <c r="D6" s="1733" t="s">
        <v>2660</v>
      </c>
      <c r="E6" s="1734"/>
      <c r="F6" s="1734"/>
      <c r="G6" s="1735"/>
    </row>
    <row r="7" spans="2:8" ht="19.5" thickBot="1" x14ac:dyDescent="0.35">
      <c r="C7" s="1380" t="s">
        <v>10</v>
      </c>
      <c r="D7" s="1733" t="s">
        <v>406</v>
      </c>
      <c r="E7" s="1734"/>
      <c r="F7" s="1734"/>
      <c r="G7" s="1735"/>
    </row>
    <row r="8" spans="2:8" ht="19.5" thickBot="1" x14ac:dyDescent="0.35">
      <c r="C8" s="1736" t="s">
        <v>12</v>
      </c>
      <c r="D8" s="1737"/>
      <c r="E8" s="1737"/>
      <c r="F8" s="1737"/>
      <c r="G8" s="1738"/>
    </row>
    <row r="9" spans="2:8" ht="19.5" thickBot="1" x14ac:dyDescent="0.35">
      <c r="C9" s="1733" t="s">
        <v>2661</v>
      </c>
      <c r="D9" s="1734"/>
      <c r="E9" s="1734"/>
      <c r="F9" s="1734"/>
      <c r="G9" s="1735"/>
    </row>
    <row r="10" spans="2:8" ht="3.75" customHeight="1" thickBot="1" x14ac:dyDescent="0.35">
      <c r="C10" s="1733"/>
      <c r="D10" s="1734"/>
      <c r="E10" s="1734"/>
      <c r="F10" s="1734"/>
      <c r="G10" s="1735"/>
    </row>
    <row r="11" spans="2:8" ht="19.5" thickBot="1" x14ac:dyDescent="0.35">
      <c r="C11" s="1733"/>
      <c r="D11" s="1734"/>
      <c r="E11" s="1734"/>
      <c r="F11" s="1734"/>
      <c r="G11" s="1735"/>
    </row>
    <row r="12" spans="2:8" ht="73.5" customHeight="1" thickBot="1" x14ac:dyDescent="0.35">
      <c r="C12" s="1381" t="s">
        <v>14</v>
      </c>
      <c r="D12" s="1734" t="s">
        <v>2662</v>
      </c>
      <c r="E12" s="1739"/>
      <c r="F12" s="1739"/>
      <c r="G12" s="1740"/>
      <c r="H12" s="1382"/>
    </row>
    <row r="13" spans="2:8" x14ac:dyDescent="0.3">
      <c r="C13" s="1741" t="s">
        <v>179</v>
      </c>
      <c r="D13" s="1383">
        <v>2023</v>
      </c>
      <c r="E13" s="1383">
        <v>2024</v>
      </c>
      <c r="F13" s="1383">
        <v>2025</v>
      </c>
      <c r="G13" s="1383">
        <v>2026</v>
      </c>
    </row>
    <row r="14" spans="2:8" ht="19.5" thickBot="1" x14ac:dyDescent="0.35">
      <c r="C14" s="1742"/>
      <c r="D14" s="1385" t="s">
        <v>22</v>
      </c>
      <c r="E14" s="1385" t="s">
        <v>23</v>
      </c>
      <c r="F14" s="1385" t="s">
        <v>23</v>
      </c>
      <c r="G14" s="1385" t="s">
        <v>23</v>
      </c>
    </row>
    <row r="15" spans="2:8" ht="38.25" customHeight="1" thickBot="1" x14ac:dyDescent="0.35">
      <c r="C15" s="1386" t="s">
        <v>2663</v>
      </c>
      <c r="D15" s="1387">
        <v>1</v>
      </c>
      <c r="E15" s="1387">
        <v>1</v>
      </c>
      <c r="F15" s="1387">
        <v>0</v>
      </c>
      <c r="G15" s="1387">
        <v>0</v>
      </c>
    </row>
    <row r="16" spans="2:8" ht="83.25" customHeight="1" thickBot="1" x14ac:dyDescent="0.35">
      <c r="C16" s="1388" t="s">
        <v>422</v>
      </c>
      <c r="D16" s="1733" t="s">
        <v>2664</v>
      </c>
      <c r="E16" s="1734"/>
      <c r="F16" s="1734"/>
      <c r="G16" s="1735"/>
    </row>
    <row r="17" spans="3:7" ht="24" customHeight="1" thickBot="1" x14ac:dyDescent="0.35">
      <c r="C17" s="1733" t="s">
        <v>489</v>
      </c>
      <c r="D17" s="1734"/>
      <c r="E17" s="1734"/>
      <c r="F17" s="1734"/>
      <c r="G17" s="1735"/>
    </row>
    <row r="18" spans="3:7" ht="25.5" customHeight="1" thickBot="1" x14ac:dyDescent="0.35">
      <c r="C18" s="1386"/>
      <c r="D18" s="1389"/>
      <c r="E18" s="1387" t="s">
        <v>490</v>
      </c>
      <c r="F18" s="1387" t="s">
        <v>490</v>
      </c>
      <c r="G18" s="1387" t="s">
        <v>490</v>
      </c>
    </row>
    <row r="19" spans="3:7" ht="75.75" thickBot="1" x14ac:dyDescent="0.35">
      <c r="C19" s="1386" t="s">
        <v>2665</v>
      </c>
      <c r="D19" s="1390">
        <v>130</v>
      </c>
      <c r="E19" s="1390">
        <v>86</v>
      </c>
      <c r="F19" s="1390">
        <v>0</v>
      </c>
      <c r="G19" s="1390">
        <v>0</v>
      </c>
    </row>
    <row r="20" spans="3:7" ht="26.25" customHeight="1" thickBot="1" x14ac:dyDescent="0.35">
      <c r="C20" s="1728" t="s">
        <v>493</v>
      </c>
      <c r="D20" s="1729"/>
      <c r="E20" s="1729"/>
      <c r="F20" s="1729"/>
      <c r="G20" s="1730"/>
    </row>
    <row r="21" spans="3:7" ht="25.5" customHeight="1" thickBot="1" x14ac:dyDescent="0.35">
      <c r="C21" s="1728" t="s">
        <v>424</v>
      </c>
      <c r="D21" s="1729"/>
      <c r="E21" s="1729"/>
      <c r="F21" s="1729"/>
      <c r="G21" s="1730"/>
    </row>
    <row r="22" spans="3:7" ht="24" customHeight="1" thickBot="1" x14ac:dyDescent="0.35">
      <c r="C22" s="1391" t="s">
        <v>425</v>
      </c>
      <c r="D22" s="1733" t="s">
        <v>2666</v>
      </c>
      <c r="E22" s="1739"/>
      <c r="F22" s="1739"/>
      <c r="G22" s="1740"/>
    </row>
    <row r="23" spans="3:7" ht="23.25" customHeight="1" thickBot="1" x14ac:dyDescent="0.35">
      <c r="C23" s="1392" t="s">
        <v>427</v>
      </c>
      <c r="D23" s="1733" t="s">
        <v>2667</v>
      </c>
      <c r="E23" s="1739"/>
      <c r="F23" s="1739"/>
      <c r="G23" s="1740"/>
    </row>
    <row r="24" spans="3:7" ht="23.25" customHeight="1" thickBot="1" x14ac:dyDescent="0.35">
      <c r="C24" s="1393" t="s">
        <v>21</v>
      </c>
      <c r="D24" s="1744" t="s">
        <v>512</v>
      </c>
      <c r="E24" s="1745"/>
      <c r="F24" s="1745"/>
      <c r="G24" s="1746"/>
    </row>
    <row r="25" spans="3:7" x14ac:dyDescent="0.3">
      <c r="C25" s="1741"/>
      <c r="D25" s="1383">
        <v>2023</v>
      </c>
      <c r="E25" s="1383">
        <v>2024</v>
      </c>
      <c r="F25" s="1383">
        <v>2025</v>
      </c>
      <c r="G25" s="1383">
        <v>2026</v>
      </c>
    </row>
    <row r="26" spans="3:7" ht="19.5" thickBot="1" x14ac:dyDescent="0.35">
      <c r="C26" s="1742"/>
      <c r="D26" s="1385" t="s">
        <v>22</v>
      </c>
      <c r="E26" s="1385" t="s">
        <v>23</v>
      </c>
      <c r="F26" s="1385" t="s">
        <v>23</v>
      </c>
      <c r="G26" s="1385" t="s">
        <v>23</v>
      </c>
    </row>
    <row r="27" spans="3:7" ht="19.5" thickBot="1" x14ac:dyDescent="0.35">
      <c r="C27" s="1392" t="s">
        <v>33</v>
      </c>
      <c r="D27" s="1394">
        <v>130</v>
      </c>
      <c r="E27" s="1394">
        <v>86</v>
      </c>
      <c r="F27" s="1394">
        <v>0</v>
      </c>
      <c r="G27" s="1394">
        <v>0</v>
      </c>
    </row>
    <row r="28" spans="3:7" ht="19.5" thickBot="1" x14ac:dyDescent="0.35">
      <c r="C28" s="1392" t="s">
        <v>431</v>
      </c>
      <c r="D28" s="1395">
        <f>D57</f>
        <v>88700</v>
      </c>
      <c r="E28" s="1395">
        <f>E57</f>
        <v>88700</v>
      </c>
      <c r="F28" s="1395">
        <f>F57</f>
        <v>0</v>
      </c>
      <c r="G28" s="1395">
        <f>G57</f>
        <v>0</v>
      </c>
    </row>
    <row r="29" spans="3:7" ht="19.5" thickBot="1" x14ac:dyDescent="0.35">
      <c r="C29" s="1392" t="s">
        <v>432</v>
      </c>
      <c r="D29" s="1395">
        <f>D28/D27</f>
        <v>682.30769230769226</v>
      </c>
      <c r="E29" s="1395">
        <f>E28/E27</f>
        <v>1031.3953488372092</v>
      </c>
      <c r="F29" s="1395" t="e">
        <f>F28/F27</f>
        <v>#DIV/0!</v>
      </c>
      <c r="G29" s="1395" t="e">
        <f>G28/G27</f>
        <v>#DIV/0!</v>
      </c>
    </row>
    <row r="30" spans="3:7" ht="19.5" thickBot="1" x14ac:dyDescent="0.35">
      <c r="C30" s="1392" t="s">
        <v>433</v>
      </c>
      <c r="D30" s="1384" t="s">
        <v>499</v>
      </c>
      <c r="E30" s="1396">
        <f t="shared" ref="E30:G32" si="0">(E27-D27)/D27</f>
        <v>-0.33846153846153848</v>
      </c>
      <c r="F30" s="1396">
        <f t="shared" si="0"/>
        <v>-1</v>
      </c>
      <c r="G30" s="1396" t="e">
        <f t="shared" si="0"/>
        <v>#DIV/0!</v>
      </c>
    </row>
    <row r="31" spans="3:7" ht="19.5" thickBot="1" x14ac:dyDescent="0.35">
      <c r="C31" s="1392" t="s">
        <v>434</v>
      </c>
      <c r="D31" s="1384" t="s">
        <v>499</v>
      </c>
      <c r="E31" s="1396">
        <f t="shared" si="0"/>
        <v>0</v>
      </c>
      <c r="F31" s="1396">
        <f t="shared" si="0"/>
        <v>-1</v>
      </c>
      <c r="G31" s="1396" t="e">
        <f t="shared" si="0"/>
        <v>#DIV/0!</v>
      </c>
    </row>
    <row r="32" spans="3:7" ht="19.5" thickBot="1" x14ac:dyDescent="0.35">
      <c r="C32" s="1392" t="s">
        <v>47</v>
      </c>
      <c r="D32" s="1384" t="s">
        <v>499</v>
      </c>
      <c r="E32" s="1396">
        <f t="shared" si="0"/>
        <v>0.51162790697674421</v>
      </c>
      <c r="F32" s="1396" t="e">
        <f t="shared" si="0"/>
        <v>#DIV/0!</v>
      </c>
      <c r="G32" s="1396" t="e">
        <f t="shared" si="0"/>
        <v>#DIV/0!</v>
      </c>
    </row>
    <row r="33" spans="3:12" ht="32.25" customHeight="1" thickBot="1" x14ac:dyDescent="0.35">
      <c r="C33" s="1747" t="s">
        <v>2668</v>
      </c>
      <c r="D33" s="1748"/>
      <c r="E33" s="1748"/>
      <c r="F33" s="1748"/>
      <c r="G33" s="1749"/>
    </row>
    <row r="34" spans="3:12" ht="20.25" customHeight="1" x14ac:dyDescent="0.3">
      <c r="C34" s="1741"/>
      <c r="D34" s="1383">
        <v>2023</v>
      </c>
      <c r="E34" s="1383">
        <v>2024</v>
      </c>
      <c r="F34" s="1383">
        <v>2025</v>
      </c>
      <c r="G34" s="1383">
        <v>2026</v>
      </c>
    </row>
    <row r="35" spans="3:12" ht="26.25" customHeight="1" thickBot="1" x14ac:dyDescent="0.35">
      <c r="C35" s="1742"/>
      <c r="D35" s="1385" t="s">
        <v>22</v>
      </c>
      <c r="E35" s="1385" t="s">
        <v>23</v>
      </c>
      <c r="F35" s="1385" t="s">
        <v>23</v>
      </c>
      <c r="G35" s="1385" t="s">
        <v>23</v>
      </c>
    </row>
    <row r="36" spans="3:12" ht="35.25" customHeight="1" thickBot="1" x14ac:dyDescent="0.35">
      <c r="C36" s="1397" t="s">
        <v>436</v>
      </c>
      <c r="D36" s="1398">
        <f>D37</f>
        <v>70300</v>
      </c>
      <c r="E36" s="1398">
        <v>70300</v>
      </c>
      <c r="F36" s="1398"/>
      <c r="G36" s="1398"/>
    </row>
    <row r="37" spans="3:12" ht="27.75" customHeight="1" thickBot="1" x14ac:dyDescent="0.35">
      <c r="C37" s="1399" t="s">
        <v>437</v>
      </c>
      <c r="D37" s="1400">
        <v>70300</v>
      </c>
      <c r="E37" s="1400">
        <f>E36</f>
        <v>70300</v>
      </c>
      <c r="F37" s="1400">
        <f>F36</f>
        <v>0</v>
      </c>
      <c r="G37" s="1400">
        <f>G36</f>
        <v>0</v>
      </c>
    </row>
    <row r="38" spans="3:12" ht="24.75" customHeight="1" thickBot="1" x14ac:dyDescent="0.35">
      <c r="C38" s="1399" t="s">
        <v>438</v>
      </c>
      <c r="D38" s="1400">
        <v>0</v>
      </c>
      <c r="E38" s="1400">
        <v>0</v>
      </c>
      <c r="F38" s="1400">
        <v>0</v>
      </c>
      <c r="G38" s="1400">
        <v>0</v>
      </c>
    </row>
    <row r="39" spans="3:12" ht="38.25" thickBot="1" x14ac:dyDescent="0.35">
      <c r="C39" s="1397" t="s">
        <v>478</v>
      </c>
      <c r="D39" s="1398">
        <v>9100</v>
      </c>
      <c r="E39" s="1398">
        <v>9100</v>
      </c>
      <c r="F39" s="1398"/>
      <c r="G39" s="1398"/>
    </row>
    <row r="40" spans="3:12" ht="30.75" customHeight="1" thickBot="1" x14ac:dyDescent="0.35">
      <c r="C40" s="1399" t="s">
        <v>437</v>
      </c>
      <c r="D40" s="1400">
        <f>D39</f>
        <v>9100</v>
      </c>
      <c r="E40" s="1400">
        <f>E39</f>
        <v>9100</v>
      </c>
      <c r="F40" s="1400">
        <f>F39</f>
        <v>0</v>
      </c>
      <c r="G40" s="1400">
        <f>G39</f>
        <v>0</v>
      </c>
    </row>
    <row r="41" spans="3:12" ht="19.5" thickBot="1" x14ac:dyDescent="0.35">
      <c r="C41" s="1399" t="s">
        <v>438</v>
      </c>
      <c r="D41" s="1400"/>
      <c r="E41" s="1401"/>
      <c r="F41" s="1401"/>
      <c r="G41" s="1401"/>
    </row>
    <row r="42" spans="3:12" ht="27.75" customHeight="1" thickBot="1" x14ac:dyDescent="0.35">
      <c r="C42" s="1397" t="s">
        <v>440</v>
      </c>
      <c r="D42" s="1400">
        <v>9300</v>
      </c>
      <c r="E42" s="1401">
        <v>9300</v>
      </c>
      <c r="F42" s="1401"/>
      <c r="G42" s="1401"/>
      <c r="I42" s="1402"/>
      <c r="J42" s="1402"/>
      <c r="K42" s="1402"/>
      <c r="L42" s="1402"/>
    </row>
    <row r="43" spans="3:12" ht="36" customHeight="1" thickBot="1" x14ac:dyDescent="0.35">
      <c r="C43" s="1399" t="s">
        <v>437</v>
      </c>
      <c r="D43" s="1400">
        <f>D42</f>
        <v>9300</v>
      </c>
      <c r="E43" s="1400">
        <f>E42</f>
        <v>9300</v>
      </c>
      <c r="F43" s="1400"/>
      <c r="G43" s="1400">
        <f>G42</f>
        <v>0</v>
      </c>
      <c r="I43" s="1403"/>
      <c r="J43" s="1402"/>
    </row>
    <row r="44" spans="3:12" ht="19.5" thickBot="1" x14ac:dyDescent="0.35">
      <c r="C44" s="1399" t="s">
        <v>438</v>
      </c>
      <c r="D44" s="1400"/>
      <c r="E44" s="1401"/>
      <c r="F44" s="1401"/>
      <c r="G44" s="1401"/>
    </row>
    <row r="45" spans="3:12" ht="19.5" thickBot="1" x14ac:dyDescent="0.35">
      <c r="C45" s="1397" t="s">
        <v>441</v>
      </c>
      <c r="D45" s="1400"/>
      <c r="E45" s="1401"/>
      <c r="F45" s="1401"/>
      <c r="G45" s="1401"/>
    </row>
    <row r="46" spans="3:12" ht="19.5" thickBot="1" x14ac:dyDescent="0.35">
      <c r="C46" s="1404" t="s">
        <v>437</v>
      </c>
      <c r="D46" s="1400"/>
      <c r="E46" s="1401"/>
      <c r="F46" s="1401"/>
      <c r="G46" s="1401"/>
    </row>
    <row r="47" spans="3:12" ht="19.5" thickBot="1" x14ac:dyDescent="0.35">
      <c r="C47" s="1399" t="s">
        <v>438</v>
      </c>
      <c r="D47" s="1400"/>
      <c r="E47" s="1401"/>
      <c r="F47" s="1401"/>
      <c r="G47" s="1401"/>
    </row>
    <row r="48" spans="3:12" ht="19.5" thickBot="1" x14ac:dyDescent="0.35">
      <c r="C48" s="1397" t="s">
        <v>442</v>
      </c>
      <c r="D48" s="1400"/>
      <c r="E48" s="1401"/>
      <c r="F48" s="1401"/>
      <c r="G48" s="1401"/>
    </row>
    <row r="49" spans="3:9" ht="19.5" thickBot="1" x14ac:dyDescent="0.35">
      <c r="C49" s="1399" t="s">
        <v>437</v>
      </c>
      <c r="D49" s="1400"/>
      <c r="E49" s="1401"/>
      <c r="F49" s="1401"/>
      <c r="G49" s="1401"/>
    </row>
    <row r="50" spans="3:9" ht="19.5" thickBot="1" x14ac:dyDescent="0.35">
      <c r="C50" s="1399" t="s">
        <v>438</v>
      </c>
      <c r="D50" s="1400"/>
      <c r="E50" s="1401"/>
      <c r="F50" s="1401"/>
      <c r="G50" s="1401"/>
    </row>
    <row r="51" spans="3:9" ht="19.5" thickBot="1" x14ac:dyDescent="0.35">
      <c r="C51" s="1397" t="s">
        <v>443</v>
      </c>
      <c r="D51" s="1400"/>
      <c r="E51" s="1401"/>
      <c r="F51" s="1401"/>
      <c r="G51" s="1401"/>
    </row>
    <row r="52" spans="3:9" ht="19.5" thickBot="1" x14ac:dyDescent="0.35">
      <c r="C52" s="1399" t="s">
        <v>437</v>
      </c>
      <c r="D52" s="1400"/>
      <c r="E52" s="1401"/>
      <c r="F52" s="1401"/>
      <c r="G52" s="1401"/>
    </row>
    <row r="53" spans="3:9" ht="19.5" thickBot="1" x14ac:dyDescent="0.35">
      <c r="C53" s="1399" t="s">
        <v>438</v>
      </c>
      <c r="D53" s="1400"/>
      <c r="E53" s="1401"/>
      <c r="F53" s="1401"/>
      <c r="G53" s="1401"/>
    </row>
    <row r="54" spans="3:9" ht="38.25" thickBot="1" x14ac:dyDescent="0.35">
      <c r="C54" s="1397" t="s">
        <v>444</v>
      </c>
      <c r="D54" s="1400">
        <v>0</v>
      </c>
      <c r="E54" s="1401">
        <v>0</v>
      </c>
      <c r="F54" s="1401">
        <v>0</v>
      </c>
      <c r="G54" s="1401">
        <v>0</v>
      </c>
    </row>
    <row r="55" spans="3:9" ht="19.5" thickBot="1" x14ac:dyDescent="0.35">
      <c r="C55" s="1399" t="s">
        <v>437</v>
      </c>
      <c r="D55" s="1400"/>
      <c r="E55" s="1405"/>
      <c r="F55" s="1405"/>
      <c r="G55" s="1405"/>
      <c r="I55" s="1406"/>
    </row>
    <row r="56" spans="3:9" ht="19.5" thickBot="1" x14ac:dyDescent="0.35">
      <c r="C56" s="1399" t="s">
        <v>438</v>
      </c>
      <c r="D56" s="1400"/>
      <c r="E56" s="1407"/>
      <c r="F56" s="1405"/>
      <c r="G56" s="1405"/>
    </row>
    <row r="57" spans="3:9" ht="19.5" thickBot="1" x14ac:dyDescent="0.35">
      <c r="C57" s="1408" t="s">
        <v>457</v>
      </c>
      <c r="D57" s="1400">
        <f>D36+D39+D42+D45+D48+D51+D54</f>
        <v>88700</v>
      </c>
      <c r="E57" s="1400">
        <f>E36+E39+E42+E45+E48+E51+E54</f>
        <v>88700</v>
      </c>
      <c r="F57" s="1400">
        <f>F36+F39+F42+F45+F48+F51+F54</f>
        <v>0</v>
      </c>
      <c r="G57" s="1400">
        <f>G36+G39+G42+G45+G48+G51+G54</f>
        <v>0</v>
      </c>
    </row>
    <row r="58" spans="3:9" ht="19.5" thickBot="1" x14ac:dyDescent="0.35">
      <c r="C58" s="1409" t="s">
        <v>482</v>
      </c>
      <c r="D58" s="1410">
        <f>IF(D57-D28=0,0,"Error")</f>
        <v>0</v>
      </c>
      <c r="E58" s="1410">
        <f t="shared" ref="E58:G58" si="1">IF(E57-E28=0,0,"Error")</f>
        <v>0</v>
      </c>
      <c r="F58" s="1410">
        <f t="shared" si="1"/>
        <v>0</v>
      </c>
      <c r="G58" s="1410">
        <f t="shared" si="1"/>
        <v>0</v>
      </c>
    </row>
    <row r="59" spans="3:9" ht="16.5" customHeight="1" thickBot="1" x14ac:dyDescent="0.35">
      <c r="C59" s="1747" t="s">
        <v>2669</v>
      </c>
      <c r="D59" s="1748"/>
      <c r="E59" s="1748"/>
      <c r="F59" s="1748"/>
      <c r="G59" s="1749"/>
    </row>
    <row r="60" spans="3:9" ht="19.5" hidden="1" thickBot="1" x14ac:dyDescent="0.35">
      <c r="C60" s="1741"/>
      <c r="D60" s="1383">
        <v>2018</v>
      </c>
      <c r="E60" s="1383">
        <v>2019</v>
      </c>
      <c r="F60" s="1383">
        <v>2020</v>
      </c>
      <c r="G60" s="1383">
        <v>2021</v>
      </c>
    </row>
    <row r="61" spans="3:9" ht="19.5" hidden="1" thickBot="1" x14ac:dyDescent="0.35">
      <c r="C61" s="1742"/>
      <c r="D61" s="1385" t="s">
        <v>22</v>
      </c>
      <c r="E61" s="1385" t="s">
        <v>23</v>
      </c>
      <c r="F61" s="1385" t="s">
        <v>23</v>
      </c>
      <c r="G61" s="1385" t="s">
        <v>23</v>
      </c>
    </row>
    <row r="62" spans="3:9" ht="19.5" hidden="1" thickBot="1" x14ac:dyDescent="0.35">
      <c r="C62" s="1397" t="s">
        <v>436</v>
      </c>
      <c r="D62" s="1401"/>
      <c r="E62" s="1401"/>
      <c r="F62" s="1401"/>
      <c r="G62" s="1401"/>
    </row>
    <row r="63" spans="3:9" ht="19.5" hidden="1" thickBot="1" x14ac:dyDescent="0.35">
      <c r="C63" s="1399" t="s">
        <v>437</v>
      </c>
      <c r="D63" s="1400"/>
      <c r="E63" s="1411"/>
      <c r="F63" s="1411"/>
      <c r="G63" s="1411"/>
    </row>
    <row r="64" spans="3:9" ht="19.5" hidden="1" thickBot="1" x14ac:dyDescent="0.35">
      <c r="C64" s="1399" t="s">
        <v>438</v>
      </c>
      <c r="D64" s="1400"/>
      <c r="E64" s="1411"/>
      <c r="F64" s="1411"/>
      <c r="G64" s="1411"/>
    </row>
    <row r="65" spans="3:7" ht="38.25" hidden="1" thickBot="1" x14ac:dyDescent="0.35">
      <c r="C65" s="1397" t="s">
        <v>478</v>
      </c>
      <c r="D65" s="1401"/>
      <c r="E65" s="1401"/>
      <c r="F65" s="1401"/>
      <c r="G65" s="1401"/>
    </row>
    <row r="66" spans="3:7" ht="19.5" hidden="1" thickBot="1" x14ac:dyDescent="0.35">
      <c r="C66" s="1399" t="s">
        <v>437</v>
      </c>
      <c r="D66" s="1400"/>
      <c r="E66" s="1401"/>
      <c r="F66" s="1401"/>
      <c r="G66" s="1401"/>
    </row>
    <row r="67" spans="3:7" ht="19.5" hidden="1" thickBot="1" x14ac:dyDescent="0.35">
      <c r="C67" s="1399" t="s">
        <v>438</v>
      </c>
      <c r="D67" s="1400"/>
      <c r="E67" s="1401"/>
      <c r="F67" s="1401"/>
      <c r="G67" s="1401"/>
    </row>
    <row r="68" spans="3:7" ht="19.5" hidden="1" thickBot="1" x14ac:dyDescent="0.35">
      <c r="C68" s="1397" t="s">
        <v>440</v>
      </c>
      <c r="D68" s="1400">
        <v>0</v>
      </c>
      <c r="E68" s="1401">
        <v>0</v>
      </c>
      <c r="F68" s="1401">
        <v>0</v>
      </c>
      <c r="G68" s="1401">
        <v>0</v>
      </c>
    </row>
    <row r="69" spans="3:7" ht="19.5" hidden="1" thickBot="1" x14ac:dyDescent="0.35">
      <c r="C69" s="1399" t="s">
        <v>437</v>
      </c>
      <c r="D69" s="1400"/>
      <c r="E69" s="1401"/>
      <c r="F69" s="1401"/>
      <c r="G69" s="1401"/>
    </row>
    <row r="70" spans="3:7" ht="19.5" hidden="1" thickBot="1" x14ac:dyDescent="0.35">
      <c r="C70" s="1399" t="s">
        <v>438</v>
      </c>
      <c r="D70" s="1400"/>
      <c r="E70" s="1401"/>
      <c r="F70" s="1401"/>
      <c r="G70" s="1401"/>
    </row>
    <row r="71" spans="3:7" ht="19.5" hidden="1" thickBot="1" x14ac:dyDescent="0.35">
      <c r="C71" s="1397" t="s">
        <v>441</v>
      </c>
      <c r="D71" s="1400"/>
      <c r="E71" s="1401"/>
      <c r="F71" s="1401"/>
      <c r="G71" s="1401"/>
    </row>
    <row r="72" spans="3:7" ht="19.5" hidden="1" thickBot="1" x14ac:dyDescent="0.35">
      <c r="C72" s="1399" t="s">
        <v>437</v>
      </c>
      <c r="D72" s="1400"/>
      <c r="E72" s="1401"/>
      <c r="F72" s="1401"/>
      <c r="G72" s="1401"/>
    </row>
    <row r="73" spans="3:7" ht="19.5" hidden="1" thickBot="1" x14ac:dyDescent="0.35">
      <c r="C73" s="1399" t="s">
        <v>438</v>
      </c>
      <c r="D73" s="1400"/>
      <c r="E73" s="1401"/>
      <c r="F73" s="1401"/>
      <c r="G73" s="1401"/>
    </row>
    <row r="74" spans="3:7" ht="19.5" hidden="1" thickBot="1" x14ac:dyDescent="0.35">
      <c r="C74" s="1397" t="s">
        <v>442</v>
      </c>
      <c r="D74" s="1400"/>
      <c r="E74" s="1401"/>
      <c r="F74" s="1401"/>
      <c r="G74" s="1401"/>
    </row>
    <row r="75" spans="3:7" ht="19.5" hidden="1" thickBot="1" x14ac:dyDescent="0.35">
      <c r="C75" s="1399" t="s">
        <v>437</v>
      </c>
      <c r="D75" s="1400"/>
      <c r="E75" s="1401"/>
      <c r="F75" s="1401"/>
      <c r="G75" s="1401"/>
    </row>
    <row r="76" spans="3:7" ht="19.5" hidden="1" thickBot="1" x14ac:dyDescent="0.35">
      <c r="C76" s="1399" t="s">
        <v>438</v>
      </c>
      <c r="D76" s="1400"/>
      <c r="E76" s="1401"/>
      <c r="F76" s="1401"/>
      <c r="G76" s="1401"/>
    </row>
    <row r="77" spans="3:7" ht="19.5" hidden="1" thickBot="1" x14ac:dyDescent="0.35">
      <c r="C77" s="1397" t="s">
        <v>443</v>
      </c>
      <c r="D77" s="1400"/>
      <c r="E77" s="1401"/>
      <c r="F77" s="1401"/>
      <c r="G77" s="1401"/>
    </row>
    <row r="78" spans="3:7" ht="19.5" hidden="1" thickBot="1" x14ac:dyDescent="0.35">
      <c r="C78" s="1399" t="s">
        <v>437</v>
      </c>
      <c r="D78" s="1400"/>
      <c r="E78" s="1401"/>
      <c r="F78" s="1401"/>
      <c r="G78" s="1401"/>
    </row>
    <row r="79" spans="3:7" ht="19.5" hidden="1" thickBot="1" x14ac:dyDescent="0.35">
      <c r="C79" s="1399" t="s">
        <v>438</v>
      </c>
      <c r="D79" s="1400"/>
      <c r="E79" s="1401"/>
      <c r="F79" s="1401"/>
      <c r="G79" s="1401"/>
    </row>
    <row r="80" spans="3:7" ht="38.25" hidden="1" thickBot="1" x14ac:dyDescent="0.35">
      <c r="C80" s="1397" t="s">
        <v>444</v>
      </c>
      <c r="D80" s="1400"/>
      <c r="E80" s="1401"/>
      <c r="F80" s="1401"/>
      <c r="G80" s="1401"/>
    </row>
    <row r="81" spans="3:7" ht="19.5" hidden="1" thickBot="1" x14ac:dyDescent="0.35">
      <c r="C81" s="1399" t="s">
        <v>437</v>
      </c>
      <c r="D81" s="1400"/>
      <c r="E81" s="1401"/>
      <c r="F81" s="1401"/>
      <c r="G81" s="1401"/>
    </row>
    <row r="82" spans="3:7" ht="19.5" hidden="1" thickBot="1" x14ac:dyDescent="0.35">
      <c r="C82" s="1399" t="s">
        <v>438</v>
      </c>
      <c r="D82" s="1400"/>
      <c r="E82" s="1401"/>
      <c r="F82" s="1401"/>
      <c r="G82" s="1401"/>
    </row>
    <row r="83" spans="3:7" ht="19.5" hidden="1" thickBot="1" x14ac:dyDescent="0.35">
      <c r="C83" s="1412" t="s">
        <v>445</v>
      </c>
      <c r="D83" s="1400">
        <v>0</v>
      </c>
      <c r="E83" s="1400">
        <v>0</v>
      </c>
      <c r="F83" s="1400">
        <v>0</v>
      </c>
      <c r="G83" s="1400">
        <v>0</v>
      </c>
    </row>
    <row r="84" spans="3:7" ht="19.5" hidden="1" thickBot="1" x14ac:dyDescent="0.35">
      <c r="C84" s="1409" t="s">
        <v>482</v>
      </c>
      <c r="D84" s="1410">
        <v>0</v>
      </c>
      <c r="E84" s="1410">
        <v>0</v>
      </c>
      <c r="F84" s="1410">
        <v>0</v>
      </c>
      <c r="G84" s="1410">
        <v>0</v>
      </c>
    </row>
    <row r="85" spans="3:7" ht="38.25" hidden="1" thickBot="1" x14ac:dyDescent="0.35">
      <c r="C85" s="1386" t="s">
        <v>2670</v>
      </c>
      <c r="D85" s="1743"/>
      <c r="E85" s="1739"/>
      <c r="F85" s="1739"/>
      <c r="G85" s="1740"/>
    </row>
    <row r="86" spans="3:7" ht="19.5" hidden="1" thickBot="1" x14ac:dyDescent="0.35">
      <c r="C86" s="1392" t="s">
        <v>427</v>
      </c>
      <c r="D86" s="1733"/>
      <c r="E86" s="1734"/>
      <c r="F86" s="1734"/>
      <c r="G86" s="1735"/>
    </row>
    <row r="87" spans="3:7" ht="19.5" hidden="1" thickBot="1" x14ac:dyDescent="0.35">
      <c r="C87" s="1392" t="s">
        <v>21</v>
      </c>
      <c r="D87" s="1743"/>
      <c r="E87" s="1739"/>
      <c r="F87" s="1739"/>
      <c r="G87" s="1740"/>
    </row>
    <row r="88" spans="3:7" ht="19.5" hidden="1" thickBot="1" x14ac:dyDescent="0.35">
      <c r="C88" s="1741"/>
      <c r="D88" s="1383">
        <v>2018</v>
      </c>
      <c r="E88" s="1383">
        <v>2019</v>
      </c>
      <c r="F88" s="1383">
        <v>2020</v>
      </c>
      <c r="G88" s="1383">
        <v>2021</v>
      </c>
    </row>
    <row r="89" spans="3:7" ht="19.5" hidden="1" thickBot="1" x14ac:dyDescent="0.35">
      <c r="C89" s="1742"/>
      <c r="D89" s="1385" t="s">
        <v>22</v>
      </c>
      <c r="E89" s="1385" t="s">
        <v>23</v>
      </c>
      <c r="F89" s="1385" t="s">
        <v>23</v>
      </c>
      <c r="G89" s="1385" t="s">
        <v>23</v>
      </c>
    </row>
    <row r="90" spans="3:7" ht="19.5" hidden="1" thickBot="1" x14ac:dyDescent="0.35">
      <c r="C90" s="1392" t="s">
        <v>33</v>
      </c>
      <c r="D90" s="1395"/>
      <c r="E90" s="1395"/>
      <c r="F90" s="1395"/>
      <c r="G90" s="1395"/>
    </row>
    <row r="91" spans="3:7" ht="19.5" hidden="1" thickBot="1" x14ac:dyDescent="0.35">
      <c r="C91" s="1392" t="s">
        <v>431</v>
      </c>
      <c r="D91" s="1395">
        <v>0</v>
      </c>
      <c r="E91" s="1395">
        <v>0</v>
      </c>
      <c r="F91" s="1395">
        <v>0</v>
      </c>
      <c r="G91" s="1395">
        <v>0</v>
      </c>
    </row>
    <row r="92" spans="3:7" ht="19.5" hidden="1" thickBot="1" x14ac:dyDescent="0.35">
      <c r="C92" s="1392" t="s">
        <v>432</v>
      </c>
      <c r="D92" s="1395" t="e">
        <v>#DIV/0!</v>
      </c>
      <c r="E92" s="1395" t="e">
        <v>#DIV/0!</v>
      </c>
      <c r="F92" s="1395" t="e">
        <v>#DIV/0!</v>
      </c>
      <c r="G92" s="1395" t="e">
        <v>#DIV/0!</v>
      </c>
    </row>
    <row r="93" spans="3:7" ht="19.5" hidden="1" thickBot="1" x14ac:dyDescent="0.35">
      <c r="C93" s="1392" t="s">
        <v>433</v>
      </c>
      <c r="D93" s="1384"/>
      <c r="E93" s="1396" t="e">
        <v>#DIV/0!</v>
      </c>
      <c r="F93" s="1396" t="e">
        <v>#DIV/0!</v>
      </c>
      <c r="G93" s="1396" t="e">
        <v>#DIV/0!</v>
      </c>
    </row>
    <row r="94" spans="3:7" ht="19.5" hidden="1" thickBot="1" x14ac:dyDescent="0.35">
      <c r="C94" s="1392" t="s">
        <v>434</v>
      </c>
      <c r="D94" s="1384"/>
      <c r="E94" s="1396" t="e">
        <v>#DIV/0!</v>
      </c>
      <c r="F94" s="1396" t="e">
        <v>#DIV/0!</v>
      </c>
      <c r="G94" s="1396" t="e">
        <v>#DIV/0!</v>
      </c>
    </row>
    <row r="95" spans="3:7" ht="19.5" hidden="1" thickBot="1" x14ac:dyDescent="0.35">
      <c r="C95" s="1392" t="s">
        <v>47</v>
      </c>
      <c r="D95" s="1384"/>
      <c r="E95" s="1396" t="e">
        <v>#DIV/0!</v>
      </c>
      <c r="F95" s="1396" t="e">
        <v>#DIV/0!</v>
      </c>
      <c r="G95" s="1396" t="e">
        <v>#DIV/0!</v>
      </c>
    </row>
    <row r="96" spans="3:7" ht="19.5" hidden="1" thickBot="1" x14ac:dyDescent="0.35">
      <c r="C96" s="1747" t="s">
        <v>2669</v>
      </c>
      <c r="D96" s="1748"/>
      <c r="E96" s="1748"/>
      <c r="F96" s="1748"/>
      <c r="G96" s="1749"/>
    </row>
    <row r="97" spans="3:7" ht="19.5" hidden="1" thickBot="1" x14ac:dyDescent="0.35">
      <c r="C97" s="1741"/>
      <c r="D97" s="1383">
        <v>2018</v>
      </c>
      <c r="E97" s="1383">
        <v>2019</v>
      </c>
      <c r="F97" s="1383">
        <v>2020</v>
      </c>
      <c r="G97" s="1383">
        <v>2021</v>
      </c>
    </row>
    <row r="98" spans="3:7" ht="19.5" hidden="1" thickBot="1" x14ac:dyDescent="0.35">
      <c r="C98" s="1742"/>
      <c r="D98" s="1385" t="s">
        <v>22</v>
      </c>
      <c r="E98" s="1385" t="s">
        <v>23</v>
      </c>
      <c r="F98" s="1385" t="s">
        <v>23</v>
      </c>
      <c r="G98" s="1385" t="s">
        <v>23</v>
      </c>
    </row>
    <row r="99" spans="3:7" ht="19.5" hidden="1" thickBot="1" x14ac:dyDescent="0.35">
      <c r="C99" s="1397" t="s">
        <v>436</v>
      </c>
      <c r="D99" s="1401"/>
      <c r="E99" s="1401"/>
      <c r="F99" s="1401"/>
      <c r="G99" s="1401"/>
    </row>
    <row r="100" spans="3:7" ht="19.5" hidden="1" thickBot="1" x14ac:dyDescent="0.35">
      <c r="C100" s="1399" t="s">
        <v>437</v>
      </c>
      <c r="D100" s="1400"/>
      <c r="E100" s="1411"/>
      <c r="F100" s="1411"/>
      <c r="G100" s="1411"/>
    </row>
    <row r="101" spans="3:7" ht="19.5" hidden="1" thickBot="1" x14ac:dyDescent="0.35">
      <c r="C101" s="1399" t="s">
        <v>438</v>
      </c>
      <c r="D101" s="1400"/>
      <c r="E101" s="1411"/>
      <c r="F101" s="1411"/>
      <c r="G101" s="1411"/>
    </row>
    <row r="102" spans="3:7" ht="38.25" hidden="1" thickBot="1" x14ac:dyDescent="0.35">
      <c r="C102" s="1397" t="s">
        <v>478</v>
      </c>
      <c r="D102" s="1401"/>
      <c r="E102" s="1401"/>
      <c r="F102" s="1401"/>
      <c r="G102" s="1401"/>
    </row>
    <row r="103" spans="3:7" ht="19.5" hidden="1" thickBot="1" x14ac:dyDescent="0.35">
      <c r="C103" s="1399" t="s">
        <v>437</v>
      </c>
      <c r="D103" s="1400"/>
      <c r="E103" s="1401"/>
      <c r="F103" s="1401"/>
      <c r="G103" s="1401"/>
    </row>
    <row r="104" spans="3:7" ht="19.5" hidden="1" thickBot="1" x14ac:dyDescent="0.35">
      <c r="C104" s="1399" t="s">
        <v>438</v>
      </c>
      <c r="D104" s="1400"/>
      <c r="E104" s="1401"/>
      <c r="F104" s="1401"/>
      <c r="G104" s="1401"/>
    </row>
    <row r="105" spans="3:7" ht="19.5" hidden="1" thickBot="1" x14ac:dyDescent="0.35">
      <c r="C105" s="1397" t="s">
        <v>440</v>
      </c>
      <c r="D105" s="1400">
        <v>0</v>
      </c>
      <c r="E105" s="1401">
        <v>0</v>
      </c>
      <c r="F105" s="1401">
        <v>0</v>
      </c>
      <c r="G105" s="1401">
        <v>0</v>
      </c>
    </row>
    <row r="106" spans="3:7" ht="19.5" hidden="1" thickBot="1" x14ac:dyDescent="0.35">
      <c r="C106" s="1399" t="s">
        <v>437</v>
      </c>
      <c r="D106" s="1400"/>
      <c r="E106" s="1401"/>
      <c r="F106" s="1401"/>
      <c r="G106" s="1401"/>
    </row>
    <row r="107" spans="3:7" ht="19.5" hidden="1" thickBot="1" x14ac:dyDescent="0.35">
      <c r="C107" s="1399" t="s">
        <v>438</v>
      </c>
      <c r="D107" s="1400"/>
      <c r="E107" s="1401"/>
      <c r="F107" s="1401"/>
      <c r="G107" s="1401"/>
    </row>
    <row r="108" spans="3:7" ht="19.5" hidden="1" thickBot="1" x14ac:dyDescent="0.35">
      <c r="C108" s="1397" t="s">
        <v>441</v>
      </c>
      <c r="D108" s="1400"/>
      <c r="E108" s="1401"/>
      <c r="F108" s="1401"/>
      <c r="G108" s="1401"/>
    </row>
    <row r="109" spans="3:7" ht="19.5" hidden="1" thickBot="1" x14ac:dyDescent="0.35">
      <c r="C109" s="1399" t="s">
        <v>437</v>
      </c>
      <c r="D109" s="1400"/>
      <c r="E109" s="1401"/>
      <c r="F109" s="1401"/>
      <c r="G109" s="1401"/>
    </row>
    <row r="110" spans="3:7" ht="19.5" hidden="1" thickBot="1" x14ac:dyDescent="0.35">
      <c r="C110" s="1399" t="s">
        <v>438</v>
      </c>
      <c r="D110" s="1400"/>
      <c r="E110" s="1401"/>
      <c r="F110" s="1401"/>
      <c r="G110" s="1401"/>
    </row>
    <row r="111" spans="3:7" ht="19.5" hidden="1" thickBot="1" x14ac:dyDescent="0.35">
      <c r="C111" s="1397" t="s">
        <v>442</v>
      </c>
      <c r="D111" s="1400"/>
      <c r="E111" s="1401"/>
      <c r="F111" s="1401"/>
      <c r="G111" s="1401"/>
    </row>
    <row r="112" spans="3:7" ht="19.5" hidden="1" thickBot="1" x14ac:dyDescent="0.35">
      <c r="C112" s="1399" t="s">
        <v>437</v>
      </c>
      <c r="D112" s="1400"/>
      <c r="E112" s="1401"/>
      <c r="F112" s="1401"/>
      <c r="G112" s="1401"/>
    </row>
    <row r="113" spans="3:7" ht="19.5" hidden="1" thickBot="1" x14ac:dyDescent="0.35">
      <c r="C113" s="1399" t="s">
        <v>438</v>
      </c>
      <c r="D113" s="1400"/>
      <c r="E113" s="1401"/>
      <c r="F113" s="1401"/>
      <c r="G113" s="1401"/>
    </row>
    <row r="114" spans="3:7" ht="19.5" hidden="1" thickBot="1" x14ac:dyDescent="0.35">
      <c r="C114" s="1397" t="s">
        <v>443</v>
      </c>
      <c r="D114" s="1400">
        <v>0</v>
      </c>
      <c r="E114" s="1401">
        <v>0</v>
      </c>
      <c r="F114" s="1401">
        <v>0</v>
      </c>
      <c r="G114" s="1401">
        <v>0</v>
      </c>
    </row>
    <row r="115" spans="3:7" ht="19.5" hidden="1" thickBot="1" x14ac:dyDescent="0.35">
      <c r="C115" s="1399" t="s">
        <v>437</v>
      </c>
      <c r="D115" s="1400"/>
      <c r="E115" s="1401"/>
      <c r="F115" s="1401"/>
      <c r="G115" s="1401"/>
    </row>
    <row r="116" spans="3:7" ht="19.5" hidden="1" thickBot="1" x14ac:dyDescent="0.35">
      <c r="C116" s="1399" t="s">
        <v>438</v>
      </c>
      <c r="D116" s="1400"/>
      <c r="E116" s="1401"/>
      <c r="F116" s="1401"/>
      <c r="G116" s="1401"/>
    </row>
    <row r="117" spans="3:7" ht="38.25" hidden="1" thickBot="1" x14ac:dyDescent="0.35">
      <c r="C117" s="1397" t="s">
        <v>444</v>
      </c>
      <c r="D117" s="1400"/>
      <c r="E117" s="1401"/>
      <c r="F117" s="1401"/>
      <c r="G117" s="1401"/>
    </row>
    <row r="118" spans="3:7" ht="19.5" hidden="1" thickBot="1" x14ac:dyDescent="0.35">
      <c r="C118" s="1399" t="s">
        <v>437</v>
      </c>
      <c r="D118" s="1400"/>
      <c r="E118" s="1401"/>
      <c r="F118" s="1401"/>
      <c r="G118" s="1401"/>
    </row>
    <row r="119" spans="3:7" ht="19.5" hidden="1" thickBot="1" x14ac:dyDescent="0.35">
      <c r="C119" s="1399" t="s">
        <v>438</v>
      </c>
      <c r="D119" s="1400"/>
      <c r="E119" s="1401"/>
      <c r="F119" s="1401"/>
      <c r="G119" s="1401"/>
    </row>
    <row r="120" spans="3:7" ht="19.5" hidden="1" thickBot="1" x14ac:dyDescent="0.35">
      <c r="C120" s="1412" t="s">
        <v>445</v>
      </c>
      <c r="D120" s="1400">
        <v>0</v>
      </c>
      <c r="E120" s="1400">
        <v>0</v>
      </c>
      <c r="F120" s="1400">
        <v>0</v>
      </c>
      <c r="G120" s="1400">
        <v>0</v>
      </c>
    </row>
    <row r="121" spans="3:7" ht="19.5" hidden="1" thickBot="1" x14ac:dyDescent="0.35">
      <c r="C121" s="1409" t="s">
        <v>482</v>
      </c>
      <c r="D121" s="1410">
        <v>0</v>
      </c>
      <c r="E121" s="1410">
        <v>0</v>
      </c>
      <c r="F121" s="1410">
        <v>0</v>
      </c>
      <c r="G121" s="1410">
        <v>0</v>
      </c>
    </row>
    <row r="122" spans="3:7" ht="19.5" thickBot="1" x14ac:dyDescent="0.35">
      <c r="C122" s="1728" t="s">
        <v>514</v>
      </c>
      <c r="D122" s="1729"/>
      <c r="E122" s="1729"/>
      <c r="F122" s="1729"/>
      <c r="G122" s="1730"/>
    </row>
    <row r="123" spans="3:7" ht="19.5" thickBot="1" x14ac:dyDescent="0.35">
      <c r="C123" s="1728" t="s">
        <v>515</v>
      </c>
      <c r="D123" s="1729"/>
      <c r="E123" s="1729"/>
      <c r="F123" s="1729"/>
      <c r="G123" s="1730"/>
    </row>
    <row r="124" spans="3:7" ht="38.25" thickBot="1" x14ac:dyDescent="0.35">
      <c r="C124" s="1391" t="s">
        <v>516</v>
      </c>
      <c r="D124" s="1750" t="s">
        <v>2671</v>
      </c>
      <c r="E124" s="1751"/>
      <c r="F124" s="1751"/>
      <c r="G124" s="1752"/>
    </row>
    <row r="125" spans="3:7" ht="94.5" thickBot="1" x14ac:dyDescent="0.35">
      <c r="C125" s="1391" t="s">
        <v>518</v>
      </c>
      <c r="D125" s="1413" t="s">
        <v>2672</v>
      </c>
      <c r="E125" s="1414" t="s">
        <v>449</v>
      </c>
      <c r="F125" s="1753" t="s">
        <v>2673</v>
      </c>
      <c r="G125" s="1754"/>
    </row>
    <row r="126" spans="3:7" ht="19.5" thickBot="1" x14ac:dyDescent="0.35">
      <c r="C126" s="1415"/>
      <c r="D126" s="1755"/>
      <c r="E126" s="1756"/>
      <c r="F126" s="1753"/>
      <c r="G126" s="1754"/>
    </row>
    <row r="127" spans="3:7" ht="27.75" customHeight="1" thickBot="1" x14ac:dyDescent="0.35">
      <c r="C127" s="1392" t="s">
        <v>427</v>
      </c>
      <c r="D127" s="1743" t="s">
        <v>2674</v>
      </c>
      <c r="E127" s="1739"/>
      <c r="F127" s="1739"/>
      <c r="G127" s="1740"/>
    </row>
    <row r="128" spans="3:7" ht="19.5" thickBot="1" x14ac:dyDescent="0.35">
      <c r="C128" s="1392" t="s">
        <v>21</v>
      </c>
      <c r="D128" s="1743" t="s">
        <v>2675</v>
      </c>
      <c r="E128" s="1739"/>
      <c r="F128" s="1739"/>
      <c r="G128" s="1740"/>
    </row>
    <row r="129" spans="3:7" x14ac:dyDescent="0.3">
      <c r="C129" s="1741"/>
      <c r="D129" s="1383">
        <v>2023</v>
      </c>
      <c r="E129" s="1383">
        <v>2024</v>
      </c>
      <c r="F129" s="1383">
        <v>2025</v>
      </c>
      <c r="G129" s="1383">
        <v>2026</v>
      </c>
    </row>
    <row r="130" spans="3:7" ht="19.5" thickBot="1" x14ac:dyDescent="0.35">
      <c r="C130" s="1742"/>
      <c r="D130" s="1385" t="s">
        <v>22</v>
      </c>
      <c r="E130" s="1385" t="s">
        <v>23</v>
      </c>
      <c r="F130" s="1385" t="s">
        <v>23</v>
      </c>
      <c r="G130" s="1385" t="s">
        <v>23</v>
      </c>
    </row>
    <row r="131" spans="3:7" ht="19.5" thickBot="1" x14ac:dyDescent="0.35">
      <c r="C131" s="1392" t="s">
        <v>33</v>
      </c>
      <c r="D131" s="1395">
        <v>3</v>
      </c>
      <c r="E131" s="1395">
        <v>3</v>
      </c>
      <c r="F131" s="1395">
        <v>0</v>
      </c>
      <c r="G131" s="1395">
        <v>0</v>
      </c>
    </row>
    <row r="132" spans="3:7" ht="19.5" thickBot="1" x14ac:dyDescent="0.35">
      <c r="C132" s="1392" t="s">
        <v>431</v>
      </c>
      <c r="D132" s="1395">
        <v>850</v>
      </c>
      <c r="E132" s="1395">
        <v>850</v>
      </c>
      <c r="F132" s="1395">
        <v>850</v>
      </c>
      <c r="G132" s="1395">
        <v>850</v>
      </c>
    </row>
    <row r="133" spans="3:7" ht="19.5" thickBot="1" x14ac:dyDescent="0.35">
      <c r="C133" s="1392" t="s">
        <v>432</v>
      </c>
      <c r="D133" s="1395">
        <f>D132/D131</f>
        <v>283.33333333333331</v>
      </c>
      <c r="E133" s="1395">
        <f>E132/E131</f>
        <v>283.33333333333331</v>
      </c>
      <c r="F133" s="1395" t="e">
        <f>F132/F131</f>
        <v>#DIV/0!</v>
      </c>
      <c r="G133" s="1395" t="e">
        <f>G132/G131</f>
        <v>#DIV/0!</v>
      </c>
    </row>
    <row r="134" spans="3:7" ht="19.5" thickBot="1" x14ac:dyDescent="0.35">
      <c r="C134" s="1392" t="s">
        <v>433</v>
      </c>
      <c r="D134" s="1384" t="s">
        <v>499</v>
      </c>
      <c r="E134" s="1396">
        <f>E131/D131-1</f>
        <v>0</v>
      </c>
      <c r="F134" s="1396">
        <f t="shared" ref="F134:G136" si="2">F131/E131-1</f>
        <v>-1</v>
      </c>
      <c r="G134" s="1396" t="e">
        <f t="shared" si="2"/>
        <v>#DIV/0!</v>
      </c>
    </row>
    <row r="135" spans="3:7" ht="19.5" thickBot="1" x14ac:dyDescent="0.35">
      <c r="C135" s="1392" t="s">
        <v>434</v>
      </c>
      <c r="D135" s="1384" t="s">
        <v>499</v>
      </c>
      <c r="E135" s="1396">
        <f>E132/D132-1</f>
        <v>0</v>
      </c>
      <c r="F135" s="1396">
        <f t="shared" si="2"/>
        <v>0</v>
      </c>
      <c r="G135" s="1396">
        <f t="shared" si="2"/>
        <v>0</v>
      </c>
    </row>
    <row r="136" spans="3:7" ht="19.5" thickBot="1" x14ac:dyDescent="0.35">
      <c r="C136" s="1392" t="s">
        <v>47</v>
      </c>
      <c r="D136" s="1384" t="s">
        <v>499</v>
      </c>
      <c r="E136" s="1396">
        <f>E133/D133-1</f>
        <v>0</v>
      </c>
      <c r="F136" s="1396" t="e">
        <f t="shared" si="2"/>
        <v>#DIV/0!</v>
      </c>
      <c r="G136" s="1396" t="e">
        <f t="shared" si="2"/>
        <v>#DIV/0!</v>
      </c>
    </row>
    <row r="137" spans="3:7" ht="16.5" customHeight="1" thickBot="1" x14ac:dyDescent="0.35">
      <c r="C137" s="1747" t="s">
        <v>2676</v>
      </c>
      <c r="D137" s="1748"/>
      <c r="E137" s="1748"/>
      <c r="F137" s="1748"/>
      <c r="G137" s="1749"/>
    </row>
    <row r="138" spans="3:7" x14ac:dyDescent="0.3">
      <c r="C138" s="1741"/>
      <c r="D138" s="1383">
        <v>2023</v>
      </c>
      <c r="E138" s="1383">
        <v>2024</v>
      </c>
      <c r="F138" s="1383">
        <v>2025</v>
      </c>
      <c r="G138" s="1383">
        <v>2026</v>
      </c>
    </row>
    <row r="139" spans="3:7" ht="19.5" thickBot="1" x14ac:dyDescent="0.35">
      <c r="C139" s="1742"/>
      <c r="D139" s="1385" t="s">
        <v>22</v>
      </c>
      <c r="E139" s="1385" t="s">
        <v>23</v>
      </c>
      <c r="F139" s="1385" t="s">
        <v>23</v>
      </c>
      <c r="G139" s="1385" t="s">
        <v>23</v>
      </c>
    </row>
    <row r="140" spans="3:7" ht="19.5" thickBot="1" x14ac:dyDescent="0.35">
      <c r="C140" s="1397" t="s">
        <v>452</v>
      </c>
      <c r="D140" s="1401">
        <f>D141+D142+D143+D144</f>
        <v>0</v>
      </c>
      <c r="E140" s="1401">
        <f>E141+E142+E143+E144</f>
        <v>0</v>
      </c>
      <c r="F140" s="1401">
        <f>F141+F142+F143+F144</f>
        <v>0</v>
      </c>
      <c r="G140" s="1401">
        <f>G141+G142+G143+G144</f>
        <v>0</v>
      </c>
    </row>
    <row r="141" spans="3:7" ht="19.5" thickBot="1" x14ac:dyDescent="0.35">
      <c r="C141" s="1399" t="s">
        <v>437</v>
      </c>
      <c r="D141" s="1401"/>
      <c r="E141" s="1401"/>
      <c r="F141" s="1401"/>
      <c r="G141" s="1401"/>
    </row>
    <row r="142" spans="3:7" ht="19.5" thickBot="1" x14ac:dyDescent="0.35">
      <c r="C142" s="1399" t="s">
        <v>453</v>
      </c>
      <c r="D142" s="1401"/>
      <c r="E142" s="1401"/>
      <c r="F142" s="1401"/>
      <c r="G142" s="1401"/>
    </row>
    <row r="143" spans="3:7" ht="19.5" thickBot="1" x14ac:dyDescent="0.35">
      <c r="C143" s="1399" t="s">
        <v>454</v>
      </c>
      <c r="D143" s="1401"/>
      <c r="E143" s="1401"/>
      <c r="F143" s="1401"/>
      <c r="G143" s="1401"/>
    </row>
    <row r="144" spans="3:7" ht="19.5" thickBot="1" x14ac:dyDescent="0.35">
      <c r="C144" s="1399" t="s">
        <v>455</v>
      </c>
      <c r="D144" s="1401"/>
      <c r="E144" s="1401"/>
      <c r="F144" s="1401"/>
      <c r="G144" s="1401"/>
    </row>
    <row r="145" spans="3:7" ht="19.5" thickBot="1" x14ac:dyDescent="0.35">
      <c r="C145" s="1397" t="s">
        <v>456</v>
      </c>
      <c r="D145" s="1400">
        <f>D132</f>
        <v>850</v>
      </c>
      <c r="E145" s="1400">
        <f>E132</f>
        <v>850</v>
      </c>
      <c r="F145" s="1400">
        <f>F132</f>
        <v>850</v>
      </c>
      <c r="G145" s="1400">
        <f>G132</f>
        <v>850</v>
      </c>
    </row>
    <row r="146" spans="3:7" ht="19.5" thickBot="1" x14ac:dyDescent="0.35">
      <c r="C146" s="1399" t="s">
        <v>437</v>
      </c>
      <c r="D146" s="1400">
        <f>D145</f>
        <v>850</v>
      </c>
      <c r="E146" s="1400">
        <f>E145</f>
        <v>850</v>
      </c>
      <c r="F146" s="1400">
        <f>F145</f>
        <v>850</v>
      </c>
      <c r="G146" s="1400">
        <f>G145</f>
        <v>850</v>
      </c>
    </row>
    <row r="147" spans="3:7" ht="19.5" thickBot="1" x14ac:dyDescent="0.35">
      <c r="C147" s="1399" t="s">
        <v>453</v>
      </c>
      <c r="D147" s="1400"/>
      <c r="E147" s="1401"/>
      <c r="F147" s="1401"/>
      <c r="G147" s="1401"/>
    </row>
    <row r="148" spans="3:7" ht="19.5" thickBot="1" x14ac:dyDescent="0.35">
      <c r="C148" s="1399" t="s">
        <v>454</v>
      </c>
      <c r="D148" s="1400"/>
      <c r="E148" s="1401"/>
      <c r="F148" s="1401"/>
      <c r="G148" s="1401"/>
    </row>
    <row r="149" spans="3:7" ht="19.5" thickBot="1" x14ac:dyDescent="0.35">
      <c r="C149" s="1399" t="s">
        <v>455</v>
      </c>
      <c r="D149" s="1400"/>
      <c r="E149" s="1401"/>
      <c r="F149" s="1401"/>
      <c r="G149" s="1401"/>
    </row>
    <row r="150" spans="3:7" ht="19.5" thickBot="1" x14ac:dyDescent="0.35">
      <c r="C150" s="1416" t="s">
        <v>457</v>
      </c>
      <c r="D150" s="1417">
        <f>D140+D145</f>
        <v>850</v>
      </c>
      <c r="E150" s="1417">
        <f>E140+E145</f>
        <v>850</v>
      </c>
      <c r="F150" s="1417">
        <f>F140+F145</f>
        <v>850</v>
      </c>
      <c r="G150" s="1417">
        <f>G140+G145</f>
        <v>850</v>
      </c>
    </row>
    <row r="151" spans="3:7" ht="19.5" thickBot="1" x14ac:dyDescent="0.35">
      <c r="C151" s="1418"/>
      <c r="D151" s="1419"/>
      <c r="E151" s="1419"/>
      <c r="F151" s="1419"/>
      <c r="G151" s="1420"/>
    </row>
    <row r="152" spans="3:7" x14ac:dyDescent="0.3">
      <c r="C152" s="1757" t="s">
        <v>516</v>
      </c>
      <c r="D152" s="1759" t="s">
        <v>2671</v>
      </c>
      <c r="E152" s="1759"/>
      <c r="F152" s="1759"/>
      <c r="G152" s="1760"/>
    </row>
    <row r="153" spans="3:7" ht="19.5" thickBot="1" x14ac:dyDescent="0.35">
      <c r="C153" s="1758"/>
      <c r="D153" s="1761"/>
      <c r="E153" s="1761"/>
      <c r="F153" s="1761"/>
      <c r="G153" s="1762"/>
    </row>
    <row r="154" spans="3:7" ht="94.5" thickBot="1" x14ac:dyDescent="0.35">
      <c r="C154" s="1391" t="s">
        <v>581</v>
      </c>
      <c r="D154" s="1413" t="s">
        <v>2677</v>
      </c>
      <c r="E154" s="1414" t="s">
        <v>449</v>
      </c>
      <c r="F154" s="1755" t="s">
        <v>2678</v>
      </c>
      <c r="G154" s="1754"/>
    </row>
    <row r="155" spans="3:7" ht="19.5" thickBot="1" x14ac:dyDescent="0.35">
      <c r="C155" s="1392" t="s">
        <v>427</v>
      </c>
      <c r="D155" s="1733" t="s">
        <v>2679</v>
      </c>
      <c r="E155" s="1734"/>
      <c r="F155" s="1734"/>
      <c r="G155" s="1735"/>
    </row>
    <row r="156" spans="3:7" ht="19.5" thickBot="1" x14ac:dyDescent="0.35">
      <c r="C156" s="1392" t="s">
        <v>21</v>
      </c>
      <c r="D156" s="1743" t="s">
        <v>2680</v>
      </c>
      <c r="E156" s="1739"/>
      <c r="F156" s="1739"/>
      <c r="G156" s="1740"/>
    </row>
    <row r="157" spans="3:7" x14ac:dyDescent="0.3">
      <c r="C157" s="1741"/>
      <c r="D157" s="1383">
        <v>2023</v>
      </c>
      <c r="E157" s="1383">
        <v>2024</v>
      </c>
      <c r="F157" s="1383">
        <v>2025</v>
      </c>
      <c r="G157" s="1383">
        <v>2026</v>
      </c>
    </row>
    <row r="158" spans="3:7" ht="19.5" thickBot="1" x14ac:dyDescent="0.35">
      <c r="C158" s="1742"/>
      <c r="D158" s="1385" t="s">
        <v>22</v>
      </c>
      <c r="E158" s="1385" t="s">
        <v>23</v>
      </c>
      <c r="F158" s="1385" t="s">
        <v>23</v>
      </c>
      <c r="G158" s="1385" t="s">
        <v>23</v>
      </c>
    </row>
    <row r="159" spans="3:7" ht="19.5" thickBot="1" x14ac:dyDescent="0.35">
      <c r="C159" s="1392" t="s">
        <v>33</v>
      </c>
      <c r="D159" s="1384">
        <v>3</v>
      </c>
      <c r="E159" s="1384">
        <v>3</v>
      </c>
      <c r="F159" s="1384">
        <v>0</v>
      </c>
      <c r="G159" s="1384">
        <v>0</v>
      </c>
    </row>
    <row r="160" spans="3:7" ht="19.5" thickBot="1" x14ac:dyDescent="0.35">
      <c r="C160" s="1392" t="s">
        <v>431</v>
      </c>
      <c r="D160" s="1395">
        <v>650</v>
      </c>
      <c r="E160" s="1395">
        <v>650</v>
      </c>
      <c r="F160" s="1395">
        <v>650</v>
      </c>
      <c r="G160" s="1395">
        <v>650</v>
      </c>
    </row>
    <row r="161" spans="3:7" ht="19.5" thickBot="1" x14ac:dyDescent="0.35">
      <c r="C161" s="1392" t="s">
        <v>432</v>
      </c>
      <c r="D161" s="1395">
        <f>D160/D159</f>
        <v>216.66666666666666</v>
      </c>
      <c r="E161" s="1395">
        <f>E160/E159</f>
        <v>216.66666666666666</v>
      </c>
      <c r="F161" s="1395" t="e">
        <f>F160/F159</f>
        <v>#DIV/0!</v>
      </c>
      <c r="G161" s="1395" t="e">
        <f>G160/G159</f>
        <v>#DIV/0!</v>
      </c>
    </row>
    <row r="162" spans="3:7" ht="19.5" thickBot="1" x14ac:dyDescent="0.35">
      <c r="C162" s="1392" t="s">
        <v>433</v>
      </c>
      <c r="D162" s="1384" t="s">
        <v>499</v>
      </c>
      <c r="E162" s="1396">
        <f t="shared" ref="E162:G164" si="3">E159/D159-1</f>
        <v>0</v>
      </c>
      <c r="F162" s="1396">
        <f t="shared" si="3"/>
        <v>-1</v>
      </c>
      <c r="G162" s="1396" t="e">
        <f t="shared" si="3"/>
        <v>#DIV/0!</v>
      </c>
    </row>
    <row r="163" spans="3:7" ht="19.5" thickBot="1" x14ac:dyDescent="0.35">
      <c r="C163" s="1392" t="s">
        <v>434</v>
      </c>
      <c r="D163" s="1384" t="s">
        <v>499</v>
      </c>
      <c r="E163" s="1396">
        <f t="shared" si="3"/>
        <v>0</v>
      </c>
      <c r="F163" s="1396">
        <f t="shared" si="3"/>
        <v>0</v>
      </c>
      <c r="G163" s="1396">
        <f t="shared" si="3"/>
        <v>0</v>
      </c>
    </row>
    <row r="164" spans="3:7" ht="19.5" thickBot="1" x14ac:dyDescent="0.35">
      <c r="C164" s="1392" t="s">
        <v>47</v>
      </c>
      <c r="D164" s="1384" t="s">
        <v>499</v>
      </c>
      <c r="E164" s="1396">
        <f t="shared" si="3"/>
        <v>0</v>
      </c>
      <c r="F164" s="1396" t="e">
        <f t="shared" si="3"/>
        <v>#DIV/0!</v>
      </c>
      <c r="G164" s="1396" t="e">
        <f t="shared" si="3"/>
        <v>#DIV/0!</v>
      </c>
    </row>
    <row r="165" spans="3:7" ht="19.5" thickBot="1" x14ac:dyDescent="0.35">
      <c r="C165" s="1747" t="s">
        <v>2681</v>
      </c>
      <c r="D165" s="1748"/>
      <c r="E165" s="1748"/>
      <c r="F165" s="1748"/>
      <c r="G165" s="1749"/>
    </row>
    <row r="166" spans="3:7" x14ac:dyDescent="0.3">
      <c r="C166" s="1741"/>
      <c r="D166" s="1383">
        <v>2023</v>
      </c>
      <c r="E166" s="1383">
        <v>2024</v>
      </c>
      <c r="F166" s="1383">
        <v>2025</v>
      </c>
      <c r="G166" s="1383">
        <v>2026</v>
      </c>
    </row>
    <row r="167" spans="3:7" ht="19.5" thickBot="1" x14ac:dyDescent="0.35">
      <c r="C167" s="1742"/>
      <c r="D167" s="1385" t="s">
        <v>22</v>
      </c>
      <c r="E167" s="1385" t="s">
        <v>23</v>
      </c>
      <c r="F167" s="1385" t="s">
        <v>23</v>
      </c>
      <c r="G167" s="1385" t="s">
        <v>23</v>
      </c>
    </row>
    <row r="168" spans="3:7" ht="19.5" thickBot="1" x14ac:dyDescent="0.35">
      <c r="C168" s="1397" t="s">
        <v>452</v>
      </c>
      <c r="D168" s="1401">
        <f>D169+D170+D171+D172</f>
        <v>0</v>
      </c>
      <c r="E168" s="1401">
        <f>E169+E170+E171+E172</f>
        <v>0</v>
      </c>
      <c r="F168" s="1401">
        <f>F169+F170+F171+F172</f>
        <v>0</v>
      </c>
      <c r="G168" s="1401">
        <f>G169+G170+G171+G172</f>
        <v>0</v>
      </c>
    </row>
    <row r="169" spans="3:7" ht="19.5" thickBot="1" x14ac:dyDescent="0.35">
      <c r="C169" s="1399" t="s">
        <v>437</v>
      </c>
      <c r="D169" s="1401"/>
      <c r="E169" s="1401"/>
      <c r="F169" s="1401"/>
      <c r="G169" s="1401"/>
    </row>
    <row r="170" spans="3:7" ht="19.5" thickBot="1" x14ac:dyDescent="0.35">
      <c r="C170" s="1399" t="s">
        <v>453</v>
      </c>
      <c r="D170" s="1401"/>
      <c r="E170" s="1401"/>
      <c r="F170" s="1401"/>
      <c r="G170" s="1401"/>
    </row>
    <row r="171" spans="3:7" ht="19.5" thickBot="1" x14ac:dyDescent="0.35">
      <c r="C171" s="1399" t="s">
        <v>454</v>
      </c>
      <c r="D171" s="1401"/>
      <c r="E171" s="1401"/>
      <c r="F171" s="1401"/>
      <c r="G171" s="1401"/>
    </row>
    <row r="172" spans="3:7" ht="19.5" thickBot="1" x14ac:dyDescent="0.35">
      <c r="C172" s="1399" t="s">
        <v>455</v>
      </c>
      <c r="D172" s="1401"/>
      <c r="E172" s="1401"/>
      <c r="F172" s="1401"/>
      <c r="G172" s="1401"/>
    </row>
    <row r="173" spans="3:7" ht="19.5" thickBot="1" x14ac:dyDescent="0.35">
      <c r="C173" s="1397" t="s">
        <v>456</v>
      </c>
      <c r="D173" s="1400">
        <f>D160</f>
        <v>650</v>
      </c>
      <c r="E173" s="1400">
        <f>E174+E175+E176+E177</f>
        <v>650</v>
      </c>
      <c r="F173" s="1400">
        <f>F174+F175+F176+F177</f>
        <v>650</v>
      </c>
      <c r="G173" s="1400">
        <f>G174+G175+G176+G177</f>
        <v>650</v>
      </c>
    </row>
    <row r="174" spans="3:7" ht="19.5" thickBot="1" x14ac:dyDescent="0.35">
      <c r="C174" s="1399" t="s">
        <v>437</v>
      </c>
      <c r="D174" s="1400">
        <f>D173</f>
        <v>650</v>
      </c>
      <c r="E174" s="1400">
        <v>650</v>
      </c>
      <c r="F174" s="1400">
        <v>650</v>
      </c>
      <c r="G174" s="1400">
        <v>650</v>
      </c>
    </row>
    <row r="175" spans="3:7" ht="19.5" thickBot="1" x14ac:dyDescent="0.35">
      <c r="C175" s="1399" t="s">
        <v>453</v>
      </c>
      <c r="D175" s="1400"/>
      <c r="E175" s="1401"/>
      <c r="F175" s="1401"/>
      <c r="G175" s="1401"/>
    </row>
    <row r="176" spans="3:7" ht="19.5" thickBot="1" x14ac:dyDescent="0.35">
      <c r="C176" s="1399" t="s">
        <v>454</v>
      </c>
      <c r="D176" s="1400"/>
      <c r="E176" s="1401"/>
      <c r="F176" s="1401"/>
      <c r="G176" s="1401"/>
    </row>
    <row r="177" spans="3:12" ht="19.5" thickBot="1" x14ac:dyDescent="0.35">
      <c r="C177" s="1399" t="s">
        <v>455</v>
      </c>
      <c r="D177" s="1400"/>
      <c r="E177" s="1401"/>
      <c r="F177" s="1401"/>
      <c r="G177" s="1401"/>
    </row>
    <row r="178" spans="3:12" ht="19.5" thickBot="1" x14ac:dyDescent="0.35">
      <c r="C178" s="1421" t="s">
        <v>464</v>
      </c>
      <c r="D178" s="1400">
        <f>D168+D173</f>
        <v>650</v>
      </c>
      <c r="E178" s="1400">
        <f>E168+E173</f>
        <v>650</v>
      </c>
      <c r="F178" s="1400">
        <f>F168+F173</f>
        <v>650</v>
      </c>
      <c r="G178" s="1400">
        <f>G168+G173</f>
        <v>650</v>
      </c>
    </row>
    <row r="179" spans="3:12" ht="19.5" thickBot="1" x14ac:dyDescent="0.35">
      <c r="C179" s="1418"/>
      <c r="D179" s="1419"/>
      <c r="E179" s="1419"/>
      <c r="F179" s="1419"/>
      <c r="G179" s="1420"/>
    </row>
    <row r="180" spans="3:12" ht="19.5" thickBot="1" x14ac:dyDescent="0.35">
      <c r="C180" s="1409"/>
      <c r="D180" s="1410"/>
      <c r="E180" s="1410"/>
      <c r="F180" s="1410"/>
      <c r="G180" s="1410"/>
    </row>
    <row r="181" spans="3:12" ht="44.25" customHeight="1" thickBot="1" x14ac:dyDescent="0.35">
      <c r="C181" s="1470" t="s">
        <v>475</v>
      </c>
      <c r="D181" s="1471">
        <f>D28+D132++D160</f>
        <v>90200</v>
      </c>
      <c r="E181" s="1471">
        <f>E28+E132++E160</f>
        <v>90200</v>
      </c>
      <c r="F181" s="1471">
        <f t="shared" ref="F181:G181" si="4">F28+F132++F160</f>
        <v>1500</v>
      </c>
      <c r="G181" s="1471">
        <f t="shared" si="4"/>
        <v>1500</v>
      </c>
    </row>
    <row r="182" spans="3:12" ht="35.25" customHeight="1" thickBot="1" x14ac:dyDescent="0.35">
      <c r="C182" s="1470" t="s">
        <v>476</v>
      </c>
      <c r="D182" s="1471">
        <f>D36+D39+D42+D145+D173</f>
        <v>90200</v>
      </c>
      <c r="E182" s="1471">
        <f t="shared" ref="E182:G182" si="5">E36+E39+E42+E145+E173</f>
        <v>90200</v>
      </c>
      <c r="F182" s="1471">
        <f t="shared" si="5"/>
        <v>1500</v>
      </c>
      <c r="G182" s="1471">
        <f t="shared" si="5"/>
        <v>1500</v>
      </c>
      <c r="I182" s="1402"/>
      <c r="J182" s="1402"/>
      <c r="K182" s="1402"/>
      <c r="L182" s="1402"/>
    </row>
    <row r="183" spans="3:12" ht="19.5" thickBot="1" x14ac:dyDescent="0.35">
      <c r="C183" s="1397" t="s">
        <v>436</v>
      </c>
      <c r="D183" s="1410">
        <f>D36</f>
        <v>70300</v>
      </c>
      <c r="E183" s="1410">
        <f>E36</f>
        <v>70300</v>
      </c>
      <c r="F183" s="1410">
        <f>F36</f>
        <v>0</v>
      </c>
      <c r="G183" s="1410">
        <f>G36</f>
        <v>0</v>
      </c>
      <c r="I183" s="1402"/>
      <c r="J183" s="1402"/>
      <c r="K183" s="1402"/>
      <c r="L183" s="1402"/>
    </row>
    <row r="184" spans="3:12" ht="19.5" thickBot="1" x14ac:dyDescent="0.35">
      <c r="C184" s="1399" t="s">
        <v>437</v>
      </c>
      <c r="D184" s="1400">
        <v>50600</v>
      </c>
      <c r="E184" s="1400">
        <f>E183</f>
        <v>70300</v>
      </c>
      <c r="F184" s="1400">
        <f>F183</f>
        <v>0</v>
      </c>
      <c r="G184" s="1400">
        <f>G183</f>
        <v>0</v>
      </c>
      <c r="I184" s="1402"/>
      <c r="J184" s="1402"/>
      <c r="K184" s="1402"/>
      <c r="L184" s="1402"/>
    </row>
    <row r="185" spans="3:12" ht="19.5" thickBot="1" x14ac:dyDescent="0.35">
      <c r="C185" s="1399" t="s">
        <v>477</v>
      </c>
      <c r="D185" s="1400">
        <v>0</v>
      </c>
      <c r="E185" s="1400">
        <v>0</v>
      </c>
      <c r="F185" s="1400">
        <v>0</v>
      </c>
      <c r="G185" s="1400">
        <v>0</v>
      </c>
    </row>
    <row r="186" spans="3:12" ht="38.25" thickBot="1" x14ac:dyDescent="0.35">
      <c r="C186" s="1397" t="s">
        <v>478</v>
      </c>
      <c r="D186" s="1410">
        <f>D39</f>
        <v>9100</v>
      </c>
      <c r="E186" s="1410">
        <f>E39</f>
        <v>9100</v>
      </c>
      <c r="F186" s="1410">
        <f>F39</f>
        <v>0</v>
      </c>
      <c r="G186" s="1410">
        <f>G39</f>
        <v>0</v>
      </c>
      <c r="J186" s="1402"/>
      <c r="K186" s="1402"/>
      <c r="L186" s="1402"/>
    </row>
    <row r="187" spans="3:12" ht="19.5" thickBot="1" x14ac:dyDescent="0.35">
      <c r="C187" s="1399" t="s">
        <v>437</v>
      </c>
      <c r="D187" s="1401">
        <f>D186</f>
        <v>9100</v>
      </c>
      <c r="E187" s="1401">
        <f>E186</f>
        <v>9100</v>
      </c>
      <c r="F187" s="1401">
        <f>F186</f>
        <v>0</v>
      </c>
      <c r="G187" s="1401">
        <f>G186</f>
        <v>0</v>
      </c>
    </row>
    <row r="188" spans="3:12" ht="19.5" thickBot="1" x14ac:dyDescent="0.35">
      <c r="C188" s="1399" t="s">
        <v>477</v>
      </c>
      <c r="D188" s="1400">
        <v>0</v>
      </c>
      <c r="E188" s="1400">
        <v>0</v>
      </c>
      <c r="F188" s="1400">
        <v>0</v>
      </c>
      <c r="G188" s="1400">
        <v>0</v>
      </c>
    </row>
    <row r="189" spans="3:12" ht="19.5" thickBot="1" x14ac:dyDescent="0.35">
      <c r="C189" s="1397" t="s">
        <v>440</v>
      </c>
      <c r="D189" s="1410">
        <f>D42</f>
        <v>9300</v>
      </c>
      <c r="E189" s="1410">
        <f>E42</f>
        <v>9300</v>
      </c>
      <c r="F189" s="1410">
        <f>F42</f>
        <v>0</v>
      </c>
      <c r="G189" s="1410">
        <f>G42</f>
        <v>0</v>
      </c>
    </row>
    <row r="190" spans="3:12" ht="19.5" thickBot="1" x14ac:dyDescent="0.35">
      <c r="C190" s="1399" t="s">
        <v>437</v>
      </c>
      <c r="D190" s="1400">
        <f>D189</f>
        <v>9300</v>
      </c>
      <c r="E190" s="1400">
        <f>E189</f>
        <v>9300</v>
      </c>
      <c r="F190" s="1400">
        <f>F189</f>
        <v>0</v>
      </c>
      <c r="G190" s="1400">
        <f>G189</f>
        <v>0</v>
      </c>
    </row>
    <row r="191" spans="3:12" ht="19.5" thickBot="1" x14ac:dyDescent="0.35">
      <c r="C191" s="1399" t="s">
        <v>477</v>
      </c>
      <c r="D191" s="1400">
        <v>0</v>
      </c>
      <c r="E191" s="1400">
        <v>0</v>
      </c>
      <c r="F191" s="1400">
        <v>0</v>
      </c>
      <c r="G191" s="1400">
        <v>0</v>
      </c>
      <c r="I191" s="1402"/>
    </row>
    <row r="192" spans="3:12" ht="19.5" thickBot="1" x14ac:dyDescent="0.35">
      <c r="C192" s="1397" t="s">
        <v>441</v>
      </c>
      <c r="D192" s="1410">
        <v>0</v>
      </c>
      <c r="E192" s="1410">
        <v>0</v>
      </c>
      <c r="F192" s="1410">
        <v>0</v>
      </c>
      <c r="G192" s="1410">
        <v>0</v>
      </c>
    </row>
    <row r="193" spans="3:7" ht="19.5" thickBot="1" x14ac:dyDescent="0.35">
      <c r="C193" s="1399" t="s">
        <v>437</v>
      </c>
      <c r="D193" s="1401">
        <v>0</v>
      </c>
      <c r="E193" s="1401">
        <v>0</v>
      </c>
      <c r="F193" s="1401">
        <v>0</v>
      </c>
      <c r="G193" s="1401">
        <v>0</v>
      </c>
    </row>
    <row r="194" spans="3:7" ht="19.5" thickBot="1" x14ac:dyDescent="0.35">
      <c r="C194" s="1399" t="s">
        <v>477</v>
      </c>
      <c r="D194" s="1400">
        <v>0</v>
      </c>
      <c r="E194" s="1400">
        <v>0</v>
      </c>
      <c r="F194" s="1400">
        <v>0</v>
      </c>
      <c r="G194" s="1400">
        <v>0</v>
      </c>
    </row>
    <row r="195" spans="3:7" ht="19.5" thickBot="1" x14ac:dyDescent="0.35">
      <c r="C195" s="1397" t="s">
        <v>442</v>
      </c>
      <c r="D195" s="1410">
        <v>0</v>
      </c>
      <c r="E195" s="1410">
        <v>0</v>
      </c>
      <c r="F195" s="1410">
        <v>0</v>
      </c>
      <c r="G195" s="1410">
        <v>0</v>
      </c>
    </row>
    <row r="196" spans="3:7" ht="19.5" thickBot="1" x14ac:dyDescent="0.35">
      <c r="C196" s="1399" t="s">
        <v>437</v>
      </c>
      <c r="D196" s="1401">
        <v>0</v>
      </c>
      <c r="E196" s="1401">
        <v>0</v>
      </c>
      <c r="F196" s="1401">
        <v>0</v>
      </c>
      <c r="G196" s="1401">
        <v>0</v>
      </c>
    </row>
    <row r="197" spans="3:7" ht="19.5" thickBot="1" x14ac:dyDescent="0.35">
      <c r="C197" s="1399" t="s">
        <v>477</v>
      </c>
      <c r="D197" s="1400">
        <v>0</v>
      </c>
      <c r="E197" s="1400">
        <v>0</v>
      </c>
      <c r="F197" s="1400">
        <v>0</v>
      </c>
      <c r="G197" s="1400">
        <v>0</v>
      </c>
    </row>
    <row r="198" spans="3:7" ht="19.5" thickBot="1" x14ac:dyDescent="0.35">
      <c r="C198" s="1397" t="s">
        <v>443</v>
      </c>
      <c r="D198" s="1410">
        <v>0</v>
      </c>
      <c r="E198" s="1410">
        <v>0</v>
      </c>
      <c r="F198" s="1410">
        <v>0</v>
      </c>
      <c r="G198" s="1410">
        <v>0</v>
      </c>
    </row>
    <row r="199" spans="3:7" ht="19.5" thickBot="1" x14ac:dyDescent="0.35">
      <c r="C199" s="1399" t="s">
        <v>437</v>
      </c>
      <c r="D199" s="1401">
        <v>0</v>
      </c>
      <c r="E199" s="1401">
        <v>0</v>
      </c>
      <c r="F199" s="1401">
        <v>0</v>
      </c>
      <c r="G199" s="1401">
        <v>0</v>
      </c>
    </row>
    <row r="200" spans="3:7" ht="19.5" thickBot="1" x14ac:dyDescent="0.35">
      <c r="C200" s="1399" t="s">
        <v>477</v>
      </c>
      <c r="D200" s="1400">
        <v>0</v>
      </c>
      <c r="E200" s="1400">
        <v>0</v>
      </c>
      <c r="F200" s="1400">
        <v>0</v>
      </c>
      <c r="G200" s="1400">
        <v>0</v>
      </c>
    </row>
    <row r="201" spans="3:7" ht="38.25" thickBot="1" x14ac:dyDescent="0.35">
      <c r="C201" s="1397" t="s">
        <v>444</v>
      </c>
      <c r="D201" s="1410">
        <v>0</v>
      </c>
      <c r="E201" s="1410">
        <v>0</v>
      </c>
      <c r="F201" s="1410">
        <v>0</v>
      </c>
      <c r="G201" s="1410">
        <v>0</v>
      </c>
    </row>
    <row r="202" spans="3:7" ht="19.5" thickBot="1" x14ac:dyDescent="0.35">
      <c r="C202" s="1399" t="s">
        <v>437</v>
      </c>
      <c r="D202" s="1401">
        <v>0</v>
      </c>
      <c r="E202" s="1401">
        <v>0</v>
      </c>
      <c r="F202" s="1401">
        <v>0</v>
      </c>
      <c r="G202" s="1401">
        <v>0</v>
      </c>
    </row>
    <row r="203" spans="3:7" ht="19.5" thickBot="1" x14ac:dyDescent="0.35">
      <c r="C203" s="1399" t="s">
        <v>477</v>
      </c>
      <c r="D203" s="1400">
        <v>0</v>
      </c>
      <c r="E203" s="1400">
        <v>0</v>
      </c>
      <c r="F203" s="1400">
        <v>0</v>
      </c>
      <c r="G203" s="1400">
        <v>0</v>
      </c>
    </row>
    <row r="204" spans="3:7" ht="19.5" thickBot="1" x14ac:dyDescent="0.35">
      <c r="C204" s="1397" t="s">
        <v>479</v>
      </c>
      <c r="D204" s="1401">
        <f>SUM(D168+D140)</f>
        <v>0</v>
      </c>
      <c r="E204" s="1401">
        <f t="shared" ref="E204:G204" si="6">SUM(E168+E140)</f>
        <v>0</v>
      </c>
      <c r="F204" s="1401">
        <f t="shared" si="6"/>
        <v>0</v>
      </c>
      <c r="G204" s="1401">
        <f t="shared" si="6"/>
        <v>0</v>
      </c>
    </row>
    <row r="205" spans="3:7" ht="19.5" thickBot="1" x14ac:dyDescent="0.35">
      <c r="C205" s="1399" t="s">
        <v>437</v>
      </c>
      <c r="D205" s="1401"/>
      <c r="E205" s="1401"/>
      <c r="F205" s="1401"/>
      <c r="G205" s="1401"/>
    </row>
    <row r="206" spans="3:7" ht="19.5" thickBot="1" x14ac:dyDescent="0.35">
      <c r="C206" s="1399" t="s">
        <v>453</v>
      </c>
      <c r="D206" s="1401"/>
      <c r="E206" s="1401"/>
      <c r="F206" s="1401"/>
      <c r="G206" s="1401"/>
    </row>
    <row r="207" spans="3:7" ht="19.5" thickBot="1" x14ac:dyDescent="0.35">
      <c r="C207" s="1399" t="s">
        <v>454</v>
      </c>
      <c r="D207" s="1401"/>
      <c r="E207" s="1401"/>
      <c r="F207" s="1401"/>
      <c r="G207" s="1401"/>
    </row>
    <row r="208" spans="3:7" ht="19.5" thickBot="1" x14ac:dyDescent="0.35">
      <c r="C208" s="1399" t="s">
        <v>455</v>
      </c>
      <c r="D208" s="1401"/>
      <c r="E208" s="1401"/>
      <c r="F208" s="1401"/>
      <c r="G208" s="1401"/>
    </row>
    <row r="209" spans="3:7" ht="19.5" thickBot="1" x14ac:dyDescent="0.35">
      <c r="C209" s="1397" t="s">
        <v>481</v>
      </c>
      <c r="D209" s="1401">
        <f>D210+D211+D212+D213</f>
        <v>1500</v>
      </c>
      <c r="E209" s="1401">
        <f>E210+E211+E212+E213</f>
        <v>1500</v>
      </c>
      <c r="F209" s="1401">
        <f>F210+F211+F212+F213</f>
        <v>1500</v>
      </c>
      <c r="G209" s="1401">
        <f>G210+G211+G212+G213</f>
        <v>1500</v>
      </c>
    </row>
    <row r="210" spans="3:7" ht="19.5" thickBot="1" x14ac:dyDescent="0.35">
      <c r="C210" s="1399" t="s">
        <v>437</v>
      </c>
      <c r="D210" s="1401">
        <f>SUM(D174+D146)</f>
        <v>1500</v>
      </c>
      <c r="E210" s="1401">
        <f t="shared" ref="E210:G210" si="7">SUM(E174+E146)</f>
        <v>1500</v>
      </c>
      <c r="F210" s="1401">
        <f t="shared" si="7"/>
        <v>1500</v>
      </c>
      <c r="G210" s="1401">
        <f t="shared" si="7"/>
        <v>1500</v>
      </c>
    </row>
    <row r="211" spans="3:7" ht="19.5" thickBot="1" x14ac:dyDescent="0.35">
      <c r="C211" s="1399" t="s">
        <v>453</v>
      </c>
      <c r="D211" s="1401"/>
      <c r="E211" s="1401"/>
      <c r="F211" s="1401"/>
      <c r="G211" s="1401"/>
    </row>
    <row r="212" spans="3:7" ht="19.5" thickBot="1" x14ac:dyDescent="0.35">
      <c r="C212" s="1399" t="s">
        <v>454</v>
      </c>
      <c r="D212" s="1401"/>
      <c r="E212" s="1401"/>
      <c r="F212" s="1401"/>
      <c r="G212" s="1401"/>
    </row>
    <row r="213" spans="3:7" ht="19.5" thickBot="1" x14ac:dyDescent="0.35">
      <c r="C213" s="1399" t="s">
        <v>455</v>
      </c>
      <c r="D213" s="1401"/>
      <c r="E213" s="1401"/>
      <c r="F213" s="1401"/>
      <c r="G213" s="1401"/>
    </row>
    <row r="214" spans="3:7" ht="19.5" thickBot="1" x14ac:dyDescent="0.35">
      <c r="C214" s="1409" t="s">
        <v>482</v>
      </c>
      <c r="D214" s="1410">
        <f>IF(D248-D247=0,0,"Error")</f>
        <v>0</v>
      </c>
      <c r="E214" s="1410">
        <f>IF(E248-E247=0,0,"Error")</f>
        <v>0</v>
      </c>
      <c r="F214" s="1410">
        <f>IF(F248-F247=0,0,"Error")</f>
        <v>0</v>
      </c>
      <c r="G214" s="1410">
        <f>IF(G248-G247=0,0,"Error")</f>
        <v>0</v>
      </c>
    </row>
    <row r="215" spans="3:7" x14ac:dyDescent="0.3">
      <c r="C215" s="1422"/>
      <c r="D215" s="1423"/>
      <c r="E215" s="1423"/>
      <c r="F215" s="1423"/>
      <c r="G215" s="1423"/>
    </row>
  </sheetData>
  <mergeCells count="45">
    <mergeCell ref="C157:C158"/>
    <mergeCell ref="C165:G165"/>
    <mergeCell ref="C166:C167"/>
    <mergeCell ref="C138:C139"/>
    <mergeCell ref="C152:C153"/>
    <mergeCell ref="D152:G153"/>
    <mergeCell ref="F154:G154"/>
    <mergeCell ref="D155:G155"/>
    <mergeCell ref="D156:G156"/>
    <mergeCell ref="C137:G137"/>
    <mergeCell ref="C88:C89"/>
    <mergeCell ref="C96:G96"/>
    <mergeCell ref="C97:C98"/>
    <mergeCell ref="C122:G122"/>
    <mergeCell ref="C123:G123"/>
    <mergeCell ref="D124:G124"/>
    <mergeCell ref="F125:G125"/>
    <mergeCell ref="D126:G126"/>
    <mergeCell ref="D127:G127"/>
    <mergeCell ref="D128:G128"/>
    <mergeCell ref="C129:C130"/>
    <mergeCell ref="D87:G87"/>
    <mergeCell ref="C21:G21"/>
    <mergeCell ref="D22:G22"/>
    <mergeCell ref="D23:G23"/>
    <mergeCell ref="D24:G24"/>
    <mergeCell ref="C25:C26"/>
    <mergeCell ref="C33:G33"/>
    <mergeCell ref="C34:C35"/>
    <mergeCell ref="C59:G59"/>
    <mergeCell ref="C60:C61"/>
    <mergeCell ref="D85:G85"/>
    <mergeCell ref="D86:G86"/>
    <mergeCell ref="C20:G20"/>
    <mergeCell ref="B2:H2"/>
    <mergeCell ref="C3:G3"/>
    <mergeCell ref="D5:G5"/>
    <mergeCell ref="D6:G6"/>
    <mergeCell ref="D7:G7"/>
    <mergeCell ref="C8:G8"/>
    <mergeCell ref="C9:G11"/>
    <mergeCell ref="D12:G12"/>
    <mergeCell ref="C13:C14"/>
    <mergeCell ref="D16:G16"/>
    <mergeCell ref="C17:G17"/>
  </mergeCells>
  <pageMargins left="0.2" right="0.2" top="0.25" bottom="0.75" header="0.3" footer="0.3"/>
  <pageSetup scale="70"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180"/>
  <sheetViews>
    <sheetView view="pageBreakPreview" topLeftCell="A128" zoomScale="71" zoomScaleNormal="130" zoomScaleSheetLayoutView="71" workbookViewId="0">
      <selection activeCell="G163" sqref="G163"/>
    </sheetView>
  </sheetViews>
  <sheetFormatPr defaultRowHeight="15" x14ac:dyDescent="0.25"/>
  <cols>
    <col min="1" max="1" width="6.28515625" style="396" customWidth="1"/>
    <col min="2" max="2" width="40.85546875" style="396" customWidth="1"/>
    <col min="3" max="3" width="18" style="396" customWidth="1"/>
    <col min="4" max="4" width="18.140625" style="396" customWidth="1"/>
    <col min="5" max="5" width="22.28515625" style="396" customWidth="1"/>
    <col min="6" max="6" width="17" style="396" customWidth="1"/>
    <col min="7" max="7" width="35.85546875" style="396" customWidth="1"/>
    <col min="8" max="16384" width="9.140625" style="396"/>
  </cols>
  <sheetData>
    <row r="2" spans="1:6" ht="30.75" customHeight="1" x14ac:dyDescent="0.25">
      <c r="B2" s="1766" t="s">
        <v>402</v>
      </c>
      <c r="C2" s="1766"/>
      <c r="D2" s="1766"/>
      <c r="E2" s="1766"/>
      <c r="F2" s="1766"/>
    </row>
    <row r="3" spans="1:6" ht="18" customHeight="1" x14ac:dyDescent="0.25">
      <c r="A3" s="397"/>
      <c r="B3" s="1767"/>
      <c r="C3" s="1767"/>
      <c r="D3" s="1767"/>
      <c r="E3" s="1767"/>
      <c r="F3" s="1767"/>
    </row>
    <row r="4" spans="1:6" ht="15.75" thickBot="1" x14ac:dyDescent="0.3"/>
    <row r="5" spans="1:6" ht="24.75" customHeight="1" thickBot="1" x14ac:dyDescent="0.3">
      <c r="B5" s="1424" t="s">
        <v>6</v>
      </c>
      <c r="C5" s="1768" t="s">
        <v>2682</v>
      </c>
      <c r="D5" s="1769"/>
      <c r="E5" s="1769"/>
      <c r="F5" s="1770"/>
    </row>
    <row r="6" spans="1:6" ht="15.75" thickBot="1" x14ac:dyDescent="0.3">
      <c r="B6" s="1425" t="s">
        <v>8</v>
      </c>
      <c r="C6" s="1771" t="s">
        <v>301</v>
      </c>
      <c r="D6" s="1772"/>
      <c r="E6" s="1772"/>
      <c r="F6" s="1773"/>
    </row>
    <row r="7" spans="1:6" ht="27" customHeight="1" thickBot="1" x14ac:dyDescent="0.3">
      <c r="B7" s="1425" t="s">
        <v>10</v>
      </c>
      <c r="C7" s="1774" t="s">
        <v>406</v>
      </c>
      <c r="D7" s="1775"/>
      <c r="E7" s="1775"/>
      <c r="F7" s="1776"/>
    </row>
    <row r="8" spans="1:6" ht="19.5" customHeight="1" thickBot="1" x14ac:dyDescent="0.3">
      <c r="B8" s="1777" t="s">
        <v>12</v>
      </c>
      <c r="C8" s="1778"/>
      <c r="D8" s="1778"/>
      <c r="E8" s="1778"/>
      <c r="F8" s="1779"/>
    </row>
    <row r="9" spans="1:6" ht="79.5" customHeight="1" thickBot="1" x14ac:dyDescent="0.3">
      <c r="B9" s="1774" t="s">
        <v>2683</v>
      </c>
      <c r="C9" s="1775"/>
      <c r="D9" s="1775"/>
      <c r="E9" s="1775"/>
      <c r="F9" s="1780"/>
    </row>
    <row r="10" spans="1:6" ht="63.75" customHeight="1" thickBot="1" x14ac:dyDescent="0.3">
      <c r="B10" s="1426" t="s">
        <v>14</v>
      </c>
      <c r="C10" s="1781" t="s">
        <v>2684</v>
      </c>
      <c r="D10" s="1782"/>
      <c r="E10" s="1782"/>
      <c r="F10" s="1783"/>
    </row>
    <row r="11" spans="1:6" ht="23.25" customHeight="1" x14ac:dyDescent="0.25">
      <c r="B11" s="1784" t="s">
        <v>179</v>
      </c>
      <c r="C11" s="1240">
        <v>2023</v>
      </c>
      <c r="D11" s="1240">
        <v>2024</v>
      </c>
      <c r="E11" s="1427">
        <v>2025</v>
      </c>
      <c r="F11" s="1427">
        <v>2026</v>
      </c>
    </row>
    <row r="12" spans="1:6" ht="15.75" thickBot="1" x14ac:dyDescent="0.3">
      <c r="B12" s="1785"/>
      <c r="C12" s="1241" t="s">
        <v>22</v>
      </c>
      <c r="D12" s="1241" t="s">
        <v>23</v>
      </c>
      <c r="E12" s="1241" t="s">
        <v>23</v>
      </c>
      <c r="F12" s="1428" t="s">
        <v>23</v>
      </c>
    </row>
    <row r="13" spans="1:6" ht="54" customHeight="1" thickBot="1" x14ac:dyDescent="0.3">
      <c r="B13" s="1429" t="s">
        <v>2685</v>
      </c>
      <c r="C13" s="1430">
        <v>2</v>
      </c>
      <c r="D13" s="1430">
        <v>2</v>
      </c>
      <c r="E13" s="1430">
        <v>2</v>
      </c>
      <c r="F13" s="1430">
        <v>2</v>
      </c>
    </row>
    <row r="14" spans="1:6" ht="34.5" thickBot="1" x14ac:dyDescent="0.3">
      <c r="B14" s="1429" t="s">
        <v>2686</v>
      </c>
      <c r="C14" s="1431">
        <v>0.95</v>
      </c>
      <c r="D14" s="1431">
        <v>0.95</v>
      </c>
      <c r="E14" s="1431">
        <v>0.95</v>
      </c>
      <c r="F14" s="1431">
        <v>0.95</v>
      </c>
    </row>
    <row r="15" spans="1:6" ht="41.25" customHeight="1" thickBot="1" x14ac:dyDescent="0.3">
      <c r="B15" s="1432" t="s">
        <v>422</v>
      </c>
      <c r="C15" s="1763" t="s">
        <v>2687</v>
      </c>
      <c r="D15" s="1764"/>
      <c r="E15" s="1764"/>
      <c r="F15" s="1765"/>
    </row>
    <row r="16" spans="1:6" ht="23.25" customHeight="1" thickBot="1" x14ac:dyDescent="0.3">
      <c r="B16" s="1786" t="s">
        <v>489</v>
      </c>
      <c r="C16" s="1787"/>
      <c r="D16" s="1787"/>
      <c r="E16" s="1787"/>
      <c r="F16" s="1788"/>
    </row>
    <row r="17" spans="2:6" ht="90.75" thickBot="1" x14ac:dyDescent="0.3">
      <c r="B17" s="1433" t="s">
        <v>2688</v>
      </c>
      <c r="C17" s="1434">
        <v>6</v>
      </c>
      <c r="D17" s="1434">
        <v>6</v>
      </c>
      <c r="E17" s="1434">
        <v>6</v>
      </c>
      <c r="F17" s="1434">
        <v>6</v>
      </c>
    </row>
    <row r="18" spans="2:6" ht="45.75" customHeight="1" thickBot="1" x14ac:dyDescent="0.3">
      <c r="B18" s="1433" t="s">
        <v>2689</v>
      </c>
      <c r="C18" s="1435">
        <v>0.8</v>
      </c>
      <c r="D18" s="1435">
        <v>0.8</v>
      </c>
      <c r="E18" s="1435">
        <v>0.8</v>
      </c>
      <c r="F18" s="1435">
        <v>0.8</v>
      </c>
    </row>
    <row r="19" spans="2:6" ht="23.25" thickBot="1" x14ac:dyDescent="0.3">
      <c r="B19" s="1433" t="s">
        <v>2690</v>
      </c>
      <c r="C19" s="1436">
        <v>2</v>
      </c>
      <c r="D19" s="1436">
        <v>2</v>
      </c>
      <c r="E19" s="1436">
        <v>2</v>
      </c>
      <c r="F19" s="1436">
        <v>2</v>
      </c>
    </row>
    <row r="20" spans="2:6" ht="24.75" hidden="1" customHeight="1" thickBot="1" x14ac:dyDescent="0.3">
      <c r="B20" s="1432" t="s">
        <v>964</v>
      </c>
      <c r="C20" s="1763"/>
      <c r="D20" s="1764"/>
      <c r="E20" s="1764"/>
      <c r="F20" s="1765"/>
    </row>
    <row r="21" spans="2:6" ht="15.75" hidden="1" customHeight="1" thickBot="1" x14ac:dyDescent="0.3">
      <c r="B21" s="1786" t="s">
        <v>2691</v>
      </c>
      <c r="C21" s="1787"/>
      <c r="D21" s="1787"/>
      <c r="E21" s="1787"/>
      <c r="F21" s="1788"/>
    </row>
    <row r="22" spans="2:6" ht="15.75" hidden="1" customHeight="1" thickBot="1" x14ac:dyDescent="0.3">
      <c r="B22" s="1429"/>
      <c r="C22" s="528"/>
      <c r="D22" s="1244"/>
      <c r="E22" s="1244"/>
      <c r="F22" s="1437"/>
    </row>
    <row r="23" spans="2:6" ht="24" customHeight="1" thickBot="1" x14ac:dyDescent="0.3">
      <c r="B23" s="1792" t="s">
        <v>2692</v>
      </c>
      <c r="C23" s="1793"/>
      <c r="D23" s="1793"/>
      <c r="E23" s="1793"/>
      <c r="F23" s="1794"/>
    </row>
    <row r="24" spans="2:6" ht="15.75" thickBot="1" x14ac:dyDescent="0.3">
      <c r="B24" s="1789" t="s">
        <v>424</v>
      </c>
      <c r="C24" s="1790"/>
      <c r="D24" s="1790"/>
      <c r="E24" s="1790"/>
      <c r="F24" s="1791"/>
    </row>
    <row r="25" spans="2:6" ht="15.75" thickBot="1" x14ac:dyDescent="0.3">
      <c r="B25" s="1438" t="s">
        <v>507</v>
      </c>
      <c r="C25" s="1795" t="s">
        <v>2693</v>
      </c>
      <c r="D25" s="1795"/>
      <c r="E25" s="1795"/>
      <c r="F25" s="1795"/>
    </row>
    <row r="26" spans="2:6" ht="18.75" customHeight="1" thickBot="1" x14ac:dyDescent="0.3">
      <c r="B26" s="1439" t="s">
        <v>425</v>
      </c>
      <c r="C26" s="1796" t="s">
        <v>2694</v>
      </c>
      <c r="D26" s="1797"/>
      <c r="E26" s="1797"/>
      <c r="F26" s="1798"/>
    </row>
    <row r="27" spans="2:6" ht="54" customHeight="1" thickBot="1" x14ac:dyDescent="0.3">
      <c r="B27" s="1440" t="s">
        <v>427</v>
      </c>
      <c r="C27" s="1799" t="s">
        <v>2695</v>
      </c>
      <c r="D27" s="1800"/>
      <c r="E27" s="1800"/>
      <c r="F27" s="1801"/>
    </row>
    <row r="28" spans="2:6" ht="15.75" thickBot="1" x14ac:dyDescent="0.3">
      <c r="B28" s="1440" t="s">
        <v>21</v>
      </c>
      <c r="C28" s="1802" t="s">
        <v>1551</v>
      </c>
      <c r="D28" s="1803"/>
      <c r="E28" s="1803"/>
      <c r="F28" s="1804"/>
    </row>
    <row r="29" spans="2:6" ht="12.75" customHeight="1" x14ac:dyDescent="0.25">
      <c r="B29" s="1784"/>
      <c r="C29" s="425">
        <v>2023</v>
      </c>
      <c r="D29" s="425">
        <v>2024</v>
      </c>
      <c r="E29" s="1441">
        <v>2025</v>
      </c>
      <c r="F29" s="1441">
        <v>2026</v>
      </c>
    </row>
    <row r="30" spans="2:6" ht="12" customHeight="1" thickBot="1" x14ac:dyDescent="0.3">
      <c r="B30" s="1785"/>
      <c r="C30" s="427" t="s">
        <v>22</v>
      </c>
      <c r="D30" s="427" t="s">
        <v>23</v>
      </c>
      <c r="E30" s="427" t="s">
        <v>23</v>
      </c>
      <c r="F30" s="1442" t="s">
        <v>23</v>
      </c>
    </row>
    <row r="31" spans="2:6" ht="15.75" thickBot="1" x14ac:dyDescent="0.3">
      <c r="B31" s="1429" t="s">
        <v>33</v>
      </c>
      <c r="C31" s="1443">
        <v>1622</v>
      </c>
      <c r="D31" s="1443">
        <v>1400</v>
      </c>
      <c r="E31" s="1443">
        <v>1400</v>
      </c>
      <c r="F31" s="1443">
        <v>1400</v>
      </c>
    </row>
    <row r="32" spans="2:6" ht="15.75" thickBot="1" x14ac:dyDescent="0.3">
      <c r="B32" s="1440" t="s">
        <v>431</v>
      </c>
      <c r="C32" s="428">
        <v>215400</v>
      </c>
      <c r="D32" s="428">
        <v>215400</v>
      </c>
      <c r="E32" s="428">
        <v>217000</v>
      </c>
      <c r="F32" s="428">
        <v>220000</v>
      </c>
    </row>
    <row r="33" spans="2:6" ht="15.75" thickBot="1" x14ac:dyDescent="0.3">
      <c r="B33" s="1440" t="s">
        <v>432</v>
      </c>
      <c r="C33" s="428">
        <f>C32/C31</f>
        <v>132.79901356350186</v>
      </c>
      <c r="D33" s="428">
        <f t="shared" ref="D33:F33" si="0">D32/D31</f>
        <v>153.85714285714286</v>
      </c>
      <c r="E33" s="428">
        <f t="shared" si="0"/>
        <v>155</v>
      </c>
      <c r="F33" s="1444">
        <f t="shared" si="0"/>
        <v>157.14285714285714</v>
      </c>
    </row>
    <row r="34" spans="2:6" ht="15.75" thickBot="1" x14ac:dyDescent="0.3">
      <c r="B34" s="1440" t="s">
        <v>433</v>
      </c>
      <c r="C34" s="426" t="s">
        <v>499</v>
      </c>
      <c r="D34" s="431">
        <f>D31/C31-1</f>
        <v>-0.13686806411837238</v>
      </c>
      <c r="E34" s="431">
        <f t="shared" ref="E34:F36" si="1">E31/D31-1</f>
        <v>0</v>
      </c>
      <c r="F34" s="1445">
        <f t="shared" si="1"/>
        <v>0</v>
      </c>
    </row>
    <row r="35" spans="2:6" ht="15.75" thickBot="1" x14ac:dyDescent="0.3">
      <c r="B35" s="1440" t="s">
        <v>434</v>
      </c>
      <c r="C35" s="426" t="s">
        <v>499</v>
      </c>
      <c r="D35" s="431">
        <f>D32/C32-1</f>
        <v>0</v>
      </c>
      <c r="E35" s="431">
        <f t="shared" si="1"/>
        <v>7.4280408542246601E-3</v>
      </c>
      <c r="F35" s="1445">
        <f t="shared" si="1"/>
        <v>1.3824884792626779E-2</v>
      </c>
    </row>
    <row r="36" spans="2:6" ht="15.75" thickBot="1" x14ac:dyDescent="0.3">
      <c r="B36" s="1446" t="s">
        <v>47</v>
      </c>
      <c r="C36" s="1447" t="s">
        <v>499</v>
      </c>
      <c r="D36" s="1448">
        <f>D33/C33-1</f>
        <v>0.15857142857142859</v>
      </c>
      <c r="E36" s="1448">
        <f t="shared" si="1"/>
        <v>7.4280408542246601E-3</v>
      </c>
      <c r="F36" s="1449">
        <f t="shared" si="1"/>
        <v>1.3824884792626779E-2</v>
      </c>
    </row>
    <row r="37" spans="2:6" ht="15.75" thickBot="1" x14ac:dyDescent="0.3">
      <c r="B37" s="1805" t="s">
        <v>565</v>
      </c>
      <c r="C37" s="1806"/>
      <c r="D37" s="1806"/>
      <c r="E37" s="1806"/>
      <c r="F37" s="1807"/>
    </row>
    <row r="38" spans="2:6" ht="12.75" customHeight="1" x14ac:dyDescent="0.25">
      <c r="B38" s="1784"/>
      <c r="C38" s="425">
        <v>2023</v>
      </c>
      <c r="D38" s="425">
        <v>2024</v>
      </c>
      <c r="E38" s="1441">
        <v>2025</v>
      </c>
      <c r="F38" s="1441">
        <v>2026</v>
      </c>
    </row>
    <row r="39" spans="2:6" ht="15.75" thickBot="1" x14ac:dyDescent="0.3">
      <c r="B39" s="1785"/>
      <c r="C39" s="427" t="s">
        <v>22</v>
      </c>
      <c r="D39" s="427" t="s">
        <v>23</v>
      </c>
      <c r="E39" s="427" t="s">
        <v>23</v>
      </c>
      <c r="F39" s="1442" t="s">
        <v>23</v>
      </c>
    </row>
    <row r="40" spans="2:6" ht="15.75" thickBot="1" x14ac:dyDescent="0.3">
      <c r="B40" s="1450" t="s">
        <v>436</v>
      </c>
      <c r="C40" s="434">
        <f>C41+C42</f>
        <v>168700</v>
      </c>
      <c r="D40" s="434">
        <f>D41+D42</f>
        <v>168700</v>
      </c>
      <c r="E40" s="434">
        <f t="shared" ref="E40:F40" si="2">E41+E42</f>
        <v>168700</v>
      </c>
      <c r="F40" s="1451">
        <f t="shared" si="2"/>
        <v>168700</v>
      </c>
    </row>
    <row r="41" spans="2:6" ht="15.75" thickBot="1" x14ac:dyDescent="0.3">
      <c r="B41" s="1452" t="s">
        <v>437</v>
      </c>
      <c r="C41" s="444">
        <v>168700</v>
      </c>
      <c r="D41" s="436">
        <v>168700</v>
      </c>
      <c r="E41" s="436">
        <v>168700</v>
      </c>
      <c r="F41" s="436">
        <v>168700</v>
      </c>
    </row>
    <row r="42" spans="2:6" ht="15.75" thickBot="1" x14ac:dyDescent="0.3">
      <c r="B42" s="1452" t="s">
        <v>438</v>
      </c>
      <c r="C42" s="436">
        <v>0</v>
      </c>
      <c r="D42" s="436">
        <v>0</v>
      </c>
      <c r="E42" s="436">
        <v>0</v>
      </c>
      <c r="F42" s="436">
        <v>0</v>
      </c>
    </row>
    <row r="43" spans="2:6" ht="15.75" thickBot="1" x14ac:dyDescent="0.3">
      <c r="B43" s="1450" t="s">
        <v>478</v>
      </c>
      <c r="C43" s="434">
        <f>C44+C45</f>
        <v>21700</v>
      </c>
      <c r="D43" s="434">
        <f>D44+D45</f>
        <v>21700</v>
      </c>
      <c r="E43" s="434">
        <f t="shared" ref="E43:F43" si="3">E44+E45</f>
        <v>21700</v>
      </c>
      <c r="F43" s="1451">
        <f t="shared" si="3"/>
        <v>21700</v>
      </c>
    </row>
    <row r="44" spans="2:6" ht="15.75" thickBot="1" x14ac:dyDescent="0.3">
      <c r="B44" s="1452" t="s">
        <v>437</v>
      </c>
      <c r="C44" s="444">
        <v>21700</v>
      </c>
      <c r="D44" s="434">
        <v>21700</v>
      </c>
      <c r="E44" s="434">
        <v>21700</v>
      </c>
      <c r="F44" s="434">
        <v>21700</v>
      </c>
    </row>
    <row r="45" spans="2:6" ht="15.75" thickBot="1" x14ac:dyDescent="0.3">
      <c r="B45" s="1452" t="s">
        <v>438</v>
      </c>
      <c r="C45" s="434">
        <v>0</v>
      </c>
      <c r="D45" s="434">
        <v>0</v>
      </c>
      <c r="E45" s="438">
        <v>0</v>
      </c>
      <c r="F45" s="1453">
        <v>0</v>
      </c>
    </row>
    <row r="46" spans="2:6" ht="15.75" thickBot="1" x14ac:dyDescent="0.3">
      <c r="B46" s="1450" t="s">
        <v>440</v>
      </c>
      <c r="C46" s="436">
        <f>C47+C48</f>
        <v>23770</v>
      </c>
      <c r="D46" s="434">
        <f>D47+D48</f>
        <v>23770</v>
      </c>
      <c r="E46" s="434">
        <f t="shared" ref="E46:F46" si="4">E47+E48</f>
        <v>25370</v>
      </c>
      <c r="F46" s="1451">
        <f t="shared" si="4"/>
        <v>28370</v>
      </c>
    </row>
    <row r="47" spans="2:6" ht="15.75" thickBot="1" x14ac:dyDescent="0.3">
      <c r="B47" s="1452" t="s">
        <v>437</v>
      </c>
      <c r="C47" s="444">
        <v>23770</v>
      </c>
      <c r="D47" s="444">
        <v>23770</v>
      </c>
      <c r="E47" s="438">
        <v>25370</v>
      </c>
      <c r="F47" s="1453">
        <v>28370</v>
      </c>
    </row>
    <row r="48" spans="2:6" ht="15.75" thickBot="1" x14ac:dyDescent="0.3">
      <c r="B48" s="1452" t="s">
        <v>438</v>
      </c>
      <c r="C48" s="434">
        <v>0</v>
      </c>
      <c r="D48" s="434">
        <v>0</v>
      </c>
      <c r="E48" s="438">
        <v>0</v>
      </c>
      <c r="F48" s="1453">
        <v>0</v>
      </c>
    </row>
    <row r="49" spans="2:6" ht="15.75" thickBot="1" x14ac:dyDescent="0.3">
      <c r="B49" s="1450" t="s">
        <v>441</v>
      </c>
      <c r="C49" s="434">
        <f>C50+C51</f>
        <v>0</v>
      </c>
      <c r="D49" s="434">
        <f>D50+D51</f>
        <v>0</v>
      </c>
      <c r="E49" s="434">
        <f t="shared" ref="E49:F49" si="5">E50+E51</f>
        <v>0</v>
      </c>
      <c r="F49" s="1451">
        <f t="shared" si="5"/>
        <v>0</v>
      </c>
    </row>
    <row r="50" spans="2:6" ht="15.75" thickBot="1" x14ac:dyDescent="0.3">
      <c r="B50" s="1452" t="s">
        <v>437</v>
      </c>
      <c r="C50" s="434">
        <v>0</v>
      </c>
      <c r="D50" s="434">
        <v>0</v>
      </c>
      <c r="E50" s="438">
        <v>0</v>
      </c>
      <c r="F50" s="1453">
        <v>0</v>
      </c>
    </row>
    <row r="51" spans="2:6" ht="15.75" thickBot="1" x14ac:dyDescent="0.3">
      <c r="B51" s="1452" t="s">
        <v>438</v>
      </c>
      <c r="C51" s="434">
        <v>0</v>
      </c>
      <c r="D51" s="434">
        <v>0</v>
      </c>
      <c r="E51" s="438">
        <v>0</v>
      </c>
      <c r="F51" s="1453">
        <v>0</v>
      </c>
    </row>
    <row r="52" spans="2:6" ht="15.75" thickBot="1" x14ac:dyDescent="0.3">
      <c r="B52" s="1450" t="s">
        <v>442</v>
      </c>
      <c r="C52" s="434">
        <f>C53+C54</f>
        <v>0</v>
      </c>
      <c r="D52" s="434">
        <f>D53+D54</f>
        <v>0</v>
      </c>
      <c r="E52" s="434">
        <f t="shared" ref="E52:F52" si="6">E53+E54</f>
        <v>0</v>
      </c>
      <c r="F52" s="1451">
        <f t="shared" si="6"/>
        <v>0</v>
      </c>
    </row>
    <row r="53" spans="2:6" ht="15.75" thickBot="1" x14ac:dyDescent="0.3">
      <c r="B53" s="1452" t="s">
        <v>437</v>
      </c>
      <c r="C53" s="434">
        <v>0</v>
      </c>
      <c r="D53" s="434">
        <v>0</v>
      </c>
      <c r="E53" s="438">
        <v>0</v>
      </c>
      <c r="F53" s="1453">
        <v>0</v>
      </c>
    </row>
    <row r="54" spans="2:6" ht="15.75" thickBot="1" x14ac:dyDescent="0.3">
      <c r="B54" s="1452" t="s">
        <v>438</v>
      </c>
      <c r="C54" s="434">
        <v>0</v>
      </c>
      <c r="D54" s="434">
        <v>0</v>
      </c>
      <c r="E54" s="438">
        <v>0</v>
      </c>
      <c r="F54" s="1453">
        <v>0</v>
      </c>
    </row>
    <row r="55" spans="2:6" ht="15.75" thickBot="1" x14ac:dyDescent="0.3">
      <c r="B55" s="1450" t="s">
        <v>443</v>
      </c>
      <c r="C55" s="436">
        <f>C56+C57</f>
        <v>0</v>
      </c>
      <c r="D55" s="434">
        <f t="shared" ref="D55:F55" si="7">D56+D57</f>
        <v>0</v>
      </c>
      <c r="E55" s="434">
        <f t="shared" si="7"/>
        <v>0</v>
      </c>
      <c r="F55" s="1451">
        <f t="shared" si="7"/>
        <v>0</v>
      </c>
    </row>
    <row r="56" spans="2:6" ht="15.75" thickBot="1" x14ac:dyDescent="0.3">
      <c r="B56" s="1452" t="s">
        <v>437</v>
      </c>
      <c r="C56" s="434">
        <v>0</v>
      </c>
      <c r="D56" s="434">
        <v>0</v>
      </c>
      <c r="E56" s="438">
        <v>0</v>
      </c>
      <c r="F56" s="1453">
        <v>0</v>
      </c>
    </row>
    <row r="57" spans="2:6" ht="15.75" thickBot="1" x14ac:dyDescent="0.3">
      <c r="B57" s="1452" t="s">
        <v>438</v>
      </c>
      <c r="C57" s="434">
        <v>0</v>
      </c>
      <c r="D57" s="434">
        <v>0</v>
      </c>
      <c r="E57" s="438">
        <v>0</v>
      </c>
      <c r="F57" s="1453">
        <v>0</v>
      </c>
    </row>
    <row r="58" spans="2:6" ht="15.75" thickBot="1" x14ac:dyDescent="0.3">
      <c r="B58" s="1450" t="s">
        <v>444</v>
      </c>
      <c r="C58" s="436">
        <f>SUM(C59:C60)</f>
        <v>1230</v>
      </c>
      <c r="D58" s="436">
        <f t="shared" ref="D58:F58" si="8">SUM(D59:D60)</f>
        <v>1230</v>
      </c>
      <c r="E58" s="436">
        <f t="shared" si="8"/>
        <v>1230</v>
      </c>
      <c r="F58" s="1454">
        <f t="shared" si="8"/>
        <v>1230</v>
      </c>
    </row>
    <row r="59" spans="2:6" ht="15.75" thickBot="1" x14ac:dyDescent="0.3">
      <c r="B59" s="1452" t="s">
        <v>437</v>
      </c>
      <c r="C59" s="436">
        <v>1230</v>
      </c>
      <c r="D59" s="436">
        <v>1230</v>
      </c>
      <c r="E59" s="436">
        <v>1230</v>
      </c>
      <c r="F59" s="436">
        <v>1230</v>
      </c>
    </row>
    <row r="60" spans="2:6" ht="15.75" thickBot="1" x14ac:dyDescent="0.3">
      <c r="B60" s="1452" t="s">
        <v>438</v>
      </c>
      <c r="C60" s="434">
        <v>0</v>
      </c>
      <c r="D60" s="434">
        <v>0</v>
      </c>
      <c r="E60" s="438">
        <v>0</v>
      </c>
      <c r="F60" s="1453">
        <v>0</v>
      </c>
    </row>
    <row r="61" spans="2:6" ht="15.75" thickBot="1" x14ac:dyDescent="0.3">
      <c r="B61" s="1455" t="s">
        <v>457</v>
      </c>
      <c r="C61" s="436">
        <f>C58+C55+C52+C49+C46+C43+C40</f>
        <v>215400</v>
      </c>
      <c r="D61" s="436">
        <f>D58+D55+D52+D49+D46+D43+D40</f>
        <v>215400</v>
      </c>
      <c r="E61" s="436">
        <f t="shared" ref="E61:F61" si="9">E58+E55+E52+E49+E46+E43+E40</f>
        <v>217000</v>
      </c>
      <c r="F61" s="1454">
        <f t="shared" si="9"/>
        <v>220000</v>
      </c>
    </row>
    <row r="62" spans="2:6" ht="15.75" thickBot="1" x14ac:dyDescent="0.3">
      <c r="B62" s="1456" t="s">
        <v>482</v>
      </c>
      <c r="C62" s="442">
        <f>IF(C61-C32=0,0,"Error")</f>
        <v>0</v>
      </c>
      <c r="D62" s="442">
        <f>IF(D61-D32=0,0,"Error")</f>
        <v>0</v>
      </c>
      <c r="E62" s="442">
        <f>IF(E61-E32=0,0,"Error")</f>
        <v>0</v>
      </c>
      <c r="F62" s="1457">
        <f>IF(F61-F32=0,0,"Error")</f>
        <v>0</v>
      </c>
    </row>
    <row r="63" spans="2:6" ht="15.75" thickBot="1" x14ac:dyDescent="0.3">
      <c r="B63" s="1789" t="s">
        <v>514</v>
      </c>
      <c r="C63" s="1790"/>
      <c r="D63" s="1790"/>
      <c r="E63" s="1790"/>
      <c r="F63" s="1791"/>
    </row>
    <row r="64" spans="2:6" ht="15.75" thickBot="1" x14ac:dyDescent="0.3">
      <c r="B64" s="1789" t="s">
        <v>515</v>
      </c>
      <c r="C64" s="1790"/>
      <c r="D64" s="1790"/>
      <c r="E64" s="1790"/>
      <c r="F64" s="1791"/>
    </row>
    <row r="65" spans="2:6" ht="50.25" customHeight="1" thickBot="1" x14ac:dyDescent="0.3">
      <c r="B65" s="1439" t="s">
        <v>518</v>
      </c>
      <c r="C65" s="423" t="s">
        <v>2696</v>
      </c>
      <c r="D65" s="443" t="s">
        <v>449</v>
      </c>
      <c r="E65" s="1808" t="s">
        <v>2673</v>
      </c>
      <c r="F65" s="1809"/>
    </row>
    <row r="66" spans="2:6" ht="30.75" customHeight="1" thickBot="1" x14ac:dyDescent="0.3">
      <c r="B66" s="1440" t="s">
        <v>427</v>
      </c>
      <c r="C66" s="1810" t="s">
        <v>2697</v>
      </c>
      <c r="D66" s="1787"/>
      <c r="E66" s="1787"/>
      <c r="F66" s="1788"/>
    </row>
    <row r="67" spans="2:6" ht="15.75" thickBot="1" x14ac:dyDescent="0.3">
      <c r="B67" s="1440" t="s">
        <v>21</v>
      </c>
      <c r="C67" s="1802" t="s">
        <v>1551</v>
      </c>
      <c r="D67" s="1803"/>
      <c r="E67" s="1803"/>
      <c r="F67" s="1804"/>
    </row>
    <row r="68" spans="2:6" ht="12.75" customHeight="1" x14ac:dyDescent="0.25">
      <c r="B68" s="1784"/>
      <c r="C68" s="425">
        <v>2023</v>
      </c>
      <c r="D68" s="425">
        <v>2024</v>
      </c>
      <c r="E68" s="1441">
        <v>2025</v>
      </c>
      <c r="F68" s="1441">
        <v>2026</v>
      </c>
    </row>
    <row r="69" spans="2:6" ht="15.75" thickBot="1" x14ac:dyDescent="0.3">
      <c r="B69" s="1785"/>
      <c r="C69" s="427" t="s">
        <v>22</v>
      </c>
      <c r="D69" s="427" t="s">
        <v>23</v>
      </c>
      <c r="E69" s="427" t="s">
        <v>23</v>
      </c>
      <c r="F69" s="1442" t="s">
        <v>23</v>
      </c>
    </row>
    <row r="70" spans="2:6" ht="15.75" thickBot="1" x14ac:dyDescent="0.3">
      <c r="B70" s="1440" t="s">
        <v>33</v>
      </c>
      <c r="C70" s="1247">
        <v>23</v>
      </c>
      <c r="D70" s="1247">
        <v>45</v>
      </c>
      <c r="E70" s="1247">
        <v>45</v>
      </c>
      <c r="F70" s="1247">
        <v>45</v>
      </c>
    </row>
    <row r="71" spans="2:6" ht="15.75" thickBot="1" x14ac:dyDescent="0.3">
      <c r="B71" s="1440" t="s">
        <v>431</v>
      </c>
      <c r="C71" s="428">
        <v>1000</v>
      </c>
      <c r="D71" s="428">
        <v>2000</v>
      </c>
      <c r="E71" s="428">
        <v>2000</v>
      </c>
      <c r="F71" s="428">
        <v>2000</v>
      </c>
    </row>
    <row r="72" spans="2:6" ht="15.75" thickBot="1" x14ac:dyDescent="0.3">
      <c r="B72" s="1440" t="s">
        <v>432</v>
      </c>
      <c r="C72" s="428">
        <f>C71/C70</f>
        <v>43.478260869565219</v>
      </c>
      <c r="D72" s="428">
        <f t="shared" ref="D72:F72" si="10">D71/D70</f>
        <v>44.444444444444443</v>
      </c>
      <c r="E72" s="428">
        <f t="shared" si="10"/>
        <v>44.444444444444443</v>
      </c>
      <c r="F72" s="428">
        <f t="shared" si="10"/>
        <v>44.444444444444443</v>
      </c>
    </row>
    <row r="73" spans="2:6" ht="15.75" thickBot="1" x14ac:dyDescent="0.3">
      <c r="B73" s="1440" t="s">
        <v>433</v>
      </c>
      <c r="C73" s="426" t="s">
        <v>499</v>
      </c>
      <c r="D73" s="431">
        <f>D70/C70-1</f>
        <v>0.95652173913043481</v>
      </c>
      <c r="E73" s="431">
        <f t="shared" ref="E73:F75" si="11">E70/D70-1</f>
        <v>0</v>
      </c>
      <c r="F73" s="431">
        <f t="shared" si="11"/>
        <v>0</v>
      </c>
    </row>
    <row r="74" spans="2:6" ht="15.75" thickBot="1" x14ac:dyDescent="0.3">
      <c r="B74" s="1440" t="s">
        <v>434</v>
      </c>
      <c r="C74" s="426" t="s">
        <v>499</v>
      </c>
      <c r="D74" s="431">
        <f>D71/C71-1</f>
        <v>1</v>
      </c>
      <c r="E74" s="431">
        <f t="shared" si="11"/>
        <v>0</v>
      </c>
      <c r="F74" s="431">
        <f t="shared" si="11"/>
        <v>0</v>
      </c>
    </row>
    <row r="75" spans="2:6" ht="15.75" thickBot="1" x14ac:dyDescent="0.3">
      <c r="B75" s="1440" t="s">
        <v>47</v>
      </c>
      <c r="C75" s="426" t="s">
        <v>499</v>
      </c>
      <c r="D75" s="431">
        <f>D72/C72-1</f>
        <v>2.2222222222222143E-2</v>
      </c>
      <c r="E75" s="431">
        <f t="shared" si="11"/>
        <v>0</v>
      </c>
      <c r="F75" s="431">
        <f t="shared" si="11"/>
        <v>0</v>
      </c>
    </row>
    <row r="76" spans="2:6" ht="15.75" thickBot="1" x14ac:dyDescent="0.3">
      <c r="B76" s="1811" t="s">
        <v>575</v>
      </c>
      <c r="C76" s="1812"/>
      <c r="D76" s="1812"/>
      <c r="E76" s="1812"/>
      <c r="F76" s="1813"/>
    </row>
    <row r="77" spans="2:6" ht="12.75" customHeight="1" x14ac:dyDescent="0.25">
      <c r="B77" s="1784"/>
      <c r="C77" s="425">
        <v>2023</v>
      </c>
      <c r="D77" s="425">
        <v>2024</v>
      </c>
      <c r="E77" s="1441">
        <v>2025</v>
      </c>
      <c r="F77" s="1441">
        <v>2026</v>
      </c>
    </row>
    <row r="78" spans="2:6" ht="15.75" thickBot="1" x14ac:dyDescent="0.3">
      <c r="B78" s="1785"/>
      <c r="C78" s="427" t="s">
        <v>22</v>
      </c>
      <c r="D78" s="427" t="s">
        <v>23</v>
      </c>
      <c r="E78" s="427" t="s">
        <v>23</v>
      </c>
      <c r="F78" s="1442" t="s">
        <v>23</v>
      </c>
    </row>
    <row r="79" spans="2:6" ht="15.75" hidden="1" thickBot="1" x14ac:dyDescent="0.3">
      <c r="B79" s="1450" t="s">
        <v>452</v>
      </c>
      <c r="C79" s="434">
        <f>C80+C81+C82+C83</f>
        <v>0</v>
      </c>
      <c r="D79" s="434">
        <f t="shared" ref="D79:F79" si="12">D80+D81+D82+D83</f>
        <v>0</v>
      </c>
      <c r="E79" s="434">
        <f t="shared" si="12"/>
        <v>0</v>
      </c>
      <c r="F79" s="1451">
        <f t="shared" si="12"/>
        <v>0</v>
      </c>
    </row>
    <row r="80" spans="2:6" ht="15.75" hidden="1" thickBot="1" x14ac:dyDescent="0.3">
      <c r="B80" s="1452" t="s">
        <v>437</v>
      </c>
      <c r="C80" s="434">
        <v>0</v>
      </c>
      <c r="D80" s="434">
        <v>0</v>
      </c>
      <c r="E80" s="434">
        <v>0</v>
      </c>
      <c r="F80" s="434">
        <v>0</v>
      </c>
    </row>
    <row r="81" spans="2:6" ht="15.75" hidden="1" thickBot="1" x14ac:dyDescent="0.3">
      <c r="B81" s="1452" t="s">
        <v>453</v>
      </c>
      <c r="C81" s="434">
        <v>0</v>
      </c>
      <c r="D81" s="434">
        <v>0</v>
      </c>
      <c r="E81" s="434">
        <v>0</v>
      </c>
      <c r="F81" s="434">
        <v>0</v>
      </c>
    </row>
    <row r="82" spans="2:6" ht="15.75" hidden="1" thickBot="1" x14ac:dyDescent="0.3">
      <c r="B82" s="1452" t="s">
        <v>454</v>
      </c>
      <c r="C82" s="434">
        <v>0</v>
      </c>
      <c r="D82" s="434">
        <v>0</v>
      </c>
      <c r="E82" s="434">
        <v>0</v>
      </c>
      <c r="F82" s="434">
        <v>0</v>
      </c>
    </row>
    <row r="83" spans="2:6" ht="15.75" hidden="1" thickBot="1" x14ac:dyDescent="0.3">
      <c r="B83" s="1452" t="s">
        <v>455</v>
      </c>
      <c r="C83" s="434">
        <v>0</v>
      </c>
      <c r="D83" s="434">
        <v>0</v>
      </c>
      <c r="E83" s="434">
        <v>0</v>
      </c>
      <c r="F83" s="434">
        <v>0</v>
      </c>
    </row>
    <row r="84" spans="2:6" ht="15.75" thickBot="1" x14ac:dyDescent="0.3">
      <c r="B84" s="1450" t="s">
        <v>456</v>
      </c>
      <c r="C84" s="436">
        <f>C85+C86+C87+C88</f>
        <v>1000</v>
      </c>
      <c r="D84" s="436">
        <f t="shared" ref="D84:F84" si="13">D85+D86+D87+D88</f>
        <v>2000</v>
      </c>
      <c r="E84" s="436">
        <f t="shared" si="13"/>
        <v>2000</v>
      </c>
      <c r="F84" s="1454">
        <f t="shared" si="13"/>
        <v>2000</v>
      </c>
    </row>
    <row r="85" spans="2:6" ht="15.75" thickBot="1" x14ac:dyDescent="0.3">
      <c r="B85" s="1452" t="s">
        <v>437</v>
      </c>
      <c r="C85" s="428">
        <v>1000</v>
      </c>
      <c r="D85" s="428">
        <v>2000</v>
      </c>
      <c r="E85" s="428">
        <v>2000</v>
      </c>
      <c r="F85" s="428">
        <v>2000</v>
      </c>
    </row>
    <row r="86" spans="2:6" ht="15.75" thickBot="1" x14ac:dyDescent="0.3">
      <c r="B86" s="1452" t="s">
        <v>453</v>
      </c>
      <c r="C86" s="434">
        <v>0</v>
      </c>
      <c r="D86" s="434">
        <v>0</v>
      </c>
      <c r="E86" s="434">
        <v>0</v>
      </c>
      <c r="F86" s="434">
        <v>0</v>
      </c>
    </row>
    <row r="87" spans="2:6" ht="15.75" thickBot="1" x14ac:dyDescent="0.3">
      <c r="B87" s="1452" t="s">
        <v>454</v>
      </c>
      <c r="C87" s="434">
        <v>0</v>
      </c>
      <c r="D87" s="434">
        <v>0</v>
      </c>
      <c r="E87" s="434">
        <v>0</v>
      </c>
      <c r="F87" s="434">
        <v>0</v>
      </c>
    </row>
    <row r="88" spans="2:6" ht="15.75" thickBot="1" x14ac:dyDescent="0.3">
      <c r="B88" s="1452" t="s">
        <v>455</v>
      </c>
      <c r="C88" s="434">
        <v>0</v>
      </c>
      <c r="D88" s="434">
        <v>0</v>
      </c>
      <c r="E88" s="434">
        <v>0</v>
      </c>
      <c r="F88" s="434">
        <v>0</v>
      </c>
    </row>
    <row r="89" spans="2:6" ht="15.75" thickBot="1" x14ac:dyDescent="0.3">
      <c r="B89" s="1458" t="s">
        <v>457</v>
      </c>
      <c r="C89" s="436">
        <f>C79+C84</f>
        <v>1000</v>
      </c>
      <c r="D89" s="436">
        <f>D79+D84</f>
        <v>2000</v>
      </c>
      <c r="E89" s="436">
        <f>E79+E84</f>
        <v>2000</v>
      </c>
      <c r="F89" s="1454">
        <f>F79+F84</f>
        <v>2000</v>
      </c>
    </row>
    <row r="90" spans="2:6" ht="15.75" thickBot="1" x14ac:dyDescent="0.3">
      <c r="B90" s="1456" t="s">
        <v>482</v>
      </c>
      <c r="C90" s="442">
        <f>IF(C89-C71=0,0,"Error")</f>
        <v>0</v>
      </c>
      <c r="D90" s="442">
        <f t="shared" ref="D90:F90" si="14">IF(D89-D71=0,0,"Error")</f>
        <v>0</v>
      </c>
      <c r="E90" s="442">
        <f t="shared" si="14"/>
        <v>0</v>
      </c>
      <c r="F90" s="442">
        <f t="shared" si="14"/>
        <v>0</v>
      </c>
    </row>
    <row r="91" spans="2:6" ht="23.25" thickBot="1" x14ac:dyDescent="0.3">
      <c r="B91" s="1439" t="s">
        <v>502</v>
      </c>
      <c r="C91" s="423" t="s">
        <v>2698</v>
      </c>
      <c r="D91" s="443" t="s">
        <v>449</v>
      </c>
      <c r="E91" s="1814" t="s">
        <v>2699</v>
      </c>
      <c r="F91" s="1815"/>
    </row>
    <row r="92" spans="2:6" ht="33.75" customHeight="1" thickBot="1" x14ac:dyDescent="0.3">
      <c r="B92" s="1440" t="s">
        <v>427</v>
      </c>
      <c r="C92" s="1810" t="s">
        <v>2700</v>
      </c>
      <c r="D92" s="1787"/>
      <c r="E92" s="1787"/>
      <c r="F92" s="1788"/>
    </row>
    <row r="93" spans="2:6" ht="15.75" thickBot="1" x14ac:dyDescent="0.3">
      <c r="B93" s="1440" t="s">
        <v>21</v>
      </c>
      <c r="C93" s="1802" t="s">
        <v>1551</v>
      </c>
      <c r="D93" s="1803"/>
      <c r="E93" s="1803"/>
      <c r="F93" s="1804"/>
    </row>
    <row r="94" spans="2:6" ht="12.75" customHeight="1" x14ac:dyDescent="0.25">
      <c r="B94" s="1784"/>
      <c r="C94" s="425">
        <v>2023</v>
      </c>
      <c r="D94" s="425">
        <v>2024</v>
      </c>
      <c r="E94" s="1441">
        <v>2025</v>
      </c>
      <c r="F94" s="1441">
        <v>2026</v>
      </c>
    </row>
    <row r="95" spans="2:6" ht="9" customHeight="1" thickBot="1" x14ac:dyDescent="0.3">
      <c r="B95" s="1785"/>
      <c r="C95" s="427" t="s">
        <v>22</v>
      </c>
      <c r="D95" s="427" t="s">
        <v>23</v>
      </c>
      <c r="E95" s="427" t="s">
        <v>23</v>
      </c>
      <c r="F95" s="1442" t="s">
        <v>23</v>
      </c>
    </row>
    <row r="96" spans="2:6" ht="15.75" thickBot="1" x14ac:dyDescent="0.3">
      <c r="B96" s="1440" t="s">
        <v>33</v>
      </c>
      <c r="C96" s="1459">
        <v>62</v>
      </c>
      <c r="D96" s="1459">
        <v>0</v>
      </c>
      <c r="E96" s="1459">
        <v>0</v>
      </c>
      <c r="F96" s="1459">
        <v>0</v>
      </c>
    </row>
    <row r="97" spans="2:6" ht="15.75" thickBot="1" x14ac:dyDescent="0.3">
      <c r="B97" s="1440" t="s">
        <v>431</v>
      </c>
      <c r="C97" s="428">
        <v>5000</v>
      </c>
      <c r="D97" s="428">
        <v>0</v>
      </c>
      <c r="E97" s="428">
        <v>0</v>
      </c>
      <c r="F97" s="428">
        <v>0</v>
      </c>
    </row>
    <row r="98" spans="2:6" ht="15.75" thickBot="1" x14ac:dyDescent="0.3">
      <c r="B98" s="1440" t="s">
        <v>432</v>
      </c>
      <c r="C98" s="428">
        <f>C97/C96</f>
        <v>80.645161290322577</v>
      </c>
      <c r="D98" s="428"/>
      <c r="E98" s="428"/>
      <c r="F98" s="428"/>
    </row>
    <row r="99" spans="2:6" ht="15.75" thickBot="1" x14ac:dyDescent="0.3">
      <c r="B99" s="1440" t="s">
        <v>433</v>
      </c>
      <c r="C99" s="426" t="s">
        <v>499</v>
      </c>
      <c r="D99" s="431"/>
      <c r="E99" s="431"/>
      <c r="F99" s="1445"/>
    </row>
    <row r="100" spans="2:6" ht="15.75" thickBot="1" x14ac:dyDescent="0.3">
      <c r="B100" s="1440" t="s">
        <v>434</v>
      </c>
      <c r="C100" s="426" t="s">
        <v>499</v>
      </c>
      <c r="D100" s="431"/>
      <c r="E100" s="431"/>
      <c r="F100" s="1445"/>
    </row>
    <row r="101" spans="2:6" ht="15.75" thickBot="1" x14ac:dyDescent="0.3">
      <c r="B101" s="1440" t="s">
        <v>47</v>
      </c>
      <c r="C101" s="426" t="s">
        <v>499</v>
      </c>
      <c r="D101" s="431"/>
      <c r="E101" s="431"/>
      <c r="F101" s="1445"/>
    </row>
    <row r="102" spans="2:6" ht="15.75" thickBot="1" x14ac:dyDescent="0.3">
      <c r="B102" s="1811" t="s">
        <v>595</v>
      </c>
      <c r="C102" s="1812"/>
      <c r="D102" s="1812"/>
      <c r="E102" s="1812"/>
      <c r="F102" s="1813"/>
    </row>
    <row r="103" spans="2:6" ht="12.75" customHeight="1" x14ac:dyDescent="0.25">
      <c r="B103" s="1784"/>
      <c r="C103" s="425">
        <v>2023</v>
      </c>
      <c r="D103" s="425">
        <v>2024</v>
      </c>
      <c r="E103" s="1441">
        <v>2025</v>
      </c>
      <c r="F103" s="1441">
        <v>2026</v>
      </c>
    </row>
    <row r="104" spans="2:6" ht="15.75" thickBot="1" x14ac:dyDescent="0.3">
      <c r="B104" s="1785"/>
      <c r="C104" s="427" t="s">
        <v>22</v>
      </c>
      <c r="D104" s="427" t="s">
        <v>23</v>
      </c>
      <c r="E104" s="427" t="s">
        <v>23</v>
      </c>
      <c r="F104" s="1442" t="s">
        <v>23</v>
      </c>
    </row>
    <row r="105" spans="2:6" ht="15.75" thickBot="1" x14ac:dyDescent="0.3">
      <c r="B105" s="1450" t="s">
        <v>452</v>
      </c>
      <c r="C105" s="434">
        <f>C106+C107+C108+C109</f>
        <v>0</v>
      </c>
      <c r="D105" s="434">
        <f t="shared" ref="D105:F105" si="15">D106+D107+D108+D109</f>
        <v>0</v>
      </c>
      <c r="E105" s="434">
        <f t="shared" si="15"/>
        <v>0</v>
      </c>
      <c r="F105" s="1451">
        <f t="shared" si="15"/>
        <v>0</v>
      </c>
    </row>
    <row r="106" spans="2:6" ht="15.75" thickBot="1" x14ac:dyDescent="0.3">
      <c r="B106" s="1452" t="s">
        <v>437</v>
      </c>
      <c r="C106" s="434">
        <v>0</v>
      </c>
      <c r="D106" s="434">
        <v>0</v>
      </c>
      <c r="E106" s="434">
        <v>0</v>
      </c>
      <c r="F106" s="434">
        <v>0</v>
      </c>
    </row>
    <row r="107" spans="2:6" ht="15.75" thickBot="1" x14ac:dyDescent="0.3">
      <c r="B107" s="1452" t="s">
        <v>453</v>
      </c>
      <c r="C107" s="434">
        <v>0</v>
      </c>
      <c r="D107" s="434">
        <v>0</v>
      </c>
      <c r="E107" s="434">
        <v>0</v>
      </c>
      <c r="F107" s="434">
        <v>0</v>
      </c>
    </row>
    <row r="108" spans="2:6" ht="15.75" thickBot="1" x14ac:dyDescent="0.3">
      <c r="B108" s="1452" t="s">
        <v>454</v>
      </c>
      <c r="C108" s="434">
        <v>0</v>
      </c>
      <c r="D108" s="434">
        <v>0</v>
      </c>
      <c r="E108" s="434">
        <v>0</v>
      </c>
      <c r="F108" s="434">
        <v>0</v>
      </c>
    </row>
    <row r="109" spans="2:6" ht="15.75" thickBot="1" x14ac:dyDescent="0.3">
      <c r="B109" s="1452" t="s">
        <v>455</v>
      </c>
      <c r="C109" s="434">
        <v>0</v>
      </c>
      <c r="D109" s="434">
        <v>0</v>
      </c>
      <c r="E109" s="434">
        <v>0</v>
      </c>
      <c r="F109" s="434">
        <v>0</v>
      </c>
    </row>
    <row r="110" spans="2:6" ht="15.75" thickBot="1" x14ac:dyDescent="0.3">
      <c r="B110" s="1450" t="s">
        <v>456</v>
      </c>
      <c r="C110" s="436">
        <f>C111+C112+C113+C114</f>
        <v>5000</v>
      </c>
      <c r="D110" s="436">
        <f t="shared" ref="D110:F110" si="16">D111+D112+D113+D114</f>
        <v>0</v>
      </c>
      <c r="E110" s="436">
        <f t="shared" si="16"/>
        <v>0</v>
      </c>
      <c r="F110" s="1454">
        <f t="shared" si="16"/>
        <v>0</v>
      </c>
    </row>
    <row r="111" spans="2:6" ht="15.75" thickBot="1" x14ac:dyDescent="0.3">
      <c r="B111" s="1452" t="s">
        <v>437</v>
      </c>
      <c r="C111" s="434">
        <v>5000</v>
      </c>
      <c r="D111" s="438">
        <v>0</v>
      </c>
      <c r="E111" s="438">
        <v>0</v>
      </c>
      <c r="F111" s="438">
        <v>0</v>
      </c>
    </row>
    <row r="112" spans="2:6" ht="15.75" thickBot="1" x14ac:dyDescent="0.3">
      <c r="B112" s="1452" t="s">
        <v>453</v>
      </c>
      <c r="C112" s="436"/>
      <c r="D112" s="434"/>
      <c r="E112" s="434"/>
      <c r="F112" s="1451"/>
    </row>
    <row r="113" spans="2:6" ht="15.75" thickBot="1" x14ac:dyDescent="0.3">
      <c r="B113" s="1452" t="s">
        <v>454</v>
      </c>
      <c r="C113" s="436"/>
      <c r="D113" s="434"/>
      <c r="E113" s="434"/>
      <c r="F113" s="1451"/>
    </row>
    <row r="114" spans="2:6" ht="15.75" thickBot="1" x14ac:dyDescent="0.3">
      <c r="B114" s="1452" t="s">
        <v>455</v>
      </c>
      <c r="C114" s="436"/>
      <c r="D114" s="434"/>
      <c r="E114" s="434"/>
      <c r="F114" s="1451"/>
    </row>
    <row r="115" spans="2:6" ht="15.75" thickBot="1" x14ac:dyDescent="0.3">
      <c r="B115" s="1458" t="s">
        <v>548</v>
      </c>
      <c r="C115" s="436">
        <f>C105+C110</f>
        <v>5000</v>
      </c>
      <c r="D115" s="436">
        <f t="shared" ref="D115:F115" si="17">D105+D110</f>
        <v>0</v>
      </c>
      <c r="E115" s="436">
        <f t="shared" si="17"/>
        <v>0</v>
      </c>
      <c r="F115" s="1454">
        <f t="shared" si="17"/>
        <v>0</v>
      </c>
    </row>
    <row r="116" spans="2:6" ht="15.75" thickBot="1" x14ac:dyDescent="0.3">
      <c r="B116" s="1456" t="s">
        <v>482</v>
      </c>
      <c r="C116" s="442">
        <f>IF(C115-C97=0,0,"Error")</f>
        <v>0</v>
      </c>
      <c r="D116" s="442">
        <f t="shared" ref="D116:F116" si="18">IF(D115-D97=0,0,"Error")</f>
        <v>0</v>
      </c>
      <c r="E116" s="442">
        <f t="shared" si="18"/>
        <v>0</v>
      </c>
      <c r="F116" s="442">
        <f t="shared" si="18"/>
        <v>0</v>
      </c>
    </row>
    <row r="117" spans="2:6" ht="15.75" thickBot="1" x14ac:dyDescent="0.3">
      <c r="B117" s="1789" t="s">
        <v>66</v>
      </c>
      <c r="C117" s="1790"/>
      <c r="D117" s="1790"/>
      <c r="E117" s="1790"/>
      <c r="F117" s="1791"/>
    </row>
    <row r="118" spans="2:6" ht="15.75" thickBot="1" x14ac:dyDescent="0.3">
      <c r="B118" s="1789" t="s">
        <v>446</v>
      </c>
      <c r="C118" s="1790"/>
      <c r="D118" s="1790"/>
      <c r="E118" s="1790"/>
      <c r="F118" s="1791"/>
    </row>
    <row r="119" spans="2:6" ht="48" customHeight="1" thickBot="1" x14ac:dyDescent="0.3">
      <c r="B119" s="1439" t="s">
        <v>518</v>
      </c>
      <c r="C119" s="423" t="s">
        <v>2701</v>
      </c>
      <c r="D119" s="443" t="s">
        <v>449</v>
      </c>
      <c r="E119" s="1816" t="s">
        <v>2702</v>
      </c>
      <c r="F119" s="1815"/>
    </row>
    <row r="120" spans="2:6" ht="29.25" customHeight="1" thickBot="1" x14ac:dyDescent="0.3">
      <c r="B120" s="1440" t="s">
        <v>427</v>
      </c>
      <c r="C120" s="1810" t="s">
        <v>2703</v>
      </c>
      <c r="D120" s="1787"/>
      <c r="E120" s="1787"/>
      <c r="F120" s="1788"/>
    </row>
    <row r="121" spans="2:6" ht="15.75" thickBot="1" x14ac:dyDescent="0.3">
      <c r="B121" s="1440" t="s">
        <v>21</v>
      </c>
      <c r="C121" s="1817" t="s">
        <v>1551</v>
      </c>
      <c r="D121" s="1818"/>
      <c r="E121" s="1818"/>
      <c r="F121" s="1819"/>
    </row>
    <row r="122" spans="2:6" ht="12.75" customHeight="1" x14ac:dyDescent="0.25">
      <c r="B122" s="1784"/>
      <c r="C122" s="425">
        <v>2023</v>
      </c>
      <c r="D122" s="425">
        <v>2024</v>
      </c>
      <c r="E122" s="1441">
        <v>2025</v>
      </c>
      <c r="F122" s="1441">
        <v>2026</v>
      </c>
    </row>
    <row r="123" spans="2:6" ht="9" customHeight="1" thickBot="1" x14ac:dyDescent="0.3">
      <c r="B123" s="1785"/>
      <c r="C123" s="427" t="s">
        <v>22</v>
      </c>
      <c r="D123" s="427" t="s">
        <v>23</v>
      </c>
      <c r="E123" s="427" t="s">
        <v>23</v>
      </c>
      <c r="F123" s="1442" t="s">
        <v>23</v>
      </c>
    </row>
    <row r="124" spans="2:6" ht="15.75" thickBot="1" x14ac:dyDescent="0.3">
      <c r="B124" s="1440" t="s">
        <v>33</v>
      </c>
      <c r="C124" s="428">
        <v>1</v>
      </c>
      <c r="D124" s="428">
        <v>0</v>
      </c>
      <c r="E124" s="428">
        <v>0</v>
      </c>
      <c r="F124" s="1444">
        <v>0</v>
      </c>
    </row>
    <row r="125" spans="2:6" ht="15.75" thickBot="1" x14ac:dyDescent="0.3">
      <c r="B125" s="1440" t="s">
        <v>431</v>
      </c>
      <c r="C125" s="428">
        <f>C143</f>
        <v>67000</v>
      </c>
      <c r="D125" s="428">
        <f t="shared" ref="D125:E125" si="19">D143</f>
        <v>0</v>
      </c>
      <c r="E125" s="428">
        <f t="shared" si="19"/>
        <v>0</v>
      </c>
      <c r="F125" s="1444">
        <f>F143</f>
        <v>0</v>
      </c>
    </row>
    <row r="126" spans="2:6" ht="15.75" thickBot="1" x14ac:dyDescent="0.3">
      <c r="B126" s="1440" t="s">
        <v>432</v>
      </c>
      <c r="C126" s="428">
        <f>C125/C124</f>
        <v>67000</v>
      </c>
      <c r="D126" s="428"/>
      <c r="E126" s="428"/>
      <c r="F126" s="1444"/>
    </row>
    <row r="127" spans="2:6" ht="15.75" thickBot="1" x14ac:dyDescent="0.3">
      <c r="B127" s="1440" t="s">
        <v>433</v>
      </c>
      <c r="C127" s="426"/>
      <c r="D127" s="431"/>
      <c r="E127" s="431"/>
      <c r="F127" s="1445"/>
    </row>
    <row r="128" spans="2:6" ht="15.75" thickBot="1" x14ac:dyDescent="0.3">
      <c r="B128" s="1440" t="s">
        <v>434</v>
      </c>
      <c r="C128" s="426"/>
      <c r="D128" s="431"/>
      <c r="E128" s="431"/>
      <c r="F128" s="1445"/>
    </row>
    <row r="129" spans="2:6" ht="15.75" thickBot="1" x14ac:dyDescent="0.3">
      <c r="B129" s="1440" t="s">
        <v>47</v>
      </c>
      <c r="C129" s="426"/>
      <c r="D129" s="431"/>
      <c r="E129" s="431"/>
      <c r="F129" s="1445"/>
    </row>
    <row r="130" spans="2:6" ht="15.75" thickBot="1" x14ac:dyDescent="0.3">
      <c r="B130" s="1811" t="s">
        <v>575</v>
      </c>
      <c r="C130" s="1812"/>
      <c r="D130" s="1812"/>
      <c r="E130" s="1812"/>
      <c r="F130" s="1813"/>
    </row>
    <row r="131" spans="2:6" ht="12.75" customHeight="1" x14ac:dyDescent="0.25">
      <c r="B131" s="1784"/>
      <c r="C131" s="425">
        <v>2023</v>
      </c>
      <c r="D131" s="425">
        <v>2024</v>
      </c>
      <c r="E131" s="1441">
        <v>2025</v>
      </c>
      <c r="F131" s="1441">
        <v>2026</v>
      </c>
    </row>
    <row r="132" spans="2:6" ht="9" customHeight="1" thickBot="1" x14ac:dyDescent="0.3">
      <c r="B132" s="1785"/>
      <c r="C132" s="427" t="s">
        <v>22</v>
      </c>
      <c r="D132" s="427" t="s">
        <v>23</v>
      </c>
      <c r="E132" s="427" t="s">
        <v>23</v>
      </c>
      <c r="F132" s="1442" t="s">
        <v>23</v>
      </c>
    </row>
    <row r="133" spans="2:6" ht="15.75" hidden="1" thickBot="1" x14ac:dyDescent="0.3">
      <c r="B133" s="1450" t="s">
        <v>452</v>
      </c>
      <c r="C133" s="434">
        <f>C134+C135+C136+C137</f>
        <v>0</v>
      </c>
      <c r="D133" s="434">
        <f t="shared" ref="D133:F133" si="20">D134+D135+D136+D137</f>
        <v>0</v>
      </c>
      <c r="E133" s="434">
        <f t="shared" si="20"/>
        <v>0</v>
      </c>
      <c r="F133" s="1451">
        <f t="shared" si="20"/>
        <v>0</v>
      </c>
    </row>
    <row r="134" spans="2:6" ht="15.75" hidden="1" thickBot="1" x14ac:dyDescent="0.3">
      <c r="B134" s="1452" t="s">
        <v>437</v>
      </c>
      <c r="C134" s="434"/>
      <c r="D134" s="434"/>
      <c r="E134" s="434"/>
      <c r="F134" s="1451"/>
    </row>
    <row r="135" spans="2:6" ht="15.75" hidden="1" thickBot="1" x14ac:dyDescent="0.3">
      <c r="B135" s="1452" t="s">
        <v>453</v>
      </c>
      <c r="C135" s="434"/>
      <c r="D135" s="434"/>
      <c r="E135" s="434"/>
      <c r="F135" s="1451"/>
    </row>
    <row r="136" spans="2:6" ht="15.75" hidden="1" thickBot="1" x14ac:dyDescent="0.3">
      <c r="B136" s="1452" t="s">
        <v>454</v>
      </c>
      <c r="C136" s="434"/>
      <c r="D136" s="434"/>
      <c r="E136" s="434"/>
      <c r="F136" s="1451"/>
    </row>
    <row r="137" spans="2:6" ht="15.75" hidden="1" thickBot="1" x14ac:dyDescent="0.3">
      <c r="B137" s="1452" t="s">
        <v>455</v>
      </c>
      <c r="C137" s="434"/>
      <c r="D137" s="434"/>
      <c r="E137" s="434"/>
      <c r="F137" s="1451"/>
    </row>
    <row r="138" spans="2:6" ht="15.75" thickBot="1" x14ac:dyDescent="0.3">
      <c r="B138" s="1450" t="s">
        <v>456</v>
      </c>
      <c r="C138" s="436">
        <f>C139+C140+C141+C142</f>
        <v>67000</v>
      </c>
      <c r="D138" s="436">
        <f t="shared" ref="D138:F138" si="21">D139+D140+D141+D142</f>
        <v>0</v>
      </c>
      <c r="E138" s="436">
        <f t="shared" si="21"/>
        <v>0</v>
      </c>
      <c r="F138" s="1454">
        <f t="shared" si="21"/>
        <v>0</v>
      </c>
    </row>
    <row r="139" spans="2:6" ht="15.75" thickBot="1" x14ac:dyDescent="0.3">
      <c r="B139" s="1452" t="s">
        <v>437</v>
      </c>
      <c r="C139" s="434">
        <v>67000</v>
      </c>
      <c r="D139" s="434"/>
      <c r="E139" s="434">
        <v>0</v>
      </c>
      <c r="F139" s="1451">
        <v>0</v>
      </c>
    </row>
    <row r="140" spans="2:6" ht="15.75" thickBot="1" x14ac:dyDescent="0.3">
      <c r="B140" s="1452" t="s">
        <v>453</v>
      </c>
      <c r="C140" s="436"/>
      <c r="D140" s="434"/>
      <c r="E140" s="434"/>
      <c r="F140" s="1451"/>
    </row>
    <row r="141" spans="2:6" ht="15.75" thickBot="1" x14ac:dyDescent="0.3">
      <c r="B141" s="1452" t="s">
        <v>454</v>
      </c>
      <c r="C141" s="436"/>
      <c r="D141" s="434"/>
      <c r="E141" s="434"/>
      <c r="F141" s="1451"/>
    </row>
    <row r="142" spans="2:6" ht="15.75" thickBot="1" x14ac:dyDescent="0.3">
      <c r="B142" s="1452" t="s">
        <v>455</v>
      </c>
      <c r="C142" s="436"/>
      <c r="D142" s="434"/>
      <c r="E142" s="434"/>
      <c r="F142" s="1451"/>
    </row>
    <row r="143" spans="2:6" ht="15.75" thickBot="1" x14ac:dyDescent="0.3">
      <c r="B143" s="1458" t="s">
        <v>457</v>
      </c>
      <c r="C143" s="436">
        <f>C133+C138</f>
        <v>67000</v>
      </c>
      <c r="D143" s="436">
        <f t="shared" ref="D143:F143" si="22">D133+D138</f>
        <v>0</v>
      </c>
      <c r="E143" s="436">
        <f t="shared" si="22"/>
        <v>0</v>
      </c>
      <c r="F143" s="436">
        <f t="shared" si="22"/>
        <v>0</v>
      </c>
    </row>
    <row r="144" spans="2:6" ht="15.75" thickBot="1" x14ac:dyDescent="0.3">
      <c r="B144" s="1456" t="s">
        <v>482</v>
      </c>
      <c r="C144" s="442">
        <f>IF(C143-C125=0,0,"Error")</f>
        <v>0</v>
      </c>
      <c r="D144" s="442">
        <f t="shared" ref="D144:F144" si="23">IF(D143-D125=0,0,"Error")</f>
        <v>0</v>
      </c>
      <c r="E144" s="442">
        <f t="shared" si="23"/>
        <v>0</v>
      </c>
      <c r="F144" s="442">
        <f t="shared" si="23"/>
        <v>0</v>
      </c>
    </row>
    <row r="145" spans="2:6" ht="15.75" thickBot="1" x14ac:dyDescent="0.3">
      <c r="B145" s="1460"/>
      <c r="C145" s="450"/>
      <c r="D145" s="450"/>
      <c r="E145" s="450"/>
      <c r="F145" s="1461"/>
    </row>
    <row r="146" spans="2:6" ht="24.75" thickBot="1" x14ac:dyDescent="0.3">
      <c r="B146" s="1432" t="s">
        <v>475</v>
      </c>
      <c r="C146" s="451">
        <f>C32+C71+C97+C125</f>
        <v>288400</v>
      </c>
      <c r="D146" s="451">
        <f t="shared" ref="D146:F146" si="24">D32+D71+D97+D125</f>
        <v>217400</v>
      </c>
      <c r="E146" s="451">
        <f t="shared" si="24"/>
        <v>219000</v>
      </c>
      <c r="F146" s="451">
        <f t="shared" si="24"/>
        <v>222000</v>
      </c>
    </row>
    <row r="147" spans="2:6" ht="24.75" thickBot="1" x14ac:dyDescent="0.3">
      <c r="B147" s="1432" t="s">
        <v>476</v>
      </c>
      <c r="C147" s="451">
        <f>C61+C143+C115+C89</f>
        <v>288400</v>
      </c>
      <c r="D147" s="451">
        <f t="shared" ref="D147:F147" si="25">D61+D143+D115+D89</f>
        <v>217400</v>
      </c>
      <c r="E147" s="451">
        <f t="shared" si="25"/>
        <v>219000</v>
      </c>
      <c r="F147" s="451">
        <f t="shared" si="25"/>
        <v>222000</v>
      </c>
    </row>
    <row r="148" spans="2:6" ht="15.75" thickBot="1" x14ac:dyDescent="0.3">
      <c r="B148" s="1450" t="s">
        <v>436</v>
      </c>
      <c r="C148" s="452">
        <f>C149+C150</f>
        <v>168700</v>
      </c>
      <c r="D148" s="452">
        <f t="shared" ref="D148:F148" si="26">D149+D150</f>
        <v>168700</v>
      </c>
      <c r="E148" s="452">
        <f t="shared" si="26"/>
        <v>168700</v>
      </c>
      <c r="F148" s="1462">
        <f t="shared" si="26"/>
        <v>168700</v>
      </c>
    </row>
    <row r="149" spans="2:6" ht="15.75" thickBot="1" x14ac:dyDescent="0.3">
      <c r="B149" s="1452" t="s">
        <v>437</v>
      </c>
      <c r="C149" s="436">
        <f>C41</f>
        <v>168700</v>
      </c>
      <c r="D149" s="436">
        <f t="shared" ref="D149:F150" si="27">D41</f>
        <v>168700</v>
      </c>
      <c r="E149" s="436">
        <f t="shared" si="27"/>
        <v>168700</v>
      </c>
      <c r="F149" s="436">
        <f t="shared" si="27"/>
        <v>168700</v>
      </c>
    </row>
    <row r="150" spans="2:6" ht="15.75" thickBot="1" x14ac:dyDescent="0.3">
      <c r="B150" s="1452" t="s">
        <v>477</v>
      </c>
      <c r="C150" s="436">
        <f>C42</f>
        <v>0</v>
      </c>
      <c r="D150" s="436">
        <f t="shared" si="27"/>
        <v>0</v>
      </c>
      <c r="E150" s="436">
        <f t="shared" si="27"/>
        <v>0</v>
      </c>
      <c r="F150" s="436">
        <f t="shared" si="27"/>
        <v>0</v>
      </c>
    </row>
    <row r="151" spans="2:6" ht="15.75" thickBot="1" x14ac:dyDescent="0.3">
      <c r="B151" s="1450" t="s">
        <v>478</v>
      </c>
      <c r="C151" s="452">
        <f>C152+C153</f>
        <v>21700</v>
      </c>
      <c r="D151" s="452">
        <f t="shared" ref="D151:F151" si="28">D152+D153</f>
        <v>21700</v>
      </c>
      <c r="E151" s="452">
        <f t="shared" si="28"/>
        <v>21700</v>
      </c>
      <c r="F151" s="1462">
        <f t="shared" si="28"/>
        <v>21700</v>
      </c>
    </row>
    <row r="152" spans="2:6" ht="15.75" thickBot="1" x14ac:dyDescent="0.3">
      <c r="B152" s="1452" t="s">
        <v>437</v>
      </c>
      <c r="C152" s="434">
        <f>C44</f>
        <v>21700</v>
      </c>
      <c r="D152" s="434">
        <f t="shared" ref="D152:F153" si="29">D44</f>
        <v>21700</v>
      </c>
      <c r="E152" s="434">
        <f t="shared" si="29"/>
        <v>21700</v>
      </c>
      <c r="F152" s="434">
        <f t="shared" si="29"/>
        <v>21700</v>
      </c>
    </row>
    <row r="153" spans="2:6" ht="15.75" thickBot="1" x14ac:dyDescent="0.3">
      <c r="B153" s="1452" t="s">
        <v>477</v>
      </c>
      <c r="C153" s="436">
        <f>C45</f>
        <v>0</v>
      </c>
      <c r="D153" s="436">
        <f t="shared" si="29"/>
        <v>0</v>
      </c>
      <c r="E153" s="436">
        <f t="shared" si="29"/>
        <v>0</v>
      </c>
      <c r="F153" s="436">
        <f t="shared" si="29"/>
        <v>0</v>
      </c>
    </row>
    <row r="154" spans="2:6" ht="15.75" thickBot="1" x14ac:dyDescent="0.3">
      <c r="B154" s="1450" t="s">
        <v>440</v>
      </c>
      <c r="C154" s="452">
        <f>C155+C156</f>
        <v>23770</v>
      </c>
      <c r="D154" s="452">
        <f t="shared" ref="D154:F154" si="30">D155+D156</f>
        <v>23770</v>
      </c>
      <c r="E154" s="452">
        <f t="shared" si="30"/>
        <v>25370</v>
      </c>
      <c r="F154" s="1462">
        <f t="shared" si="30"/>
        <v>28370</v>
      </c>
    </row>
    <row r="155" spans="2:6" ht="15.75" thickBot="1" x14ac:dyDescent="0.3">
      <c r="B155" s="1452" t="s">
        <v>437</v>
      </c>
      <c r="C155" s="436">
        <f>C47</f>
        <v>23770</v>
      </c>
      <c r="D155" s="436">
        <f t="shared" ref="D155:F156" si="31">D47</f>
        <v>23770</v>
      </c>
      <c r="E155" s="436">
        <f t="shared" si="31"/>
        <v>25370</v>
      </c>
      <c r="F155" s="436">
        <f t="shared" si="31"/>
        <v>28370</v>
      </c>
    </row>
    <row r="156" spans="2:6" ht="15.75" thickBot="1" x14ac:dyDescent="0.3">
      <c r="B156" s="1452" t="s">
        <v>477</v>
      </c>
      <c r="C156" s="436">
        <f>C48</f>
        <v>0</v>
      </c>
      <c r="D156" s="436">
        <f t="shared" si="31"/>
        <v>0</v>
      </c>
      <c r="E156" s="436">
        <f t="shared" si="31"/>
        <v>0</v>
      </c>
      <c r="F156" s="436">
        <f t="shared" si="31"/>
        <v>0</v>
      </c>
    </row>
    <row r="157" spans="2:6" ht="15.75" thickBot="1" x14ac:dyDescent="0.3">
      <c r="B157" s="1450" t="s">
        <v>441</v>
      </c>
      <c r="C157" s="452">
        <f>C158+C159</f>
        <v>0</v>
      </c>
      <c r="D157" s="452">
        <f t="shared" ref="D157:F157" si="32">D158+D159</f>
        <v>0</v>
      </c>
      <c r="E157" s="452">
        <f t="shared" si="32"/>
        <v>0</v>
      </c>
      <c r="F157" s="1462">
        <f t="shared" si="32"/>
        <v>0</v>
      </c>
    </row>
    <row r="158" spans="2:6" ht="15.75" thickBot="1" x14ac:dyDescent="0.3">
      <c r="B158" s="1452" t="s">
        <v>437</v>
      </c>
      <c r="C158" s="434">
        <f>C50</f>
        <v>0</v>
      </c>
      <c r="D158" s="434">
        <f t="shared" ref="D158:F159" si="33">D50</f>
        <v>0</v>
      </c>
      <c r="E158" s="434">
        <f t="shared" si="33"/>
        <v>0</v>
      </c>
      <c r="F158" s="434">
        <f t="shared" si="33"/>
        <v>0</v>
      </c>
    </row>
    <row r="159" spans="2:6" ht="15.75" thickBot="1" x14ac:dyDescent="0.3">
      <c r="B159" s="1452" t="s">
        <v>477</v>
      </c>
      <c r="C159" s="436">
        <f>C51</f>
        <v>0</v>
      </c>
      <c r="D159" s="436">
        <f t="shared" si="33"/>
        <v>0</v>
      </c>
      <c r="E159" s="436">
        <f t="shared" si="33"/>
        <v>0</v>
      </c>
      <c r="F159" s="436">
        <f t="shared" si="33"/>
        <v>0</v>
      </c>
    </row>
    <row r="160" spans="2:6" ht="15.75" thickBot="1" x14ac:dyDescent="0.3">
      <c r="B160" s="1450" t="s">
        <v>442</v>
      </c>
      <c r="C160" s="452">
        <f>C161+C162</f>
        <v>0</v>
      </c>
      <c r="D160" s="452">
        <f t="shared" ref="D160:F160" si="34">D161+D162</f>
        <v>0</v>
      </c>
      <c r="E160" s="452">
        <f t="shared" si="34"/>
        <v>0</v>
      </c>
      <c r="F160" s="1462">
        <f t="shared" si="34"/>
        <v>0</v>
      </c>
    </row>
    <row r="161" spans="2:6" ht="15.75" thickBot="1" x14ac:dyDescent="0.3">
      <c r="B161" s="1452" t="s">
        <v>437</v>
      </c>
      <c r="C161" s="434">
        <f>C53</f>
        <v>0</v>
      </c>
      <c r="D161" s="434">
        <f t="shared" ref="D161:F162" si="35">D53</f>
        <v>0</v>
      </c>
      <c r="E161" s="434">
        <f t="shared" si="35"/>
        <v>0</v>
      </c>
      <c r="F161" s="434">
        <f t="shared" si="35"/>
        <v>0</v>
      </c>
    </row>
    <row r="162" spans="2:6" ht="15.75" thickBot="1" x14ac:dyDescent="0.3">
      <c r="B162" s="1452" t="s">
        <v>477</v>
      </c>
      <c r="C162" s="436">
        <f>C54</f>
        <v>0</v>
      </c>
      <c r="D162" s="436">
        <f t="shared" si="35"/>
        <v>0</v>
      </c>
      <c r="E162" s="436">
        <f t="shared" si="35"/>
        <v>0</v>
      </c>
      <c r="F162" s="436">
        <f t="shared" si="35"/>
        <v>0</v>
      </c>
    </row>
    <row r="163" spans="2:6" ht="15.75" thickBot="1" x14ac:dyDescent="0.3">
      <c r="B163" s="1450" t="s">
        <v>443</v>
      </c>
      <c r="C163" s="452">
        <f>C164+C165</f>
        <v>0</v>
      </c>
      <c r="D163" s="452">
        <f>D164+D165</f>
        <v>0</v>
      </c>
      <c r="E163" s="452">
        <f t="shared" ref="E163:F163" si="36">E164+E165</f>
        <v>0</v>
      </c>
      <c r="F163" s="1462">
        <f t="shared" si="36"/>
        <v>0</v>
      </c>
    </row>
    <row r="164" spans="2:6" ht="15.75" thickBot="1" x14ac:dyDescent="0.3">
      <c r="B164" s="1452" t="s">
        <v>437</v>
      </c>
      <c r="C164" s="434">
        <f>C56</f>
        <v>0</v>
      </c>
      <c r="D164" s="434">
        <f t="shared" ref="D164:F165" si="37">D56</f>
        <v>0</v>
      </c>
      <c r="E164" s="434">
        <f t="shared" si="37"/>
        <v>0</v>
      </c>
      <c r="F164" s="434">
        <f t="shared" si="37"/>
        <v>0</v>
      </c>
    </row>
    <row r="165" spans="2:6" ht="15.75" thickBot="1" x14ac:dyDescent="0.3">
      <c r="B165" s="1452" t="s">
        <v>477</v>
      </c>
      <c r="C165" s="436">
        <f>C57</f>
        <v>0</v>
      </c>
      <c r="D165" s="436">
        <f t="shared" si="37"/>
        <v>0</v>
      </c>
      <c r="E165" s="436">
        <f t="shared" si="37"/>
        <v>0</v>
      </c>
      <c r="F165" s="436">
        <f t="shared" si="37"/>
        <v>0</v>
      </c>
    </row>
    <row r="166" spans="2:6" ht="15.75" thickBot="1" x14ac:dyDescent="0.3">
      <c r="B166" s="1450" t="s">
        <v>444</v>
      </c>
      <c r="C166" s="452">
        <f>C167+C168</f>
        <v>1230</v>
      </c>
      <c r="D166" s="452">
        <f t="shared" ref="D166:F166" si="38">D167+D168</f>
        <v>1230</v>
      </c>
      <c r="E166" s="452">
        <f t="shared" si="38"/>
        <v>1230</v>
      </c>
      <c r="F166" s="452">
        <f t="shared" si="38"/>
        <v>1230</v>
      </c>
    </row>
    <row r="167" spans="2:6" ht="15.75" thickBot="1" x14ac:dyDescent="0.3">
      <c r="B167" s="1452" t="s">
        <v>437</v>
      </c>
      <c r="C167" s="434">
        <f>C59</f>
        <v>1230</v>
      </c>
      <c r="D167" s="434">
        <f t="shared" ref="D167:F168" si="39">D59</f>
        <v>1230</v>
      </c>
      <c r="E167" s="434">
        <f t="shared" si="39"/>
        <v>1230</v>
      </c>
      <c r="F167" s="434">
        <f t="shared" si="39"/>
        <v>1230</v>
      </c>
    </row>
    <row r="168" spans="2:6" ht="15.75" thickBot="1" x14ac:dyDescent="0.3">
      <c r="B168" s="1452" t="s">
        <v>477</v>
      </c>
      <c r="C168" s="436">
        <f>C60</f>
        <v>0</v>
      </c>
      <c r="D168" s="436">
        <f t="shared" si="39"/>
        <v>0</v>
      </c>
      <c r="E168" s="436">
        <f t="shared" si="39"/>
        <v>0</v>
      </c>
      <c r="F168" s="436">
        <f t="shared" si="39"/>
        <v>0</v>
      </c>
    </row>
    <row r="169" spans="2:6" ht="15.75" hidden="1" thickBot="1" x14ac:dyDescent="0.3">
      <c r="B169" s="1450" t="s">
        <v>479</v>
      </c>
      <c r="C169" s="452">
        <f>C170+C171+C172+C173</f>
        <v>0</v>
      </c>
      <c r="D169" s="452">
        <f t="shared" ref="D169:F169" si="40">D170+D171+D172+D173</f>
        <v>0</v>
      </c>
      <c r="E169" s="452">
        <f t="shared" si="40"/>
        <v>0</v>
      </c>
      <c r="F169" s="1462">
        <f t="shared" si="40"/>
        <v>0</v>
      </c>
    </row>
    <row r="170" spans="2:6" ht="15.75" hidden="1" thickBot="1" x14ac:dyDescent="0.3">
      <c r="B170" s="1452" t="s">
        <v>437</v>
      </c>
      <c r="C170" s="434">
        <f>C80+C106+C134</f>
        <v>0</v>
      </c>
      <c r="D170" s="434">
        <f t="shared" ref="D170:F173" si="41">D80+D106+D134</f>
        <v>0</v>
      </c>
      <c r="E170" s="434">
        <f t="shared" si="41"/>
        <v>0</v>
      </c>
      <c r="F170" s="434">
        <f t="shared" si="41"/>
        <v>0</v>
      </c>
    </row>
    <row r="171" spans="2:6" ht="15.75" hidden="1" thickBot="1" x14ac:dyDescent="0.3">
      <c r="B171" s="1452" t="s">
        <v>480</v>
      </c>
      <c r="C171" s="434">
        <f>C81+C107+C135</f>
        <v>0</v>
      </c>
      <c r="D171" s="434">
        <f t="shared" si="41"/>
        <v>0</v>
      </c>
      <c r="E171" s="434">
        <f t="shared" si="41"/>
        <v>0</v>
      </c>
      <c r="F171" s="434">
        <f t="shared" si="41"/>
        <v>0</v>
      </c>
    </row>
    <row r="172" spans="2:6" ht="15.75" hidden="1" thickBot="1" x14ac:dyDescent="0.3">
      <c r="B172" s="1452" t="s">
        <v>454</v>
      </c>
      <c r="C172" s="434">
        <f>C82+C108+C136</f>
        <v>0</v>
      </c>
      <c r="D172" s="434">
        <f t="shared" si="41"/>
        <v>0</v>
      </c>
      <c r="E172" s="434">
        <f t="shared" si="41"/>
        <v>0</v>
      </c>
      <c r="F172" s="434">
        <f t="shared" si="41"/>
        <v>0</v>
      </c>
    </row>
    <row r="173" spans="2:6" ht="15.75" hidden="1" thickBot="1" x14ac:dyDescent="0.3">
      <c r="B173" s="1452" t="s">
        <v>455</v>
      </c>
      <c r="C173" s="434">
        <f>C83+C109+C137</f>
        <v>0</v>
      </c>
      <c r="D173" s="434">
        <f t="shared" si="41"/>
        <v>0</v>
      </c>
      <c r="E173" s="434">
        <f t="shared" si="41"/>
        <v>0</v>
      </c>
      <c r="F173" s="434">
        <f t="shared" si="41"/>
        <v>0</v>
      </c>
    </row>
    <row r="174" spans="2:6" ht="15.75" thickBot="1" x14ac:dyDescent="0.3">
      <c r="B174" s="1450" t="s">
        <v>481</v>
      </c>
      <c r="C174" s="452">
        <f>C175+C176+C177+C178</f>
        <v>73000</v>
      </c>
      <c r="D174" s="452">
        <f t="shared" ref="D174:F174" si="42">D175+D176+D177+D178</f>
        <v>2000</v>
      </c>
      <c r="E174" s="452">
        <f t="shared" si="42"/>
        <v>2000</v>
      </c>
      <c r="F174" s="452">
        <f t="shared" si="42"/>
        <v>2000</v>
      </c>
    </row>
    <row r="175" spans="2:6" ht="15.75" thickBot="1" x14ac:dyDescent="0.3">
      <c r="B175" s="1452" t="s">
        <v>437</v>
      </c>
      <c r="C175" s="434">
        <f>C85+C111+C139</f>
        <v>73000</v>
      </c>
      <c r="D175" s="434">
        <f t="shared" ref="D175:F178" si="43">D85+D111+D139</f>
        <v>2000</v>
      </c>
      <c r="E175" s="434">
        <f t="shared" si="43"/>
        <v>2000</v>
      </c>
      <c r="F175" s="434">
        <f t="shared" si="43"/>
        <v>2000</v>
      </c>
    </row>
    <row r="176" spans="2:6" ht="15.75" thickBot="1" x14ac:dyDescent="0.3">
      <c r="B176" s="1452" t="s">
        <v>480</v>
      </c>
      <c r="C176" s="434">
        <f>C86+C112+C140</f>
        <v>0</v>
      </c>
      <c r="D176" s="434">
        <f t="shared" si="43"/>
        <v>0</v>
      </c>
      <c r="E176" s="434">
        <f t="shared" si="43"/>
        <v>0</v>
      </c>
      <c r="F176" s="434">
        <f t="shared" si="43"/>
        <v>0</v>
      </c>
    </row>
    <row r="177" spans="2:6" ht="15.75" thickBot="1" x14ac:dyDescent="0.3">
      <c r="B177" s="1452" t="s">
        <v>454</v>
      </c>
      <c r="C177" s="434">
        <f>C87+C113+C141</f>
        <v>0</v>
      </c>
      <c r="D177" s="434">
        <f t="shared" si="43"/>
        <v>0</v>
      </c>
      <c r="E177" s="434">
        <f t="shared" si="43"/>
        <v>0</v>
      </c>
      <c r="F177" s="434">
        <f t="shared" si="43"/>
        <v>0</v>
      </c>
    </row>
    <row r="178" spans="2:6" ht="15.75" thickBot="1" x14ac:dyDescent="0.3">
      <c r="B178" s="1452" t="s">
        <v>455</v>
      </c>
      <c r="C178" s="434">
        <f>C88+C114+C142</f>
        <v>0</v>
      </c>
      <c r="D178" s="434">
        <f t="shared" si="43"/>
        <v>0</v>
      </c>
      <c r="E178" s="434">
        <f t="shared" si="43"/>
        <v>0</v>
      </c>
      <c r="F178" s="434">
        <f t="shared" si="43"/>
        <v>0</v>
      </c>
    </row>
    <row r="179" spans="2:6" ht="15.75" thickBot="1" x14ac:dyDescent="0.3">
      <c r="B179" s="1463" t="s">
        <v>482</v>
      </c>
      <c r="C179" s="1464">
        <f>IF(C147-C146=0,0,"Error")</f>
        <v>0</v>
      </c>
      <c r="D179" s="1464">
        <f t="shared" ref="D179:F179" si="44">IF(D147-D146=0,0,"Error")</f>
        <v>0</v>
      </c>
      <c r="E179" s="1464">
        <f t="shared" si="44"/>
        <v>0</v>
      </c>
      <c r="F179" s="1464">
        <f t="shared" si="44"/>
        <v>0</v>
      </c>
    </row>
    <row r="180" spans="2:6" x14ac:dyDescent="0.25">
      <c r="B180" s="453"/>
      <c r="C180" s="454"/>
      <c r="D180" s="454"/>
      <c r="E180" s="454"/>
      <c r="F180" s="454"/>
    </row>
  </sheetData>
  <mergeCells count="44">
    <mergeCell ref="B130:F130"/>
    <mergeCell ref="B131:B132"/>
    <mergeCell ref="B117:F117"/>
    <mergeCell ref="B118:F118"/>
    <mergeCell ref="E119:F119"/>
    <mergeCell ref="C120:F120"/>
    <mergeCell ref="C121:F121"/>
    <mergeCell ref="B122:B123"/>
    <mergeCell ref="B103:B104"/>
    <mergeCell ref="E65:F65"/>
    <mergeCell ref="C66:F66"/>
    <mergeCell ref="C67:F67"/>
    <mergeCell ref="B68:B69"/>
    <mergeCell ref="B76:F76"/>
    <mergeCell ref="B77:B78"/>
    <mergeCell ref="E91:F91"/>
    <mergeCell ref="C92:F92"/>
    <mergeCell ref="C93:F93"/>
    <mergeCell ref="B94:B95"/>
    <mergeCell ref="B102:F102"/>
    <mergeCell ref="B64:F64"/>
    <mergeCell ref="B21:F21"/>
    <mergeCell ref="B23:F23"/>
    <mergeCell ref="B24:F24"/>
    <mergeCell ref="C25:F25"/>
    <mergeCell ref="C26:F26"/>
    <mergeCell ref="C27:F27"/>
    <mergeCell ref="C28:F28"/>
    <mergeCell ref="B29:B30"/>
    <mergeCell ref="B37:F37"/>
    <mergeCell ref="B38:B39"/>
    <mergeCell ref="B63:F63"/>
    <mergeCell ref="C20:F20"/>
    <mergeCell ref="B2:F2"/>
    <mergeCell ref="B3:F3"/>
    <mergeCell ref="C5:F5"/>
    <mergeCell ref="C6:F6"/>
    <mergeCell ref="C7:F7"/>
    <mergeCell ref="B8:F8"/>
    <mergeCell ref="B9:F9"/>
    <mergeCell ref="C10:F10"/>
    <mergeCell ref="B11:B12"/>
    <mergeCell ref="C15:F15"/>
    <mergeCell ref="B16:F16"/>
  </mergeCells>
  <pageMargins left="0.57999999999999996" right="0.25" top="0.75" bottom="0.75" header="0.3" footer="0.3"/>
  <pageSetup fitToHeight="0" orientation="landscape" r:id="rId1"/>
  <rowBreaks count="1" manualBreakCount="1">
    <brk id="119" max="11"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380"/>
  <sheetViews>
    <sheetView view="pageBreakPreview" topLeftCell="A159" zoomScale="77" zoomScaleNormal="150" zoomScaleSheetLayoutView="77" workbookViewId="0">
      <selection activeCell="O366" sqref="O366"/>
    </sheetView>
  </sheetViews>
  <sheetFormatPr defaultRowHeight="15" x14ac:dyDescent="0.25"/>
  <cols>
    <col min="1" max="1" width="11.28515625" style="396" customWidth="1"/>
    <col min="2" max="2" width="28.5703125" style="396" customWidth="1"/>
    <col min="3" max="3" width="9.140625" style="396" bestFit="1" customWidth="1"/>
    <col min="4" max="4" width="11.7109375" style="396" customWidth="1"/>
    <col min="5" max="5" width="10" style="396" customWidth="1"/>
    <col min="6" max="6" width="17.5703125" style="396" bestFit="1" customWidth="1"/>
    <col min="7" max="7" width="3.5703125" style="396" customWidth="1"/>
    <col min="8" max="8" width="9.140625" style="396"/>
    <col min="9" max="9" width="11" style="396" customWidth="1"/>
    <col min="10" max="10" width="14.28515625" style="396" bestFit="1" customWidth="1"/>
    <col min="11" max="16384" width="9.140625" style="396"/>
  </cols>
  <sheetData>
    <row r="2" spans="1:7" ht="18" customHeight="1" x14ac:dyDescent="0.25">
      <c r="A2" s="395" t="s">
        <v>402</v>
      </c>
      <c r="B2" s="395"/>
      <c r="C2" s="395"/>
      <c r="D2" s="395"/>
      <c r="E2" s="395"/>
      <c r="F2" s="395"/>
      <c r="G2" s="395"/>
    </row>
    <row r="3" spans="1:7" ht="18" customHeight="1" x14ac:dyDescent="0.25">
      <c r="A3" s="397"/>
      <c r="B3" s="1767" t="s">
        <v>403</v>
      </c>
      <c r="C3" s="1767"/>
      <c r="D3" s="1767"/>
      <c r="E3" s="1767"/>
      <c r="F3" s="1767"/>
      <c r="G3" s="397"/>
    </row>
    <row r="4" spans="1:7" ht="15.75" thickBot="1" x14ac:dyDescent="0.3"/>
    <row r="5" spans="1:7" ht="15.75" thickBot="1" x14ac:dyDescent="0.3">
      <c r="B5" s="398" t="s">
        <v>6</v>
      </c>
      <c r="C5" s="1823" t="s">
        <v>2704</v>
      </c>
      <c r="D5" s="1824"/>
      <c r="E5" s="1824"/>
      <c r="F5" s="1824"/>
    </row>
    <row r="6" spans="1:7" ht="15.75" thickBot="1" x14ac:dyDescent="0.3">
      <c r="B6" s="398" t="s">
        <v>8</v>
      </c>
      <c r="C6" s="1825" t="s">
        <v>2705</v>
      </c>
      <c r="D6" s="1772"/>
      <c r="E6" s="1772"/>
      <c r="F6" s="1826"/>
    </row>
    <row r="7" spans="1:7" ht="15.75" thickBot="1" x14ac:dyDescent="0.3">
      <c r="B7" s="398" t="s">
        <v>10</v>
      </c>
      <c r="C7" s="1774" t="s">
        <v>406</v>
      </c>
      <c r="D7" s="1775"/>
      <c r="E7" s="1775"/>
      <c r="F7" s="1780"/>
    </row>
    <row r="8" spans="1:7" ht="15.75" thickBot="1" x14ac:dyDescent="0.3">
      <c r="B8" s="1827" t="s">
        <v>12</v>
      </c>
      <c r="C8" s="1778"/>
      <c r="D8" s="1778"/>
      <c r="E8" s="1778"/>
      <c r="F8" s="1828"/>
    </row>
    <row r="9" spans="1:7" ht="15.75" thickBot="1" x14ac:dyDescent="0.3">
      <c r="B9" s="1820" t="s">
        <v>2706</v>
      </c>
      <c r="C9" s="1821"/>
      <c r="D9" s="1821"/>
      <c r="E9" s="1821"/>
      <c r="F9" s="1822"/>
    </row>
    <row r="10" spans="1:7" ht="36.75" customHeight="1" thickBot="1" x14ac:dyDescent="0.3">
      <c r="B10" s="1820"/>
      <c r="C10" s="1821"/>
      <c r="D10" s="1821"/>
      <c r="E10" s="1821"/>
      <c r="F10" s="1822"/>
    </row>
    <row r="11" spans="1:7" ht="15.75" thickBot="1" x14ac:dyDescent="0.3">
      <c r="B11" s="1820"/>
      <c r="C11" s="1821"/>
      <c r="D11" s="1821"/>
      <c r="E11" s="1821"/>
      <c r="F11" s="1822"/>
    </row>
    <row r="12" spans="1:7" ht="88.9" customHeight="1" thickBot="1" x14ac:dyDescent="0.3">
      <c r="B12" s="400" t="s">
        <v>14</v>
      </c>
      <c r="C12" s="1831" t="s">
        <v>2707</v>
      </c>
      <c r="D12" s="1832"/>
      <c r="E12" s="1832"/>
      <c r="F12" s="1833"/>
    </row>
    <row r="13" spans="1:7" ht="23.25" customHeight="1" x14ac:dyDescent="0.25">
      <c r="B13" s="1829" t="s">
        <v>179</v>
      </c>
      <c r="C13" s="1240">
        <v>2023</v>
      </c>
      <c r="D13" s="1240">
        <v>2024</v>
      </c>
      <c r="E13" s="1240">
        <v>2025</v>
      </c>
      <c r="F13" s="1240">
        <v>2026</v>
      </c>
    </row>
    <row r="14" spans="1:7" ht="15.75" thickBot="1" x14ac:dyDescent="0.3">
      <c r="B14" s="1830"/>
      <c r="C14" s="1241" t="s">
        <v>22</v>
      </c>
      <c r="D14" s="1241" t="s">
        <v>23</v>
      </c>
      <c r="E14" s="1241" t="s">
        <v>23</v>
      </c>
      <c r="F14" s="1241" t="s">
        <v>23</v>
      </c>
    </row>
    <row r="15" spans="1:7" ht="18.75" customHeight="1" thickBot="1" x14ac:dyDescent="0.3">
      <c r="B15" s="1465" t="s">
        <v>2708</v>
      </c>
      <c r="C15" s="1466">
        <v>110</v>
      </c>
      <c r="D15" s="1466">
        <v>90</v>
      </c>
      <c r="E15" s="1466">
        <v>0</v>
      </c>
      <c r="F15" s="1466">
        <v>0</v>
      </c>
    </row>
    <row r="16" spans="1:7" ht="15.75" thickBot="1" x14ac:dyDescent="0.3">
      <c r="B16" s="405" t="s">
        <v>529</v>
      </c>
      <c r="C16" s="1242" t="s">
        <v>530</v>
      </c>
      <c r="D16" s="1242" t="s">
        <v>412</v>
      </c>
      <c r="E16" s="1242" t="s">
        <v>412</v>
      </c>
      <c r="F16" s="1242" t="s">
        <v>412</v>
      </c>
    </row>
    <row r="17" spans="2:12" ht="23.25" thickBot="1" x14ac:dyDescent="0.3">
      <c r="B17" s="405" t="s">
        <v>531</v>
      </c>
      <c r="C17" s="1242" t="s">
        <v>530</v>
      </c>
      <c r="D17" s="1242" t="s">
        <v>412</v>
      </c>
      <c r="E17" s="1242" t="s">
        <v>412</v>
      </c>
      <c r="F17" s="1242" t="s">
        <v>412</v>
      </c>
    </row>
    <row r="18" spans="2:12" ht="32.25" customHeight="1" thickBot="1" x14ac:dyDescent="0.3">
      <c r="B18" s="408" t="s">
        <v>422</v>
      </c>
      <c r="C18" s="1763" t="s">
        <v>2709</v>
      </c>
      <c r="D18" s="1764"/>
      <c r="E18" s="1764"/>
      <c r="F18" s="1834"/>
    </row>
    <row r="19" spans="2:12" ht="23.25" customHeight="1" thickBot="1" x14ac:dyDescent="0.3">
      <c r="B19" s="1810" t="s">
        <v>489</v>
      </c>
      <c r="C19" s="1787"/>
      <c r="D19" s="1787"/>
      <c r="E19" s="1787"/>
      <c r="F19" s="1835"/>
    </row>
    <row r="20" spans="2:12" ht="27" customHeight="1" thickBot="1" x14ac:dyDescent="0.3">
      <c r="B20" s="1465" t="s">
        <v>2710</v>
      </c>
      <c r="C20" s="526" t="s">
        <v>530</v>
      </c>
      <c r="D20" s="1244" t="s">
        <v>412</v>
      </c>
      <c r="E20" s="1244" t="s">
        <v>412</v>
      </c>
      <c r="F20" s="1244" t="s">
        <v>412</v>
      </c>
    </row>
    <row r="21" spans="2:12" ht="30.75" customHeight="1" thickBot="1" x14ac:dyDescent="0.3">
      <c r="B21" s="405" t="s">
        <v>531</v>
      </c>
      <c r="C21" s="528" t="s">
        <v>530</v>
      </c>
      <c r="D21" s="1244" t="s">
        <v>412</v>
      </c>
      <c r="E21" s="1244" t="s">
        <v>412</v>
      </c>
      <c r="F21" s="1244" t="s">
        <v>412</v>
      </c>
    </row>
    <row r="22" spans="2:12" ht="24" customHeight="1" thickBot="1" x14ac:dyDescent="0.3">
      <c r="B22" s="1836" t="s">
        <v>493</v>
      </c>
      <c r="C22" s="1793"/>
      <c r="D22" s="1793"/>
      <c r="E22" s="1793"/>
      <c r="F22" s="1837"/>
    </row>
    <row r="23" spans="2:12" ht="15.75" thickBot="1" x14ac:dyDescent="0.3">
      <c r="B23" s="1838" t="s">
        <v>424</v>
      </c>
      <c r="C23" s="1790"/>
      <c r="D23" s="1790"/>
      <c r="E23" s="1790"/>
      <c r="F23" s="1839"/>
    </row>
    <row r="24" spans="2:12" ht="18.75" customHeight="1" thickBot="1" x14ac:dyDescent="0.3">
      <c r="B24" s="423" t="s">
        <v>425</v>
      </c>
      <c r="C24" s="1840" t="s">
        <v>2711</v>
      </c>
      <c r="D24" s="1841"/>
      <c r="E24" s="1841"/>
      <c r="F24" s="1842"/>
    </row>
    <row r="25" spans="2:12" ht="142.15" customHeight="1" thickBot="1" x14ac:dyDescent="0.3">
      <c r="B25" s="405" t="s">
        <v>427</v>
      </c>
      <c r="C25" s="1843" t="s">
        <v>2712</v>
      </c>
      <c r="D25" s="1844"/>
      <c r="E25" s="1844"/>
      <c r="F25" s="1845"/>
    </row>
    <row r="26" spans="2:12" ht="15.75" thickBot="1" x14ac:dyDescent="0.3">
      <c r="B26" s="405" t="s">
        <v>21</v>
      </c>
      <c r="C26" s="1846" t="s">
        <v>2713</v>
      </c>
      <c r="D26" s="1847"/>
      <c r="E26" s="1847"/>
      <c r="F26" s="1848"/>
    </row>
    <row r="27" spans="2:12" ht="12.75" customHeight="1" x14ac:dyDescent="0.25">
      <c r="B27" s="1829"/>
      <c r="C27" s="425">
        <v>2023</v>
      </c>
      <c r="D27" s="425">
        <v>2024</v>
      </c>
      <c r="E27" s="425">
        <v>2025</v>
      </c>
      <c r="F27" s="425">
        <v>2026</v>
      </c>
    </row>
    <row r="28" spans="2:12" ht="9" customHeight="1" thickBot="1" x14ac:dyDescent="0.3">
      <c r="B28" s="1830"/>
      <c r="C28" s="427" t="s">
        <v>22</v>
      </c>
      <c r="D28" s="427" t="s">
        <v>23</v>
      </c>
      <c r="E28" s="427" t="s">
        <v>23</v>
      </c>
      <c r="F28" s="427" t="s">
        <v>23</v>
      </c>
    </row>
    <row r="29" spans="2:12" ht="15.75" thickBot="1" x14ac:dyDescent="0.3">
      <c r="B29" s="405" t="s">
        <v>33</v>
      </c>
      <c r="C29" s="428">
        <v>110</v>
      </c>
      <c r="D29" s="428">
        <v>90</v>
      </c>
      <c r="E29" s="428">
        <v>0</v>
      </c>
      <c r="F29" s="428">
        <v>0</v>
      </c>
    </row>
    <row r="30" spans="2:12" ht="15.75" thickBot="1" x14ac:dyDescent="0.3">
      <c r="B30" s="405" t="s">
        <v>431</v>
      </c>
      <c r="C30" s="428">
        <f>C59</f>
        <v>314700</v>
      </c>
      <c r="D30" s="428">
        <f>D59</f>
        <v>340110</v>
      </c>
      <c r="E30" s="428">
        <f t="shared" ref="E30:F30" si="0">E59</f>
        <v>0</v>
      </c>
      <c r="F30" s="428">
        <f t="shared" si="0"/>
        <v>0</v>
      </c>
    </row>
    <row r="31" spans="2:12" ht="15.75" thickBot="1" x14ac:dyDescent="0.3">
      <c r="B31" s="405" t="s">
        <v>432</v>
      </c>
      <c r="C31" s="428">
        <f>C30/C29</f>
        <v>2860.909090909091</v>
      </c>
      <c r="D31" s="428">
        <f t="shared" ref="D31:F31" si="1">D30/D29</f>
        <v>3779</v>
      </c>
      <c r="E31" s="428" t="e">
        <f t="shared" si="1"/>
        <v>#DIV/0!</v>
      </c>
      <c r="F31" s="428" t="e">
        <f t="shared" si="1"/>
        <v>#DIV/0!</v>
      </c>
    </row>
    <row r="32" spans="2:12" ht="15.75" thickBot="1" x14ac:dyDescent="0.3">
      <c r="B32" s="405" t="s">
        <v>433</v>
      </c>
      <c r="C32" s="426" t="s">
        <v>499</v>
      </c>
      <c r="D32" s="431">
        <f>D29/C29-1</f>
        <v>-0.18181818181818177</v>
      </c>
      <c r="E32" s="431">
        <f t="shared" ref="E32:F34" si="2">E29/D29-1</f>
        <v>-1</v>
      </c>
      <c r="F32" s="431" t="e">
        <f t="shared" si="2"/>
        <v>#DIV/0!</v>
      </c>
      <c r="L32" s="432"/>
    </row>
    <row r="33" spans="2:9" ht="15.75" thickBot="1" x14ac:dyDescent="0.3">
      <c r="B33" s="405" t="s">
        <v>434</v>
      </c>
      <c r="C33" s="426" t="s">
        <v>499</v>
      </c>
      <c r="D33" s="431">
        <f>D30/C30-1</f>
        <v>8.0743565300285924E-2</v>
      </c>
      <c r="E33" s="431">
        <f t="shared" si="2"/>
        <v>-1</v>
      </c>
      <c r="F33" s="431" t="e">
        <f t="shared" si="2"/>
        <v>#DIV/0!</v>
      </c>
    </row>
    <row r="34" spans="2:9" ht="15.75" thickBot="1" x14ac:dyDescent="0.3">
      <c r="B34" s="405" t="s">
        <v>47</v>
      </c>
      <c r="C34" s="426" t="s">
        <v>499</v>
      </c>
      <c r="D34" s="431">
        <f>D31/C31-1</f>
        <v>0.32090880203368277</v>
      </c>
      <c r="E34" s="431" t="e">
        <f t="shared" si="2"/>
        <v>#DIV/0!</v>
      </c>
      <c r="F34" s="431" t="e">
        <f t="shared" si="2"/>
        <v>#DIV/0!</v>
      </c>
    </row>
    <row r="35" spans="2:9" ht="15.75" thickBot="1" x14ac:dyDescent="0.3">
      <c r="B35" s="1849" t="s">
        <v>565</v>
      </c>
      <c r="C35" s="1812"/>
      <c r="D35" s="1812"/>
      <c r="E35" s="1812"/>
      <c r="F35" s="1850"/>
    </row>
    <row r="36" spans="2:9" x14ac:dyDescent="0.25">
      <c r="B36" s="1829"/>
      <c r="C36" s="425">
        <v>2023</v>
      </c>
      <c r="D36" s="425">
        <v>2024</v>
      </c>
      <c r="E36" s="425">
        <v>2025</v>
      </c>
      <c r="F36" s="425">
        <v>2026</v>
      </c>
    </row>
    <row r="37" spans="2:9" ht="15.75" thickBot="1" x14ac:dyDescent="0.3">
      <c r="B37" s="1830"/>
      <c r="C37" s="427" t="s">
        <v>22</v>
      </c>
      <c r="D37" s="427" t="s">
        <v>23</v>
      </c>
      <c r="E37" s="427" t="s">
        <v>23</v>
      </c>
      <c r="F37" s="427" t="s">
        <v>23</v>
      </c>
    </row>
    <row r="38" spans="2:9" ht="15.75" thickBot="1" x14ac:dyDescent="0.3">
      <c r="B38" s="433" t="s">
        <v>436</v>
      </c>
      <c r="C38" s="438">
        <f>C39+C40</f>
        <v>255120</v>
      </c>
      <c r="D38" s="438">
        <f>D39+D40</f>
        <v>276000</v>
      </c>
      <c r="E38" s="438">
        <f>E39+E40</f>
        <v>0</v>
      </c>
      <c r="F38" s="438">
        <f>F39+F40</f>
        <v>0</v>
      </c>
    </row>
    <row r="39" spans="2:9" ht="15.75" thickBot="1" x14ac:dyDescent="0.3">
      <c r="B39" s="435" t="s">
        <v>437</v>
      </c>
      <c r="C39" s="444">
        <f>223120+32000</f>
        <v>255120</v>
      </c>
      <c r="D39" s="444">
        <f>20400*12+10400*3</f>
        <v>276000</v>
      </c>
      <c r="E39" s="444">
        <v>0</v>
      </c>
      <c r="F39" s="444">
        <v>0</v>
      </c>
    </row>
    <row r="40" spans="2:9" ht="15.75" thickBot="1" x14ac:dyDescent="0.3">
      <c r="B40" s="435" t="s">
        <v>438</v>
      </c>
      <c r="C40" s="436"/>
      <c r="D40" s="444"/>
      <c r="E40" s="444"/>
      <c r="F40" s="444"/>
    </row>
    <row r="41" spans="2:9" ht="24.75" thickBot="1" x14ac:dyDescent="0.3">
      <c r="B41" s="433" t="s">
        <v>478</v>
      </c>
      <c r="C41" s="434">
        <f>C42+C43</f>
        <v>25830</v>
      </c>
      <c r="D41" s="438">
        <f t="shared" ref="D41:F41" si="3">D42+D43</f>
        <v>30360</v>
      </c>
      <c r="E41" s="438">
        <f t="shared" si="3"/>
        <v>0</v>
      </c>
      <c r="F41" s="438">
        <f t="shared" si="3"/>
        <v>0</v>
      </c>
      <c r="I41" s="432"/>
    </row>
    <row r="42" spans="2:9" ht="15.75" thickBot="1" x14ac:dyDescent="0.3">
      <c r="B42" s="435" t="s">
        <v>437</v>
      </c>
      <c r="C42" s="444">
        <f>22830+3000</f>
        <v>25830</v>
      </c>
      <c r="D42" s="444">
        <f>276000*11%</f>
        <v>30360</v>
      </c>
      <c r="E42" s="444">
        <v>0</v>
      </c>
      <c r="F42" s="444">
        <v>0</v>
      </c>
    </row>
    <row r="43" spans="2:9" ht="15.75" thickBot="1" x14ac:dyDescent="0.3">
      <c r="B43" s="435" t="s">
        <v>438</v>
      </c>
      <c r="C43" s="436"/>
      <c r="D43" s="444"/>
      <c r="E43" s="444"/>
      <c r="F43" s="444"/>
      <c r="I43" s="432"/>
    </row>
    <row r="44" spans="2:9" ht="15.75" thickBot="1" x14ac:dyDescent="0.3">
      <c r="B44" s="433" t="s">
        <v>440</v>
      </c>
      <c r="C44" s="436">
        <f>C45+C46</f>
        <v>33750</v>
      </c>
      <c r="D44" s="444">
        <f>D45+D46</f>
        <v>33750</v>
      </c>
      <c r="E44" s="444">
        <f>E45+E46</f>
        <v>0</v>
      </c>
      <c r="F44" s="444">
        <f>F45+F46</f>
        <v>0</v>
      </c>
    </row>
    <row r="45" spans="2:9" ht="15.75" thickBot="1" x14ac:dyDescent="0.3">
      <c r="B45" s="435" t="s">
        <v>437</v>
      </c>
      <c r="C45" s="436">
        <f>37500-3750</f>
        <v>33750</v>
      </c>
      <c r="D45" s="444">
        <v>33750</v>
      </c>
      <c r="E45" s="444">
        <v>0</v>
      </c>
      <c r="F45" s="444">
        <v>0</v>
      </c>
    </row>
    <row r="46" spans="2:9" ht="15.75" thickBot="1" x14ac:dyDescent="0.3">
      <c r="B46" s="435" t="s">
        <v>438</v>
      </c>
      <c r="C46" s="436"/>
      <c r="D46" s="434"/>
      <c r="E46" s="434"/>
      <c r="F46" s="438"/>
    </row>
    <row r="47" spans="2:9" ht="15.75" thickBot="1" x14ac:dyDescent="0.3">
      <c r="B47" s="433" t="s">
        <v>441</v>
      </c>
      <c r="C47" s="436"/>
      <c r="D47" s="434"/>
      <c r="E47" s="434"/>
      <c r="F47" s="438"/>
    </row>
    <row r="48" spans="2:9" ht="15.75" thickBot="1" x14ac:dyDescent="0.3">
      <c r="B48" s="435" t="s">
        <v>437</v>
      </c>
      <c r="C48" s="436"/>
      <c r="D48" s="434"/>
      <c r="E48" s="434"/>
      <c r="F48" s="438"/>
    </row>
    <row r="49" spans="2:13" ht="15.75" thickBot="1" x14ac:dyDescent="0.3">
      <c r="B49" s="435" t="s">
        <v>438</v>
      </c>
      <c r="C49" s="436"/>
      <c r="D49" s="434"/>
      <c r="E49" s="434"/>
      <c r="F49" s="438"/>
    </row>
    <row r="50" spans="2:13" ht="15.75" thickBot="1" x14ac:dyDescent="0.3">
      <c r="B50" s="433" t="s">
        <v>442</v>
      </c>
      <c r="C50" s="436">
        <f t="shared" ref="C50:F50" si="4">C51+C52</f>
        <v>0</v>
      </c>
      <c r="D50" s="436">
        <f t="shared" si="4"/>
        <v>0</v>
      </c>
      <c r="E50" s="436">
        <f t="shared" si="4"/>
        <v>0</v>
      </c>
      <c r="F50" s="444">
        <f t="shared" si="4"/>
        <v>0</v>
      </c>
    </row>
    <row r="51" spans="2:13" ht="15.75" thickBot="1" x14ac:dyDescent="0.3">
      <c r="B51" s="435" t="s">
        <v>437</v>
      </c>
      <c r="C51" s="436"/>
      <c r="D51" s="434"/>
      <c r="E51" s="434"/>
      <c r="F51" s="438"/>
    </row>
    <row r="52" spans="2:13" ht="15.75" thickBot="1" x14ac:dyDescent="0.3">
      <c r="B52" s="435" t="s">
        <v>438</v>
      </c>
      <c r="C52" s="436"/>
      <c r="D52" s="434"/>
      <c r="E52" s="434"/>
      <c r="F52" s="438"/>
    </row>
    <row r="53" spans="2:13" ht="15.75" thickBot="1" x14ac:dyDescent="0.3">
      <c r="B53" s="433" t="s">
        <v>443</v>
      </c>
      <c r="C53" s="436">
        <f>C54+C55</f>
        <v>0</v>
      </c>
      <c r="D53" s="434">
        <f t="shared" ref="D53:F53" si="5">D54+D55</f>
        <v>0</v>
      </c>
      <c r="E53" s="434">
        <f t="shared" si="5"/>
        <v>0</v>
      </c>
      <c r="F53" s="438">
        <f t="shared" si="5"/>
        <v>0</v>
      </c>
    </row>
    <row r="54" spans="2:13" ht="15.75" thickBot="1" x14ac:dyDescent="0.3">
      <c r="B54" s="435" t="s">
        <v>437</v>
      </c>
      <c r="C54" s="444"/>
      <c r="D54" s="434"/>
      <c r="E54" s="438"/>
      <c r="F54" s="438"/>
    </row>
    <row r="55" spans="2:13" ht="15.75" thickBot="1" x14ac:dyDescent="0.3">
      <c r="B55" s="435" t="s">
        <v>438</v>
      </c>
      <c r="C55" s="436"/>
      <c r="D55" s="434"/>
      <c r="E55" s="434"/>
      <c r="F55" s="438"/>
    </row>
    <row r="56" spans="2:13" ht="28.15" customHeight="1" thickBot="1" x14ac:dyDescent="0.3">
      <c r="B56" s="433" t="s">
        <v>444</v>
      </c>
      <c r="C56" s="436">
        <f t="shared" ref="C56:D56" si="6">C57+C58</f>
        <v>0</v>
      </c>
      <c r="D56" s="436">
        <f t="shared" si="6"/>
        <v>0</v>
      </c>
      <c r="E56" s="436">
        <v>0</v>
      </c>
      <c r="F56" s="444">
        <v>0</v>
      </c>
      <c r="I56" s="439"/>
    </row>
    <row r="57" spans="2:13" ht="15.75" thickBot="1" x14ac:dyDescent="0.3">
      <c r="B57" s="435" t="s">
        <v>437</v>
      </c>
      <c r="C57" s="436"/>
      <c r="D57" s="434"/>
      <c r="E57" s="434"/>
      <c r="F57" s="438"/>
      <c r="K57" s="359"/>
      <c r="L57" s="359"/>
      <c r="M57" s="359"/>
    </row>
    <row r="58" spans="2:13" ht="15.75" thickBot="1" x14ac:dyDescent="0.3">
      <c r="B58" s="435" t="s">
        <v>438</v>
      </c>
      <c r="C58" s="436"/>
      <c r="D58" s="360"/>
      <c r="E58" s="358"/>
      <c r="F58" s="722"/>
    </row>
    <row r="59" spans="2:13" ht="15.75" thickBot="1" x14ac:dyDescent="0.3">
      <c r="B59" s="440" t="s">
        <v>457</v>
      </c>
      <c r="C59" s="436">
        <f>C56+C53+C50+C47+C44+C41+C38</f>
        <v>314700</v>
      </c>
      <c r="D59" s="436">
        <f>D56+D53+D50+D47+D44+D41+D38</f>
        <v>340110</v>
      </c>
      <c r="E59" s="436">
        <f t="shared" ref="E59:F59" si="7">E56+E53+E50+E47+E44+E41+E38</f>
        <v>0</v>
      </c>
      <c r="F59" s="444">
        <f t="shared" si="7"/>
        <v>0</v>
      </c>
    </row>
    <row r="60" spans="2:13" ht="13.9" customHeight="1" thickBot="1" x14ac:dyDescent="0.3">
      <c r="B60" s="441" t="s">
        <v>482</v>
      </c>
      <c r="C60" s="442">
        <f>IF(C59-C30=0,0,"Error")</f>
        <v>0</v>
      </c>
      <c r="D60" s="442">
        <f>IF(D59-D30=0,0,"Error")</f>
        <v>0</v>
      </c>
      <c r="E60" s="442">
        <f>IF(E59-E30=0,0,"Error")</f>
        <v>0</v>
      </c>
      <c r="F60" s="442">
        <f>IF(F59-F30=0,0,"Error")</f>
        <v>0</v>
      </c>
    </row>
    <row r="61" spans="2:13" ht="15.75" hidden="1" thickBot="1" x14ac:dyDescent="0.3">
      <c r="B61" s="1245" t="s">
        <v>566</v>
      </c>
      <c r="C61" s="1840"/>
      <c r="D61" s="1841"/>
      <c r="E61" s="1841"/>
      <c r="F61" s="1842"/>
    </row>
    <row r="62" spans="2:13" ht="26.25" hidden="1" customHeight="1" thickBot="1" x14ac:dyDescent="0.3">
      <c r="B62" s="405" t="s">
        <v>427</v>
      </c>
      <c r="C62" s="1810"/>
      <c r="D62" s="1787"/>
      <c r="E62" s="1787"/>
      <c r="F62" s="1835"/>
    </row>
    <row r="63" spans="2:13" ht="15.75" hidden="1" thickBot="1" x14ac:dyDescent="0.3">
      <c r="B63" s="405" t="s">
        <v>21</v>
      </c>
      <c r="C63" s="1802"/>
      <c r="D63" s="1803"/>
      <c r="E63" s="1803"/>
      <c r="F63" s="1851"/>
    </row>
    <row r="64" spans="2:13" ht="12.75" hidden="1" customHeight="1" x14ac:dyDescent="0.25">
      <c r="B64" s="1829"/>
      <c r="C64" s="425">
        <v>2018</v>
      </c>
      <c r="D64" s="425">
        <v>2019</v>
      </c>
      <c r="E64" s="425">
        <v>2020</v>
      </c>
      <c r="F64" s="425">
        <v>2021</v>
      </c>
    </row>
    <row r="65" spans="2:6" ht="9" hidden="1" customHeight="1" thickBot="1" x14ac:dyDescent="0.3">
      <c r="B65" s="1830"/>
      <c r="C65" s="427" t="s">
        <v>22</v>
      </c>
      <c r="D65" s="427" t="s">
        <v>23</v>
      </c>
      <c r="E65" s="427" t="s">
        <v>23</v>
      </c>
      <c r="F65" s="427" t="s">
        <v>23</v>
      </c>
    </row>
    <row r="66" spans="2:6" ht="15.75" hidden="1" thickBot="1" x14ac:dyDescent="0.3">
      <c r="B66" s="405" t="s">
        <v>33</v>
      </c>
      <c r="C66" s="405"/>
      <c r="D66" s="405"/>
      <c r="E66" s="405"/>
      <c r="F66" s="405"/>
    </row>
    <row r="67" spans="2:6" ht="15.75" hidden="1" thickBot="1" x14ac:dyDescent="0.3">
      <c r="B67" s="405" t="s">
        <v>431</v>
      </c>
      <c r="C67" s="428">
        <f>C96</f>
        <v>0</v>
      </c>
      <c r="D67" s="428">
        <f t="shared" ref="D67:F67" si="8">D96</f>
        <v>0</v>
      </c>
      <c r="E67" s="428">
        <f t="shared" si="8"/>
        <v>0</v>
      </c>
      <c r="F67" s="428">
        <f t="shared" si="8"/>
        <v>0</v>
      </c>
    </row>
    <row r="68" spans="2:6" ht="15.75" hidden="1" thickBot="1" x14ac:dyDescent="0.3">
      <c r="B68" s="405" t="s">
        <v>432</v>
      </c>
      <c r="C68" s="428" t="e">
        <f>C67/C66</f>
        <v>#DIV/0!</v>
      </c>
      <c r="D68" s="428" t="e">
        <f>D67/D66</f>
        <v>#DIV/0!</v>
      </c>
      <c r="E68" s="428" t="e">
        <f>E67/E66</f>
        <v>#DIV/0!</v>
      </c>
      <c r="F68" s="428" t="e">
        <f>F67/F66</f>
        <v>#DIV/0!</v>
      </c>
    </row>
    <row r="69" spans="2:6" ht="15.75" hidden="1" thickBot="1" x14ac:dyDescent="0.3">
      <c r="B69" s="405" t="s">
        <v>433</v>
      </c>
      <c r="C69" s="426"/>
      <c r="D69" s="431" t="e">
        <f>D66/C66-1</f>
        <v>#DIV/0!</v>
      </c>
      <c r="E69" s="431" t="e">
        <f>E66/D66-1</f>
        <v>#DIV/0!</v>
      </c>
      <c r="F69" s="431" t="e">
        <f>F66/E66-1</f>
        <v>#DIV/0!</v>
      </c>
    </row>
    <row r="70" spans="2:6" ht="15.75" hidden="1" thickBot="1" x14ac:dyDescent="0.3">
      <c r="B70" s="405" t="s">
        <v>434</v>
      </c>
      <c r="C70" s="426"/>
      <c r="D70" s="431" t="e">
        <f>D67/C67-1</f>
        <v>#DIV/0!</v>
      </c>
      <c r="E70" s="431" t="e">
        <f t="shared" ref="E70:F71" si="9">E67/D67-1</f>
        <v>#DIV/0!</v>
      </c>
      <c r="F70" s="431" t="e">
        <f t="shared" si="9"/>
        <v>#DIV/0!</v>
      </c>
    </row>
    <row r="71" spans="2:6" ht="15.75" hidden="1" thickBot="1" x14ac:dyDescent="0.3">
      <c r="B71" s="405" t="s">
        <v>47</v>
      </c>
      <c r="C71" s="426"/>
      <c r="D71" s="431" t="e">
        <f>D68/C68-1</f>
        <v>#DIV/0!</v>
      </c>
      <c r="E71" s="431" t="e">
        <f t="shared" si="9"/>
        <v>#DIV/0!</v>
      </c>
      <c r="F71" s="431" t="e">
        <f t="shared" si="9"/>
        <v>#DIV/0!</v>
      </c>
    </row>
    <row r="72" spans="2:6" ht="24.75" hidden="1" customHeight="1" thickBot="1" x14ac:dyDescent="0.3">
      <c r="B72" s="1849" t="s">
        <v>674</v>
      </c>
      <c r="C72" s="1812"/>
      <c r="D72" s="1812"/>
      <c r="E72" s="1812"/>
      <c r="F72" s="1850"/>
    </row>
    <row r="73" spans="2:6" ht="12.75" hidden="1" customHeight="1" x14ac:dyDescent="0.25">
      <c r="B73" s="1829"/>
      <c r="C73" s="425">
        <v>2018</v>
      </c>
      <c r="D73" s="425">
        <v>2019</v>
      </c>
      <c r="E73" s="425">
        <v>2020</v>
      </c>
      <c r="F73" s="425">
        <v>2021</v>
      </c>
    </row>
    <row r="74" spans="2:6" ht="9" hidden="1" customHeight="1" thickBot="1" x14ac:dyDescent="0.3">
      <c r="B74" s="1830"/>
      <c r="C74" s="427" t="s">
        <v>22</v>
      </c>
      <c r="D74" s="427" t="s">
        <v>23</v>
      </c>
      <c r="E74" s="427" t="s">
        <v>23</v>
      </c>
      <c r="F74" s="427" t="s">
        <v>23</v>
      </c>
    </row>
    <row r="75" spans="2:6" ht="24.75" hidden="1" customHeight="1" thickBot="1" x14ac:dyDescent="0.3">
      <c r="B75" s="433" t="s">
        <v>436</v>
      </c>
      <c r="C75" s="434"/>
      <c r="D75" s="434"/>
      <c r="E75" s="434"/>
      <c r="F75" s="434"/>
    </row>
    <row r="76" spans="2:6" ht="38.25" hidden="1" customHeight="1" thickBot="1" x14ac:dyDescent="0.3">
      <c r="B76" s="435" t="s">
        <v>437</v>
      </c>
      <c r="C76" s="436"/>
      <c r="D76" s="437"/>
      <c r="E76" s="437"/>
      <c r="F76" s="437"/>
    </row>
    <row r="77" spans="2:6" ht="24.75" hidden="1" customHeight="1" thickBot="1" x14ac:dyDescent="0.3">
      <c r="B77" s="435" t="s">
        <v>438</v>
      </c>
      <c r="C77" s="436"/>
      <c r="D77" s="437"/>
      <c r="E77" s="437"/>
      <c r="F77" s="437"/>
    </row>
    <row r="78" spans="2:6" ht="24.75" hidden="1" customHeight="1" thickBot="1" x14ac:dyDescent="0.3">
      <c r="B78" s="433" t="s">
        <v>478</v>
      </c>
      <c r="C78" s="434"/>
      <c r="D78" s="434"/>
      <c r="E78" s="434"/>
      <c r="F78" s="434"/>
    </row>
    <row r="79" spans="2:6" ht="15.75" hidden="1" thickBot="1" x14ac:dyDescent="0.3">
      <c r="B79" s="435" t="s">
        <v>437</v>
      </c>
      <c r="C79" s="436"/>
      <c r="D79" s="434"/>
      <c r="E79" s="434"/>
      <c r="F79" s="434"/>
    </row>
    <row r="80" spans="2:6" ht="15.75" hidden="1" thickBot="1" x14ac:dyDescent="0.3">
      <c r="B80" s="435" t="s">
        <v>438</v>
      </c>
      <c r="C80" s="436"/>
      <c r="D80" s="434"/>
      <c r="E80" s="434"/>
      <c r="F80" s="434"/>
    </row>
    <row r="81" spans="2:6" ht="24.75" hidden="1" customHeight="1" thickBot="1" x14ac:dyDescent="0.3">
      <c r="B81" s="433" t="s">
        <v>440</v>
      </c>
      <c r="C81" s="436">
        <v>0</v>
      </c>
      <c r="D81" s="434">
        <v>0</v>
      </c>
      <c r="E81" s="434">
        <v>0</v>
      </c>
      <c r="F81" s="434">
        <v>0</v>
      </c>
    </row>
    <row r="82" spans="2:6" ht="15.75" hidden="1" thickBot="1" x14ac:dyDescent="0.3">
      <c r="B82" s="435" t="s">
        <v>437</v>
      </c>
      <c r="C82" s="436"/>
      <c r="D82" s="434"/>
      <c r="E82" s="434"/>
      <c r="F82" s="434"/>
    </row>
    <row r="83" spans="2:6" ht="15.75" hidden="1" thickBot="1" x14ac:dyDescent="0.3">
      <c r="B83" s="435" t="s">
        <v>438</v>
      </c>
      <c r="C83" s="436"/>
      <c r="D83" s="434"/>
      <c r="E83" s="434"/>
      <c r="F83" s="434"/>
    </row>
    <row r="84" spans="2:6" ht="15.75" hidden="1" thickBot="1" x14ac:dyDescent="0.3">
      <c r="B84" s="433" t="s">
        <v>441</v>
      </c>
      <c r="C84" s="436"/>
      <c r="D84" s="434"/>
      <c r="E84" s="434"/>
      <c r="F84" s="434"/>
    </row>
    <row r="85" spans="2:6" ht="15.75" hidden="1" thickBot="1" x14ac:dyDescent="0.3">
      <c r="B85" s="435" t="s">
        <v>437</v>
      </c>
      <c r="C85" s="436"/>
      <c r="D85" s="434"/>
      <c r="E85" s="434"/>
      <c r="F85" s="434"/>
    </row>
    <row r="86" spans="2:6" ht="15.75" hidden="1" thickBot="1" x14ac:dyDescent="0.3">
      <c r="B86" s="435" t="s">
        <v>438</v>
      </c>
      <c r="C86" s="436"/>
      <c r="D86" s="434"/>
      <c r="E86" s="434"/>
      <c r="F86" s="434"/>
    </row>
    <row r="87" spans="2:6" ht="15.75" hidden="1" thickBot="1" x14ac:dyDescent="0.3">
      <c r="B87" s="433" t="s">
        <v>442</v>
      </c>
      <c r="C87" s="436"/>
      <c r="D87" s="434"/>
      <c r="E87" s="434"/>
      <c r="F87" s="434"/>
    </row>
    <row r="88" spans="2:6" ht="15.75" hidden="1" thickBot="1" x14ac:dyDescent="0.3">
      <c r="B88" s="435" t="s">
        <v>437</v>
      </c>
      <c r="C88" s="436"/>
      <c r="D88" s="434"/>
      <c r="E88" s="434"/>
      <c r="F88" s="434"/>
    </row>
    <row r="89" spans="2:6" ht="15.75" hidden="1" thickBot="1" x14ac:dyDescent="0.3">
      <c r="B89" s="435" t="s">
        <v>438</v>
      </c>
      <c r="C89" s="436"/>
      <c r="D89" s="434"/>
      <c r="E89" s="434"/>
      <c r="F89" s="434"/>
    </row>
    <row r="90" spans="2:6" ht="15.75" hidden="1" thickBot="1" x14ac:dyDescent="0.3">
      <c r="B90" s="433" t="s">
        <v>443</v>
      </c>
      <c r="C90" s="436"/>
      <c r="D90" s="434"/>
      <c r="E90" s="434"/>
      <c r="F90" s="434"/>
    </row>
    <row r="91" spans="2:6" ht="15.75" hidden="1" thickBot="1" x14ac:dyDescent="0.3">
      <c r="B91" s="435" t="s">
        <v>437</v>
      </c>
      <c r="C91" s="436"/>
      <c r="D91" s="434"/>
      <c r="E91" s="434"/>
      <c r="F91" s="434"/>
    </row>
    <row r="92" spans="2:6" ht="15.75" hidden="1" thickBot="1" x14ac:dyDescent="0.3">
      <c r="B92" s="435" t="s">
        <v>438</v>
      </c>
      <c r="C92" s="436"/>
      <c r="D92" s="434"/>
      <c r="E92" s="434"/>
      <c r="F92" s="434"/>
    </row>
    <row r="93" spans="2:6" ht="24.75" hidden="1" thickBot="1" x14ac:dyDescent="0.3">
      <c r="B93" s="433" t="s">
        <v>444</v>
      </c>
      <c r="C93" s="436"/>
      <c r="D93" s="434"/>
      <c r="E93" s="434"/>
      <c r="F93" s="434"/>
    </row>
    <row r="94" spans="2:6" ht="15.75" hidden="1" thickBot="1" x14ac:dyDescent="0.3">
      <c r="B94" s="435" t="s">
        <v>437</v>
      </c>
      <c r="C94" s="436"/>
      <c r="D94" s="434"/>
      <c r="E94" s="434"/>
      <c r="F94" s="434"/>
    </row>
    <row r="95" spans="2:6" ht="15.75" hidden="1" thickBot="1" x14ac:dyDescent="0.3">
      <c r="B95" s="435" t="s">
        <v>438</v>
      </c>
      <c r="C95" s="436"/>
      <c r="D95" s="434"/>
      <c r="E95" s="434"/>
      <c r="F95" s="434"/>
    </row>
    <row r="96" spans="2:6" ht="15.75" hidden="1" thickBot="1" x14ac:dyDescent="0.3">
      <c r="B96" s="1246" t="s">
        <v>445</v>
      </c>
      <c r="C96" s="436">
        <f>C93+C90+C87+C84+C81+C78+C75</f>
        <v>0</v>
      </c>
      <c r="D96" s="436">
        <f t="shared" ref="D96:F96" si="10">D93+D90+D87+D84+D81+D78+D75</f>
        <v>0</v>
      </c>
      <c r="E96" s="436">
        <f t="shared" si="10"/>
        <v>0</v>
      </c>
      <c r="F96" s="436">
        <f t="shared" si="10"/>
        <v>0</v>
      </c>
    </row>
    <row r="97" spans="2:6" ht="17.25" hidden="1" customHeight="1" thickBot="1" x14ac:dyDescent="0.3">
      <c r="B97" s="441" t="s">
        <v>482</v>
      </c>
      <c r="C97" s="442">
        <f>IF(C96-C67=0,0,"Error")</f>
        <v>0</v>
      </c>
      <c r="D97" s="442">
        <f>IF(D96-D67=0,0,"Error")</f>
        <v>0</v>
      </c>
      <c r="E97" s="442">
        <f>IF(E96-E67=0,0,"Error")</f>
        <v>0</v>
      </c>
      <c r="F97" s="442">
        <f>IF(F96-F67=0,0,"Error")</f>
        <v>0</v>
      </c>
    </row>
    <row r="98" spans="2:6" ht="15.75" hidden="1" thickBot="1" x14ac:dyDescent="0.3">
      <c r="B98" s="1245" t="s">
        <v>675</v>
      </c>
      <c r="C98" s="1840"/>
      <c r="D98" s="1841"/>
      <c r="E98" s="1841"/>
      <c r="F98" s="1842"/>
    </row>
    <row r="99" spans="2:6" ht="26.25" hidden="1" customHeight="1" thickBot="1" x14ac:dyDescent="0.3">
      <c r="B99" s="405" t="s">
        <v>427</v>
      </c>
      <c r="C99" s="1810"/>
      <c r="D99" s="1787"/>
      <c r="E99" s="1787"/>
      <c r="F99" s="1835"/>
    </row>
    <row r="100" spans="2:6" ht="15.75" hidden="1" thickBot="1" x14ac:dyDescent="0.3">
      <c r="B100" s="405" t="s">
        <v>21</v>
      </c>
      <c r="C100" s="1802"/>
      <c r="D100" s="1803"/>
      <c r="E100" s="1803"/>
      <c r="F100" s="1851"/>
    </row>
    <row r="101" spans="2:6" ht="12.75" hidden="1" customHeight="1" x14ac:dyDescent="0.25">
      <c r="B101" s="1829"/>
      <c r="C101" s="425">
        <v>2018</v>
      </c>
      <c r="D101" s="425">
        <v>2019</v>
      </c>
      <c r="E101" s="425">
        <v>2020</v>
      </c>
      <c r="F101" s="425">
        <v>2021</v>
      </c>
    </row>
    <row r="102" spans="2:6" ht="9" hidden="1" customHeight="1" thickBot="1" x14ac:dyDescent="0.3">
      <c r="B102" s="1830"/>
      <c r="C102" s="427" t="s">
        <v>22</v>
      </c>
      <c r="D102" s="427" t="s">
        <v>23</v>
      </c>
      <c r="E102" s="427" t="s">
        <v>23</v>
      </c>
      <c r="F102" s="427" t="s">
        <v>23</v>
      </c>
    </row>
    <row r="103" spans="2:6" ht="15.75" hidden="1" thickBot="1" x14ac:dyDescent="0.3">
      <c r="B103" s="405" t="s">
        <v>33</v>
      </c>
      <c r="C103" s="1247"/>
      <c r="D103" s="1247"/>
      <c r="E103" s="1247"/>
      <c r="F103" s="1247"/>
    </row>
    <row r="104" spans="2:6" ht="15.75" hidden="1" thickBot="1" x14ac:dyDescent="0.3">
      <c r="B104" s="405" t="s">
        <v>431</v>
      </c>
      <c r="C104" s="428">
        <f>C133</f>
        <v>0</v>
      </c>
      <c r="D104" s="428">
        <f>D133</f>
        <v>0</v>
      </c>
      <c r="E104" s="428">
        <f>E133</f>
        <v>0</v>
      </c>
      <c r="F104" s="428">
        <f>F133</f>
        <v>0</v>
      </c>
    </row>
    <row r="105" spans="2:6" ht="15.75" hidden="1" thickBot="1" x14ac:dyDescent="0.3">
      <c r="B105" s="405" t="s">
        <v>432</v>
      </c>
      <c r="C105" s="428" t="e">
        <f>C104/C103</f>
        <v>#DIV/0!</v>
      </c>
      <c r="D105" s="428" t="e">
        <f>D104/D103</f>
        <v>#DIV/0!</v>
      </c>
      <c r="E105" s="428" t="e">
        <f>E104/E103</f>
        <v>#DIV/0!</v>
      </c>
      <c r="F105" s="428" t="e">
        <f>F104/F103</f>
        <v>#DIV/0!</v>
      </c>
    </row>
    <row r="106" spans="2:6" ht="15.75" hidden="1" thickBot="1" x14ac:dyDescent="0.3">
      <c r="B106" s="405" t="s">
        <v>433</v>
      </c>
      <c r="C106" s="426"/>
      <c r="D106" s="431" t="e">
        <f>D103/C103-1</f>
        <v>#DIV/0!</v>
      </c>
      <c r="E106" s="431" t="e">
        <f>E103/D103-1</f>
        <v>#DIV/0!</v>
      </c>
      <c r="F106" s="431" t="e">
        <f>F103/E103-1</f>
        <v>#DIV/0!</v>
      </c>
    </row>
    <row r="107" spans="2:6" ht="15.75" hidden="1" thickBot="1" x14ac:dyDescent="0.3">
      <c r="B107" s="405" t="s">
        <v>434</v>
      </c>
      <c r="C107" s="426"/>
      <c r="D107" s="431" t="e">
        <f>D104/C104-1</f>
        <v>#DIV/0!</v>
      </c>
      <c r="E107" s="431" t="e">
        <f t="shared" ref="E107:F108" si="11">E104/D104-1</f>
        <v>#DIV/0!</v>
      </c>
      <c r="F107" s="431" t="e">
        <f t="shared" si="11"/>
        <v>#DIV/0!</v>
      </c>
    </row>
    <row r="108" spans="2:6" ht="15.75" hidden="1" thickBot="1" x14ac:dyDescent="0.3">
      <c r="B108" s="405" t="s">
        <v>47</v>
      </c>
      <c r="C108" s="426"/>
      <c r="D108" s="431" t="e">
        <f>D105/C105-1</f>
        <v>#DIV/0!</v>
      </c>
      <c r="E108" s="431" t="e">
        <f t="shared" si="11"/>
        <v>#DIV/0!</v>
      </c>
      <c r="F108" s="431" t="e">
        <f t="shared" si="11"/>
        <v>#DIV/0!</v>
      </c>
    </row>
    <row r="109" spans="2:6" ht="24.75" hidden="1" customHeight="1" thickBot="1" x14ac:dyDescent="0.3">
      <c r="B109" s="1849" t="s">
        <v>674</v>
      </c>
      <c r="C109" s="1812"/>
      <c r="D109" s="1812"/>
      <c r="E109" s="1812"/>
      <c r="F109" s="1850"/>
    </row>
    <row r="110" spans="2:6" ht="12.75" hidden="1" customHeight="1" x14ac:dyDescent="0.25">
      <c r="B110" s="1829"/>
      <c r="C110" s="425">
        <v>2018</v>
      </c>
      <c r="D110" s="425">
        <v>2019</v>
      </c>
      <c r="E110" s="425">
        <v>2020</v>
      </c>
      <c r="F110" s="425">
        <v>2021</v>
      </c>
    </row>
    <row r="111" spans="2:6" ht="9" hidden="1" customHeight="1" thickBot="1" x14ac:dyDescent="0.3">
      <c r="B111" s="1830"/>
      <c r="C111" s="427" t="s">
        <v>22</v>
      </c>
      <c r="D111" s="427" t="s">
        <v>23</v>
      </c>
      <c r="E111" s="427" t="s">
        <v>23</v>
      </c>
      <c r="F111" s="427" t="s">
        <v>23</v>
      </c>
    </row>
    <row r="112" spans="2:6" ht="24.75" hidden="1" customHeight="1" thickBot="1" x14ac:dyDescent="0.3">
      <c r="B112" s="433" t="s">
        <v>436</v>
      </c>
      <c r="C112" s="434"/>
      <c r="D112" s="434"/>
      <c r="E112" s="434"/>
      <c r="F112" s="434"/>
    </row>
    <row r="113" spans="2:6" ht="15.75" hidden="1" thickBot="1" x14ac:dyDescent="0.3">
      <c r="B113" s="435" t="s">
        <v>437</v>
      </c>
      <c r="C113" s="436"/>
      <c r="D113" s="437"/>
      <c r="E113" s="437"/>
      <c r="F113" s="437"/>
    </row>
    <row r="114" spans="2:6" ht="15.75" hidden="1" thickBot="1" x14ac:dyDescent="0.3">
      <c r="B114" s="435" t="s">
        <v>438</v>
      </c>
      <c r="C114" s="436"/>
      <c r="D114" s="437"/>
      <c r="E114" s="437"/>
      <c r="F114" s="437"/>
    </row>
    <row r="115" spans="2:6" ht="24.75" hidden="1" customHeight="1" thickBot="1" x14ac:dyDescent="0.3">
      <c r="B115" s="433" t="s">
        <v>478</v>
      </c>
      <c r="C115" s="434"/>
      <c r="D115" s="434"/>
      <c r="E115" s="434"/>
      <c r="F115" s="434"/>
    </row>
    <row r="116" spans="2:6" ht="15.75" hidden="1" thickBot="1" x14ac:dyDescent="0.3">
      <c r="B116" s="435" t="s">
        <v>437</v>
      </c>
      <c r="C116" s="436"/>
      <c r="D116" s="434"/>
      <c r="E116" s="434"/>
      <c r="F116" s="434"/>
    </row>
    <row r="117" spans="2:6" ht="15.75" hidden="1" thickBot="1" x14ac:dyDescent="0.3">
      <c r="B117" s="435" t="s">
        <v>438</v>
      </c>
      <c r="C117" s="436"/>
      <c r="D117" s="434"/>
      <c r="E117" s="434"/>
      <c r="F117" s="434"/>
    </row>
    <row r="118" spans="2:6" ht="24.75" hidden="1" customHeight="1" thickBot="1" x14ac:dyDescent="0.3">
      <c r="B118" s="433" t="s">
        <v>440</v>
      </c>
      <c r="C118" s="436">
        <v>0</v>
      </c>
      <c r="D118" s="434">
        <v>0</v>
      </c>
      <c r="E118" s="434">
        <v>0</v>
      </c>
      <c r="F118" s="434">
        <v>0</v>
      </c>
    </row>
    <row r="119" spans="2:6" ht="15.75" hidden="1" thickBot="1" x14ac:dyDescent="0.3">
      <c r="B119" s="435" t="s">
        <v>437</v>
      </c>
      <c r="C119" s="436"/>
      <c r="D119" s="434"/>
      <c r="E119" s="434"/>
      <c r="F119" s="434"/>
    </row>
    <row r="120" spans="2:6" ht="15.75" hidden="1" thickBot="1" x14ac:dyDescent="0.3">
      <c r="B120" s="435" t="s">
        <v>438</v>
      </c>
      <c r="C120" s="436"/>
      <c r="D120" s="434"/>
      <c r="E120" s="434"/>
      <c r="F120" s="434"/>
    </row>
    <row r="121" spans="2:6" ht="15.75" hidden="1" thickBot="1" x14ac:dyDescent="0.3">
      <c r="B121" s="433" t="s">
        <v>441</v>
      </c>
      <c r="C121" s="436"/>
      <c r="D121" s="434"/>
      <c r="E121" s="434"/>
      <c r="F121" s="434"/>
    </row>
    <row r="122" spans="2:6" ht="15.75" hidden="1" thickBot="1" x14ac:dyDescent="0.3">
      <c r="B122" s="435" t="s">
        <v>437</v>
      </c>
      <c r="C122" s="436"/>
      <c r="D122" s="434"/>
      <c r="E122" s="434"/>
      <c r="F122" s="434"/>
    </row>
    <row r="123" spans="2:6" ht="15.75" hidden="1" thickBot="1" x14ac:dyDescent="0.3">
      <c r="B123" s="435" t="s">
        <v>438</v>
      </c>
      <c r="C123" s="436"/>
      <c r="D123" s="434"/>
      <c r="E123" s="434"/>
      <c r="F123" s="434"/>
    </row>
    <row r="124" spans="2:6" ht="15.75" hidden="1" thickBot="1" x14ac:dyDescent="0.3">
      <c r="B124" s="433" t="s">
        <v>442</v>
      </c>
      <c r="C124" s="436"/>
      <c r="D124" s="434"/>
      <c r="E124" s="434"/>
      <c r="F124" s="434"/>
    </row>
    <row r="125" spans="2:6" ht="15.75" hidden="1" thickBot="1" x14ac:dyDescent="0.3">
      <c r="B125" s="435" t="s">
        <v>437</v>
      </c>
      <c r="C125" s="436"/>
      <c r="D125" s="434"/>
      <c r="E125" s="434"/>
      <c r="F125" s="434"/>
    </row>
    <row r="126" spans="2:6" ht="15" hidden="1" customHeight="1" thickBot="1" x14ac:dyDescent="0.3">
      <c r="B126" s="435" t="s">
        <v>438</v>
      </c>
      <c r="C126" s="436"/>
      <c r="D126" s="434"/>
      <c r="E126" s="434"/>
      <c r="F126" s="434"/>
    </row>
    <row r="127" spans="2:6" ht="15.75" hidden="1" thickBot="1" x14ac:dyDescent="0.3">
      <c r="B127" s="433" t="s">
        <v>443</v>
      </c>
      <c r="C127" s="436">
        <v>0</v>
      </c>
      <c r="D127" s="434">
        <v>0</v>
      </c>
      <c r="E127" s="434">
        <v>0</v>
      </c>
      <c r="F127" s="434">
        <v>0</v>
      </c>
    </row>
    <row r="128" spans="2:6" ht="15.75" hidden="1" thickBot="1" x14ac:dyDescent="0.3">
      <c r="B128" s="435" t="s">
        <v>437</v>
      </c>
      <c r="C128" s="436"/>
      <c r="D128" s="434"/>
      <c r="E128" s="434"/>
      <c r="F128" s="434"/>
    </row>
    <row r="129" spans="2:17" ht="15.75" hidden="1" thickBot="1" x14ac:dyDescent="0.3">
      <c r="B129" s="435" t="s">
        <v>438</v>
      </c>
      <c r="C129" s="436"/>
      <c r="D129" s="434"/>
      <c r="E129" s="434"/>
      <c r="F129" s="434"/>
    </row>
    <row r="130" spans="2:17" ht="24.75" hidden="1" thickBot="1" x14ac:dyDescent="0.3">
      <c r="B130" s="433" t="s">
        <v>444</v>
      </c>
      <c r="C130" s="436"/>
      <c r="D130" s="434"/>
      <c r="E130" s="434"/>
      <c r="F130" s="434"/>
    </row>
    <row r="131" spans="2:17" ht="15.75" hidden="1" thickBot="1" x14ac:dyDescent="0.3">
      <c r="B131" s="435" t="s">
        <v>437</v>
      </c>
      <c r="C131" s="436"/>
      <c r="D131" s="434"/>
      <c r="E131" s="434"/>
      <c r="F131" s="434"/>
    </row>
    <row r="132" spans="2:17" ht="13.15" hidden="1" customHeight="1" thickBot="1" x14ac:dyDescent="0.3">
      <c r="B132" s="435" t="s">
        <v>438</v>
      </c>
      <c r="C132" s="436"/>
      <c r="D132" s="434"/>
      <c r="E132" s="434"/>
      <c r="F132" s="434"/>
    </row>
    <row r="133" spans="2:17" ht="21.6" hidden="1" customHeight="1" thickBot="1" x14ac:dyDescent="0.3">
      <c r="B133" s="1246" t="s">
        <v>445</v>
      </c>
      <c r="C133" s="436">
        <f>C130+C127+C124+C121+C118+C115+C112</f>
        <v>0</v>
      </c>
      <c r="D133" s="436">
        <f t="shared" ref="D133:F133" si="12">D130+D127+D124+D121+D118+D115+D112</f>
        <v>0</v>
      </c>
      <c r="E133" s="436">
        <f t="shared" si="12"/>
        <v>0</v>
      </c>
      <c r="F133" s="436">
        <f t="shared" si="12"/>
        <v>0</v>
      </c>
    </row>
    <row r="134" spans="2:17" ht="18.600000000000001" hidden="1" customHeight="1" thickBot="1" x14ac:dyDescent="0.3">
      <c r="B134" s="441" t="s">
        <v>482</v>
      </c>
      <c r="C134" s="442">
        <f>IF(C133-C104=0,0,"Error")</f>
        <v>0</v>
      </c>
      <c r="D134" s="442">
        <f>IF(D133-D104=0,0,"Error")</f>
        <v>0</v>
      </c>
      <c r="E134" s="442">
        <f>IF(E133-E104=0,0,"Error")</f>
        <v>0</v>
      </c>
      <c r="F134" s="442">
        <f>IF(F133-F104=0,0,"Error")</f>
        <v>0</v>
      </c>
    </row>
    <row r="135" spans="2:17" ht="15.75" thickBot="1" x14ac:dyDescent="0.3">
      <c r="B135" s="1838" t="s">
        <v>514</v>
      </c>
      <c r="C135" s="1790"/>
      <c r="D135" s="1790"/>
      <c r="E135" s="1790"/>
      <c r="F135" s="1839"/>
    </row>
    <row r="136" spans="2:17" ht="15.75" thickBot="1" x14ac:dyDescent="0.3">
      <c r="B136" s="1838" t="s">
        <v>515</v>
      </c>
      <c r="C136" s="1790"/>
      <c r="D136" s="1790"/>
      <c r="E136" s="1790"/>
      <c r="F136" s="1839"/>
    </row>
    <row r="137" spans="2:17" ht="15.75" thickBot="1" x14ac:dyDescent="0.3">
      <c r="B137" s="1467" t="s">
        <v>2714</v>
      </c>
      <c r="C137" s="1852" t="s">
        <v>2678</v>
      </c>
      <c r="D137" s="1853"/>
      <c r="E137" s="1853"/>
      <c r="F137" s="1854"/>
    </row>
    <row r="138" spans="2:17" ht="30.75" customHeight="1" thickBot="1" x14ac:dyDescent="0.3">
      <c r="B138" s="423" t="s">
        <v>425</v>
      </c>
      <c r="C138" s="423" t="s">
        <v>2715</v>
      </c>
      <c r="D138" s="443" t="s">
        <v>449</v>
      </c>
      <c r="E138" s="1855" t="s">
        <v>2678</v>
      </c>
      <c r="F138" s="1856"/>
      <c r="M138" s="1857" t="s">
        <v>682</v>
      </c>
      <c r="N138" s="1858"/>
      <c r="O138" s="1858"/>
      <c r="P138" s="1858"/>
      <c r="Q138" s="1859"/>
    </row>
    <row r="139" spans="2:17" ht="15.75" thickBot="1" x14ac:dyDescent="0.3">
      <c r="B139" s="1248"/>
      <c r="C139" s="1814"/>
      <c r="D139" s="1866"/>
      <c r="E139" s="1816"/>
      <c r="F139" s="1867"/>
      <c r="M139" s="1860"/>
      <c r="N139" s="1861"/>
      <c r="O139" s="1861"/>
      <c r="P139" s="1861"/>
      <c r="Q139" s="1862"/>
    </row>
    <row r="140" spans="2:17" ht="49.9" customHeight="1" thickBot="1" x14ac:dyDescent="0.3">
      <c r="B140" s="405" t="s">
        <v>427</v>
      </c>
      <c r="C140" s="1868" t="s">
        <v>2716</v>
      </c>
      <c r="D140" s="1869"/>
      <c r="E140" s="1869"/>
      <c r="F140" s="1870"/>
      <c r="M140" s="1863"/>
      <c r="N140" s="1864"/>
      <c r="O140" s="1864"/>
      <c r="P140" s="1864"/>
      <c r="Q140" s="1865"/>
    </row>
    <row r="141" spans="2:17" ht="15.75" thickBot="1" x14ac:dyDescent="0.3">
      <c r="B141" s="405" t="s">
        <v>21</v>
      </c>
      <c r="C141" s="1802" t="s">
        <v>2717</v>
      </c>
      <c r="D141" s="1803"/>
      <c r="E141" s="1803"/>
      <c r="F141" s="1851"/>
    </row>
    <row r="142" spans="2:17" ht="12.75" customHeight="1" x14ac:dyDescent="0.25">
      <c r="B142" s="1829"/>
      <c r="C142" s="425">
        <v>2023</v>
      </c>
      <c r="D142" s="425">
        <v>2024</v>
      </c>
      <c r="E142" s="425">
        <v>2025</v>
      </c>
      <c r="F142" s="425">
        <v>2026</v>
      </c>
    </row>
    <row r="143" spans="2:17" ht="9" customHeight="1" thickBot="1" x14ac:dyDescent="0.3">
      <c r="B143" s="1830"/>
      <c r="C143" s="427" t="s">
        <v>22</v>
      </c>
      <c r="D143" s="427" t="s">
        <v>23</v>
      </c>
      <c r="E143" s="427" t="s">
        <v>23</v>
      </c>
      <c r="F143" s="427" t="s">
        <v>23</v>
      </c>
    </row>
    <row r="144" spans="2:17" ht="15.75" thickBot="1" x14ac:dyDescent="0.3">
      <c r="B144" s="405" t="s">
        <v>33</v>
      </c>
      <c r="C144" s="428">
        <v>76</v>
      </c>
      <c r="D144" s="428">
        <v>76</v>
      </c>
      <c r="E144" s="428"/>
      <c r="F144" s="428"/>
    </row>
    <row r="145" spans="2:12" ht="15.75" thickBot="1" x14ac:dyDescent="0.3">
      <c r="B145" s="405" t="s">
        <v>431</v>
      </c>
      <c r="C145" s="428">
        <f>C163</f>
        <v>2000</v>
      </c>
      <c r="D145" s="428">
        <f>D163</f>
        <v>2000</v>
      </c>
      <c r="E145" s="428">
        <f t="shared" ref="E145:F145" si="13">E163</f>
        <v>2000</v>
      </c>
      <c r="F145" s="428">
        <f t="shared" si="13"/>
        <v>2000</v>
      </c>
    </row>
    <row r="146" spans="2:12" ht="15.75" thickBot="1" x14ac:dyDescent="0.3">
      <c r="B146" s="405" t="s">
        <v>432</v>
      </c>
      <c r="C146" s="428">
        <f>C145/C144</f>
        <v>26.315789473684209</v>
      </c>
      <c r="D146" s="428">
        <f t="shared" ref="D146:F146" si="14">D145/D144</f>
        <v>26.315789473684209</v>
      </c>
      <c r="E146" s="428" t="e">
        <f t="shared" si="14"/>
        <v>#DIV/0!</v>
      </c>
      <c r="F146" s="428" t="e">
        <f t="shared" si="14"/>
        <v>#DIV/0!</v>
      </c>
    </row>
    <row r="147" spans="2:12" ht="15.75" thickBot="1" x14ac:dyDescent="0.3">
      <c r="B147" s="405" t="s">
        <v>433</v>
      </c>
      <c r="C147" s="426" t="s">
        <v>499</v>
      </c>
      <c r="D147" s="431">
        <f>D144/C144-1</f>
        <v>0</v>
      </c>
      <c r="E147" s="431">
        <f t="shared" ref="E147:F149" si="15">E144/D144-1</f>
        <v>-1</v>
      </c>
      <c r="F147" s="431" t="e">
        <f t="shared" si="15"/>
        <v>#DIV/0!</v>
      </c>
      <c r="H147" s="432"/>
      <c r="I147" s="432"/>
      <c r="J147" s="432"/>
      <c r="K147" s="432"/>
      <c r="L147" s="432"/>
    </row>
    <row r="148" spans="2:12" ht="15.75" thickBot="1" x14ac:dyDescent="0.3">
      <c r="B148" s="405" t="s">
        <v>434</v>
      </c>
      <c r="C148" s="426" t="s">
        <v>499</v>
      </c>
      <c r="D148" s="431">
        <f>D145/C145-1</f>
        <v>0</v>
      </c>
      <c r="E148" s="431">
        <f t="shared" si="15"/>
        <v>0</v>
      </c>
      <c r="F148" s="431">
        <f t="shared" si="15"/>
        <v>0</v>
      </c>
    </row>
    <row r="149" spans="2:12" ht="15.75" thickBot="1" x14ac:dyDescent="0.3">
      <c r="B149" s="405" t="s">
        <v>47</v>
      </c>
      <c r="C149" s="426" t="s">
        <v>499</v>
      </c>
      <c r="D149" s="431">
        <f>D146/C146-1</f>
        <v>0</v>
      </c>
      <c r="E149" s="431" t="e">
        <f t="shared" si="15"/>
        <v>#DIV/0!</v>
      </c>
      <c r="F149" s="431" t="e">
        <f t="shared" si="15"/>
        <v>#DIV/0!</v>
      </c>
    </row>
    <row r="150" spans="2:12" ht="15.75" thickBot="1" x14ac:dyDescent="0.3">
      <c r="B150" s="1849" t="s">
        <v>575</v>
      </c>
      <c r="C150" s="1812"/>
      <c r="D150" s="1812"/>
      <c r="E150" s="1812"/>
      <c r="F150" s="1850"/>
    </row>
    <row r="151" spans="2:12" ht="12.75" customHeight="1" x14ac:dyDescent="0.25">
      <c r="B151" s="1829"/>
      <c r="C151" s="425">
        <v>2023</v>
      </c>
      <c r="D151" s="425">
        <v>2024</v>
      </c>
      <c r="E151" s="425">
        <v>2025</v>
      </c>
      <c r="F151" s="425">
        <v>2025</v>
      </c>
    </row>
    <row r="152" spans="2:12" ht="9" customHeight="1" thickBot="1" x14ac:dyDescent="0.3">
      <c r="B152" s="1830"/>
      <c r="C152" s="427" t="s">
        <v>22</v>
      </c>
      <c r="D152" s="427" t="s">
        <v>23</v>
      </c>
      <c r="E152" s="427" t="s">
        <v>23</v>
      </c>
      <c r="F152" s="427" t="s">
        <v>23</v>
      </c>
    </row>
    <row r="153" spans="2:12" ht="15.75" thickBot="1" x14ac:dyDescent="0.3">
      <c r="B153" s="433" t="s">
        <v>452</v>
      </c>
      <c r="C153" s="434">
        <f>C154+C155+C156+C157</f>
        <v>0</v>
      </c>
      <c r="D153" s="434">
        <f t="shared" ref="D153:F153" si="16">D154+D155+D156+D157</f>
        <v>0</v>
      </c>
      <c r="E153" s="434">
        <f t="shared" si="16"/>
        <v>0</v>
      </c>
      <c r="F153" s="434">
        <f t="shared" si="16"/>
        <v>0</v>
      </c>
    </row>
    <row r="154" spans="2:12" ht="15.75" thickBot="1" x14ac:dyDescent="0.3">
      <c r="B154" s="435" t="s">
        <v>437</v>
      </c>
      <c r="C154" s="434"/>
      <c r="D154" s="434"/>
      <c r="E154" s="434"/>
      <c r="F154" s="434"/>
    </row>
    <row r="155" spans="2:12" ht="15.75" thickBot="1" x14ac:dyDescent="0.3">
      <c r="B155" s="435" t="s">
        <v>453</v>
      </c>
      <c r="C155" s="434"/>
      <c r="D155" s="434"/>
      <c r="E155" s="434"/>
      <c r="F155" s="434"/>
    </row>
    <row r="156" spans="2:12" ht="15.75" thickBot="1" x14ac:dyDescent="0.3">
      <c r="B156" s="435" t="s">
        <v>454</v>
      </c>
      <c r="C156" s="434"/>
      <c r="D156" s="434"/>
      <c r="E156" s="434"/>
      <c r="F156" s="434"/>
    </row>
    <row r="157" spans="2:12" ht="15.75" thickBot="1" x14ac:dyDescent="0.3">
      <c r="B157" s="435" t="s">
        <v>455</v>
      </c>
      <c r="C157" s="434"/>
      <c r="D157" s="434"/>
      <c r="E157" s="434"/>
      <c r="F157" s="434"/>
    </row>
    <row r="158" spans="2:12" ht="15.75" thickBot="1" x14ac:dyDescent="0.3">
      <c r="B158" s="433" t="s">
        <v>456</v>
      </c>
      <c r="C158" s="436">
        <f>C159+C160+C161+C162</f>
        <v>2000</v>
      </c>
      <c r="D158" s="436">
        <f t="shared" ref="D158:F158" si="17">D159+D160+D161+D162</f>
        <v>2000</v>
      </c>
      <c r="E158" s="436">
        <f t="shared" si="17"/>
        <v>2000</v>
      </c>
      <c r="F158" s="436">
        <f t="shared" si="17"/>
        <v>2000</v>
      </c>
    </row>
    <row r="159" spans="2:12" ht="15.75" thickBot="1" x14ac:dyDescent="0.3">
      <c r="B159" s="435" t="s">
        <v>437</v>
      </c>
      <c r="C159" s="436">
        <v>2000</v>
      </c>
      <c r="D159" s="434">
        <v>2000</v>
      </c>
      <c r="E159" s="434">
        <v>2000</v>
      </c>
      <c r="F159" s="434">
        <v>2000</v>
      </c>
    </row>
    <row r="160" spans="2:12" ht="15.75" thickBot="1" x14ac:dyDescent="0.3">
      <c r="B160" s="435" t="s">
        <v>453</v>
      </c>
      <c r="C160" s="436"/>
      <c r="D160" s="434"/>
      <c r="E160" s="434"/>
      <c r="F160" s="434"/>
    </row>
    <row r="161" spans="2:6" ht="15.75" thickBot="1" x14ac:dyDescent="0.3">
      <c r="B161" s="435" t="s">
        <v>454</v>
      </c>
      <c r="C161" s="436"/>
      <c r="D161" s="434"/>
      <c r="E161" s="434"/>
      <c r="F161" s="434"/>
    </row>
    <row r="162" spans="2:6" ht="15.75" thickBot="1" x14ac:dyDescent="0.3">
      <c r="B162" s="435" t="s">
        <v>455</v>
      </c>
      <c r="C162" s="436"/>
      <c r="D162" s="434"/>
      <c r="E162" s="434"/>
      <c r="F162" s="434"/>
    </row>
    <row r="163" spans="2:6" ht="15.75" thickBot="1" x14ac:dyDescent="0.3">
      <c r="B163" s="1249" t="s">
        <v>457</v>
      </c>
      <c r="C163" s="436">
        <f>C153+C158</f>
        <v>2000</v>
      </c>
      <c r="D163" s="436">
        <f t="shared" ref="D163:F163" si="18">D153+D158</f>
        <v>2000</v>
      </c>
      <c r="E163" s="436">
        <f t="shared" si="18"/>
        <v>2000</v>
      </c>
      <c r="F163" s="436">
        <f t="shared" si="18"/>
        <v>2000</v>
      </c>
    </row>
    <row r="164" spans="2:6" ht="31.15" hidden="1" customHeight="1" thickBot="1" x14ac:dyDescent="0.3">
      <c r="B164" s="423" t="s">
        <v>502</v>
      </c>
      <c r="C164" s="423" t="s">
        <v>685</v>
      </c>
      <c r="D164" s="443" t="s">
        <v>449</v>
      </c>
      <c r="E164" s="1816"/>
      <c r="F164" s="1867"/>
    </row>
    <row r="165" spans="2:6" ht="17.25" hidden="1" customHeight="1" thickBot="1" x14ac:dyDescent="0.3">
      <c r="B165" s="405" t="s">
        <v>427</v>
      </c>
      <c r="C165" s="1810" t="s">
        <v>683</v>
      </c>
      <c r="D165" s="1787"/>
      <c r="E165" s="1787"/>
      <c r="F165" s="1835"/>
    </row>
    <row r="166" spans="2:6" ht="15" hidden="1" customHeight="1" thickBot="1" x14ac:dyDescent="0.3">
      <c r="B166" s="405" t="s">
        <v>21</v>
      </c>
      <c r="C166" s="1802" t="s">
        <v>237</v>
      </c>
      <c r="D166" s="1803"/>
      <c r="E166" s="1803"/>
      <c r="F166" s="1851"/>
    </row>
    <row r="167" spans="2:6" ht="12.75" hidden="1" customHeight="1" x14ac:dyDescent="0.25">
      <c r="B167" s="1829"/>
      <c r="C167" s="425">
        <v>2020</v>
      </c>
      <c r="D167" s="425">
        <v>2021</v>
      </c>
      <c r="E167" s="425">
        <v>2022</v>
      </c>
      <c r="F167" s="425">
        <v>2023</v>
      </c>
    </row>
    <row r="168" spans="2:6" ht="9" hidden="1" customHeight="1" thickBot="1" x14ac:dyDescent="0.3">
      <c r="B168" s="1830"/>
      <c r="C168" s="427" t="s">
        <v>22</v>
      </c>
      <c r="D168" s="427" t="s">
        <v>23</v>
      </c>
      <c r="E168" s="427" t="s">
        <v>23</v>
      </c>
      <c r="F168" s="427" t="s">
        <v>23</v>
      </c>
    </row>
    <row r="169" spans="2:6" ht="15" hidden="1" customHeight="1" thickBot="1" x14ac:dyDescent="0.3">
      <c r="B169" s="405" t="s">
        <v>33</v>
      </c>
      <c r="C169" s="405"/>
      <c r="D169" s="426">
        <v>0</v>
      </c>
      <c r="E169" s="405"/>
      <c r="F169" s="405"/>
    </row>
    <row r="170" spans="2:6" ht="15" hidden="1" customHeight="1" thickBot="1" x14ac:dyDescent="0.3">
      <c r="B170" s="405" t="s">
        <v>431</v>
      </c>
      <c r="C170" s="428"/>
      <c r="D170" s="428">
        <f>D188</f>
        <v>0</v>
      </c>
      <c r="E170" s="428"/>
      <c r="F170" s="428"/>
    </row>
    <row r="171" spans="2:6" ht="15" hidden="1" customHeight="1" thickBot="1" x14ac:dyDescent="0.3">
      <c r="B171" s="405" t="s">
        <v>432</v>
      </c>
      <c r="C171" s="428" t="e">
        <f>C170/C169</f>
        <v>#DIV/0!</v>
      </c>
      <c r="D171" s="428" t="e">
        <f t="shared" ref="D171:F171" si="19">D170/D169</f>
        <v>#DIV/0!</v>
      </c>
      <c r="E171" s="428" t="e">
        <f t="shared" si="19"/>
        <v>#DIV/0!</v>
      </c>
      <c r="F171" s="428" t="e">
        <f t="shared" si="19"/>
        <v>#DIV/0!</v>
      </c>
    </row>
    <row r="172" spans="2:6" ht="15" hidden="1" customHeight="1" thickBot="1" x14ac:dyDescent="0.3">
      <c r="B172" s="405" t="s">
        <v>433</v>
      </c>
      <c r="C172" s="426" t="s">
        <v>499</v>
      </c>
      <c r="D172" s="431" t="e">
        <f>D169/C169-1</f>
        <v>#DIV/0!</v>
      </c>
      <c r="E172" s="431" t="e">
        <f t="shared" ref="E172:F174" si="20">E169/D169-1</f>
        <v>#DIV/0!</v>
      </c>
      <c r="F172" s="431" t="e">
        <f t="shared" si="20"/>
        <v>#DIV/0!</v>
      </c>
    </row>
    <row r="173" spans="2:6" ht="15" hidden="1" customHeight="1" thickBot="1" x14ac:dyDescent="0.3">
      <c r="B173" s="405" t="s">
        <v>434</v>
      </c>
      <c r="C173" s="426" t="s">
        <v>499</v>
      </c>
      <c r="D173" s="431" t="e">
        <f>D170/C170-1</f>
        <v>#DIV/0!</v>
      </c>
      <c r="E173" s="431" t="e">
        <f t="shared" si="20"/>
        <v>#DIV/0!</v>
      </c>
      <c r="F173" s="431" t="e">
        <f t="shared" si="20"/>
        <v>#DIV/0!</v>
      </c>
    </row>
    <row r="174" spans="2:6" ht="15" hidden="1" customHeight="1" thickBot="1" x14ac:dyDescent="0.3">
      <c r="B174" s="405" t="s">
        <v>47</v>
      </c>
      <c r="C174" s="426" t="s">
        <v>499</v>
      </c>
      <c r="D174" s="431" t="e">
        <f>D171/C171-1</f>
        <v>#DIV/0!</v>
      </c>
      <c r="E174" s="431" t="e">
        <f t="shared" si="20"/>
        <v>#DIV/0!</v>
      </c>
      <c r="F174" s="431" t="e">
        <f t="shared" si="20"/>
        <v>#DIV/0!</v>
      </c>
    </row>
    <row r="175" spans="2:6" ht="15" hidden="1" customHeight="1" thickBot="1" x14ac:dyDescent="0.3">
      <c r="B175" s="1849" t="s">
        <v>595</v>
      </c>
      <c r="C175" s="1812"/>
      <c r="D175" s="1812"/>
      <c r="E175" s="1812"/>
      <c r="F175" s="1850"/>
    </row>
    <row r="176" spans="2:6" ht="12.75" hidden="1" customHeight="1" x14ac:dyDescent="0.25">
      <c r="B176" s="1829"/>
      <c r="C176" s="425">
        <v>2020</v>
      </c>
      <c r="D176" s="425">
        <v>2021</v>
      </c>
      <c r="E176" s="425">
        <v>2022</v>
      </c>
      <c r="F176" s="425">
        <v>2023</v>
      </c>
    </row>
    <row r="177" spans="2:6" ht="9" hidden="1" customHeight="1" thickBot="1" x14ac:dyDescent="0.3">
      <c r="B177" s="1830"/>
      <c r="C177" s="427" t="s">
        <v>22</v>
      </c>
      <c r="D177" s="427" t="s">
        <v>23</v>
      </c>
      <c r="E177" s="427" t="s">
        <v>23</v>
      </c>
      <c r="F177" s="427" t="s">
        <v>23</v>
      </c>
    </row>
    <row r="178" spans="2:6" ht="15" hidden="1" customHeight="1" thickBot="1" x14ac:dyDescent="0.3">
      <c r="B178" s="433" t="s">
        <v>452</v>
      </c>
      <c r="C178" s="434">
        <f>C179+C180+C181+C182</f>
        <v>0</v>
      </c>
      <c r="D178" s="434">
        <f t="shared" ref="D178:F178" si="21">D179+D180+D181+D182</f>
        <v>0</v>
      </c>
      <c r="E178" s="434">
        <f t="shared" si="21"/>
        <v>0</v>
      </c>
      <c r="F178" s="434">
        <f t="shared" si="21"/>
        <v>0</v>
      </c>
    </row>
    <row r="179" spans="2:6" ht="15" hidden="1" customHeight="1" thickBot="1" x14ac:dyDescent="0.3">
      <c r="B179" s="435" t="s">
        <v>437</v>
      </c>
      <c r="C179" s="434"/>
      <c r="D179" s="434"/>
      <c r="E179" s="434"/>
      <c r="F179" s="434"/>
    </row>
    <row r="180" spans="2:6" ht="15" hidden="1" customHeight="1" thickBot="1" x14ac:dyDescent="0.3">
      <c r="B180" s="435" t="s">
        <v>453</v>
      </c>
      <c r="C180" s="434"/>
      <c r="D180" s="434"/>
      <c r="E180" s="434"/>
      <c r="F180" s="434"/>
    </row>
    <row r="181" spans="2:6" ht="15" hidden="1" customHeight="1" thickBot="1" x14ac:dyDescent="0.3">
      <c r="B181" s="435" t="s">
        <v>454</v>
      </c>
      <c r="C181" s="434"/>
      <c r="D181" s="434"/>
      <c r="E181" s="434"/>
      <c r="F181" s="434"/>
    </row>
    <row r="182" spans="2:6" ht="15" hidden="1" customHeight="1" thickBot="1" x14ac:dyDescent="0.3">
      <c r="B182" s="435" t="s">
        <v>455</v>
      </c>
      <c r="C182" s="434"/>
      <c r="D182" s="434"/>
      <c r="E182" s="434"/>
      <c r="F182" s="434"/>
    </row>
    <row r="183" spans="2:6" ht="15" hidden="1" customHeight="1" thickBot="1" x14ac:dyDescent="0.3">
      <c r="B183" s="433" t="s">
        <v>456</v>
      </c>
      <c r="C183" s="436">
        <f>C184+C185+C186+C187</f>
        <v>0</v>
      </c>
      <c r="D183" s="436">
        <f t="shared" ref="D183:F183" si="22">D184+D185+D186+D187</f>
        <v>0</v>
      </c>
      <c r="E183" s="436">
        <f t="shared" si="22"/>
        <v>0</v>
      </c>
      <c r="F183" s="436">
        <f t="shared" si="22"/>
        <v>0</v>
      </c>
    </row>
    <row r="184" spans="2:6" ht="15" hidden="1" customHeight="1" thickBot="1" x14ac:dyDescent="0.3">
      <c r="B184" s="435" t="s">
        <v>437</v>
      </c>
      <c r="C184" s="436"/>
      <c r="D184" s="438">
        <v>0</v>
      </c>
      <c r="E184" s="434"/>
      <c r="F184" s="434"/>
    </row>
    <row r="185" spans="2:6" ht="15" hidden="1" customHeight="1" thickBot="1" x14ac:dyDescent="0.3">
      <c r="B185" s="435" t="s">
        <v>453</v>
      </c>
      <c r="C185" s="436"/>
      <c r="D185" s="434"/>
      <c r="E185" s="434"/>
      <c r="F185" s="434"/>
    </row>
    <row r="186" spans="2:6" ht="15" hidden="1" customHeight="1" thickBot="1" x14ac:dyDescent="0.3">
      <c r="B186" s="435" t="s">
        <v>454</v>
      </c>
      <c r="C186" s="436"/>
      <c r="D186" s="434"/>
      <c r="E186" s="434"/>
      <c r="F186" s="434"/>
    </row>
    <row r="187" spans="2:6" ht="15" hidden="1" customHeight="1" thickBot="1" x14ac:dyDescent="0.3">
      <c r="B187" s="435" t="s">
        <v>455</v>
      </c>
      <c r="C187" s="436"/>
      <c r="D187" s="434"/>
      <c r="E187" s="434"/>
      <c r="F187" s="434"/>
    </row>
    <row r="188" spans="2:6" ht="15" hidden="1" customHeight="1" thickBot="1" x14ac:dyDescent="0.3">
      <c r="B188" s="1249" t="s">
        <v>548</v>
      </c>
      <c r="C188" s="436">
        <f>C178+C183</f>
        <v>0</v>
      </c>
      <c r="D188" s="436">
        <f t="shared" ref="D188:F188" si="23">D178+D183</f>
        <v>0</v>
      </c>
      <c r="E188" s="436">
        <f t="shared" si="23"/>
        <v>0</v>
      </c>
      <c r="F188" s="436">
        <f t="shared" si="23"/>
        <v>0</v>
      </c>
    </row>
    <row r="189" spans="2:6" ht="31.15" hidden="1" customHeight="1" thickBot="1" x14ac:dyDescent="0.3">
      <c r="B189" s="423" t="s">
        <v>549</v>
      </c>
      <c r="C189" s="1251"/>
      <c r="D189" s="1252" t="s">
        <v>449</v>
      </c>
      <c r="E189" s="1468"/>
      <c r="F189" s="1469"/>
    </row>
    <row r="190" spans="2:6" ht="17.25" hidden="1" customHeight="1" thickBot="1" x14ac:dyDescent="0.3">
      <c r="B190" s="405" t="s">
        <v>427</v>
      </c>
      <c r="C190" s="1810"/>
      <c r="D190" s="1787"/>
      <c r="E190" s="1787"/>
      <c r="F190" s="1835"/>
    </row>
    <row r="191" spans="2:6" ht="15" hidden="1" customHeight="1" thickBot="1" x14ac:dyDescent="0.3">
      <c r="B191" s="405" t="s">
        <v>21</v>
      </c>
      <c r="C191" s="1802"/>
      <c r="D191" s="1803"/>
      <c r="E191" s="1803"/>
      <c r="F191" s="1851"/>
    </row>
    <row r="192" spans="2:6" ht="12.75" hidden="1" customHeight="1" x14ac:dyDescent="0.25">
      <c r="B192" s="1829"/>
      <c r="C192" s="425">
        <v>2018</v>
      </c>
      <c r="D192" s="425">
        <v>2019</v>
      </c>
      <c r="E192" s="425">
        <v>2020</v>
      </c>
      <c r="F192" s="425">
        <v>2021</v>
      </c>
    </row>
    <row r="193" spans="2:6" ht="9" hidden="1" customHeight="1" thickBot="1" x14ac:dyDescent="0.3">
      <c r="B193" s="1830"/>
      <c r="C193" s="427" t="s">
        <v>22</v>
      </c>
      <c r="D193" s="427" t="s">
        <v>23</v>
      </c>
      <c r="E193" s="427" t="s">
        <v>23</v>
      </c>
      <c r="F193" s="427" t="s">
        <v>23</v>
      </c>
    </row>
    <row r="194" spans="2:6" ht="15" hidden="1" customHeight="1" thickBot="1" x14ac:dyDescent="0.3">
      <c r="B194" s="405" t="s">
        <v>33</v>
      </c>
      <c r="C194" s="405"/>
      <c r="D194" s="405"/>
      <c r="E194" s="405"/>
      <c r="F194" s="405"/>
    </row>
    <row r="195" spans="2:6" ht="15" hidden="1" customHeight="1" thickBot="1" x14ac:dyDescent="0.3">
      <c r="B195" s="405" t="s">
        <v>431</v>
      </c>
      <c r="C195" s="428">
        <f>C213</f>
        <v>0</v>
      </c>
      <c r="D195" s="428">
        <f t="shared" ref="D195:F195" si="24">D213</f>
        <v>0</v>
      </c>
      <c r="E195" s="428">
        <f t="shared" si="24"/>
        <v>0</v>
      </c>
      <c r="F195" s="428">
        <f t="shared" si="24"/>
        <v>0</v>
      </c>
    </row>
    <row r="196" spans="2:6" ht="15" hidden="1" customHeight="1" thickBot="1" x14ac:dyDescent="0.3">
      <c r="B196" s="405" t="s">
        <v>432</v>
      </c>
      <c r="C196" s="428" t="e">
        <f>C195/C194</f>
        <v>#DIV/0!</v>
      </c>
      <c r="D196" s="428" t="e">
        <f t="shared" ref="D196:F196" si="25">D195/D194</f>
        <v>#DIV/0!</v>
      </c>
      <c r="E196" s="428" t="e">
        <f t="shared" si="25"/>
        <v>#DIV/0!</v>
      </c>
      <c r="F196" s="428" t="e">
        <f t="shared" si="25"/>
        <v>#DIV/0!</v>
      </c>
    </row>
    <row r="197" spans="2:6" ht="15" hidden="1" customHeight="1" thickBot="1" x14ac:dyDescent="0.3">
      <c r="B197" s="405" t="s">
        <v>433</v>
      </c>
      <c r="C197" s="426" t="s">
        <v>499</v>
      </c>
      <c r="D197" s="431" t="e">
        <f>D194/C194-1</f>
        <v>#DIV/0!</v>
      </c>
      <c r="E197" s="431" t="e">
        <f t="shared" ref="E197:F199" si="26">E194/D194-1</f>
        <v>#DIV/0!</v>
      </c>
      <c r="F197" s="431" t="e">
        <f t="shared" si="26"/>
        <v>#DIV/0!</v>
      </c>
    </row>
    <row r="198" spans="2:6" ht="15" hidden="1" customHeight="1" thickBot="1" x14ac:dyDescent="0.3">
      <c r="B198" s="405" t="s">
        <v>434</v>
      </c>
      <c r="C198" s="426" t="s">
        <v>499</v>
      </c>
      <c r="D198" s="431" t="e">
        <f>D195/C195-1</f>
        <v>#DIV/0!</v>
      </c>
      <c r="E198" s="431" t="e">
        <f t="shared" si="26"/>
        <v>#DIV/0!</v>
      </c>
      <c r="F198" s="431" t="e">
        <f t="shared" si="26"/>
        <v>#DIV/0!</v>
      </c>
    </row>
    <row r="199" spans="2:6" ht="15" hidden="1" customHeight="1" thickBot="1" x14ac:dyDescent="0.3">
      <c r="B199" s="405" t="s">
        <v>47</v>
      </c>
      <c r="C199" s="426" t="s">
        <v>499</v>
      </c>
      <c r="D199" s="431" t="e">
        <f>D196/C196-1</f>
        <v>#DIV/0!</v>
      </c>
      <c r="E199" s="431" t="e">
        <f t="shared" si="26"/>
        <v>#DIV/0!</v>
      </c>
      <c r="F199" s="431" t="e">
        <f t="shared" si="26"/>
        <v>#DIV/0!</v>
      </c>
    </row>
    <row r="200" spans="2:6" ht="15" hidden="1" customHeight="1" thickBot="1" x14ac:dyDescent="0.3">
      <c r="B200" s="1849" t="s">
        <v>580</v>
      </c>
      <c r="C200" s="1812"/>
      <c r="D200" s="1812"/>
      <c r="E200" s="1812"/>
      <c r="F200" s="1850"/>
    </row>
    <row r="201" spans="2:6" ht="12.75" hidden="1" customHeight="1" x14ac:dyDescent="0.25">
      <c r="B201" s="1829"/>
      <c r="C201" s="425">
        <v>2018</v>
      </c>
      <c r="D201" s="425">
        <v>2019</v>
      </c>
      <c r="E201" s="425">
        <v>2020</v>
      </c>
      <c r="F201" s="425">
        <v>2021</v>
      </c>
    </row>
    <row r="202" spans="2:6" ht="9" hidden="1" customHeight="1" thickBot="1" x14ac:dyDescent="0.3">
      <c r="B202" s="1830"/>
      <c r="C202" s="427" t="s">
        <v>22</v>
      </c>
      <c r="D202" s="427" t="s">
        <v>23</v>
      </c>
      <c r="E202" s="427" t="s">
        <v>23</v>
      </c>
      <c r="F202" s="427" t="s">
        <v>23</v>
      </c>
    </row>
    <row r="203" spans="2:6" ht="15" hidden="1" customHeight="1" thickBot="1" x14ac:dyDescent="0.3">
      <c r="B203" s="433" t="s">
        <v>452</v>
      </c>
      <c r="C203" s="434">
        <f>C204+C205+C206+C207</f>
        <v>0</v>
      </c>
      <c r="D203" s="434">
        <f t="shared" ref="D203:F203" si="27">D204+D205+D206+D207</f>
        <v>0</v>
      </c>
      <c r="E203" s="434">
        <f t="shared" si="27"/>
        <v>0</v>
      </c>
      <c r="F203" s="434">
        <f t="shared" si="27"/>
        <v>0</v>
      </c>
    </row>
    <row r="204" spans="2:6" ht="15" hidden="1" customHeight="1" thickBot="1" x14ac:dyDescent="0.3">
      <c r="B204" s="435" t="s">
        <v>437</v>
      </c>
      <c r="C204" s="434"/>
      <c r="D204" s="434"/>
      <c r="E204" s="434"/>
      <c r="F204" s="434"/>
    </row>
    <row r="205" spans="2:6" ht="15" hidden="1" customHeight="1" thickBot="1" x14ac:dyDescent="0.3">
      <c r="B205" s="435" t="s">
        <v>453</v>
      </c>
      <c r="C205" s="434"/>
      <c r="D205" s="434"/>
      <c r="E205" s="434"/>
      <c r="F205" s="434"/>
    </row>
    <row r="206" spans="2:6" ht="15" hidden="1" customHeight="1" thickBot="1" x14ac:dyDescent="0.3">
      <c r="B206" s="435" t="s">
        <v>454</v>
      </c>
      <c r="C206" s="434"/>
      <c r="D206" s="434"/>
      <c r="E206" s="434"/>
      <c r="F206" s="434"/>
    </row>
    <row r="207" spans="2:6" ht="15" hidden="1" customHeight="1" thickBot="1" x14ac:dyDescent="0.3">
      <c r="B207" s="435" t="s">
        <v>455</v>
      </c>
      <c r="C207" s="434"/>
      <c r="D207" s="434"/>
      <c r="E207" s="434"/>
      <c r="F207" s="434"/>
    </row>
    <row r="208" spans="2:6" ht="15" hidden="1" customHeight="1" thickBot="1" x14ac:dyDescent="0.3">
      <c r="B208" s="433" t="s">
        <v>456</v>
      </c>
      <c r="C208" s="436">
        <f>C209+C210+C211+C212</f>
        <v>0</v>
      </c>
      <c r="D208" s="436">
        <f t="shared" ref="D208:F208" si="28">D209+D210+D211+D212</f>
        <v>0</v>
      </c>
      <c r="E208" s="436">
        <f t="shared" si="28"/>
        <v>0</v>
      </c>
      <c r="F208" s="436">
        <f t="shared" si="28"/>
        <v>0</v>
      </c>
    </row>
    <row r="209" spans="2:6" ht="15" hidden="1" customHeight="1" thickBot="1" x14ac:dyDescent="0.3">
      <c r="B209" s="435" t="s">
        <v>437</v>
      </c>
      <c r="C209" s="436"/>
      <c r="D209" s="434"/>
      <c r="E209" s="434"/>
      <c r="F209" s="434"/>
    </row>
    <row r="210" spans="2:6" ht="15" hidden="1" customHeight="1" thickBot="1" x14ac:dyDescent="0.3">
      <c r="B210" s="435" t="s">
        <v>453</v>
      </c>
      <c r="C210" s="436"/>
      <c r="D210" s="434"/>
      <c r="E210" s="434"/>
      <c r="F210" s="434"/>
    </row>
    <row r="211" spans="2:6" ht="15" hidden="1" customHeight="1" thickBot="1" x14ac:dyDescent="0.3">
      <c r="B211" s="435" t="s">
        <v>454</v>
      </c>
      <c r="C211" s="436"/>
      <c r="D211" s="434"/>
      <c r="E211" s="434"/>
      <c r="F211" s="434"/>
    </row>
    <row r="212" spans="2:6" ht="15" hidden="1" customHeight="1" thickBot="1" x14ac:dyDescent="0.3">
      <c r="B212" s="435" t="s">
        <v>455</v>
      </c>
      <c r="C212" s="436"/>
      <c r="D212" s="434"/>
      <c r="E212" s="434"/>
      <c r="F212" s="434"/>
    </row>
    <row r="213" spans="2:6" ht="15" hidden="1" customHeight="1" thickBot="1" x14ac:dyDescent="0.3">
      <c r="B213" s="440" t="s">
        <v>551</v>
      </c>
      <c r="C213" s="436">
        <f>C203+C208</f>
        <v>0</v>
      </c>
      <c r="D213" s="436">
        <f t="shared" ref="D213:F213" si="29">D203+D208</f>
        <v>0</v>
      </c>
      <c r="E213" s="436">
        <f t="shared" si="29"/>
        <v>0</v>
      </c>
      <c r="F213" s="436">
        <f t="shared" si="29"/>
        <v>0</v>
      </c>
    </row>
    <row r="214" spans="2:6" ht="25.5" hidden="1" customHeight="1" thickBot="1" x14ac:dyDescent="0.3">
      <c r="B214" s="1253" t="s">
        <v>458</v>
      </c>
      <c r="C214" s="1814"/>
      <c r="D214" s="1816"/>
      <c r="E214" s="1816"/>
      <c r="F214" s="1867"/>
    </row>
    <row r="215" spans="2:6" ht="31.15" hidden="1" customHeight="1" thickBot="1" x14ac:dyDescent="0.3">
      <c r="B215" s="423" t="s">
        <v>447</v>
      </c>
      <c r="C215" s="1251"/>
      <c r="D215" s="1252" t="s">
        <v>449</v>
      </c>
      <c r="E215" s="1468"/>
      <c r="F215" s="1469"/>
    </row>
    <row r="216" spans="2:6" ht="17.25" hidden="1" customHeight="1" thickBot="1" x14ac:dyDescent="0.3">
      <c r="B216" s="405" t="s">
        <v>427</v>
      </c>
      <c r="C216" s="1810"/>
      <c r="D216" s="1787"/>
      <c r="E216" s="1787"/>
      <c r="F216" s="1835"/>
    </row>
    <row r="217" spans="2:6" ht="15" hidden="1" customHeight="1" thickBot="1" x14ac:dyDescent="0.3">
      <c r="B217" s="405" t="s">
        <v>21</v>
      </c>
      <c r="C217" s="1874"/>
      <c r="D217" s="1803"/>
      <c r="E217" s="1803"/>
      <c r="F217" s="1851"/>
    </row>
    <row r="218" spans="2:6" ht="12.75" hidden="1" customHeight="1" x14ac:dyDescent="0.25">
      <c r="B218" s="1829"/>
      <c r="C218" s="425">
        <v>2020</v>
      </c>
      <c r="D218" s="425">
        <v>2021</v>
      </c>
      <c r="E218" s="425">
        <v>2022</v>
      </c>
      <c r="F218" s="425">
        <v>2023</v>
      </c>
    </row>
    <row r="219" spans="2:6" ht="9" hidden="1" customHeight="1" thickBot="1" x14ac:dyDescent="0.3">
      <c r="B219" s="1830"/>
      <c r="C219" s="427" t="s">
        <v>22</v>
      </c>
      <c r="D219" s="427" t="s">
        <v>23</v>
      </c>
      <c r="E219" s="427" t="s">
        <v>23</v>
      </c>
      <c r="F219" s="427" t="s">
        <v>23</v>
      </c>
    </row>
    <row r="220" spans="2:6" ht="15" hidden="1" customHeight="1" thickBot="1" x14ac:dyDescent="0.3">
      <c r="B220" s="405" t="s">
        <v>33</v>
      </c>
      <c r="C220" s="405">
        <v>0</v>
      </c>
      <c r="D220" s="426">
        <v>0</v>
      </c>
      <c r="E220" s="426">
        <v>0</v>
      </c>
      <c r="F220" s="426">
        <v>0</v>
      </c>
    </row>
    <row r="221" spans="2:6" ht="15" hidden="1" customHeight="1" thickBot="1" x14ac:dyDescent="0.3">
      <c r="B221" s="405" t="s">
        <v>431</v>
      </c>
      <c r="C221" s="428">
        <f>C239</f>
        <v>0</v>
      </c>
      <c r="D221" s="428">
        <f t="shared" ref="D221:F221" si="30">D239</f>
        <v>0</v>
      </c>
      <c r="E221" s="428">
        <f t="shared" si="30"/>
        <v>0</v>
      </c>
      <c r="F221" s="428">
        <f t="shared" si="30"/>
        <v>0</v>
      </c>
    </row>
    <row r="222" spans="2:6" ht="15" hidden="1" customHeight="1" thickBot="1" x14ac:dyDescent="0.3">
      <c r="B222" s="405" t="s">
        <v>432</v>
      </c>
      <c r="C222" s="428" t="e">
        <f>C221/C220</f>
        <v>#DIV/0!</v>
      </c>
      <c r="D222" s="428" t="e">
        <f t="shared" ref="D222:F222" si="31">D221/D220</f>
        <v>#DIV/0!</v>
      </c>
      <c r="E222" s="428" t="e">
        <f t="shared" si="31"/>
        <v>#DIV/0!</v>
      </c>
      <c r="F222" s="428" t="e">
        <f t="shared" si="31"/>
        <v>#DIV/0!</v>
      </c>
    </row>
    <row r="223" spans="2:6" ht="15" hidden="1" customHeight="1" thickBot="1" x14ac:dyDescent="0.3">
      <c r="B223" s="405" t="s">
        <v>433</v>
      </c>
      <c r="C223" s="426" t="s">
        <v>499</v>
      </c>
      <c r="D223" s="431" t="e">
        <f>D220/C220-1</f>
        <v>#DIV/0!</v>
      </c>
      <c r="E223" s="431" t="e">
        <f t="shared" ref="E223:F225" si="32">E220/D220-1</f>
        <v>#DIV/0!</v>
      </c>
      <c r="F223" s="431" t="e">
        <f t="shared" si="32"/>
        <v>#DIV/0!</v>
      </c>
    </row>
    <row r="224" spans="2:6" ht="15" hidden="1" customHeight="1" thickBot="1" x14ac:dyDescent="0.3">
      <c r="B224" s="405" t="s">
        <v>434</v>
      </c>
      <c r="C224" s="426" t="s">
        <v>499</v>
      </c>
      <c r="D224" s="431" t="e">
        <f>D221/C221-1</f>
        <v>#DIV/0!</v>
      </c>
      <c r="E224" s="431" t="e">
        <f t="shared" si="32"/>
        <v>#DIV/0!</v>
      </c>
      <c r="F224" s="431" t="e">
        <f t="shared" si="32"/>
        <v>#DIV/0!</v>
      </c>
    </row>
    <row r="225" spans="2:6" ht="15" hidden="1" customHeight="1" thickBot="1" x14ac:dyDescent="0.3">
      <c r="B225" s="405" t="s">
        <v>47</v>
      </c>
      <c r="C225" s="426" t="s">
        <v>499</v>
      </c>
      <c r="D225" s="431" t="e">
        <f>D222/C222-1</f>
        <v>#DIV/0!</v>
      </c>
      <c r="E225" s="431" t="e">
        <f t="shared" si="32"/>
        <v>#DIV/0!</v>
      </c>
      <c r="F225" s="431" t="e">
        <f t="shared" si="32"/>
        <v>#DIV/0!</v>
      </c>
    </row>
    <row r="226" spans="2:6" ht="15" hidden="1" customHeight="1" thickBot="1" x14ac:dyDescent="0.3">
      <c r="B226" s="1849" t="s">
        <v>594</v>
      </c>
      <c r="C226" s="1812"/>
      <c r="D226" s="1812"/>
      <c r="E226" s="1812"/>
      <c r="F226" s="1850"/>
    </row>
    <row r="227" spans="2:6" ht="12.75" hidden="1" customHeight="1" x14ac:dyDescent="0.25">
      <c r="B227" s="1829"/>
      <c r="C227" s="425">
        <v>2020</v>
      </c>
      <c r="D227" s="425">
        <v>2021</v>
      </c>
      <c r="E227" s="425">
        <v>2022</v>
      </c>
      <c r="F227" s="425">
        <v>2023</v>
      </c>
    </row>
    <row r="228" spans="2:6" ht="9" hidden="1" customHeight="1" thickBot="1" x14ac:dyDescent="0.3">
      <c r="B228" s="1830"/>
      <c r="C228" s="427" t="s">
        <v>22</v>
      </c>
      <c r="D228" s="427" t="s">
        <v>23</v>
      </c>
      <c r="E228" s="427" t="s">
        <v>23</v>
      </c>
      <c r="F228" s="427" t="s">
        <v>23</v>
      </c>
    </row>
    <row r="229" spans="2:6" ht="15" hidden="1" customHeight="1" thickBot="1" x14ac:dyDescent="0.3">
      <c r="B229" s="433" t="s">
        <v>452</v>
      </c>
      <c r="C229" s="434">
        <f>C230+C231+C232+C233</f>
        <v>0</v>
      </c>
      <c r="D229" s="434">
        <f t="shared" ref="D229:F229" si="33">D230+D231+D232+D233</f>
        <v>0</v>
      </c>
      <c r="E229" s="434">
        <f t="shared" si="33"/>
        <v>0</v>
      </c>
      <c r="F229" s="434">
        <f t="shared" si="33"/>
        <v>0</v>
      </c>
    </row>
    <row r="230" spans="2:6" ht="15" hidden="1" customHeight="1" thickBot="1" x14ac:dyDescent="0.3">
      <c r="B230" s="435" t="s">
        <v>437</v>
      </c>
      <c r="C230" s="434"/>
      <c r="D230" s="434"/>
      <c r="E230" s="434"/>
      <c r="F230" s="434"/>
    </row>
    <row r="231" spans="2:6" ht="15" hidden="1" customHeight="1" thickBot="1" x14ac:dyDescent="0.3">
      <c r="B231" s="435" t="s">
        <v>453</v>
      </c>
      <c r="C231" s="434"/>
      <c r="D231" s="434"/>
      <c r="E231" s="434"/>
      <c r="F231" s="434"/>
    </row>
    <row r="232" spans="2:6" ht="15" hidden="1" customHeight="1" thickBot="1" x14ac:dyDescent="0.3">
      <c r="B232" s="435" t="s">
        <v>454</v>
      </c>
      <c r="C232" s="434"/>
      <c r="D232" s="434"/>
      <c r="E232" s="434"/>
      <c r="F232" s="434"/>
    </row>
    <row r="233" spans="2:6" ht="15" hidden="1" customHeight="1" thickBot="1" x14ac:dyDescent="0.3">
      <c r="B233" s="435" t="s">
        <v>455</v>
      </c>
      <c r="C233" s="434"/>
      <c r="D233" s="434"/>
      <c r="E233" s="434"/>
      <c r="F233" s="434"/>
    </row>
    <row r="234" spans="2:6" ht="15" hidden="1" customHeight="1" thickBot="1" x14ac:dyDescent="0.3">
      <c r="B234" s="433" t="s">
        <v>456</v>
      </c>
      <c r="C234" s="436">
        <f>C235+C236+C237+C238</f>
        <v>0</v>
      </c>
      <c r="D234" s="436">
        <f t="shared" ref="D234:F234" si="34">D235+D236+D237+D238</f>
        <v>0</v>
      </c>
      <c r="E234" s="436">
        <f t="shared" si="34"/>
        <v>0</v>
      </c>
      <c r="F234" s="436">
        <f t="shared" si="34"/>
        <v>0</v>
      </c>
    </row>
    <row r="235" spans="2:6" ht="15" hidden="1" customHeight="1" thickBot="1" x14ac:dyDescent="0.3">
      <c r="B235" s="435" t="s">
        <v>437</v>
      </c>
      <c r="C235" s="436"/>
      <c r="D235" s="436">
        <v>0</v>
      </c>
      <c r="E235" s="436">
        <v>0</v>
      </c>
      <c r="F235" s="436"/>
    </row>
    <row r="236" spans="2:6" ht="15" hidden="1" customHeight="1" thickBot="1" x14ac:dyDescent="0.3">
      <c r="B236" s="435" t="s">
        <v>453</v>
      </c>
      <c r="C236" s="436"/>
      <c r="D236" s="436"/>
      <c r="E236" s="436"/>
      <c r="F236" s="436"/>
    </row>
    <row r="237" spans="2:6" ht="15" hidden="1" customHeight="1" thickBot="1" x14ac:dyDescent="0.3">
      <c r="B237" s="435" t="s">
        <v>454</v>
      </c>
      <c r="C237" s="436"/>
      <c r="D237" s="436"/>
      <c r="E237" s="436"/>
      <c r="F237" s="436"/>
    </row>
    <row r="238" spans="2:6" ht="15" hidden="1" customHeight="1" thickBot="1" x14ac:dyDescent="0.3">
      <c r="B238" s="435" t="s">
        <v>455</v>
      </c>
      <c r="C238" s="436"/>
      <c r="D238" s="436"/>
      <c r="E238" s="436"/>
      <c r="F238" s="436"/>
    </row>
    <row r="239" spans="2:6" ht="15" hidden="1" customHeight="1" thickBot="1" x14ac:dyDescent="0.3">
      <c r="B239" s="440" t="s">
        <v>445</v>
      </c>
      <c r="C239" s="436">
        <f>C229+C234</f>
        <v>0</v>
      </c>
      <c r="D239" s="436">
        <f t="shared" ref="D239:F239" si="35">D229+D234</f>
        <v>0</v>
      </c>
      <c r="E239" s="436">
        <f t="shared" si="35"/>
        <v>0</v>
      </c>
      <c r="F239" s="436">
        <f t="shared" si="35"/>
        <v>0</v>
      </c>
    </row>
    <row r="240" spans="2:6" ht="15" hidden="1" customHeight="1" thickBot="1" x14ac:dyDescent="0.3">
      <c r="B240" s="1838" t="s">
        <v>66</v>
      </c>
      <c r="C240" s="1790"/>
      <c r="D240" s="1790"/>
      <c r="E240" s="1790"/>
      <c r="F240" s="1839"/>
    </row>
    <row r="241" spans="2:8" ht="15" hidden="1" customHeight="1" thickBot="1" x14ac:dyDescent="0.3">
      <c r="B241" s="1838" t="s">
        <v>446</v>
      </c>
      <c r="C241" s="1790"/>
      <c r="D241" s="1790"/>
      <c r="E241" s="1790"/>
      <c r="F241" s="1839"/>
    </row>
    <row r="242" spans="2:8" ht="15" hidden="1" customHeight="1" thickBot="1" x14ac:dyDescent="0.3">
      <c r="B242" s="423" t="s">
        <v>516</v>
      </c>
      <c r="C242" s="1871"/>
      <c r="D242" s="1872"/>
      <c r="E242" s="1872"/>
      <c r="F242" s="1873"/>
    </row>
    <row r="243" spans="2:8" ht="30.75" hidden="1" customHeight="1" thickBot="1" x14ac:dyDescent="0.3">
      <c r="B243" s="423" t="s">
        <v>518</v>
      </c>
      <c r="C243" s="423"/>
      <c r="D243" s="443" t="s">
        <v>449</v>
      </c>
      <c r="E243" s="1816"/>
      <c r="F243" s="1867"/>
      <c r="H243" s="396" t="s">
        <v>682</v>
      </c>
    </row>
    <row r="244" spans="2:8" ht="15" hidden="1" customHeight="1" thickBot="1" x14ac:dyDescent="0.3">
      <c r="B244" s="1248"/>
      <c r="C244" s="1814"/>
      <c r="D244" s="1866"/>
      <c r="E244" s="1816"/>
      <c r="F244" s="1867"/>
    </row>
    <row r="245" spans="2:8" ht="17.25" hidden="1" customHeight="1" thickBot="1" x14ac:dyDescent="0.3">
      <c r="B245" s="405" t="s">
        <v>427</v>
      </c>
      <c r="C245" s="1810"/>
      <c r="D245" s="1787"/>
      <c r="E245" s="1787"/>
      <c r="F245" s="1835"/>
    </row>
    <row r="246" spans="2:8" ht="15" hidden="1" customHeight="1" thickBot="1" x14ac:dyDescent="0.3">
      <c r="B246" s="405" t="s">
        <v>21</v>
      </c>
      <c r="C246" s="1802"/>
      <c r="D246" s="1803"/>
      <c r="E246" s="1803"/>
      <c r="F246" s="1851"/>
    </row>
    <row r="247" spans="2:8" ht="12.75" hidden="1" customHeight="1" x14ac:dyDescent="0.25">
      <c r="B247" s="1829"/>
      <c r="C247" s="425">
        <v>2020</v>
      </c>
      <c r="D247" s="425">
        <v>2021</v>
      </c>
      <c r="E247" s="425">
        <v>2022</v>
      </c>
      <c r="F247" s="425">
        <v>2023</v>
      </c>
    </row>
    <row r="248" spans="2:8" ht="9" hidden="1" customHeight="1" thickBot="1" x14ac:dyDescent="0.3">
      <c r="B248" s="1830"/>
      <c r="C248" s="427" t="s">
        <v>22</v>
      </c>
      <c r="D248" s="427" t="s">
        <v>23</v>
      </c>
      <c r="E248" s="427" t="s">
        <v>23</v>
      </c>
      <c r="F248" s="427" t="s">
        <v>23</v>
      </c>
    </row>
    <row r="249" spans="2:8" ht="15" hidden="1" customHeight="1" thickBot="1" x14ac:dyDescent="0.3">
      <c r="B249" s="405" t="s">
        <v>33</v>
      </c>
      <c r="C249" s="428"/>
      <c r="D249" s="428"/>
      <c r="E249" s="428"/>
      <c r="F249" s="428"/>
    </row>
    <row r="250" spans="2:8" ht="15" hidden="1" customHeight="1" thickBot="1" x14ac:dyDescent="0.3">
      <c r="B250" s="405" t="s">
        <v>431</v>
      </c>
      <c r="C250" s="428">
        <f>C313-C275</f>
        <v>0</v>
      </c>
      <c r="D250" s="428">
        <f t="shared" ref="D250:E250" si="36">D313-D275</f>
        <v>0</v>
      </c>
      <c r="E250" s="428">
        <f t="shared" si="36"/>
        <v>0</v>
      </c>
      <c r="F250" s="428">
        <f>F268</f>
        <v>0</v>
      </c>
    </row>
    <row r="251" spans="2:8" ht="15" hidden="1" customHeight="1" thickBot="1" x14ac:dyDescent="0.3">
      <c r="B251" s="405" t="s">
        <v>432</v>
      </c>
      <c r="C251" s="428" t="e">
        <f>C250/C249</f>
        <v>#DIV/0!</v>
      </c>
      <c r="D251" s="428" t="e">
        <f t="shared" ref="D251:F251" si="37">D250/D249</f>
        <v>#DIV/0!</v>
      </c>
      <c r="E251" s="428" t="e">
        <f t="shared" si="37"/>
        <v>#DIV/0!</v>
      </c>
      <c r="F251" s="428" t="e">
        <f t="shared" si="37"/>
        <v>#DIV/0!</v>
      </c>
    </row>
    <row r="252" spans="2:8" ht="15" hidden="1" customHeight="1" thickBot="1" x14ac:dyDescent="0.3">
      <c r="B252" s="405" t="s">
        <v>433</v>
      </c>
      <c r="C252" s="426" t="s">
        <v>499</v>
      </c>
      <c r="D252" s="431" t="e">
        <f>D249/C249-1</f>
        <v>#DIV/0!</v>
      </c>
      <c r="E252" s="431" t="e">
        <f t="shared" ref="E252:F254" si="38">E249/D249-1</f>
        <v>#DIV/0!</v>
      </c>
      <c r="F252" s="431" t="e">
        <f t="shared" si="38"/>
        <v>#DIV/0!</v>
      </c>
    </row>
    <row r="253" spans="2:8" ht="15" hidden="1" customHeight="1" thickBot="1" x14ac:dyDescent="0.3">
      <c r="B253" s="405" t="s">
        <v>434</v>
      </c>
      <c r="C253" s="426" t="s">
        <v>499</v>
      </c>
      <c r="D253" s="431" t="e">
        <f>D250/C250-1</f>
        <v>#DIV/0!</v>
      </c>
      <c r="E253" s="431" t="e">
        <f t="shared" si="38"/>
        <v>#DIV/0!</v>
      </c>
      <c r="F253" s="431" t="e">
        <f t="shared" si="38"/>
        <v>#DIV/0!</v>
      </c>
    </row>
    <row r="254" spans="2:8" ht="15" hidden="1" customHeight="1" thickBot="1" x14ac:dyDescent="0.3">
      <c r="B254" s="405" t="s">
        <v>47</v>
      </c>
      <c r="C254" s="426" t="s">
        <v>499</v>
      </c>
      <c r="D254" s="431" t="e">
        <f>D251/C251-1</f>
        <v>#DIV/0!</v>
      </c>
      <c r="E254" s="431" t="e">
        <f t="shared" si="38"/>
        <v>#DIV/0!</v>
      </c>
      <c r="F254" s="431" t="e">
        <f t="shared" si="38"/>
        <v>#DIV/0!</v>
      </c>
    </row>
    <row r="255" spans="2:8" ht="15" hidden="1" customHeight="1" thickBot="1" x14ac:dyDescent="0.3">
      <c r="B255" s="1849" t="s">
        <v>575</v>
      </c>
      <c r="C255" s="1812"/>
      <c r="D255" s="1812"/>
      <c r="E255" s="1812"/>
      <c r="F255" s="1850"/>
    </row>
    <row r="256" spans="2:8" ht="12.75" hidden="1" customHeight="1" x14ac:dyDescent="0.25">
      <c r="B256" s="1829"/>
      <c r="C256" s="425">
        <v>2020</v>
      </c>
      <c r="D256" s="425">
        <v>2021</v>
      </c>
      <c r="E256" s="425">
        <v>2022</v>
      </c>
      <c r="F256" s="425">
        <v>2023</v>
      </c>
    </row>
    <row r="257" spans="2:6" ht="9" hidden="1" customHeight="1" thickBot="1" x14ac:dyDescent="0.3">
      <c r="B257" s="1830"/>
      <c r="C257" s="427" t="s">
        <v>22</v>
      </c>
      <c r="D257" s="427" t="s">
        <v>23</v>
      </c>
      <c r="E257" s="427" t="s">
        <v>23</v>
      </c>
      <c r="F257" s="427" t="s">
        <v>23</v>
      </c>
    </row>
    <row r="258" spans="2:6" ht="15" hidden="1" customHeight="1" thickBot="1" x14ac:dyDescent="0.3">
      <c r="B258" s="433" t="s">
        <v>452</v>
      </c>
      <c r="C258" s="434">
        <f>C259+C260+C261+C262</f>
        <v>0</v>
      </c>
      <c r="D258" s="434">
        <f t="shared" ref="D258:F258" si="39">D259+D260+D261+D262</f>
        <v>0</v>
      </c>
      <c r="E258" s="434">
        <f t="shared" si="39"/>
        <v>0</v>
      </c>
      <c r="F258" s="434">
        <f t="shared" si="39"/>
        <v>0</v>
      </c>
    </row>
    <row r="259" spans="2:6" ht="15" hidden="1" customHeight="1" thickBot="1" x14ac:dyDescent="0.3">
      <c r="B259" s="435" t="s">
        <v>437</v>
      </c>
      <c r="C259" s="434"/>
      <c r="D259" s="434"/>
      <c r="E259" s="434"/>
      <c r="F259" s="434"/>
    </row>
    <row r="260" spans="2:6" ht="15" hidden="1" customHeight="1" thickBot="1" x14ac:dyDescent="0.3">
      <c r="B260" s="435" t="s">
        <v>453</v>
      </c>
      <c r="C260" s="434"/>
      <c r="D260" s="434"/>
      <c r="E260" s="434"/>
      <c r="F260" s="434"/>
    </row>
    <row r="261" spans="2:6" ht="15" hidden="1" customHeight="1" thickBot="1" x14ac:dyDescent="0.3">
      <c r="B261" s="435" t="s">
        <v>454</v>
      </c>
      <c r="C261" s="434"/>
      <c r="D261" s="434"/>
      <c r="E261" s="434"/>
      <c r="F261" s="434"/>
    </row>
    <row r="262" spans="2:6" ht="15" hidden="1" customHeight="1" thickBot="1" x14ac:dyDescent="0.3">
      <c r="B262" s="435" t="s">
        <v>455</v>
      </c>
      <c r="C262" s="434"/>
      <c r="D262" s="434"/>
      <c r="E262" s="434"/>
      <c r="F262" s="434"/>
    </row>
    <row r="263" spans="2:6" ht="15" hidden="1" customHeight="1" thickBot="1" x14ac:dyDescent="0.3">
      <c r="B263" s="433" t="s">
        <v>456</v>
      </c>
      <c r="C263" s="436">
        <f>C264+C265+C266+C267</f>
        <v>0</v>
      </c>
      <c r="D263" s="436">
        <f t="shared" ref="D263:F263" si="40">D264+D265+D266+D267</f>
        <v>0</v>
      </c>
      <c r="E263" s="436">
        <f t="shared" si="40"/>
        <v>0</v>
      </c>
      <c r="F263" s="436">
        <f t="shared" si="40"/>
        <v>0</v>
      </c>
    </row>
    <row r="264" spans="2:6" ht="15" hidden="1" customHeight="1" thickBot="1" x14ac:dyDescent="0.3">
      <c r="B264" s="435" t="s">
        <v>437</v>
      </c>
      <c r="C264" s="436"/>
      <c r="D264" s="434"/>
      <c r="E264" s="434"/>
      <c r="F264" s="434">
        <v>0</v>
      </c>
    </row>
    <row r="265" spans="2:6" ht="15" hidden="1" customHeight="1" thickBot="1" x14ac:dyDescent="0.3">
      <c r="B265" s="435" t="s">
        <v>453</v>
      </c>
      <c r="C265" s="436"/>
      <c r="D265" s="434"/>
      <c r="E265" s="434"/>
      <c r="F265" s="434"/>
    </row>
    <row r="266" spans="2:6" ht="15" hidden="1" customHeight="1" thickBot="1" x14ac:dyDescent="0.3">
      <c r="B266" s="435" t="s">
        <v>454</v>
      </c>
      <c r="C266" s="436"/>
      <c r="D266" s="434"/>
      <c r="E266" s="434"/>
      <c r="F266" s="434"/>
    </row>
    <row r="267" spans="2:6" ht="15" hidden="1" customHeight="1" thickBot="1" x14ac:dyDescent="0.3">
      <c r="B267" s="435" t="s">
        <v>455</v>
      </c>
      <c r="C267" s="436"/>
      <c r="D267" s="434"/>
      <c r="E267" s="434"/>
      <c r="F267" s="434"/>
    </row>
    <row r="268" spans="2:6" ht="15" hidden="1" customHeight="1" thickBot="1" x14ac:dyDescent="0.3">
      <c r="B268" s="1249" t="s">
        <v>457</v>
      </c>
      <c r="C268" s="436">
        <f>C258+C263</f>
        <v>0</v>
      </c>
      <c r="D268" s="436">
        <f t="shared" ref="D268:F268" si="41">D258+D263</f>
        <v>0</v>
      </c>
      <c r="E268" s="436">
        <f t="shared" si="41"/>
        <v>0</v>
      </c>
      <c r="F268" s="436">
        <f t="shared" si="41"/>
        <v>0</v>
      </c>
    </row>
    <row r="269" spans="2:6" ht="31.15" hidden="1" customHeight="1" thickBot="1" x14ac:dyDescent="0.3">
      <c r="B269" s="423" t="s">
        <v>502</v>
      </c>
      <c r="C269" s="423"/>
      <c r="D269" s="443" t="s">
        <v>449</v>
      </c>
      <c r="E269" s="1816"/>
      <c r="F269" s="1867"/>
    </row>
    <row r="270" spans="2:6" ht="17.25" hidden="1" customHeight="1" thickBot="1" x14ac:dyDescent="0.3">
      <c r="B270" s="405" t="s">
        <v>427</v>
      </c>
      <c r="C270" s="1810"/>
      <c r="D270" s="1787"/>
      <c r="E270" s="1787"/>
      <c r="F270" s="1835"/>
    </row>
    <row r="271" spans="2:6" ht="15" hidden="1" customHeight="1" thickBot="1" x14ac:dyDescent="0.3">
      <c r="B271" s="405" t="s">
        <v>21</v>
      </c>
      <c r="C271" s="1802"/>
      <c r="D271" s="1803"/>
      <c r="E271" s="1803"/>
      <c r="F271" s="1851"/>
    </row>
    <row r="272" spans="2:6" ht="12.75" hidden="1" customHeight="1" x14ac:dyDescent="0.25">
      <c r="B272" s="1829"/>
      <c r="C272" s="425">
        <v>2020</v>
      </c>
      <c r="D272" s="425">
        <v>2021</v>
      </c>
      <c r="E272" s="425">
        <v>2022</v>
      </c>
      <c r="F272" s="425">
        <v>2023</v>
      </c>
    </row>
    <row r="273" spans="2:6" ht="9" hidden="1" customHeight="1" thickBot="1" x14ac:dyDescent="0.3">
      <c r="B273" s="1830"/>
      <c r="C273" s="427" t="s">
        <v>22</v>
      </c>
      <c r="D273" s="427" t="s">
        <v>23</v>
      </c>
      <c r="E273" s="427" t="s">
        <v>23</v>
      </c>
      <c r="F273" s="427" t="s">
        <v>23</v>
      </c>
    </row>
    <row r="274" spans="2:6" ht="15" hidden="1" customHeight="1" thickBot="1" x14ac:dyDescent="0.3">
      <c r="B274" s="405" t="s">
        <v>33</v>
      </c>
      <c r="C274" s="405"/>
      <c r="D274" s="405"/>
      <c r="E274" s="405"/>
      <c r="F274" s="405"/>
    </row>
    <row r="275" spans="2:6" ht="15" hidden="1" customHeight="1" thickBot="1" x14ac:dyDescent="0.3">
      <c r="B275" s="405" t="s">
        <v>431</v>
      </c>
      <c r="C275" s="428"/>
      <c r="D275" s="428"/>
      <c r="E275" s="428"/>
      <c r="F275" s="428"/>
    </row>
    <row r="276" spans="2:6" ht="15" hidden="1" customHeight="1" thickBot="1" x14ac:dyDescent="0.3">
      <c r="B276" s="405" t="s">
        <v>432</v>
      </c>
      <c r="C276" s="428" t="e">
        <f>C275/C274</f>
        <v>#DIV/0!</v>
      </c>
      <c r="D276" s="428" t="e">
        <f t="shared" ref="D276:F276" si="42">D275/D274</f>
        <v>#DIV/0!</v>
      </c>
      <c r="E276" s="428" t="e">
        <f t="shared" si="42"/>
        <v>#DIV/0!</v>
      </c>
      <c r="F276" s="428" t="e">
        <f t="shared" si="42"/>
        <v>#DIV/0!</v>
      </c>
    </row>
    <row r="277" spans="2:6" ht="15" hidden="1" customHeight="1" thickBot="1" x14ac:dyDescent="0.3">
      <c r="B277" s="405" t="s">
        <v>433</v>
      </c>
      <c r="C277" s="426" t="s">
        <v>499</v>
      </c>
      <c r="D277" s="431" t="e">
        <f>D274/C274-1</f>
        <v>#DIV/0!</v>
      </c>
      <c r="E277" s="431" t="e">
        <f t="shared" ref="E277:F279" si="43">E274/D274-1</f>
        <v>#DIV/0!</v>
      </c>
      <c r="F277" s="431" t="e">
        <f t="shared" si="43"/>
        <v>#DIV/0!</v>
      </c>
    </row>
    <row r="278" spans="2:6" ht="15" hidden="1" customHeight="1" thickBot="1" x14ac:dyDescent="0.3">
      <c r="B278" s="405" t="s">
        <v>434</v>
      </c>
      <c r="C278" s="426" t="s">
        <v>499</v>
      </c>
      <c r="D278" s="431" t="e">
        <f>D275/C275-1</f>
        <v>#DIV/0!</v>
      </c>
      <c r="E278" s="431" t="e">
        <f t="shared" si="43"/>
        <v>#DIV/0!</v>
      </c>
      <c r="F278" s="431" t="e">
        <f t="shared" si="43"/>
        <v>#DIV/0!</v>
      </c>
    </row>
    <row r="279" spans="2:6" ht="15" hidden="1" customHeight="1" thickBot="1" x14ac:dyDescent="0.3">
      <c r="B279" s="405" t="s">
        <v>47</v>
      </c>
      <c r="C279" s="426" t="s">
        <v>499</v>
      </c>
      <c r="D279" s="431" t="e">
        <f>D276/C276-1</f>
        <v>#DIV/0!</v>
      </c>
      <c r="E279" s="431" t="e">
        <f t="shared" si="43"/>
        <v>#DIV/0!</v>
      </c>
      <c r="F279" s="431" t="e">
        <f t="shared" si="43"/>
        <v>#DIV/0!</v>
      </c>
    </row>
    <row r="280" spans="2:6" ht="15" hidden="1" customHeight="1" thickBot="1" x14ac:dyDescent="0.3">
      <c r="B280" s="1849" t="s">
        <v>595</v>
      </c>
      <c r="C280" s="1812"/>
      <c r="D280" s="1812"/>
      <c r="E280" s="1812"/>
      <c r="F280" s="1850"/>
    </row>
    <row r="281" spans="2:6" ht="12.75" hidden="1" customHeight="1" x14ac:dyDescent="0.25">
      <c r="B281" s="1829"/>
      <c r="C281" s="425">
        <v>2020</v>
      </c>
      <c r="D281" s="425">
        <v>2021</v>
      </c>
      <c r="E281" s="425">
        <v>2022</v>
      </c>
      <c r="F281" s="425">
        <v>2023</v>
      </c>
    </row>
    <row r="282" spans="2:6" ht="9" hidden="1" customHeight="1" thickBot="1" x14ac:dyDescent="0.3">
      <c r="B282" s="1830"/>
      <c r="C282" s="427" t="s">
        <v>22</v>
      </c>
      <c r="D282" s="427" t="s">
        <v>23</v>
      </c>
      <c r="E282" s="427" t="s">
        <v>23</v>
      </c>
      <c r="F282" s="427" t="s">
        <v>23</v>
      </c>
    </row>
    <row r="283" spans="2:6" ht="15" hidden="1" customHeight="1" thickBot="1" x14ac:dyDescent="0.3">
      <c r="B283" s="433" t="s">
        <v>452</v>
      </c>
      <c r="C283" s="434">
        <f>C284+C285+C286+C287</f>
        <v>0</v>
      </c>
      <c r="D283" s="434">
        <f t="shared" ref="D283:F283" si="44">D284+D285+D286+D287</f>
        <v>0</v>
      </c>
      <c r="E283" s="434">
        <f t="shared" si="44"/>
        <v>0</v>
      </c>
      <c r="F283" s="434">
        <f t="shared" si="44"/>
        <v>0</v>
      </c>
    </row>
    <row r="284" spans="2:6" ht="15" hidden="1" customHeight="1" thickBot="1" x14ac:dyDescent="0.3">
      <c r="B284" s="435" t="s">
        <v>437</v>
      </c>
      <c r="C284" s="434"/>
      <c r="D284" s="434"/>
      <c r="E284" s="434"/>
      <c r="F284" s="434"/>
    </row>
    <row r="285" spans="2:6" ht="15" hidden="1" customHeight="1" thickBot="1" x14ac:dyDescent="0.3">
      <c r="B285" s="435" t="s">
        <v>453</v>
      </c>
      <c r="C285" s="434"/>
      <c r="D285" s="434"/>
      <c r="E285" s="434"/>
      <c r="F285" s="434"/>
    </row>
    <row r="286" spans="2:6" ht="15" hidden="1" customHeight="1" thickBot="1" x14ac:dyDescent="0.3">
      <c r="B286" s="435" t="s">
        <v>454</v>
      </c>
      <c r="C286" s="434"/>
      <c r="D286" s="434"/>
      <c r="E286" s="434"/>
      <c r="F286" s="434"/>
    </row>
    <row r="287" spans="2:6" ht="15" hidden="1" customHeight="1" thickBot="1" x14ac:dyDescent="0.3">
      <c r="B287" s="435" t="s">
        <v>455</v>
      </c>
      <c r="C287" s="434"/>
      <c r="D287" s="434"/>
      <c r="E287" s="434"/>
      <c r="F287" s="434"/>
    </row>
    <row r="288" spans="2:6" ht="15" hidden="1" customHeight="1" thickBot="1" x14ac:dyDescent="0.3">
      <c r="B288" s="433" t="s">
        <v>456</v>
      </c>
      <c r="C288" s="436">
        <f>C289+C290+C291+C292</f>
        <v>0</v>
      </c>
      <c r="D288" s="436">
        <f t="shared" ref="D288:F288" si="45">D289+D290+D291+D292</f>
        <v>0</v>
      </c>
      <c r="E288" s="436">
        <f t="shared" si="45"/>
        <v>0</v>
      </c>
      <c r="F288" s="436">
        <f t="shared" si="45"/>
        <v>0</v>
      </c>
    </row>
    <row r="289" spans="2:6" ht="15" hidden="1" customHeight="1" thickBot="1" x14ac:dyDescent="0.3">
      <c r="B289" s="435" t="s">
        <v>437</v>
      </c>
      <c r="C289" s="436"/>
      <c r="D289" s="434"/>
      <c r="E289" s="434"/>
      <c r="F289" s="434"/>
    </row>
    <row r="290" spans="2:6" ht="15" hidden="1" customHeight="1" thickBot="1" x14ac:dyDescent="0.3">
      <c r="B290" s="435" t="s">
        <v>453</v>
      </c>
      <c r="C290" s="436"/>
      <c r="D290" s="434"/>
      <c r="E290" s="434"/>
      <c r="F290" s="434"/>
    </row>
    <row r="291" spans="2:6" ht="15" hidden="1" customHeight="1" thickBot="1" x14ac:dyDescent="0.3">
      <c r="B291" s="435" t="s">
        <v>454</v>
      </c>
      <c r="C291" s="436"/>
      <c r="D291" s="434"/>
      <c r="E291" s="434"/>
      <c r="F291" s="434"/>
    </row>
    <row r="292" spans="2:6" ht="15" hidden="1" customHeight="1" thickBot="1" x14ac:dyDescent="0.3">
      <c r="B292" s="435" t="s">
        <v>455</v>
      </c>
      <c r="C292" s="436"/>
      <c r="D292" s="434"/>
      <c r="E292" s="434"/>
      <c r="F292" s="434"/>
    </row>
    <row r="293" spans="2:6" ht="15" hidden="1" customHeight="1" thickBot="1" x14ac:dyDescent="0.3">
      <c r="B293" s="1249" t="s">
        <v>548</v>
      </c>
      <c r="C293" s="436">
        <f>C283+C288</f>
        <v>0</v>
      </c>
      <c r="D293" s="436">
        <f t="shared" ref="D293:F293" si="46">D283+D288</f>
        <v>0</v>
      </c>
      <c r="E293" s="436">
        <f t="shared" si="46"/>
        <v>0</v>
      </c>
      <c r="F293" s="436">
        <f t="shared" si="46"/>
        <v>0</v>
      </c>
    </row>
    <row r="294" spans="2:6" ht="31.15" hidden="1" customHeight="1" thickBot="1" x14ac:dyDescent="0.3">
      <c r="B294" s="423" t="s">
        <v>549</v>
      </c>
      <c r="C294" s="1251"/>
      <c r="D294" s="1252" t="s">
        <v>449</v>
      </c>
      <c r="E294" s="1468"/>
      <c r="F294" s="1469"/>
    </row>
    <row r="295" spans="2:6" ht="17.25" hidden="1" customHeight="1" thickBot="1" x14ac:dyDescent="0.3">
      <c r="B295" s="405" t="s">
        <v>427</v>
      </c>
      <c r="C295" s="1810"/>
      <c r="D295" s="1787"/>
      <c r="E295" s="1787"/>
      <c r="F295" s="1835"/>
    </row>
    <row r="296" spans="2:6" ht="15" hidden="1" customHeight="1" thickBot="1" x14ac:dyDescent="0.3">
      <c r="B296" s="405" t="s">
        <v>21</v>
      </c>
      <c r="C296" s="1802"/>
      <c r="D296" s="1803"/>
      <c r="E296" s="1803"/>
      <c r="F296" s="1851"/>
    </row>
    <row r="297" spans="2:6" ht="12.75" hidden="1" customHeight="1" x14ac:dyDescent="0.25">
      <c r="B297" s="1829"/>
      <c r="C297" s="425">
        <v>2020</v>
      </c>
      <c r="D297" s="425">
        <v>2021</v>
      </c>
      <c r="E297" s="425">
        <v>2022</v>
      </c>
      <c r="F297" s="425">
        <v>2023</v>
      </c>
    </row>
    <row r="298" spans="2:6" ht="9" hidden="1" customHeight="1" thickBot="1" x14ac:dyDescent="0.3">
      <c r="B298" s="1830"/>
      <c r="C298" s="427" t="s">
        <v>22</v>
      </c>
      <c r="D298" s="427" t="s">
        <v>23</v>
      </c>
      <c r="E298" s="427" t="s">
        <v>23</v>
      </c>
      <c r="F298" s="427" t="s">
        <v>23</v>
      </c>
    </row>
    <row r="299" spans="2:6" ht="15" hidden="1" customHeight="1" thickBot="1" x14ac:dyDescent="0.3">
      <c r="B299" s="405" t="s">
        <v>33</v>
      </c>
      <c r="C299" s="405"/>
      <c r="D299" s="405"/>
      <c r="E299" s="405"/>
      <c r="F299" s="405"/>
    </row>
    <row r="300" spans="2:6" ht="15" hidden="1" customHeight="1" thickBot="1" x14ac:dyDescent="0.3">
      <c r="B300" s="405" t="s">
        <v>431</v>
      </c>
      <c r="C300" s="428">
        <f>C318</f>
        <v>0</v>
      </c>
      <c r="D300" s="428">
        <f t="shared" ref="D300:F300" si="47">D318</f>
        <v>0</v>
      </c>
      <c r="E300" s="428">
        <f t="shared" si="47"/>
        <v>0</v>
      </c>
      <c r="F300" s="428">
        <f t="shared" si="47"/>
        <v>0</v>
      </c>
    </row>
    <row r="301" spans="2:6" ht="15" hidden="1" customHeight="1" thickBot="1" x14ac:dyDescent="0.3">
      <c r="B301" s="405" t="s">
        <v>432</v>
      </c>
      <c r="C301" s="428" t="e">
        <f>C300/C299</f>
        <v>#DIV/0!</v>
      </c>
      <c r="D301" s="428" t="e">
        <f t="shared" ref="D301:F301" si="48">D300/D299</f>
        <v>#DIV/0!</v>
      </c>
      <c r="E301" s="428" t="e">
        <f t="shared" si="48"/>
        <v>#DIV/0!</v>
      </c>
      <c r="F301" s="428" t="e">
        <f t="shared" si="48"/>
        <v>#DIV/0!</v>
      </c>
    </row>
    <row r="302" spans="2:6" ht="15" hidden="1" customHeight="1" thickBot="1" x14ac:dyDescent="0.3">
      <c r="B302" s="405" t="s">
        <v>433</v>
      </c>
      <c r="C302" s="426" t="s">
        <v>499</v>
      </c>
      <c r="D302" s="431" t="e">
        <f>D299/C299-1</f>
        <v>#DIV/0!</v>
      </c>
      <c r="E302" s="431" t="e">
        <f t="shared" ref="E302:F304" si="49">E299/D299-1</f>
        <v>#DIV/0!</v>
      </c>
      <c r="F302" s="431" t="e">
        <f t="shared" si="49"/>
        <v>#DIV/0!</v>
      </c>
    </row>
    <row r="303" spans="2:6" ht="15" hidden="1" customHeight="1" thickBot="1" x14ac:dyDescent="0.3">
      <c r="B303" s="405" t="s">
        <v>434</v>
      </c>
      <c r="C303" s="426" t="s">
        <v>499</v>
      </c>
      <c r="D303" s="431" t="e">
        <f>D300/C300-1</f>
        <v>#DIV/0!</v>
      </c>
      <c r="E303" s="431" t="e">
        <f t="shared" si="49"/>
        <v>#DIV/0!</v>
      </c>
      <c r="F303" s="431" t="e">
        <f t="shared" si="49"/>
        <v>#DIV/0!</v>
      </c>
    </row>
    <row r="304" spans="2:6" ht="15" hidden="1" customHeight="1" thickBot="1" x14ac:dyDescent="0.3">
      <c r="B304" s="405" t="s">
        <v>47</v>
      </c>
      <c r="C304" s="426" t="s">
        <v>499</v>
      </c>
      <c r="D304" s="431" t="e">
        <f>D301/C301-1</f>
        <v>#DIV/0!</v>
      </c>
      <c r="E304" s="431" t="e">
        <f t="shared" si="49"/>
        <v>#DIV/0!</v>
      </c>
      <c r="F304" s="431" t="e">
        <f t="shared" si="49"/>
        <v>#DIV/0!</v>
      </c>
    </row>
    <row r="305" spans="2:6" ht="15" hidden="1" customHeight="1" thickBot="1" x14ac:dyDescent="0.3">
      <c r="B305" s="1849" t="s">
        <v>596</v>
      </c>
      <c r="C305" s="1812"/>
      <c r="D305" s="1812"/>
      <c r="E305" s="1812"/>
      <c r="F305" s="1850"/>
    </row>
    <row r="306" spans="2:6" ht="12.75" hidden="1" customHeight="1" x14ac:dyDescent="0.25">
      <c r="B306" s="1829"/>
      <c r="C306" s="425">
        <v>2020</v>
      </c>
      <c r="D306" s="425">
        <v>2021</v>
      </c>
      <c r="E306" s="425">
        <v>2022</v>
      </c>
      <c r="F306" s="425">
        <v>2023</v>
      </c>
    </row>
    <row r="307" spans="2:6" ht="9" hidden="1" customHeight="1" thickBot="1" x14ac:dyDescent="0.3">
      <c r="B307" s="1830"/>
      <c r="C307" s="427" t="s">
        <v>22</v>
      </c>
      <c r="D307" s="427" t="s">
        <v>23</v>
      </c>
      <c r="E307" s="427" t="s">
        <v>23</v>
      </c>
      <c r="F307" s="427" t="s">
        <v>23</v>
      </c>
    </row>
    <row r="308" spans="2:6" ht="15" hidden="1" customHeight="1" thickBot="1" x14ac:dyDescent="0.3">
      <c r="B308" s="433" t="s">
        <v>452</v>
      </c>
      <c r="C308" s="434">
        <f>C309+C310+C311+C312</f>
        <v>0</v>
      </c>
      <c r="D308" s="434">
        <f t="shared" ref="D308:F308" si="50">D309+D310+D311+D312</f>
        <v>0</v>
      </c>
      <c r="E308" s="434">
        <f t="shared" si="50"/>
        <v>0</v>
      </c>
      <c r="F308" s="434">
        <f t="shared" si="50"/>
        <v>0</v>
      </c>
    </row>
    <row r="309" spans="2:6" ht="15" hidden="1" customHeight="1" thickBot="1" x14ac:dyDescent="0.3">
      <c r="B309" s="435" t="s">
        <v>437</v>
      </c>
      <c r="C309" s="434"/>
      <c r="D309" s="434"/>
      <c r="E309" s="434"/>
      <c r="F309" s="434"/>
    </row>
    <row r="310" spans="2:6" ht="15" hidden="1" customHeight="1" thickBot="1" x14ac:dyDescent="0.3">
      <c r="B310" s="435" t="s">
        <v>453</v>
      </c>
      <c r="C310" s="434"/>
      <c r="D310" s="434"/>
      <c r="E310" s="434"/>
      <c r="F310" s="434"/>
    </row>
    <row r="311" spans="2:6" ht="15" hidden="1" customHeight="1" thickBot="1" x14ac:dyDescent="0.3">
      <c r="B311" s="435" t="s">
        <v>454</v>
      </c>
      <c r="C311" s="434"/>
      <c r="D311" s="434"/>
      <c r="E311" s="434"/>
      <c r="F311" s="434"/>
    </row>
    <row r="312" spans="2:6" ht="15" hidden="1" customHeight="1" thickBot="1" x14ac:dyDescent="0.3">
      <c r="B312" s="435" t="s">
        <v>455</v>
      </c>
      <c r="C312" s="434"/>
      <c r="D312" s="434"/>
      <c r="E312" s="434"/>
      <c r="F312" s="434"/>
    </row>
    <row r="313" spans="2:6" ht="15" hidden="1" customHeight="1" thickBot="1" x14ac:dyDescent="0.3">
      <c r="B313" s="433" t="s">
        <v>456</v>
      </c>
      <c r="C313" s="436">
        <f>C314+C315+C316+C317</f>
        <v>0</v>
      </c>
      <c r="D313" s="436">
        <f t="shared" ref="D313:F313" si="51">D314+D315+D316+D317</f>
        <v>0</v>
      </c>
      <c r="E313" s="436">
        <f t="shared" si="51"/>
        <v>0</v>
      </c>
      <c r="F313" s="436">
        <f t="shared" si="51"/>
        <v>0</v>
      </c>
    </row>
    <row r="314" spans="2:6" ht="15" hidden="1" customHeight="1" thickBot="1" x14ac:dyDescent="0.3">
      <c r="B314" s="435" t="s">
        <v>437</v>
      </c>
      <c r="C314" s="436"/>
      <c r="D314" s="434"/>
      <c r="E314" s="434"/>
      <c r="F314" s="434"/>
    </row>
    <row r="315" spans="2:6" ht="15" hidden="1" customHeight="1" thickBot="1" x14ac:dyDescent="0.3">
      <c r="B315" s="435" t="s">
        <v>453</v>
      </c>
      <c r="C315" s="436"/>
      <c r="D315" s="434"/>
      <c r="E315" s="434"/>
      <c r="F315" s="434"/>
    </row>
    <row r="316" spans="2:6" ht="15" hidden="1" customHeight="1" thickBot="1" x14ac:dyDescent="0.3">
      <c r="B316" s="435" t="s">
        <v>454</v>
      </c>
      <c r="C316" s="436"/>
      <c r="D316" s="434"/>
      <c r="E316" s="434"/>
      <c r="F316" s="434"/>
    </row>
    <row r="317" spans="2:6" ht="15" hidden="1" customHeight="1" thickBot="1" x14ac:dyDescent="0.3">
      <c r="B317" s="435" t="s">
        <v>455</v>
      </c>
      <c r="C317" s="436"/>
      <c r="D317" s="434"/>
      <c r="E317" s="434"/>
      <c r="F317" s="434"/>
    </row>
    <row r="318" spans="2:6" ht="15" hidden="1" customHeight="1" thickBot="1" x14ac:dyDescent="0.3">
      <c r="B318" s="440" t="s">
        <v>25</v>
      </c>
      <c r="C318" s="436">
        <f>C308+C313</f>
        <v>0</v>
      </c>
      <c r="D318" s="436">
        <f t="shared" ref="D318:F318" si="52">D308+D313</f>
        <v>0</v>
      </c>
      <c r="E318" s="436">
        <f t="shared" si="52"/>
        <v>0</v>
      </c>
      <c r="F318" s="436">
        <f t="shared" si="52"/>
        <v>0</v>
      </c>
    </row>
    <row r="319" spans="2:6" ht="25.5" hidden="1" customHeight="1" thickBot="1" x14ac:dyDescent="0.3">
      <c r="B319" s="1253" t="s">
        <v>458</v>
      </c>
      <c r="C319" s="1814"/>
      <c r="D319" s="1816"/>
      <c r="E319" s="1816"/>
      <c r="F319" s="1867"/>
    </row>
    <row r="320" spans="2:6" ht="31.15" hidden="1" customHeight="1" thickBot="1" x14ac:dyDescent="0.3">
      <c r="B320" s="423" t="s">
        <v>549</v>
      </c>
      <c r="C320" s="1251"/>
      <c r="D320" s="1252" t="s">
        <v>449</v>
      </c>
      <c r="E320" s="1468"/>
      <c r="F320" s="1469"/>
    </row>
    <row r="321" spans="2:6" ht="17.25" hidden="1" customHeight="1" thickBot="1" x14ac:dyDescent="0.3">
      <c r="B321" s="405" t="s">
        <v>427</v>
      </c>
      <c r="C321" s="1810"/>
      <c r="D321" s="1787"/>
      <c r="E321" s="1787"/>
      <c r="F321" s="1835"/>
    </row>
    <row r="322" spans="2:6" ht="15" hidden="1" customHeight="1" thickBot="1" x14ac:dyDescent="0.3">
      <c r="B322" s="405" t="s">
        <v>21</v>
      </c>
      <c r="C322" s="1802"/>
      <c r="D322" s="1803"/>
      <c r="E322" s="1803"/>
      <c r="F322" s="1851"/>
    </row>
    <row r="323" spans="2:6" ht="12.75" hidden="1" customHeight="1" x14ac:dyDescent="0.25">
      <c r="B323" s="1829"/>
      <c r="C323" s="425">
        <v>2020</v>
      </c>
      <c r="D323" s="425">
        <v>2021</v>
      </c>
      <c r="E323" s="425">
        <v>2022</v>
      </c>
      <c r="F323" s="425">
        <v>2023</v>
      </c>
    </row>
    <row r="324" spans="2:6" ht="9" hidden="1" customHeight="1" thickBot="1" x14ac:dyDescent="0.3">
      <c r="B324" s="1830"/>
      <c r="C324" s="427" t="s">
        <v>22</v>
      </c>
      <c r="D324" s="427" t="s">
        <v>23</v>
      </c>
      <c r="E324" s="427" t="s">
        <v>23</v>
      </c>
      <c r="F324" s="427" t="s">
        <v>23</v>
      </c>
    </row>
    <row r="325" spans="2:6" ht="15" hidden="1" customHeight="1" thickBot="1" x14ac:dyDescent="0.3">
      <c r="B325" s="405" t="s">
        <v>33</v>
      </c>
      <c r="C325" s="405"/>
      <c r="D325" s="405"/>
      <c r="E325" s="405"/>
      <c r="F325" s="405"/>
    </row>
    <row r="326" spans="2:6" ht="15" hidden="1" customHeight="1" thickBot="1" x14ac:dyDescent="0.3">
      <c r="B326" s="405" t="s">
        <v>431</v>
      </c>
      <c r="C326" s="428">
        <f>C344</f>
        <v>0</v>
      </c>
      <c r="D326" s="428">
        <f t="shared" ref="D326:F326" si="53">D344</f>
        <v>0</v>
      </c>
      <c r="E326" s="428">
        <f t="shared" si="53"/>
        <v>0</v>
      </c>
      <c r="F326" s="428">
        <f t="shared" si="53"/>
        <v>0</v>
      </c>
    </row>
    <row r="327" spans="2:6" ht="15" hidden="1" customHeight="1" thickBot="1" x14ac:dyDescent="0.3">
      <c r="B327" s="405" t="s">
        <v>432</v>
      </c>
      <c r="C327" s="428" t="e">
        <f>C326/C325</f>
        <v>#DIV/0!</v>
      </c>
      <c r="D327" s="428" t="e">
        <f t="shared" ref="D327:F327" si="54">D326/D325</f>
        <v>#DIV/0!</v>
      </c>
      <c r="E327" s="428" t="e">
        <f t="shared" si="54"/>
        <v>#DIV/0!</v>
      </c>
      <c r="F327" s="428" t="e">
        <f t="shared" si="54"/>
        <v>#DIV/0!</v>
      </c>
    </row>
    <row r="328" spans="2:6" ht="15" hidden="1" customHeight="1" thickBot="1" x14ac:dyDescent="0.3">
      <c r="B328" s="405" t="s">
        <v>433</v>
      </c>
      <c r="C328" s="426" t="s">
        <v>499</v>
      </c>
      <c r="D328" s="431" t="e">
        <f>D325/C325-1</f>
        <v>#DIV/0!</v>
      </c>
      <c r="E328" s="431" t="e">
        <f t="shared" ref="E328:F330" si="55">E325/D325-1</f>
        <v>#DIV/0!</v>
      </c>
      <c r="F328" s="431" t="e">
        <f t="shared" si="55"/>
        <v>#DIV/0!</v>
      </c>
    </row>
    <row r="329" spans="2:6" ht="15" hidden="1" customHeight="1" thickBot="1" x14ac:dyDescent="0.3">
      <c r="B329" s="405" t="s">
        <v>434</v>
      </c>
      <c r="C329" s="426" t="s">
        <v>499</v>
      </c>
      <c r="D329" s="431" t="e">
        <f>D326/C326-1</f>
        <v>#DIV/0!</v>
      </c>
      <c r="E329" s="431" t="e">
        <f t="shared" si="55"/>
        <v>#DIV/0!</v>
      </c>
      <c r="F329" s="431" t="e">
        <f t="shared" si="55"/>
        <v>#DIV/0!</v>
      </c>
    </row>
    <row r="330" spans="2:6" ht="15" hidden="1" customHeight="1" thickBot="1" x14ac:dyDescent="0.3">
      <c r="B330" s="405" t="s">
        <v>47</v>
      </c>
      <c r="C330" s="426" t="s">
        <v>499</v>
      </c>
      <c r="D330" s="431" t="e">
        <f>D327/C327-1</f>
        <v>#DIV/0!</v>
      </c>
      <c r="E330" s="431" t="e">
        <f t="shared" si="55"/>
        <v>#DIV/0!</v>
      </c>
      <c r="F330" s="431" t="e">
        <f t="shared" si="55"/>
        <v>#DIV/0!</v>
      </c>
    </row>
    <row r="331" spans="2:6" ht="15" hidden="1" customHeight="1" thickBot="1" x14ac:dyDescent="0.3">
      <c r="B331" s="1849" t="s">
        <v>594</v>
      </c>
      <c r="C331" s="1812"/>
      <c r="D331" s="1812"/>
      <c r="E331" s="1812"/>
      <c r="F331" s="1850"/>
    </row>
    <row r="332" spans="2:6" ht="12.75" hidden="1" customHeight="1" x14ac:dyDescent="0.25">
      <c r="B332" s="1829"/>
      <c r="C332" s="425">
        <v>2020</v>
      </c>
      <c r="D332" s="425">
        <v>2021</v>
      </c>
      <c r="E332" s="425">
        <v>2022</v>
      </c>
      <c r="F332" s="425">
        <v>2023</v>
      </c>
    </row>
    <row r="333" spans="2:6" ht="9" hidden="1" customHeight="1" thickBot="1" x14ac:dyDescent="0.3">
      <c r="B333" s="1830"/>
      <c r="C333" s="427" t="s">
        <v>22</v>
      </c>
      <c r="D333" s="427" t="s">
        <v>23</v>
      </c>
      <c r="E333" s="427" t="s">
        <v>23</v>
      </c>
      <c r="F333" s="427" t="s">
        <v>23</v>
      </c>
    </row>
    <row r="334" spans="2:6" ht="15" hidden="1" customHeight="1" thickBot="1" x14ac:dyDescent="0.3">
      <c r="B334" s="433" t="s">
        <v>452</v>
      </c>
      <c r="C334" s="434">
        <f>C335+C336+C337+C338</f>
        <v>0</v>
      </c>
      <c r="D334" s="434">
        <f t="shared" ref="D334:F334" si="56">D335+D336+D337+D338</f>
        <v>0</v>
      </c>
      <c r="E334" s="434">
        <f t="shared" si="56"/>
        <v>0</v>
      </c>
      <c r="F334" s="434">
        <f t="shared" si="56"/>
        <v>0</v>
      </c>
    </row>
    <row r="335" spans="2:6" ht="15" hidden="1" customHeight="1" thickBot="1" x14ac:dyDescent="0.3">
      <c r="B335" s="435" t="s">
        <v>437</v>
      </c>
      <c r="C335" s="434"/>
      <c r="D335" s="434"/>
      <c r="E335" s="434"/>
      <c r="F335" s="434"/>
    </row>
    <row r="336" spans="2:6" ht="15" hidden="1" customHeight="1" thickBot="1" x14ac:dyDescent="0.3">
      <c r="B336" s="435" t="s">
        <v>453</v>
      </c>
      <c r="C336" s="434"/>
      <c r="D336" s="434"/>
      <c r="E336" s="434"/>
      <c r="F336" s="434"/>
    </row>
    <row r="337" spans="2:6" ht="15" hidden="1" customHeight="1" thickBot="1" x14ac:dyDescent="0.3">
      <c r="B337" s="435" t="s">
        <v>454</v>
      </c>
      <c r="C337" s="434"/>
      <c r="D337" s="434"/>
      <c r="E337" s="434"/>
      <c r="F337" s="434"/>
    </row>
    <row r="338" spans="2:6" ht="15" hidden="1" customHeight="1" thickBot="1" x14ac:dyDescent="0.3">
      <c r="B338" s="435" t="s">
        <v>455</v>
      </c>
      <c r="C338" s="434"/>
      <c r="D338" s="434"/>
      <c r="E338" s="434"/>
      <c r="F338" s="434"/>
    </row>
    <row r="339" spans="2:6" ht="15" hidden="1" customHeight="1" thickBot="1" x14ac:dyDescent="0.3">
      <c r="B339" s="433" t="s">
        <v>456</v>
      </c>
      <c r="C339" s="436">
        <f>C340+C341+C342+C343</f>
        <v>0</v>
      </c>
      <c r="D339" s="436">
        <f t="shared" ref="D339:F339" si="57">D340+D341+D342+D343</f>
        <v>0</v>
      </c>
      <c r="E339" s="436">
        <f t="shared" si="57"/>
        <v>0</v>
      </c>
      <c r="F339" s="436">
        <f t="shared" si="57"/>
        <v>0</v>
      </c>
    </row>
    <row r="340" spans="2:6" ht="15" hidden="1" customHeight="1" thickBot="1" x14ac:dyDescent="0.3">
      <c r="B340" s="435" t="s">
        <v>437</v>
      </c>
      <c r="C340" s="436"/>
      <c r="D340" s="436"/>
      <c r="E340" s="436"/>
      <c r="F340" s="436"/>
    </row>
    <row r="341" spans="2:6" ht="15" hidden="1" customHeight="1" thickBot="1" x14ac:dyDescent="0.3">
      <c r="B341" s="435" t="s">
        <v>453</v>
      </c>
      <c r="C341" s="436"/>
      <c r="D341" s="436"/>
      <c r="E341" s="436"/>
      <c r="F341" s="436"/>
    </row>
    <row r="342" spans="2:6" ht="15" hidden="1" customHeight="1" thickBot="1" x14ac:dyDescent="0.3">
      <c r="B342" s="435" t="s">
        <v>454</v>
      </c>
      <c r="C342" s="436"/>
      <c r="D342" s="436"/>
      <c r="E342" s="436"/>
      <c r="F342" s="436"/>
    </row>
    <row r="343" spans="2:6" ht="15" hidden="1" customHeight="1" thickBot="1" x14ac:dyDescent="0.3">
      <c r="B343" s="435" t="s">
        <v>455</v>
      </c>
      <c r="C343" s="436"/>
      <c r="D343" s="436"/>
      <c r="E343" s="436"/>
      <c r="F343" s="436"/>
    </row>
    <row r="344" spans="2:6" ht="15" hidden="1" customHeight="1" thickBot="1" x14ac:dyDescent="0.3">
      <c r="B344" s="440" t="s">
        <v>445</v>
      </c>
      <c r="C344" s="436">
        <f>C334+C339</f>
        <v>0</v>
      </c>
      <c r="D344" s="436">
        <f t="shared" ref="D344:F344" si="58">D334+D339</f>
        <v>0</v>
      </c>
      <c r="E344" s="436">
        <f t="shared" si="58"/>
        <v>0</v>
      </c>
      <c r="F344" s="436">
        <f t="shared" si="58"/>
        <v>0</v>
      </c>
    </row>
    <row r="345" spans="2:6" ht="15.75" thickBot="1" x14ac:dyDescent="0.3">
      <c r="B345" s="449"/>
      <c r="C345" s="450"/>
      <c r="D345" s="450"/>
      <c r="E345" s="450"/>
      <c r="F345" s="450"/>
    </row>
    <row r="346" spans="2:6" ht="27" customHeight="1" thickBot="1" x14ac:dyDescent="0.3">
      <c r="B346" s="408" t="s">
        <v>475</v>
      </c>
      <c r="C346" s="451">
        <f>+C221+C145+C67+C30+C170+C104+C326+C300+C275+C250+C195</f>
        <v>316700</v>
      </c>
      <c r="D346" s="451">
        <f>+D221+D145+D67+D30+D170+D104+D326+D300+D275+D250+D195</f>
        <v>342110</v>
      </c>
      <c r="E346" s="451">
        <f>+E221+E145+E67+E30+E170+E104+E326+E300+E275+E250+E195</f>
        <v>2000</v>
      </c>
      <c r="F346" s="451">
        <f>+F221+F145+F67+F30+F170+F104+F326+F300+F275+F250+F195</f>
        <v>2000</v>
      </c>
    </row>
    <row r="347" spans="2:6" ht="24.75" thickBot="1" x14ac:dyDescent="0.3">
      <c r="B347" s="408" t="s">
        <v>476</v>
      </c>
      <c r="C347" s="451">
        <f>+C239+C213+C133+C96+C59+C344+C318+C293+C268+C188+C163</f>
        <v>316700</v>
      </c>
      <c r="D347" s="451">
        <f>+D239+D213+D133+D96+D59+D344+D318+D293+D268+D188+D163</f>
        <v>342110</v>
      </c>
      <c r="E347" s="451">
        <f>+E239+E213+E133+E96+E59+E344+E318+E293+E268+E188+E163</f>
        <v>2000</v>
      </c>
      <c r="F347" s="451">
        <f>+F239+F213+F133+F96+F59+F344+F318+F293+F268+F188+F163</f>
        <v>2000</v>
      </c>
    </row>
    <row r="348" spans="2:6" ht="15.75" thickBot="1" x14ac:dyDescent="0.3">
      <c r="B348" s="433" t="s">
        <v>436</v>
      </c>
      <c r="C348" s="452">
        <f>C349+C350</f>
        <v>255120</v>
      </c>
      <c r="D348" s="452">
        <f t="shared" ref="D348:F348" si="59">D349+D350</f>
        <v>276000</v>
      </c>
      <c r="E348" s="452">
        <f t="shared" si="59"/>
        <v>0</v>
      </c>
      <c r="F348" s="452">
        <f t="shared" si="59"/>
        <v>0</v>
      </c>
    </row>
    <row r="349" spans="2:6" ht="15.75" thickBot="1" x14ac:dyDescent="0.3">
      <c r="B349" s="435" t="s">
        <v>437</v>
      </c>
      <c r="C349" s="436">
        <f t="shared" ref="C349:F350" si="60">C39+C76+C113</f>
        <v>255120</v>
      </c>
      <c r="D349" s="436">
        <f t="shared" si="60"/>
        <v>276000</v>
      </c>
      <c r="E349" s="436">
        <f t="shared" si="60"/>
        <v>0</v>
      </c>
      <c r="F349" s="436">
        <f t="shared" si="60"/>
        <v>0</v>
      </c>
    </row>
    <row r="350" spans="2:6" ht="15.75" thickBot="1" x14ac:dyDescent="0.3">
      <c r="B350" s="435" t="s">
        <v>477</v>
      </c>
      <c r="C350" s="436">
        <f t="shared" si="60"/>
        <v>0</v>
      </c>
      <c r="D350" s="436">
        <f t="shared" si="60"/>
        <v>0</v>
      </c>
      <c r="E350" s="436">
        <f t="shared" si="60"/>
        <v>0</v>
      </c>
      <c r="F350" s="436">
        <f t="shared" si="60"/>
        <v>0</v>
      </c>
    </row>
    <row r="351" spans="2:6" ht="24.75" thickBot="1" x14ac:dyDescent="0.3">
      <c r="B351" s="433" t="s">
        <v>478</v>
      </c>
      <c r="C351" s="452">
        <f>C352+C353</f>
        <v>25830</v>
      </c>
      <c r="D351" s="452">
        <f t="shared" ref="D351:F351" si="61">D352+D353</f>
        <v>30360</v>
      </c>
      <c r="E351" s="452">
        <f t="shared" si="61"/>
        <v>0</v>
      </c>
      <c r="F351" s="452">
        <f t="shared" si="61"/>
        <v>0</v>
      </c>
    </row>
    <row r="352" spans="2:6" ht="15.75" thickBot="1" x14ac:dyDescent="0.3">
      <c r="B352" s="435" t="s">
        <v>437</v>
      </c>
      <c r="C352" s="434">
        <f>C42+C79+C116</f>
        <v>25830</v>
      </c>
      <c r="D352" s="434">
        <f>D42+D79+D116</f>
        <v>30360</v>
      </c>
      <c r="E352" s="434">
        <f>E42+E79+E116</f>
        <v>0</v>
      </c>
      <c r="F352" s="434">
        <f>F42+F79+F116</f>
        <v>0</v>
      </c>
    </row>
    <row r="353" spans="2:6" ht="15.75" thickBot="1" x14ac:dyDescent="0.3">
      <c r="B353" s="435" t="s">
        <v>477</v>
      </c>
      <c r="C353" s="436">
        <f>C43+C80+C114</f>
        <v>0</v>
      </c>
      <c r="D353" s="436">
        <f>D43+D80+D114</f>
        <v>0</v>
      </c>
      <c r="E353" s="436">
        <f>E43+E80+E114</f>
        <v>0</v>
      </c>
      <c r="F353" s="436">
        <f>F43+F80+F114</f>
        <v>0</v>
      </c>
    </row>
    <row r="354" spans="2:6" ht="15.75" thickBot="1" x14ac:dyDescent="0.3">
      <c r="B354" s="433" t="s">
        <v>440</v>
      </c>
      <c r="C354" s="452">
        <f>C355+C356</f>
        <v>33750</v>
      </c>
      <c r="D354" s="452">
        <f t="shared" ref="D354:F354" si="62">D355+D356</f>
        <v>33750</v>
      </c>
      <c r="E354" s="452">
        <f t="shared" si="62"/>
        <v>0</v>
      </c>
      <c r="F354" s="452">
        <f t="shared" si="62"/>
        <v>0</v>
      </c>
    </row>
    <row r="355" spans="2:6" ht="15.75" thickBot="1" x14ac:dyDescent="0.3">
      <c r="B355" s="435" t="s">
        <v>437</v>
      </c>
      <c r="C355" s="436">
        <f t="shared" ref="C355:F356" si="63">C45+C82+C119</f>
        <v>33750</v>
      </c>
      <c r="D355" s="436">
        <f t="shared" si="63"/>
        <v>33750</v>
      </c>
      <c r="E355" s="436">
        <f t="shared" si="63"/>
        <v>0</v>
      </c>
      <c r="F355" s="436">
        <f t="shared" si="63"/>
        <v>0</v>
      </c>
    </row>
    <row r="356" spans="2:6" ht="15.75" thickBot="1" x14ac:dyDescent="0.3">
      <c r="B356" s="435" t="s">
        <v>477</v>
      </c>
      <c r="C356" s="436">
        <f t="shared" si="63"/>
        <v>0</v>
      </c>
      <c r="D356" s="436">
        <f t="shared" si="63"/>
        <v>0</v>
      </c>
      <c r="E356" s="436">
        <f t="shared" si="63"/>
        <v>0</v>
      </c>
      <c r="F356" s="436">
        <f t="shared" si="63"/>
        <v>0</v>
      </c>
    </row>
    <row r="357" spans="2:6" ht="15.75" thickBot="1" x14ac:dyDescent="0.3">
      <c r="B357" s="433" t="s">
        <v>441</v>
      </c>
      <c r="C357" s="452">
        <f>C358+C359</f>
        <v>0</v>
      </c>
      <c r="D357" s="452">
        <f t="shared" ref="D357:F357" si="64">D358+D359</f>
        <v>0</v>
      </c>
      <c r="E357" s="452">
        <f t="shared" si="64"/>
        <v>0</v>
      </c>
      <c r="F357" s="452">
        <f t="shared" si="64"/>
        <v>0</v>
      </c>
    </row>
    <row r="358" spans="2:6" ht="15.75" thickBot="1" x14ac:dyDescent="0.3">
      <c r="B358" s="435" t="s">
        <v>437</v>
      </c>
      <c r="C358" s="434">
        <f t="shared" ref="C358:F359" si="65">C48+C85+C122</f>
        <v>0</v>
      </c>
      <c r="D358" s="434">
        <f t="shared" si="65"/>
        <v>0</v>
      </c>
      <c r="E358" s="434">
        <f t="shared" si="65"/>
        <v>0</v>
      </c>
      <c r="F358" s="434">
        <f t="shared" si="65"/>
        <v>0</v>
      </c>
    </row>
    <row r="359" spans="2:6" ht="15.75" thickBot="1" x14ac:dyDescent="0.3">
      <c r="B359" s="435" t="s">
        <v>477</v>
      </c>
      <c r="C359" s="436">
        <f t="shared" si="65"/>
        <v>0</v>
      </c>
      <c r="D359" s="436">
        <f t="shared" si="65"/>
        <v>0</v>
      </c>
      <c r="E359" s="436">
        <f t="shared" si="65"/>
        <v>0</v>
      </c>
      <c r="F359" s="436">
        <f t="shared" si="65"/>
        <v>0</v>
      </c>
    </row>
    <row r="360" spans="2:6" ht="15.75" thickBot="1" x14ac:dyDescent="0.3">
      <c r="B360" s="433" t="s">
        <v>442</v>
      </c>
      <c r="C360" s="452">
        <f>C361+C362</f>
        <v>0</v>
      </c>
      <c r="D360" s="452">
        <f t="shared" ref="D360:F360" si="66">D361+D362</f>
        <v>0</v>
      </c>
      <c r="E360" s="452">
        <f t="shared" si="66"/>
        <v>0</v>
      </c>
      <c r="F360" s="452">
        <f t="shared" si="66"/>
        <v>0</v>
      </c>
    </row>
    <row r="361" spans="2:6" ht="15.75" thickBot="1" x14ac:dyDescent="0.3">
      <c r="B361" s="435" t="s">
        <v>437</v>
      </c>
      <c r="C361" s="434">
        <f t="shared" ref="C361:F362" si="67">C51+C88+C125</f>
        <v>0</v>
      </c>
      <c r="D361" s="434">
        <f t="shared" si="67"/>
        <v>0</v>
      </c>
      <c r="E361" s="434">
        <f t="shared" si="67"/>
        <v>0</v>
      </c>
      <c r="F361" s="434">
        <f t="shared" si="67"/>
        <v>0</v>
      </c>
    </row>
    <row r="362" spans="2:6" ht="15.75" thickBot="1" x14ac:dyDescent="0.3">
      <c r="B362" s="435" t="s">
        <v>477</v>
      </c>
      <c r="C362" s="436">
        <f t="shared" si="67"/>
        <v>0</v>
      </c>
      <c r="D362" s="436">
        <f t="shared" si="67"/>
        <v>0</v>
      </c>
      <c r="E362" s="436">
        <f t="shared" si="67"/>
        <v>0</v>
      </c>
      <c r="F362" s="436">
        <f t="shared" si="67"/>
        <v>0</v>
      </c>
    </row>
    <row r="363" spans="2:6" ht="15.75" thickBot="1" x14ac:dyDescent="0.3">
      <c r="B363" s="433" t="s">
        <v>443</v>
      </c>
      <c r="C363" s="452">
        <f>C364+C365</f>
        <v>0</v>
      </c>
      <c r="D363" s="452">
        <f>D364+D365</f>
        <v>0</v>
      </c>
      <c r="E363" s="452">
        <f t="shared" ref="E363:F363" si="68">E364+E365</f>
        <v>0</v>
      </c>
      <c r="F363" s="452">
        <f t="shared" si="68"/>
        <v>0</v>
      </c>
    </row>
    <row r="364" spans="2:6" ht="15.75" thickBot="1" x14ac:dyDescent="0.3">
      <c r="B364" s="435" t="s">
        <v>437</v>
      </c>
      <c r="C364" s="434">
        <f t="shared" ref="C364:F365" si="69">C54+C91+C128</f>
        <v>0</v>
      </c>
      <c r="D364" s="434">
        <f t="shared" si="69"/>
        <v>0</v>
      </c>
      <c r="E364" s="434">
        <f t="shared" si="69"/>
        <v>0</v>
      </c>
      <c r="F364" s="434">
        <f t="shared" si="69"/>
        <v>0</v>
      </c>
    </row>
    <row r="365" spans="2:6" ht="15.75" thickBot="1" x14ac:dyDescent="0.3">
      <c r="B365" s="435" t="s">
        <v>477</v>
      </c>
      <c r="C365" s="436">
        <f t="shared" si="69"/>
        <v>0</v>
      </c>
      <c r="D365" s="436">
        <f t="shared" si="69"/>
        <v>0</v>
      </c>
      <c r="E365" s="436">
        <f t="shared" si="69"/>
        <v>0</v>
      </c>
      <c r="F365" s="436">
        <f t="shared" si="69"/>
        <v>0</v>
      </c>
    </row>
    <row r="366" spans="2:6" ht="22.9" customHeight="1" thickBot="1" x14ac:dyDescent="0.3">
      <c r="B366" s="433" t="s">
        <v>444</v>
      </c>
      <c r="C366" s="452">
        <f>C93+C56</f>
        <v>0</v>
      </c>
      <c r="D366" s="452">
        <f>D93+D56</f>
        <v>0</v>
      </c>
      <c r="E366" s="452">
        <f>E93+E56</f>
        <v>0</v>
      </c>
      <c r="F366" s="452">
        <f>F93+F56</f>
        <v>0</v>
      </c>
    </row>
    <row r="367" spans="2:6" ht="15.75" thickBot="1" x14ac:dyDescent="0.3">
      <c r="B367" s="435" t="s">
        <v>437</v>
      </c>
      <c r="C367" s="434">
        <f t="shared" ref="C367:F368" si="70">C57+C94+C131</f>
        <v>0</v>
      </c>
      <c r="D367" s="434">
        <f t="shared" si="70"/>
        <v>0</v>
      </c>
      <c r="E367" s="434">
        <f t="shared" si="70"/>
        <v>0</v>
      </c>
      <c r="F367" s="434">
        <f t="shared" si="70"/>
        <v>0</v>
      </c>
    </row>
    <row r="368" spans="2:6" ht="15.75" thickBot="1" x14ac:dyDescent="0.3">
      <c r="B368" s="435" t="s">
        <v>477</v>
      </c>
      <c r="C368" s="436">
        <f t="shared" si="70"/>
        <v>0</v>
      </c>
      <c r="D368" s="436">
        <f t="shared" si="70"/>
        <v>0</v>
      </c>
      <c r="E368" s="436">
        <f t="shared" si="70"/>
        <v>0</v>
      </c>
      <c r="F368" s="436">
        <f t="shared" si="70"/>
        <v>0</v>
      </c>
    </row>
    <row r="369" spans="2:6" ht="15.75" thickBot="1" x14ac:dyDescent="0.3">
      <c r="B369" s="433" t="s">
        <v>479</v>
      </c>
      <c r="C369" s="452">
        <f>C370+C371+C372+C373</f>
        <v>0</v>
      </c>
      <c r="D369" s="452">
        <f t="shared" ref="D369:F369" si="71">D370+D371+D372+D373</f>
        <v>0</v>
      </c>
      <c r="E369" s="452">
        <f t="shared" si="71"/>
        <v>0</v>
      </c>
      <c r="F369" s="452">
        <f t="shared" si="71"/>
        <v>0</v>
      </c>
    </row>
    <row r="370" spans="2:6" ht="15.75" thickBot="1" x14ac:dyDescent="0.3">
      <c r="B370" s="435" t="s">
        <v>437</v>
      </c>
      <c r="C370" s="434">
        <f t="shared" ref="C370:F373" si="72">C154+C179+C204+C230+C259+C284+C309+C335</f>
        <v>0</v>
      </c>
      <c r="D370" s="434">
        <f t="shared" si="72"/>
        <v>0</v>
      </c>
      <c r="E370" s="434">
        <f t="shared" si="72"/>
        <v>0</v>
      </c>
      <c r="F370" s="434">
        <f t="shared" si="72"/>
        <v>0</v>
      </c>
    </row>
    <row r="371" spans="2:6" ht="15.75" thickBot="1" x14ac:dyDescent="0.3">
      <c r="B371" s="435" t="s">
        <v>480</v>
      </c>
      <c r="C371" s="434">
        <f t="shared" si="72"/>
        <v>0</v>
      </c>
      <c r="D371" s="434">
        <f t="shared" si="72"/>
        <v>0</v>
      </c>
      <c r="E371" s="434">
        <f t="shared" si="72"/>
        <v>0</v>
      </c>
      <c r="F371" s="434">
        <f t="shared" si="72"/>
        <v>0</v>
      </c>
    </row>
    <row r="372" spans="2:6" ht="15.75" thickBot="1" x14ac:dyDescent="0.3">
      <c r="B372" s="435" t="s">
        <v>454</v>
      </c>
      <c r="C372" s="434">
        <f t="shared" si="72"/>
        <v>0</v>
      </c>
      <c r="D372" s="434">
        <f t="shared" si="72"/>
        <v>0</v>
      </c>
      <c r="E372" s="434">
        <f t="shared" si="72"/>
        <v>0</v>
      </c>
      <c r="F372" s="434">
        <f t="shared" si="72"/>
        <v>0</v>
      </c>
    </row>
    <row r="373" spans="2:6" ht="15.75" thickBot="1" x14ac:dyDescent="0.3">
      <c r="B373" s="435" t="s">
        <v>455</v>
      </c>
      <c r="C373" s="434">
        <f t="shared" si="72"/>
        <v>0</v>
      </c>
      <c r="D373" s="434">
        <f t="shared" si="72"/>
        <v>0</v>
      </c>
      <c r="E373" s="434">
        <f t="shared" si="72"/>
        <v>0</v>
      </c>
      <c r="F373" s="434">
        <f t="shared" si="72"/>
        <v>0</v>
      </c>
    </row>
    <row r="374" spans="2:6" ht="15.75" thickBot="1" x14ac:dyDescent="0.3">
      <c r="B374" s="433" t="s">
        <v>481</v>
      </c>
      <c r="C374" s="452">
        <f>C375+C376+C377+C378</f>
        <v>2000</v>
      </c>
      <c r="D374" s="452">
        <f t="shared" ref="D374:F374" si="73">D375+D376+D377+D378</f>
        <v>2000</v>
      </c>
      <c r="E374" s="452">
        <f t="shared" si="73"/>
        <v>2000</v>
      </c>
      <c r="F374" s="452">
        <f t="shared" si="73"/>
        <v>2000</v>
      </c>
    </row>
    <row r="375" spans="2:6" ht="15.75" thickBot="1" x14ac:dyDescent="0.3">
      <c r="B375" s="435" t="s">
        <v>437</v>
      </c>
      <c r="C375" s="434">
        <f t="shared" ref="C375:F378" si="74">C159+C184+C209+C235+C264+C289+C314+C340</f>
        <v>2000</v>
      </c>
      <c r="D375" s="434">
        <f t="shared" si="74"/>
        <v>2000</v>
      </c>
      <c r="E375" s="434">
        <f t="shared" si="74"/>
        <v>2000</v>
      </c>
      <c r="F375" s="434">
        <f t="shared" si="74"/>
        <v>2000</v>
      </c>
    </row>
    <row r="376" spans="2:6" ht="15.75" thickBot="1" x14ac:dyDescent="0.3">
      <c r="B376" s="435" t="s">
        <v>480</v>
      </c>
      <c r="C376" s="434">
        <f t="shared" si="74"/>
        <v>0</v>
      </c>
      <c r="D376" s="434">
        <f t="shared" si="74"/>
        <v>0</v>
      </c>
      <c r="E376" s="434">
        <f t="shared" si="74"/>
        <v>0</v>
      </c>
      <c r="F376" s="434">
        <f t="shared" si="74"/>
        <v>0</v>
      </c>
    </row>
    <row r="377" spans="2:6" ht="15.75" thickBot="1" x14ac:dyDescent="0.3">
      <c r="B377" s="435" t="s">
        <v>454</v>
      </c>
      <c r="C377" s="434">
        <f t="shared" si="74"/>
        <v>0</v>
      </c>
      <c r="D377" s="434">
        <f t="shared" si="74"/>
        <v>0</v>
      </c>
      <c r="E377" s="434">
        <f t="shared" si="74"/>
        <v>0</v>
      </c>
      <c r="F377" s="434">
        <f t="shared" si="74"/>
        <v>0</v>
      </c>
    </row>
    <row r="378" spans="2:6" ht="15.75" thickBot="1" x14ac:dyDescent="0.3">
      <c r="B378" s="435" t="s">
        <v>455</v>
      </c>
      <c r="C378" s="434">
        <f t="shared" si="74"/>
        <v>0</v>
      </c>
      <c r="D378" s="434">
        <f t="shared" si="74"/>
        <v>0</v>
      </c>
      <c r="E378" s="434">
        <f t="shared" si="74"/>
        <v>0</v>
      </c>
      <c r="F378" s="434">
        <f t="shared" si="74"/>
        <v>0</v>
      </c>
    </row>
    <row r="379" spans="2:6" ht="15.75" thickBot="1" x14ac:dyDescent="0.3">
      <c r="B379" s="441" t="s">
        <v>482</v>
      </c>
      <c r="C379" s="442">
        <f>IF(C347-C346=0,0,"Error")</f>
        <v>0</v>
      </c>
      <c r="D379" s="442">
        <f>IF(D347-D346=0,0,"Error")</f>
        <v>0</v>
      </c>
      <c r="E379" s="442">
        <f>IF(E347-E346=0,0,"Error")</f>
        <v>0</v>
      </c>
      <c r="F379" s="442">
        <f>IF(F347-F346=0,0,"Error")</f>
        <v>0</v>
      </c>
    </row>
    <row r="380" spans="2:6" x14ac:dyDescent="0.25">
      <c r="B380" s="453"/>
      <c r="C380" s="454"/>
      <c r="D380" s="454"/>
      <c r="E380" s="454"/>
      <c r="F380" s="454"/>
    </row>
  </sheetData>
  <mergeCells count="85">
    <mergeCell ref="B332:B333"/>
    <mergeCell ref="B281:B282"/>
    <mergeCell ref="C295:F295"/>
    <mergeCell ref="C296:F296"/>
    <mergeCell ref="B297:B298"/>
    <mergeCell ref="B305:F305"/>
    <mergeCell ref="B306:B307"/>
    <mergeCell ref="C319:F319"/>
    <mergeCell ref="C321:F321"/>
    <mergeCell ref="C322:F322"/>
    <mergeCell ref="B323:B324"/>
    <mergeCell ref="B331:F331"/>
    <mergeCell ref="B280:F280"/>
    <mergeCell ref="E243:F243"/>
    <mergeCell ref="C244:F244"/>
    <mergeCell ref="C245:F245"/>
    <mergeCell ref="C246:F246"/>
    <mergeCell ref="B247:B248"/>
    <mergeCell ref="B255:F255"/>
    <mergeCell ref="B256:B257"/>
    <mergeCell ref="E269:F269"/>
    <mergeCell ref="C270:F270"/>
    <mergeCell ref="C271:F271"/>
    <mergeCell ref="B272:B273"/>
    <mergeCell ref="C242:F242"/>
    <mergeCell ref="B192:B193"/>
    <mergeCell ref="B200:F200"/>
    <mergeCell ref="B201:B202"/>
    <mergeCell ref="C214:F214"/>
    <mergeCell ref="C216:F216"/>
    <mergeCell ref="C217:F217"/>
    <mergeCell ref="B218:B219"/>
    <mergeCell ref="B226:F226"/>
    <mergeCell ref="B227:B228"/>
    <mergeCell ref="B240:F240"/>
    <mergeCell ref="B241:F241"/>
    <mergeCell ref="C191:F191"/>
    <mergeCell ref="C141:F141"/>
    <mergeCell ref="B142:B143"/>
    <mergeCell ref="B150:F150"/>
    <mergeCell ref="B151:B152"/>
    <mergeCell ref="E164:F164"/>
    <mergeCell ref="C165:F165"/>
    <mergeCell ref="C166:F166"/>
    <mergeCell ref="B167:B168"/>
    <mergeCell ref="B175:F175"/>
    <mergeCell ref="B176:B177"/>
    <mergeCell ref="C190:F190"/>
    <mergeCell ref="B135:F135"/>
    <mergeCell ref="B136:F136"/>
    <mergeCell ref="C137:F137"/>
    <mergeCell ref="E138:F138"/>
    <mergeCell ref="M138:Q140"/>
    <mergeCell ref="C139:F139"/>
    <mergeCell ref="C140:F140"/>
    <mergeCell ref="B110:B111"/>
    <mergeCell ref="C61:F61"/>
    <mergeCell ref="C62:F62"/>
    <mergeCell ref="C63:F63"/>
    <mergeCell ref="B64:B65"/>
    <mergeCell ref="B72:F72"/>
    <mergeCell ref="B73:B74"/>
    <mergeCell ref="C98:F98"/>
    <mergeCell ref="C99:F99"/>
    <mergeCell ref="C100:F100"/>
    <mergeCell ref="B101:B102"/>
    <mergeCell ref="B109:F109"/>
    <mergeCell ref="B36:B37"/>
    <mergeCell ref="C12:F12"/>
    <mergeCell ref="B13:B14"/>
    <mergeCell ref="C18:F18"/>
    <mergeCell ref="B19:F19"/>
    <mergeCell ref="B22:F22"/>
    <mergeCell ref="B23:F23"/>
    <mergeCell ref="C24:F24"/>
    <mergeCell ref="C25:F25"/>
    <mergeCell ref="C26:F26"/>
    <mergeCell ref="B27:B28"/>
    <mergeCell ref="B35:F35"/>
    <mergeCell ref="B9:F11"/>
    <mergeCell ref="B3:F3"/>
    <mergeCell ref="C5:F5"/>
    <mergeCell ref="C6:F6"/>
    <mergeCell ref="C7:F7"/>
    <mergeCell ref="B8:F8"/>
  </mergeCells>
  <printOptions horizontalCentered="1" verticalCentered="1"/>
  <pageMargins left="0.19685039370078741" right="0.11811023622047245" top="0.15748031496062992" bottom="0.15748031496062992" header="0.11811023622047245" footer="0.11811023622047245"/>
  <pageSetup scale="72" orientation="portrait" r:id="rId1"/>
  <rowBreaks count="3" manualBreakCount="3">
    <brk id="60" max="16383" man="1"/>
    <brk id="239" max="16383" man="1"/>
    <brk id="31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0"/>
  <sheetViews>
    <sheetView view="pageBreakPreview" topLeftCell="B174" zoomScale="62" zoomScaleNormal="100" zoomScaleSheetLayoutView="62" workbookViewId="0">
      <selection activeCell="O187" sqref="O187"/>
    </sheetView>
  </sheetViews>
  <sheetFormatPr defaultRowHeight="15" x14ac:dyDescent="0.25"/>
  <cols>
    <col min="1" max="1" width="13.28515625" style="74" hidden="1" customWidth="1"/>
    <col min="2" max="2" width="9.7109375" style="74" customWidth="1"/>
    <col min="3" max="3" width="28.28515625" style="74" customWidth="1"/>
    <col min="4" max="6" width="15.85546875" style="74" customWidth="1"/>
    <col min="7" max="7" width="16.140625" style="74" customWidth="1"/>
    <col min="8" max="8" width="6.7109375" style="74" customWidth="1"/>
    <col min="9" max="9" width="18.28515625" style="74" customWidth="1"/>
    <col min="10" max="10" width="10.7109375" style="74" customWidth="1"/>
    <col min="11" max="11" width="17.42578125" style="74" customWidth="1"/>
    <col min="12" max="16384" width="9.140625" style="74"/>
  </cols>
  <sheetData>
    <row r="1" spans="1:11" ht="20.100000000000001" customHeight="1" x14ac:dyDescent="0.25">
      <c r="A1" s="73"/>
      <c r="B1" s="73"/>
      <c r="C1" s="1893" t="s">
        <v>0</v>
      </c>
      <c r="D1" s="1894"/>
      <c r="E1" s="1894"/>
      <c r="F1" s="1894"/>
      <c r="G1" s="1894"/>
      <c r="H1" s="73"/>
      <c r="I1" s="73"/>
      <c r="J1" s="73"/>
      <c r="K1" s="73"/>
    </row>
    <row r="2" spans="1:11" ht="24.95" customHeight="1" x14ac:dyDescent="0.25">
      <c r="A2" s="73"/>
      <c r="B2" s="73"/>
      <c r="C2" s="1895" t="s">
        <v>1</v>
      </c>
      <c r="D2" s="1896"/>
      <c r="E2" s="1896"/>
      <c r="F2" s="1896"/>
      <c r="G2" s="1896"/>
      <c r="H2" s="73"/>
      <c r="I2" s="73"/>
      <c r="J2" s="73"/>
      <c r="K2" s="73"/>
    </row>
    <row r="3" spans="1:11" ht="14.1" customHeight="1" x14ac:dyDescent="0.25">
      <c r="A3" s="73"/>
      <c r="B3" s="73"/>
      <c r="C3" s="75" t="s">
        <v>2</v>
      </c>
      <c r="D3" s="1891" t="s">
        <v>298</v>
      </c>
      <c r="E3" s="1892"/>
      <c r="F3" s="1892"/>
      <c r="G3" s="1892"/>
      <c r="H3" s="73"/>
      <c r="I3" s="73"/>
      <c r="J3" s="73"/>
      <c r="K3" s="73"/>
    </row>
    <row r="4" spans="1:11" ht="14.1" customHeight="1" x14ac:dyDescent="0.25">
      <c r="A4" s="73"/>
      <c r="B4" s="73"/>
      <c r="C4" s="75" t="s">
        <v>4</v>
      </c>
      <c r="D4" s="1891" t="s">
        <v>299</v>
      </c>
      <c r="E4" s="1892"/>
      <c r="F4" s="1892"/>
      <c r="G4" s="1892"/>
      <c r="H4" s="73"/>
      <c r="I4" s="73"/>
      <c r="J4" s="73"/>
      <c r="K4" s="73"/>
    </row>
    <row r="5" spans="1:11" ht="14.1" customHeight="1" x14ac:dyDescent="0.25">
      <c r="A5" s="73"/>
      <c r="B5" s="73"/>
      <c r="C5" s="75" t="s">
        <v>6</v>
      </c>
      <c r="D5" s="1891" t="s">
        <v>300</v>
      </c>
      <c r="E5" s="1892"/>
      <c r="F5" s="1892"/>
      <c r="G5" s="1892"/>
      <c r="H5" s="73"/>
      <c r="I5" s="73"/>
      <c r="J5" s="73"/>
      <c r="K5" s="73"/>
    </row>
    <row r="6" spans="1:11" ht="14.1" customHeight="1" x14ac:dyDescent="0.25">
      <c r="A6" s="73"/>
      <c r="B6" s="73"/>
      <c r="C6" s="75" t="s">
        <v>8</v>
      </c>
      <c r="D6" s="1891" t="s">
        <v>301</v>
      </c>
      <c r="E6" s="1892"/>
      <c r="F6" s="1892"/>
      <c r="G6" s="1892"/>
      <c r="H6" s="73"/>
      <c r="I6" s="73"/>
      <c r="J6" s="73"/>
      <c r="K6" s="73"/>
    </row>
    <row r="7" spans="1:11" ht="14.1" customHeight="1" x14ac:dyDescent="0.25">
      <c r="A7" s="73"/>
      <c r="B7" s="73"/>
      <c r="C7" s="75" t="s">
        <v>10</v>
      </c>
      <c r="D7" s="1883" t="s">
        <v>11</v>
      </c>
      <c r="E7" s="1884"/>
      <c r="F7" s="1884"/>
      <c r="G7" s="1884"/>
      <c r="H7" s="73"/>
      <c r="I7" s="73"/>
      <c r="J7" s="73"/>
      <c r="K7" s="73"/>
    </row>
    <row r="8" spans="1:11" ht="14.1" customHeight="1" x14ac:dyDescent="0.25">
      <c r="A8" s="73"/>
      <c r="B8" s="73"/>
      <c r="C8" s="1885" t="s">
        <v>12</v>
      </c>
      <c r="D8" s="1886"/>
      <c r="E8" s="1886"/>
      <c r="F8" s="1886"/>
      <c r="G8" s="1886"/>
      <c r="H8" s="73"/>
      <c r="I8" s="73"/>
      <c r="J8" s="73"/>
      <c r="K8" s="73"/>
    </row>
    <row r="9" spans="1:11" ht="51.95" customHeight="1" x14ac:dyDescent="0.25">
      <c r="A9" s="73"/>
      <c r="B9" s="73"/>
      <c r="C9" s="1887" t="s">
        <v>302</v>
      </c>
      <c r="D9" s="1888"/>
      <c r="E9" s="1888"/>
      <c r="F9" s="1888"/>
      <c r="G9" s="1888"/>
      <c r="H9" s="73"/>
      <c r="I9" s="73"/>
      <c r="J9" s="73"/>
      <c r="K9" s="73"/>
    </row>
    <row r="10" spans="1:11" ht="57.95" customHeight="1" x14ac:dyDescent="0.25">
      <c r="A10" s="73"/>
      <c r="B10" s="73"/>
      <c r="C10" s="76" t="s">
        <v>14</v>
      </c>
      <c r="D10" s="1889" t="s">
        <v>303</v>
      </c>
      <c r="E10" s="1890"/>
      <c r="F10" s="1890"/>
      <c r="G10" s="1890"/>
      <c r="H10" s="73"/>
      <c r="I10" s="73"/>
      <c r="J10" s="73"/>
      <c r="K10" s="73"/>
    </row>
    <row r="11" spans="1:11" ht="27.95" customHeight="1" x14ac:dyDescent="0.25">
      <c r="A11" s="73"/>
      <c r="B11" s="73"/>
      <c r="C11" s="77" t="s">
        <v>179</v>
      </c>
      <c r="D11" s="78">
        <v>2023</v>
      </c>
      <c r="E11" s="78">
        <v>2024</v>
      </c>
      <c r="F11" s="78">
        <v>2025</v>
      </c>
      <c r="G11" s="78">
        <v>2026</v>
      </c>
      <c r="H11" s="73"/>
      <c r="I11" s="73"/>
      <c r="J11" s="73"/>
      <c r="K11" s="73"/>
    </row>
    <row r="12" spans="1:11" ht="14.1" customHeight="1" x14ac:dyDescent="0.25">
      <c r="A12" s="73"/>
      <c r="B12" s="73"/>
      <c r="C12" s="79"/>
      <c r="D12" s="80" t="s">
        <v>22</v>
      </c>
      <c r="E12" s="80" t="s">
        <v>23</v>
      </c>
      <c r="F12" s="80" t="s">
        <v>23</v>
      </c>
      <c r="G12" s="80" t="s">
        <v>23</v>
      </c>
      <c r="H12" s="73"/>
      <c r="I12" s="73"/>
      <c r="J12" s="73"/>
      <c r="K12" s="73"/>
    </row>
    <row r="13" spans="1:11" ht="41.1" customHeight="1" x14ac:dyDescent="0.25">
      <c r="A13" s="73"/>
      <c r="B13" s="73"/>
      <c r="C13" s="77" t="s">
        <v>304</v>
      </c>
      <c r="D13" s="81" t="s">
        <v>305</v>
      </c>
      <c r="E13" s="81" t="s">
        <v>306</v>
      </c>
      <c r="F13" s="81" t="s">
        <v>307</v>
      </c>
      <c r="G13" s="81" t="s">
        <v>308</v>
      </c>
      <c r="H13" s="73"/>
      <c r="I13" s="73"/>
      <c r="J13" s="73"/>
      <c r="K13" s="73"/>
    </row>
    <row r="14" spans="1:11" ht="149.1" customHeight="1" x14ac:dyDescent="0.25">
      <c r="A14" s="73"/>
      <c r="B14" s="73"/>
      <c r="C14" s="76" t="s">
        <v>16</v>
      </c>
      <c r="D14" s="1889" t="s">
        <v>309</v>
      </c>
      <c r="E14" s="1890"/>
      <c r="F14" s="1890"/>
      <c r="G14" s="1890"/>
      <c r="H14" s="73"/>
      <c r="I14" s="73"/>
      <c r="J14" s="73"/>
      <c r="K14" s="73"/>
    </row>
    <row r="15" spans="1:11" ht="27.95" customHeight="1" x14ac:dyDescent="0.25">
      <c r="A15" s="73"/>
      <c r="B15" s="73"/>
      <c r="C15" s="77" t="s">
        <v>184</v>
      </c>
      <c r="D15" s="78">
        <v>2023</v>
      </c>
      <c r="E15" s="78">
        <v>2024</v>
      </c>
      <c r="F15" s="78">
        <v>2025</v>
      </c>
      <c r="G15" s="78">
        <v>2026</v>
      </c>
      <c r="H15" s="73"/>
      <c r="I15" s="73"/>
      <c r="J15" s="73"/>
      <c r="K15" s="73"/>
    </row>
    <row r="16" spans="1:11" ht="14.1" customHeight="1" x14ac:dyDescent="0.25">
      <c r="A16" s="73"/>
      <c r="B16" s="73"/>
      <c r="C16" s="79"/>
      <c r="D16" s="80" t="s">
        <v>22</v>
      </c>
      <c r="E16" s="80" t="s">
        <v>23</v>
      </c>
      <c r="F16" s="80" t="s">
        <v>23</v>
      </c>
      <c r="G16" s="80" t="s">
        <v>23</v>
      </c>
      <c r="H16" s="73"/>
      <c r="I16" s="73"/>
      <c r="J16" s="73"/>
      <c r="K16" s="73"/>
    </row>
    <row r="17" spans="1:11" ht="41.1" customHeight="1" x14ac:dyDescent="0.25">
      <c r="A17" s="73"/>
      <c r="B17" s="73"/>
      <c r="C17" s="77" t="s">
        <v>310</v>
      </c>
      <c r="D17" s="81" t="s">
        <v>311</v>
      </c>
      <c r="E17" s="81" t="s">
        <v>312</v>
      </c>
      <c r="F17" s="81" t="s">
        <v>313</v>
      </c>
      <c r="G17" s="81" t="s">
        <v>314</v>
      </c>
      <c r="H17" s="73"/>
      <c r="I17" s="73"/>
      <c r="J17" s="73"/>
      <c r="K17" s="73"/>
    </row>
    <row r="18" spans="1:11" ht="20.100000000000001" customHeight="1" x14ac:dyDescent="0.25">
      <c r="A18" s="73"/>
      <c r="B18" s="73"/>
      <c r="C18" s="77" t="s">
        <v>315</v>
      </c>
      <c r="D18" s="81" t="s">
        <v>316</v>
      </c>
      <c r="E18" s="81" t="s">
        <v>317</v>
      </c>
      <c r="F18" s="81" t="s">
        <v>318</v>
      </c>
      <c r="G18" s="81" t="s">
        <v>319</v>
      </c>
      <c r="H18" s="73"/>
      <c r="I18" s="73"/>
      <c r="J18" s="73"/>
      <c r="K18" s="73"/>
    </row>
    <row r="19" spans="1:11" ht="20.100000000000001" customHeight="1" x14ac:dyDescent="0.25">
      <c r="A19" s="73"/>
      <c r="B19" s="73"/>
      <c r="C19" s="77" t="s">
        <v>320</v>
      </c>
      <c r="D19" s="81" t="s">
        <v>321</v>
      </c>
      <c r="E19" s="81" t="s">
        <v>322</v>
      </c>
      <c r="F19" s="81" t="s">
        <v>323</v>
      </c>
      <c r="G19" s="81" t="s">
        <v>324</v>
      </c>
      <c r="H19" s="73"/>
      <c r="I19" s="73"/>
      <c r="J19" s="73"/>
      <c r="K19" s="73"/>
    </row>
    <row r="20" spans="1:11" ht="41.1" customHeight="1" x14ac:dyDescent="0.25">
      <c r="A20" s="73"/>
      <c r="B20" s="73"/>
      <c r="C20" s="77" t="s">
        <v>325</v>
      </c>
      <c r="D20" s="81" t="s">
        <v>326</v>
      </c>
      <c r="E20" s="81" t="s">
        <v>327</v>
      </c>
      <c r="F20" s="81" t="s">
        <v>328</v>
      </c>
      <c r="G20" s="81" t="s">
        <v>329</v>
      </c>
      <c r="H20" s="73"/>
      <c r="I20" s="73"/>
      <c r="J20" s="73"/>
      <c r="K20" s="73"/>
    </row>
    <row r="21" spans="1:11" ht="14.1" customHeight="1" x14ac:dyDescent="0.25">
      <c r="A21" s="73"/>
      <c r="B21" s="73"/>
      <c r="C21" s="1875" t="s">
        <v>27</v>
      </c>
      <c r="D21" s="1876"/>
      <c r="E21" s="1876"/>
      <c r="F21" s="1876"/>
      <c r="G21" s="1876"/>
      <c r="H21" s="73"/>
      <c r="I21" s="73"/>
      <c r="J21" s="73"/>
      <c r="K21" s="73"/>
    </row>
    <row r="22" spans="1:11" ht="14.1" customHeight="1" x14ac:dyDescent="0.25">
      <c r="A22" s="73"/>
      <c r="B22" s="73"/>
      <c r="C22" s="82" t="s">
        <v>330</v>
      </c>
      <c r="D22" s="1875" t="s">
        <v>331</v>
      </c>
      <c r="E22" s="1876"/>
      <c r="F22" s="1876"/>
      <c r="G22" s="1876"/>
      <c r="H22" s="73"/>
      <c r="I22" s="73"/>
      <c r="J22" s="73"/>
      <c r="K22" s="73"/>
    </row>
    <row r="23" spans="1:11" ht="18" customHeight="1" x14ac:dyDescent="0.25">
      <c r="A23" s="73"/>
      <c r="B23" s="73"/>
      <c r="C23" s="83" t="s">
        <v>19</v>
      </c>
      <c r="D23" s="1877" t="s">
        <v>332</v>
      </c>
      <c r="E23" s="1878"/>
      <c r="F23" s="1878"/>
      <c r="G23" s="1878"/>
      <c r="H23" s="73"/>
      <c r="I23" s="73"/>
      <c r="J23" s="73"/>
      <c r="K23" s="73"/>
    </row>
    <row r="24" spans="1:11" ht="18" customHeight="1" x14ac:dyDescent="0.25">
      <c r="A24" s="73"/>
      <c r="B24" s="73"/>
      <c r="C24" s="84" t="s">
        <v>20</v>
      </c>
      <c r="D24" s="1879" t="s">
        <v>333</v>
      </c>
      <c r="E24" s="1880"/>
      <c r="F24" s="1880"/>
      <c r="G24" s="1880"/>
      <c r="H24" s="73"/>
      <c r="I24" s="73"/>
      <c r="J24" s="73"/>
      <c r="K24" s="73"/>
    </row>
    <row r="25" spans="1:11" ht="18" customHeight="1" x14ac:dyDescent="0.25">
      <c r="A25" s="73"/>
      <c r="B25" s="73"/>
      <c r="C25" s="84" t="s">
        <v>21</v>
      </c>
      <c r="D25" s="1879" t="s">
        <v>334</v>
      </c>
      <c r="E25" s="1880"/>
      <c r="F25" s="1880"/>
      <c r="G25" s="1880"/>
      <c r="H25" s="73"/>
      <c r="I25" s="73"/>
      <c r="J25" s="73"/>
      <c r="K25" s="73"/>
    </row>
    <row r="26" spans="1:11" ht="15" customHeight="1" x14ac:dyDescent="0.25">
      <c r="A26" s="73"/>
      <c r="B26" s="73"/>
      <c r="C26" s="85"/>
      <c r="D26" s="86">
        <v>2023</v>
      </c>
      <c r="E26" s="86">
        <v>2024</v>
      </c>
      <c r="F26" s="86">
        <v>2025</v>
      </c>
      <c r="G26" s="86">
        <v>2026</v>
      </c>
      <c r="H26" s="73"/>
      <c r="I26" s="73"/>
      <c r="J26" s="73"/>
      <c r="K26" s="73"/>
    </row>
    <row r="27" spans="1:11" ht="15" customHeight="1" x14ac:dyDescent="0.25">
      <c r="A27" s="73"/>
      <c r="B27" s="73"/>
      <c r="C27" s="87"/>
      <c r="D27" s="88" t="s">
        <v>22</v>
      </c>
      <c r="E27" s="88" t="s">
        <v>23</v>
      </c>
      <c r="F27" s="88" t="s">
        <v>23</v>
      </c>
      <c r="G27" s="88" t="s">
        <v>23</v>
      </c>
      <c r="H27" s="73"/>
      <c r="I27" s="73"/>
      <c r="J27" s="73"/>
      <c r="K27" s="73"/>
    </row>
    <row r="28" spans="1:11" ht="14.1" customHeight="1" x14ac:dyDescent="0.25">
      <c r="A28" s="73"/>
      <c r="B28" s="73"/>
      <c r="C28" s="77" t="s">
        <v>33</v>
      </c>
      <c r="D28" s="81" t="s">
        <v>305</v>
      </c>
      <c r="E28" s="81" t="s">
        <v>335</v>
      </c>
      <c r="F28" s="81" t="s">
        <v>336</v>
      </c>
      <c r="G28" s="81" t="s">
        <v>307</v>
      </c>
      <c r="H28" s="73"/>
      <c r="I28" s="73"/>
      <c r="J28" s="73"/>
      <c r="K28" s="73"/>
    </row>
    <row r="29" spans="1:11" ht="14.1" customHeight="1" x14ac:dyDescent="0.25">
      <c r="A29" s="73"/>
      <c r="B29" s="73"/>
      <c r="C29" s="77" t="s">
        <v>35</v>
      </c>
      <c r="D29" s="81" t="s">
        <v>337</v>
      </c>
      <c r="E29" s="81" t="s">
        <v>338</v>
      </c>
      <c r="F29" s="81" t="s">
        <v>338</v>
      </c>
      <c r="G29" s="81" t="s">
        <v>339</v>
      </c>
      <c r="H29" s="73"/>
      <c r="I29" s="73"/>
      <c r="J29" s="73"/>
      <c r="K29" s="73"/>
    </row>
    <row r="30" spans="1:11" ht="14.1" customHeight="1" x14ac:dyDescent="0.25">
      <c r="A30" s="73"/>
      <c r="B30" s="73"/>
      <c r="C30" s="77" t="s">
        <v>40</v>
      </c>
      <c r="D30" s="81" t="s">
        <v>340</v>
      </c>
      <c r="E30" s="81" t="s">
        <v>341</v>
      </c>
      <c r="F30" s="81" t="s">
        <v>342</v>
      </c>
      <c r="G30" s="81" t="s">
        <v>343</v>
      </c>
      <c r="H30" s="73"/>
      <c r="I30" s="73"/>
      <c r="J30" s="73"/>
      <c r="K30" s="73"/>
    </row>
    <row r="31" spans="1:11" ht="14.1" customHeight="1" x14ac:dyDescent="0.25">
      <c r="A31" s="73"/>
      <c r="B31" s="73"/>
      <c r="C31" s="77" t="s">
        <v>41</v>
      </c>
      <c r="D31" s="81" t="s">
        <v>18</v>
      </c>
      <c r="E31" s="81" t="s">
        <v>344</v>
      </c>
      <c r="F31" s="81" t="s">
        <v>345</v>
      </c>
      <c r="G31" s="81" t="s">
        <v>346</v>
      </c>
      <c r="H31" s="73"/>
      <c r="I31" s="73"/>
      <c r="J31" s="73"/>
      <c r="K31" s="73"/>
    </row>
    <row r="32" spans="1:11" ht="14.1" customHeight="1" x14ac:dyDescent="0.25">
      <c r="A32" s="73"/>
      <c r="B32" s="73"/>
      <c r="C32" s="77" t="s">
        <v>43</v>
      </c>
      <c r="D32" s="81" t="s">
        <v>18</v>
      </c>
      <c r="E32" s="81" t="s">
        <v>347</v>
      </c>
      <c r="F32" s="81" t="s">
        <v>42</v>
      </c>
      <c r="G32" s="81" t="s">
        <v>348</v>
      </c>
      <c r="H32" s="73"/>
      <c r="I32" s="73"/>
      <c r="J32" s="73"/>
      <c r="K32" s="73"/>
    </row>
    <row r="33" spans="1:11" ht="14.1" customHeight="1" x14ac:dyDescent="0.25">
      <c r="A33" s="73"/>
      <c r="B33" s="73"/>
      <c r="C33" s="77" t="s">
        <v>47</v>
      </c>
      <c r="D33" s="81" t="s">
        <v>18</v>
      </c>
      <c r="E33" s="81" t="s">
        <v>349</v>
      </c>
      <c r="F33" s="81" t="s">
        <v>350</v>
      </c>
      <c r="G33" s="81" t="s">
        <v>351</v>
      </c>
      <c r="H33" s="73"/>
      <c r="I33" s="73"/>
      <c r="J33" s="73"/>
      <c r="K33" s="73"/>
    </row>
    <row r="34" spans="1:11" ht="14.1" customHeight="1" x14ac:dyDescent="0.25">
      <c r="A34" s="73"/>
      <c r="B34" s="73"/>
      <c r="C34" s="1881" t="s">
        <v>24</v>
      </c>
      <c r="D34" s="1882"/>
      <c r="E34" s="1882"/>
      <c r="F34" s="1882"/>
      <c r="G34" s="1882"/>
      <c r="H34" s="73"/>
      <c r="I34" s="73"/>
      <c r="J34" s="73"/>
      <c r="K34" s="73"/>
    </row>
    <row r="35" spans="1:11" ht="14.1" customHeight="1" x14ac:dyDescent="0.25">
      <c r="A35" s="73"/>
      <c r="B35" s="73"/>
      <c r="C35" s="85"/>
      <c r="D35" s="86">
        <v>2023</v>
      </c>
      <c r="E35" s="86">
        <v>2024</v>
      </c>
      <c r="F35" s="86">
        <v>2025</v>
      </c>
      <c r="G35" s="86">
        <v>2026</v>
      </c>
      <c r="H35" s="73"/>
      <c r="I35" s="73"/>
      <c r="J35" s="73"/>
      <c r="K35" s="73"/>
    </row>
    <row r="36" spans="1:11" ht="14.1" customHeight="1" x14ac:dyDescent="0.25">
      <c r="A36" s="73"/>
      <c r="B36" s="73"/>
      <c r="C36" s="87"/>
      <c r="D36" s="88" t="s">
        <v>22</v>
      </c>
      <c r="E36" s="88" t="s">
        <v>23</v>
      </c>
      <c r="F36" s="88" t="s">
        <v>23</v>
      </c>
      <c r="G36" s="88" t="s">
        <v>23</v>
      </c>
      <c r="H36" s="73"/>
      <c r="I36" s="73"/>
      <c r="J36" s="73"/>
      <c r="K36" s="73"/>
    </row>
    <row r="37" spans="1:11" ht="14.1" customHeight="1" x14ac:dyDescent="0.25">
      <c r="A37" s="73"/>
      <c r="B37" s="73"/>
      <c r="C37" s="89" t="s">
        <v>48</v>
      </c>
      <c r="D37" s="90">
        <v>0</v>
      </c>
      <c r="E37" s="90">
        <v>93600000</v>
      </c>
      <c r="F37" s="90">
        <v>93600000</v>
      </c>
      <c r="G37" s="90">
        <v>93600000</v>
      </c>
      <c r="H37" s="73"/>
      <c r="I37" s="73"/>
      <c r="J37" s="73"/>
      <c r="K37" s="73"/>
    </row>
    <row r="38" spans="1:11" ht="14.1" customHeight="1" x14ac:dyDescent="0.25">
      <c r="A38" s="73"/>
      <c r="B38" s="73"/>
      <c r="C38" s="89" t="s">
        <v>49</v>
      </c>
      <c r="D38" s="90">
        <v>0</v>
      </c>
      <c r="E38" s="90">
        <v>93600000</v>
      </c>
      <c r="F38" s="90">
        <v>93600000</v>
      </c>
      <c r="G38" s="90">
        <v>93600000</v>
      </c>
      <c r="H38" s="73"/>
      <c r="I38" s="73"/>
      <c r="J38" s="73"/>
      <c r="K38" s="73"/>
    </row>
    <row r="39" spans="1:11" ht="14.1" customHeight="1" x14ac:dyDescent="0.25">
      <c r="A39" s="73"/>
      <c r="B39" s="73"/>
      <c r="C39" s="89" t="s">
        <v>50</v>
      </c>
      <c r="D39" s="90">
        <v>0</v>
      </c>
      <c r="E39" s="90">
        <v>0</v>
      </c>
      <c r="F39" s="90">
        <v>0</v>
      </c>
      <c r="G39" s="90">
        <v>0</v>
      </c>
      <c r="H39" s="73"/>
      <c r="I39" s="73"/>
      <c r="J39" s="73"/>
      <c r="K39" s="73"/>
    </row>
    <row r="40" spans="1:11" ht="14.1" customHeight="1" x14ac:dyDescent="0.25">
      <c r="A40" s="73"/>
      <c r="B40" s="73"/>
      <c r="C40" s="89" t="s">
        <v>51</v>
      </c>
      <c r="D40" s="90">
        <v>0</v>
      </c>
      <c r="E40" s="90">
        <v>14400000</v>
      </c>
      <c r="F40" s="90">
        <v>14400000</v>
      </c>
      <c r="G40" s="90">
        <v>14400000</v>
      </c>
      <c r="H40" s="73"/>
      <c r="I40" s="73"/>
      <c r="J40" s="73"/>
      <c r="K40" s="73"/>
    </row>
    <row r="41" spans="1:11" ht="14.1" customHeight="1" x14ac:dyDescent="0.25">
      <c r="A41" s="73"/>
      <c r="B41" s="73"/>
      <c r="C41" s="89" t="s">
        <v>49</v>
      </c>
      <c r="D41" s="90">
        <v>0</v>
      </c>
      <c r="E41" s="90">
        <v>14400000</v>
      </c>
      <c r="F41" s="90">
        <v>14400000</v>
      </c>
      <c r="G41" s="90">
        <v>14400000</v>
      </c>
      <c r="H41" s="73"/>
      <c r="I41" s="73"/>
      <c r="J41" s="73"/>
      <c r="K41" s="73"/>
    </row>
    <row r="42" spans="1:11" ht="14.1" customHeight="1" x14ac:dyDescent="0.25">
      <c r="A42" s="73"/>
      <c r="B42" s="73"/>
      <c r="C42" s="89" t="s">
        <v>50</v>
      </c>
      <c r="D42" s="90">
        <v>0</v>
      </c>
      <c r="E42" s="90">
        <v>0</v>
      </c>
      <c r="F42" s="90">
        <v>0</v>
      </c>
      <c r="G42" s="90">
        <v>0</v>
      </c>
      <c r="H42" s="73"/>
      <c r="I42" s="73"/>
      <c r="J42" s="73"/>
      <c r="K42" s="73"/>
    </row>
    <row r="43" spans="1:11" ht="14.1" customHeight="1" x14ac:dyDescent="0.25">
      <c r="A43" s="73"/>
      <c r="B43" s="73"/>
      <c r="C43" s="89" t="s">
        <v>52</v>
      </c>
      <c r="D43" s="90">
        <v>0</v>
      </c>
      <c r="E43" s="90">
        <v>24100000</v>
      </c>
      <c r="F43" s="90">
        <v>24100000</v>
      </c>
      <c r="G43" s="90">
        <v>25100000</v>
      </c>
      <c r="H43" s="73"/>
      <c r="I43" s="73"/>
      <c r="J43" s="73"/>
      <c r="K43" s="73"/>
    </row>
    <row r="44" spans="1:11" ht="14.1" customHeight="1" x14ac:dyDescent="0.25">
      <c r="A44" s="73"/>
      <c r="B44" s="73"/>
      <c r="C44" s="89" t="s">
        <v>49</v>
      </c>
      <c r="D44" s="90">
        <v>0</v>
      </c>
      <c r="E44" s="90">
        <v>24100000</v>
      </c>
      <c r="F44" s="90">
        <v>24100000</v>
      </c>
      <c r="G44" s="90">
        <v>25100000</v>
      </c>
      <c r="H44" s="73"/>
      <c r="I44" s="73"/>
      <c r="J44" s="73"/>
      <c r="K44" s="73"/>
    </row>
    <row r="45" spans="1:11" ht="14.1" customHeight="1" x14ac:dyDescent="0.25">
      <c r="A45" s="73"/>
      <c r="B45" s="73"/>
      <c r="C45" s="89" t="s">
        <v>50</v>
      </c>
      <c r="D45" s="90">
        <v>0</v>
      </c>
      <c r="E45" s="90">
        <v>0</v>
      </c>
      <c r="F45" s="90">
        <v>0</v>
      </c>
      <c r="G45" s="90">
        <v>0</v>
      </c>
      <c r="H45" s="73"/>
      <c r="I45" s="73"/>
      <c r="J45" s="73"/>
      <c r="K45" s="73"/>
    </row>
    <row r="46" spans="1:11" ht="14.1" customHeight="1" x14ac:dyDescent="0.25">
      <c r="A46" s="73"/>
      <c r="B46" s="73"/>
      <c r="C46" s="89" t="s">
        <v>53</v>
      </c>
      <c r="D46" s="90">
        <v>0</v>
      </c>
      <c r="E46" s="90">
        <v>0</v>
      </c>
      <c r="F46" s="90">
        <v>0</v>
      </c>
      <c r="G46" s="90">
        <v>0</v>
      </c>
      <c r="H46" s="73"/>
      <c r="I46" s="73"/>
      <c r="J46" s="73"/>
      <c r="K46" s="73"/>
    </row>
    <row r="47" spans="1:11" ht="14.1" customHeight="1" x14ac:dyDescent="0.25">
      <c r="A47" s="73"/>
      <c r="B47" s="73"/>
      <c r="C47" s="89" t="s">
        <v>49</v>
      </c>
      <c r="D47" s="90">
        <v>0</v>
      </c>
      <c r="E47" s="90">
        <v>0</v>
      </c>
      <c r="F47" s="90">
        <v>0</v>
      </c>
      <c r="G47" s="90">
        <v>0</v>
      </c>
      <c r="H47" s="73"/>
      <c r="I47" s="73"/>
      <c r="J47" s="73"/>
      <c r="K47" s="73"/>
    </row>
    <row r="48" spans="1:11" ht="14.1" customHeight="1" x14ac:dyDescent="0.25">
      <c r="A48" s="73"/>
      <c r="B48" s="73"/>
      <c r="C48" s="89" t="s">
        <v>50</v>
      </c>
      <c r="D48" s="90">
        <v>0</v>
      </c>
      <c r="E48" s="90">
        <v>0</v>
      </c>
      <c r="F48" s="90">
        <v>0</v>
      </c>
      <c r="G48" s="90">
        <v>0</v>
      </c>
      <c r="H48" s="73"/>
      <c r="I48" s="73"/>
      <c r="J48" s="73"/>
      <c r="K48" s="73"/>
    </row>
    <row r="49" spans="1:11" ht="14.1" customHeight="1" x14ac:dyDescent="0.25">
      <c r="A49" s="73"/>
      <c r="B49" s="73"/>
      <c r="C49" s="89" t="s">
        <v>54</v>
      </c>
      <c r="D49" s="90">
        <v>0</v>
      </c>
      <c r="E49" s="90">
        <v>0</v>
      </c>
      <c r="F49" s="90">
        <v>0</v>
      </c>
      <c r="G49" s="90">
        <v>0</v>
      </c>
      <c r="H49" s="73"/>
      <c r="I49" s="73"/>
      <c r="J49" s="73"/>
      <c r="K49" s="73"/>
    </row>
    <row r="50" spans="1:11" ht="14.1" customHeight="1" x14ac:dyDescent="0.25">
      <c r="A50" s="73"/>
      <c r="B50" s="73"/>
      <c r="C50" s="89" t="s">
        <v>49</v>
      </c>
      <c r="D50" s="90">
        <v>0</v>
      </c>
      <c r="E50" s="90">
        <v>0</v>
      </c>
      <c r="F50" s="90">
        <v>0</v>
      </c>
      <c r="G50" s="90">
        <v>0</v>
      </c>
      <c r="H50" s="73"/>
      <c r="I50" s="73"/>
      <c r="J50" s="73"/>
      <c r="K50" s="73"/>
    </row>
    <row r="51" spans="1:11" ht="14.1" customHeight="1" x14ac:dyDescent="0.25">
      <c r="A51" s="73"/>
      <c r="B51" s="73"/>
      <c r="C51" s="89" t="s">
        <v>50</v>
      </c>
      <c r="D51" s="90">
        <v>0</v>
      </c>
      <c r="E51" s="90">
        <v>0</v>
      </c>
      <c r="F51" s="90">
        <v>0</v>
      </c>
      <c r="G51" s="90">
        <v>0</v>
      </c>
      <c r="H51" s="73"/>
      <c r="I51" s="73"/>
      <c r="J51" s="73"/>
      <c r="K51" s="73"/>
    </row>
    <row r="52" spans="1:11" ht="14.1" customHeight="1" x14ac:dyDescent="0.25">
      <c r="A52" s="73"/>
      <c r="B52" s="73"/>
      <c r="C52" s="89" t="s">
        <v>55</v>
      </c>
      <c r="D52" s="90">
        <v>0</v>
      </c>
      <c r="E52" s="90">
        <v>1700000</v>
      </c>
      <c r="F52" s="90">
        <v>1700000</v>
      </c>
      <c r="G52" s="90">
        <v>1700000</v>
      </c>
      <c r="H52" s="73"/>
      <c r="I52" s="73"/>
      <c r="J52" s="73"/>
      <c r="K52" s="73"/>
    </row>
    <row r="53" spans="1:11" ht="14.1" customHeight="1" x14ac:dyDescent="0.25">
      <c r="A53" s="73"/>
      <c r="B53" s="73"/>
      <c r="C53" s="89" t="s">
        <v>49</v>
      </c>
      <c r="D53" s="90">
        <v>0</v>
      </c>
      <c r="E53" s="90">
        <v>1700000</v>
      </c>
      <c r="F53" s="90">
        <v>1700000</v>
      </c>
      <c r="G53" s="90">
        <v>1700000</v>
      </c>
      <c r="H53" s="73"/>
      <c r="I53" s="73"/>
      <c r="J53" s="73"/>
      <c r="K53" s="73"/>
    </row>
    <row r="54" spans="1:11" ht="14.1" customHeight="1" x14ac:dyDescent="0.25">
      <c r="A54" s="73"/>
      <c r="B54" s="73"/>
      <c r="C54" s="89" t="s">
        <v>50</v>
      </c>
      <c r="D54" s="90">
        <v>0</v>
      </c>
      <c r="E54" s="90">
        <v>0</v>
      </c>
      <c r="F54" s="90">
        <v>0</v>
      </c>
      <c r="G54" s="90">
        <v>0</v>
      </c>
      <c r="H54" s="73"/>
      <c r="I54" s="73"/>
      <c r="J54" s="73"/>
      <c r="K54" s="73"/>
    </row>
    <row r="55" spans="1:11" ht="14.1" customHeight="1" x14ac:dyDescent="0.25">
      <c r="A55" s="73"/>
      <c r="B55" s="73"/>
      <c r="C55" s="89" t="s">
        <v>56</v>
      </c>
      <c r="D55" s="90">
        <v>0</v>
      </c>
      <c r="E55" s="90">
        <v>700000</v>
      </c>
      <c r="F55" s="90">
        <v>700000</v>
      </c>
      <c r="G55" s="90">
        <v>700000</v>
      </c>
      <c r="H55" s="73"/>
      <c r="I55" s="73"/>
      <c r="J55" s="73"/>
      <c r="K55" s="73"/>
    </row>
    <row r="56" spans="1:11" ht="14.1" customHeight="1" x14ac:dyDescent="0.25">
      <c r="A56" s="73"/>
      <c r="B56" s="73"/>
      <c r="C56" s="89" t="s">
        <v>49</v>
      </c>
      <c r="D56" s="90">
        <v>0</v>
      </c>
      <c r="E56" s="90">
        <v>700000</v>
      </c>
      <c r="F56" s="90">
        <v>700000</v>
      </c>
      <c r="G56" s="90">
        <v>700000</v>
      </c>
      <c r="H56" s="73"/>
      <c r="I56" s="73"/>
      <c r="J56" s="73"/>
      <c r="K56" s="73"/>
    </row>
    <row r="57" spans="1:11" ht="14.1" customHeight="1" x14ac:dyDescent="0.25">
      <c r="A57" s="73"/>
      <c r="B57" s="73"/>
      <c r="C57" s="89" t="s">
        <v>50</v>
      </c>
      <c r="D57" s="90">
        <v>0</v>
      </c>
      <c r="E57" s="90">
        <v>0</v>
      </c>
      <c r="F57" s="90">
        <v>0</v>
      </c>
      <c r="G57" s="90">
        <v>0</v>
      </c>
      <c r="H57" s="73"/>
      <c r="I57" s="73"/>
      <c r="J57" s="73"/>
      <c r="K57" s="73"/>
    </row>
    <row r="58" spans="1:11" ht="14.1" customHeight="1" x14ac:dyDescent="0.25">
      <c r="A58" s="73"/>
      <c r="B58" s="73"/>
      <c r="C58" s="89" t="s">
        <v>57</v>
      </c>
      <c r="D58" s="90">
        <v>0</v>
      </c>
      <c r="E58" s="90">
        <v>0</v>
      </c>
      <c r="F58" s="90">
        <v>0</v>
      </c>
      <c r="G58" s="90">
        <v>0</v>
      </c>
      <c r="H58" s="73"/>
      <c r="I58" s="73"/>
      <c r="J58" s="73"/>
      <c r="K58" s="73"/>
    </row>
    <row r="59" spans="1:11" ht="14.1" customHeight="1" x14ac:dyDescent="0.25">
      <c r="A59" s="73"/>
      <c r="B59" s="73"/>
      <c r="C59" s="89" t="s">
        <v>49</v>
      </c>
      <c r="D59" s="90">
        <v>0</v>
      </c>
      <c r="E59" s="90">
        <v>0</v>
      </c>
      <c r="F59" s="90">
        <v>0</v>
      </c>
      <c r="G59" s="90">
        <v>0</v>
      </c>
      <c r="H59" s="73"/>
      <c r="I59" s="73"/>
      <c r="J59" s="73"/>
      <c r="K59" s="73"/>
    </row>
    <row r="60" spans="1:11" ht="14.1" customHeight="1" x14ac:dyDescent="0.25">
      <c r="A60" s="73"/>
      <c r="B60" s="73"/>
      <c r="C60" s="89" t="s">
        <v>58</v>
      </c>
      <c r="D60" s="90">
        <v>0</v>
      </c>
      <c r="E60" s="90">
        <v>0</v>
      </c>
      <c r="F60" s="90">
        <v>0</v>
      </c>
      <c r="G60" s="90">
        <v>0</v>
      </c>
      <c r="H60" s="73"/>
      <c r="I60" s="73"/>
      <c r="J60" s="73"/>
      <c r="K60" s="73"/>
    </row>
    <row r="61" spans="1:11" ht="14.1" customHeight="1" x14ac:dyDescent="0.25">
      <c r="A61" s="73"/>
      <c r="B61" s="73"/>
      <c r="C61" s="89" t="s">
        <v>59</v>
      </c>
      <c r="D61" s="90">
        <v>0</v>
      </c>
      <c r="E61" s="90">
        <v>0</v>
      </c>
      <c r="F61" s="90">
        <v>0</v>
      </c>
      <c r="G61" s="90">
        <v>0</v>
      </c>
      <c r="H61" s="73"/>
      <c r="I61" s="73"/>
      <c r="J61" s="73"/>
      <c r="K61" s="73"/>
    </row>
    <row r="62" spans="1:11" ht="14.1" customHeight="1" x14ac:dyDescent="0.25">
      <c r="A62" s="73"/>
      <c r="B62" s="73"/>
      <c r="C62" s="89" t="s">
        <v>60</v>
      </c>
      <c r="D62" s="90">
        <v>0</v>
      </c>
      <c r="E62" s="90">
        <v>0</v>
      </c>
      <c r="F62" s="90">
        <v>0</v>
      </c>
      <c r="G62" s="90">
        <v>0</v>
      </c>
      <c r="H62" s="73"/>
      <c r="I62" s="73"/>
      <c r="J62" s="73"/>
      <c r="K62" s="73"/>
    </row>
    <row r="63" spans="1:11" ht="14.1" customHeight="1" x14ac:dyDescent="0.25">
      <c r="A63" s="73"/>
      <c r="B63" s="73"/>
      <c r="C63" s="89" t="s">
        <v>61</v>
      </c>
      <c r="D63" s="90">
        <v>0</v>
      </c>
      <c r="E63" s="90">
        <v>0</v>
      </c>
      <c r="F63" s="90">
        <v>0</v>
      </c>
      <c r="G63" s="90">
        <v>0</v>
      </c>
      <c r="H63" s="73"/>
      <c r="I63" s="73"/>
      <c r="J63" s="73"/>
      <c r="K63" s="73"/>
    </row>
    <row r="64" spans="1:11" ht="14.1" customHeight="1" x14ac:dyDescent="0.25">
      <c r="A64" s="73"/>
      <c r="B64" s="73"/>
      <c r="C64" s="89" t="s">
        <v>62</v>
      </c>
      <c r="D64" s="90">
        <v>0</v>
      </c>
      <c r="E64" s="90">
        <v>0</v>
      </c>
      <c r="F64" s="90">
        <v>0</v>
      </c>
      <c r="G64" s="90">
        <v>0</v>
      </c>
      <c r="H64" s="73"/>
      <c r="I64" s="73"/>
      <c r="J64" s="73"/>
      <c r="K64" s="73"/>
    </row>
    <row r="65" spans="1:11" ht="14.1" customHeight="1" x14ac:dyDescent="0.25">
      <c r="A65" s="73"/>
      <c r="B65" s="73"/>
      <c r="C65" s="89" t="s">
        <v>49</v>
      </c>
      <c r="D65" s="90">
        <v>0</v>
      </c>
      <c r="E65" s="90">
        <v>0</v>
      </c>
      <c r="F65" s="90">
        <v>0</v>
      </c>
      <c r="G65" s="90">
        <v>0</v>
      </c>
      <c r="H65" s="73"/>
      <c r="I65" s="73"/>
      <c r="J65" s="73"/>
      <c r="K65" s="73"/>
    </row>
    <row r="66" spans="1:11" ht="14.1" customHeight="1" x14ac:dyDescent="0.25">
      <c r="A66" s="73"/>
      <c r="B66" s="73"/>
      <c r="C66" s="89" t="s">
        <v>58</v>
      </c>
      <c r="D66" s="90">
        <v>0</v>
      </c>
      <c r="E66" s="90">
        <v>0</v>
      </c>
      <c r="F66" s="90">
        <v>0</v>
      </c>
      <c r="G66" s="90">
        <v>0</v>
      </c>
      <c r="H66" s="73"/>
      <c r="I66" s="73"/>
      <c r="J66" s="73"/>
      <c r="K66" s="73"/>
    </row>
    <row r="67" spans="1:11" ht="14.1" customHeight="1" x14ac:dyDescent="0.25">
      <c r="A67" s="73"/>
      <c r="B67" s="73"/>
      <c r="C67" s="89" t="s">
        <v>59</v>
      </c>
      <c r="D67" s="90">
        <v>0</v>
      </c>
      <c r="E67" s="90">
        <v>0</v>
      </c>
      <c r="F67" s="90">
        <v>0</v>
      </c>
      <c r="G67" s="90">
        <v>0</v>
      </c>
      <c r="H67" s="73"/>
      <c r="I67" s="73"/>
      <c r="J67" s="73"/>
      <c r="K67" s="73"/>
    </row>
    <row r="68" spans="1:11" ht="14.1" customHeight="1" x14ac:dyDescent="0.25">
      <c r="A68" s="73"/>
      <c r="B68" s="73"/>
      <c r="C68" s="89" t="s">
        <v>60</v>
      </c>
      <c r="D68" s="90">
        <v>0</v>
      </c>
      <c r="E68" s="90">
        <v>0</v>
      </c>
      <c r="F68" s="90">
        <v>0</v>
      </c>
      <c r="G68" s="90">
        <v>0</v>
      </c>
      <c r="H68" s="73"/>
      <c r="I68" s="73"/>
      <c r="J68" s="73"/>
      <c r="K68" s="73"/>
    </row>
    <row r="69" spans="1:11" ht="14.1" customHeight="1" x14ac:dyDescent="0.25">
      <c r="A69" s="73"/>
      <c r="B69" s="73"/>
      <c r="C69" s="89" t="s">
        <v>61</v>
      </c>
      <c r="D69" s="90">
        <v>0</v>
      </c>
      <c r="E69" s="90">
        <v>0</v>
      </c>
      <c r="F69" s="90">
        <v>0</v>
      </c>
      <c r="G69" s="90">
        <v>0</v>
      </c>
      <c r="H69" s="73"/>
      <c r="I69" s="73"/>
      <c r="J69" s="73"/>
      <c r="K69" s="73"/>
    </row>
    <row r="70" spans="1:11" ht="14.1" customHeight="1" x14ac:dyDescent="0.25">
      <c r="A70" s="73"/>
      <c r="B70" s="73"/>
      <c r="C70" s="89" t="s">
        <v>63</v>
      </c>
      <c r="D70" s="90">
        <v>0</v>
      </c>
      <c r="E70" s="90">
        <v>0</v>
      </c>
      <c r="F70" s="90">
        <v>0</v>
      </c>
      <c r="G70" s="90">
        <v>0</v>
      </c>
      <c r="H70" s="73"/>
      <c r="I70" s="73"/>
      <c r="J70" s="73"/>
      <c r="K70" s="73"/>
    </row>
    <row r="71" spans="1:11" ht="14.1" customHeight="1" x14ac:dyDescent="0.25">
      <c r="A71" s="73"/>
      <c r="B71" s="73"/>
      <c r="C71" s="89" t="s">
        <v>49</v>
      </c>
      <c r="D71" s="90">
        <v>0</v>
      </c>
      <c r="E71" s="90">
        <v>0</v>
      </c>
      <c r="F71" s="90">
        <v>0</v>
      </c>
      <c r="G71" s="90">
        <v>0</v>
      </c>
      <c r="H71" s="73"/>
      <c r="I71" s="73"/>
      <c r="J71" s="73"/>
      <c r="K71" s="73"/>
    </row>
    <row r="72" spans="1:11" ht="14.1" customHeight="1" x14ac:dyDescent="0.25">
      <c r="A72" s="73"/>
      <c r="B72" s="73"/>
      <c r="C72" s="89" t="s">
        <v>58</v>
      </c>
      <c r="D72" s="90">
        <v>0</v>
      </c>
      <c r="E72" s="90">
        <v>0</v>
      </c>
      <c r="F72" s="90">
        <v>0</v>
      </c>
      <c r="G72" s="90">
        <v>0</v>
      </c>
      <c r="H72" s="73"/>
      <c r="I72" s="73"/>
      <c r="J72" s="73"/>
      <c r="K72" s="73"/>
    </row>
    <row r="73" spans="1:11" ht="14.1" customHeight="1" x14ac:dyDescent="0.25">
      <c r="A73" s="73"/>
      <c r="B73" s="73"/>
      <c r="C73" s="89" t="s">
        <v>59</v>
      </c>
      <c r="D73" s="90">
        <v>0</v>
      </c>
      <c r="E73" s="90">
        <v>0</v>
      </c>
      <c r="F73" s="90">
        <v>0</v>
      </c>
      <c r="G73" s="90">
        <v>0</v>
      </c>
      <c r="H73" s="73"/>
      <c r="I73" s="73"/>
      <c r="J73" s="73"/>
      <c r="K73" s="73"/>
    </row>
    <row r="74" spans="1:11" ht="14.1" customHeight="1" x14ac:dyDescent="0.25">
      <c r="A74" s="73"/>
      <c r="B74" s="73"/>
      <c r="C74" s="89" t="s">
        <v>60</v>
      </c>
      <c r="D74" s="90">
        <v>0</v>
      </c>
      <c r="E74" s="90">
        <v>0</v>
      </c>
      <c r="F74" s="90">
        <v>0</v>
      </c>
      <c r="G74" s="90">
        <v>0</v>
      </c>
      <c r="H74" s="73"/>
      <c r="I74" s="73"/>
      <c r="J74" s="73"/>
      <c r="K74" s="73"/>
    </row>
    <row r="75" spans="1:11" ht="14.1" customHeight="1" x14ac:dyDescent="0.25">
      <c r="A75" s="73"/>
      <c r="B75" s="73"/>
      <c r="C75" s="89" t="s">
        <v>61</v>
      </c>
      <c r="D75" s="90">
        <v>0</v>
      </c>
      <c r="E75" s="90">
        <v>0</v>
      </c>
      <c r="F75" s="90">
        <v>0</v>
      </c>
      <c r="G75" s="90">
        <v>0</v>
      </c>
      <c r="H75" s="73"/>
      <c r="I75" s="73"/>
      <c r="J75" s="73"/>
      <c r="K75" s="73"/>
    </row>
    <row r="76" spans="1:11" ht="14.1" customHeight="1" x14ac:dyDescent="0.25">
      <c r="A76" s="73"/>
      <c r="B76" s="73"/>
      <c r="C76" s="89" t="s">
        <v>64</v>
      </c>
      <c r="D76" s="90">
        <v>0</v>
      </c>
      <c r="E76" s="90">
        <v>0</v>
      </c>
      <c r="F76" s="90">
        <v>0</v>
      </c>
      <c r="G76" s="90">
        <v>0</v>
      </c>
      <c r="H76" s="73"/>
      <c r="I76" s="73"/>
      <c r="J76" s="73"/>
      <c r="K76" s="73"/>
    </row>
    <row r="77" spans="1:11" ht="14.1" customHeight="1" x14ac:dyDescent="0.25">
      <c r="A77" s="73"/>
      <c r="B77" s="73"/>
      <c r="C77" s="89" t="s">
        <v>65</v>
      </c>
      <c r="D77" s="90">
        <v>0</v>
      </c>
      <c r="E77" s="90">
        <v>0</v>
      </c>
      <c r="F77" s="90">
        <v>0</v>
      </c>
      <c r="G77" s="90">
        <v>0</v>
      </c>
      <c r="H77" s="73"/>
      <c r="I77" s="73"/>
      <c r="J77" s="73"/>
      <c r="K77" s="73"/>
    </row>
    <row r="78" spans="1:11" ht="14.1" customHeight="1" x14ac:dyDescent="0.25">
      <c r="A78" s="73"/>
      <c r="B78" s="73"/>
      <c r="C78" s="91" t="s">
        <v>25</v>
      </c>
      <c r="D78" s="90">
        <v>0</v>
      </c>
      <c r="E78" s="90">
        <v>134500000</v>
      </c>
      <c r="F78" s="90">
        <v>134500000</v>
      </c>
      <c r="G78" s="90">
        <v>135500000</v>
      </c>
      <c r="H78" s="73"/>
      <c r="I78" s="73"/>
      <c r="J78" s="73"/>
      <c r="K78" s="73"/>
    </row>
    <row r="79" spans="1:11" ht="14.1" customHeight="1" x14ac:dyDescent="0.25">
      <c r="A79" s="73"/>
      <c r="B79" s="73"/>
      <c r="C79" s="1875" t="s">
        <v>66</v>
      </c>
      <c r="D79" s="1876"/>
      <c r="E79" s="1876"/>
      <c r="F79" s="1876"/>
      <c r="G79" s="1876"/>
      <c r="H79" s="73"/>
      <c r="I79" s="73"/>
      <c r="J79" s="73"/>
      <c r="K79" s="73"/>
    </row>
    <row r="80" spans="1:11" ht="14.1" customHeight="1" x14ac:dyDescent="0.25">
      <c r="A80" s="73"/>
      <c r="B80" s="73"/>
      <c r="C80" s="82" t="s">
        <v>352</v>
      </c>
      <c r="D80" s="1875" t="s">
        <v>353</v>
      </c>
      <c r="E80" s="1876"/>
      <c r="F80" s="1876"/>
      <c r="G80" s="1876"/>
      <c r="H80" s="73"/>
      <c r="I80" s="73"/>
      <c r="J80" s="73"/>
      <c r="K80" s="73"/>
    </row>
    <row r="81" spans="1:11" ht="14.1" customHeight="1" x14ac:dyDescent="0.25">
      <c r="A81" s="73"/>
      <c r="B81" s="73"/>
      <c r="C81" s="83" t="s">
        <v>19</v>
      </c>
      <c r="D81" s="1877" t="s">
        <v>354</v>
      </c>
      <c r="E81" s="1878"/>
      <c r="F81" s="1878"/>
      <c r="G81" s="1878"/>
      <c r="H81" s="73"/>
      <c r="I81" s="73"/>
      <c r="J81" s="73"/>
      <c r="K81" s="73"/>
    </row>
    <row r="82" spans="1:11" ht="14.1" customHeight="1" x14ac:dyDescent="0.25">
      <c r="A82" s="73"/>
      <c r="B82" s="73"/>
      <c r="C82" s="84" t="s">
        <v>20</v>
      </c>
      <c r="D82" s="1879" t="s">
        <v>355</v>
      </c>
      <c r="E82" s="1880"/>
      <c r="F82" s="1880"/>
      <c r="G82" s="1880"/>
      <c r="H82" s="73"/>
      <c r="I82" s="73"/>
      <c r="J82" s="73"/>
      <c r="K82" s="73"/>
    </row>
    <row r="83" spans="1:11" ht="14.1" customHeight="1" x14ac:dyDescent="0.25">
      <c r="A83" s="73"/>
      <c r="B83" s="73"/>
      <c r="C83" s="84" t="s">
        <v>21</v>
      </c>
      <c r="D83" s="1879" t="s">
        <v>356</v>
      </c>
      <c r="E83" s="1880"/>
      <c r="F83" s="1880"/>
      <c r="G83" s="1880"/>
      <c r="H83" s="73"/>
      <c r="I83" s="73"/>
      <c r="J83" s="73"/>
      <c r="K83" s="73"/>
    </row>
    <row r="84" spans="1:11" ht="15" customHeight="1" x14ac:dyDescent="0.25">
      <c r="A84" s="73"/>
      <c r="B84" s="73"/>
      <c r="C84" s="85"/>
      <c r="D84" s="86">
        <v>2023</v>
      </c>
      <c r="E84" s="86">
        <v>2024</v>
      </c>
      <c r="F84" s="86">
        <v>2025</v>
      </c>
      <c r="G84" s="86">
        <v>2026</v>
      </c>
      <c r="H84" s="73"/>
      <c r="I84" s="73"/>
      <c r="J84" s="73"/>
      <c r="K84" s="73"/>
    </row>
    <row r="85" spans="1:11" ht="15" customHeight="1" x14ac:dyDescent="0.25">
      <c r="A85" s="73"/>
      <c r="B85" s="73"/>
      <c r="C85" s="87"/>
      <c r="D85" s="88" t="s">
        <v>22</v>
      </c>
      <c r="E85" s="88" t="s">
        <v>23</v>
      </c>
      <c r="F85" s="88" t="s">
        <v>23</v>
      </c>
      <c r="G85" s="88" t="s">
        <v>23</v>
      </c>
      <c r="H85" s="73"/>
      <c r="I85" s="73"/>
      <c r="J85" s="73"/>
      <c r="K85" s="73"/>
    </row>
    <row r="86" spans="1:11" ht="14.1" customHeight="1" x14ac:dyDescent="0.25">
      <c r="A86" s="73"/>
      <c r="B86" s="73"/>
      <c r="C86" s="77" t="s">
        <v>33</v>
      </c>
      <c r="D86" s="81" t="s">
        <v>249</v>
      </c>
      <c r="E86" s="81" t="s">
        <v>249</v>
      </c>
      <c r="F86" s="81" t="s">
        <v>249</v>
      </c>
      <c r="G86" s="81" t="s">
        <v>249</v>
      </c>
      <c r="H86" s="73"/>
      <c r="I86" s="73"/>
      <c r="J86" s="73"/>
      <c r="K86" s="73"/>
    </row>
    <row r="87" spans="1:11" ht="14.1" customHeight="1" x14ac:dyDescent="0.25">
      <c r="A87" s="73"/>
      <c r="B87" s="73"/>
      <c r="C87" s="77" t="s">
        <v>35</v>
      </c>
      <c r="D87" s="81" t="s">
        <v>357</v>
      </c>
      <c r="E87" s="81" t="s">
        <v>358</v>
      </c>
      <c r="F87" s="81" t="s">
        <v>358</v>
      </c>
      <c r="G87" s="81" t="s">
        <v>358</v>
      </c>
      <c r="H87" s="73"/>
      <c r="I87" s="73"/>
      <c r="J87" s="73"/>
      <c r="K87" s="73"/>
    </row>
    <row r="88" spans="1:11" ht="14.1" customHeight="1" x14ac:dyDescent="0.25">
      <c r="A88" s="73"/>
      <c r="B88" s="73"/>
      <c r="C88" s="77" t="s">
        <v>40</v>
      </c>
      <c r="D88" s="81" t="s">
        <v>359</v>
      </c>
      <c r="E88" s="81" t="s">
        <v>360</v>
      </c>
      <c r="F88" s="81" t="s">
        <v>360</v>
      </c>
      <c r="G88" s="81" t="s">
        <v>360</v>
      </c>
      <c r="H88" s="73"/>
      <c r="I88" s="73"/>
      <c r="J88" s="73"/>
      <c r="K88" s="73"/>
    </row>
    <row r="89" spans="1:11" ht="14.1" customHeight="1" x14ac:dyDescent="0.25">
      <c r="A89" s="73"/>
      <c r="B89" s="73"/>
      <c r="C89" s="77" t="s">
        <v>41</v>
      </c>
      <c r="D89" s="81" t="s">
        <v>18</v>
      </c>
      <c r="E89" s="81" t="s">
        <v>42</v>
      </c>
      <c r="F89" s="81" t="s">
        <v>42</v>
      </c>
      <c r="G89" s="81" t="s">
        <v>42</v>
      </c>
      <c r="H89" s="73"/>
      <c r="I89" s="73"/>
      <c r="J89" s="73"/>
      <c r="K89" s="73"/>
    </row>
    <row r="90" spans="1:11" ht="14.1" customHeight="1" x14ac:dyDescent="0.25">
      <c r="A90" s="73"/>
      <c r="B90" s="73"/>
      <c r="C90" s="77" t="s">
        <v>43</v>
      </c>
      <c r="D90" s="81" t="s">
        <v>18</v>
      </c>
      <c r="E90" s="81" t="s">
        <v>361</v>
      </c>
      <c r="F90" s="81" t="s">
        <v>42</v>
      </c>
      <c r="G90" s="81" t="s">
        <v>42</v>
      </c>
      <c r="H90" s="73"/>
      <c r="I90" s="73"/>
      <c r="J90" s="73"/>
      <c r="K90" s="73"/>
    </row>
    <row r="91" spans="1:11" ht="14.1" customHeight="1" x14ac:dyDescent="0.25">
      <c r="A91" s="73"/>
      <c r="B91" s="73"/>
      <c r="C91" s="77" t="s">
        <v>47</v>
      </c>
      <c r="D91" s="81" t="s">
        <v>18</v>
      </c>
      <c r="E91" s="81" t="s">
        <v>361</v>
      </c>
      <c r="F91" s="81" t="s">
        <v>42</v>
      </c>
      <c r="G91" s="81" t="s">
        <v>42</v>
      </c>
      <c r="H91" s="73"/>
      <c r="I91" s="73"/>
      <c r="J91" s="73"/>
      <c r="K91" s="73"/>
    </row>
    <row r="92" spans="1:11" ht="14.1" customHeight="1" x14ac:dyDescent="0.25">
      <c r="A92" s="73"/>
      <c r="B92" s="73"/>
      <c r="C92" s="1881" t="s">
        <v>24</v>
      </c>
      <c r="D92" s="1882"/>
      <c r="E92" s="1882"/>
      <c r="F92" s="1882"/>
      <c r="G92" s="1882"/>
      <c r="H92" s="73"/>
      <c r="I92" s="73"/>
      <c r="J92" s="73"/>
      <c r="K92" s="73"/>
    </row>
    <row r="93" spans="1:11" ht="14.1" customHeight="1" x14ac:dyDescent="0.25">
      <c r="A93" s="73"/>
      <c r="B93" s="73"/>
      <c r="C93" s="85"/>
      <c r="D93" s="86">
        <v>2023</v>
      </c>
      <c r="E93" s="86">
        <v>2024</v>
      </c>
      <c r="F93" s="86">
        <v>2025</v>
      </c>
      <c r="G93" s="86">
        <v>2026</v>
      </c>
      <c r="H93" s="73"/>
      <c r="I93" s="73"/>
      <c r="J93" s="73"/>
      <c r="K93" s="73"/>
    </row>
    <row r="94" spans="1:11" ht="14.1" customHeight="1" x14ac:dyDescent="0.25">
      <c r="A94" s="73"/>
      <c r="B94" s="73"/>
      <c r="C94" s="87"/>
      <c r="D94" s="88" t="s">
        <v>22</v>
      </c>
      <c r="E94" s="88" t="s">
        <v>23</v>
      </c>
      <c r="F94" s="88" t="s">
        <v>23</v>
      </c>
      <c r="G94" s="88" t="s">
        <v>23</v>
      </c>
      <c r="H94" s="73"/>
      <c r="I94" s="73"/>
      <c r="J94" s="73"/>
      <c r="K94" s="73"/>
    </row>
    <row r="95" spans="1:11" ht="14.1" customHeight="1" x14ac:dyDescent="0.25">
      <c r="A95" s="73"/>
      <c r="B95" s="73"/>
      <c r="C95" s="89" t="s">
        <v>48</v>
      </c>
      <c r="D95" s="90">
        <v>0</v>
      </c>
      <c r="E95" s="90">
        <v>0</v>
      </c>
      <c r="F95" s="90">
        <v>0</v>
      </c>
      <c r="G95" s="90">
        <v>0</v>
      </c>
      <c r="H95" s="73"/>
      <c r="I95" s="73"/>
      <c r="J95" s="73"/>
      <c r="K95" s="73"/>
    </row>
    <row r="96" spans="1:11" ht="14.1" customHeight="1" x14ac:dyDescent="0.25">
      <c r="A96" s="73"/>
      <c r="B96" s="73"/>
      <c r="C96" s="89" t="s">
        <v>49</v>
      </c>
      <c r="D96" s="90">
        <v>0</v>
      </c>
      <c r="E96" s="90">
        <v>0</v>
      </c>
      <c r="F96" s="90">
        <v>0</v>
      </c>
      <c r="G96" s="90">
        <v>0</v>
      </c>
      <c r="H96" s="73"/>
      <c r="I96" s="73"/>
      <c r="J96" s="73"/>
      <c r="K96" s="73"/>
    </row>
    <row r="97" spans="1:11" ht="14.1" customHeight="1" x14ac:dyDescent="0.25">
      <c r="A97" s="73"/>
      <c r="B97" s="73"/>
      <c r="C97" s="89" t="s">
        <v>50</v>
      </c>
      <c r="D97" s="90">
        <v>0</v>
      </c>
      <c r="E97" s="90">
        <v>0</v>
      </c>
      <c r="F97" s="90">
        <v>0</v>
      </c>
      <c r="G97" s="90">
        <v>0</v>
      </c>
      <c r="H97" s="73"/>
      <c r="I97" s="73"/>
      <c r="J97" s="73"/>
      <c r="K97" s="73"/>
    </row>
    <row r="98" spans="1:11" ht="14.1" customHeight="1" x14ac:dyDescent="0.25">
      <c r="A98" s="73"/>
      <c r="B98" s="73"/>
      <c r="C98" s="89" t="s">
        <v>51</v>
      </c>
      <c r="D98" s="90">
        <v>0</v>
      </c>
      <c r="E98" s="90">
        <v>0</v>
      </c>
      <c r="F98" s="90">
        <v>0</v>
      </c>
      <c r="G98" s="90">
        <v>0</v>
      </c>
      <c r="H98" s="73"/>
      <c r="I98" s="73"/>
      <c r="J98" s="73"/>
      <c r="K98" s="73"/>
    </row>
    <row r="99" spans="1:11" ht="14.1" customHeight="1" x14ac:dyDescent="0.25">
      <c r="A99" s="73"/>
      <c r="B99" s="73"/>
      <c r="C99" s="89" t="s">
        <v>49</v>
      </c>
      <c r="D99" s="90">
        <v>0</v>
      </c>
      <c r="E99" s="90">
        <v>0</v>
      </c>
      <c r="F99" s="90">
        <v>0</v>
      </c>
      <c r="G99" s="90">
        <v>0</v>
      </c>
      <c r="H99" s="73"/>
      <c r="I99" s="73"/>
      <c r="J99" s="73"/>
      <c r="K99" s="73"/>
    </row>
    <row r="100" spans="1:11" ht="14.1" customHeight="1" x14ac:dyDescent="0.25">
      <c r="A100" s="73"/>
      <c r="B100" s="73"/>
      <c r="C100" s="89" t="s">
        <v>50</v>
      </c>
      <c r="D100" s="90">
        <v>0</v>
      </c>
      <c r="E100" s="90">
        <v>0</v>
      </c>
      <c r="F100" s="90">
        <v>0</v>
      </c>
      <c r="G100" s="90">
        <v>0</v>
      </c>
      <c r="H100" s="73"/>
      <c r="I100" s="73"/>
      <c r="J100" s="73"/>
      <c r="K100" s="73"/>
    </row>
    <row r="101" spans="1:11" ht="14.1" customHeight="1" x14ac:dyDescent="0.25">
      <c r="A101" s="73"/>
      <c r="B101" s="73"/>
      <c r="C101" s="89" t="s">
        <v>52</v>
      </c>
      <c r="D101" s="90">
        <v>0</v>
      </c>
      <c r="E101" s="90">
        <v>0</v>
      </c>
      <c r="F101" s="90">
        <v>0</v>
      </c>
      <c r="G101" s="90">
        <v>0</v>
      </c>
      <c r="H101" s="73"/>
      <c r="I101" s="73"/>
      <c r="J101" s="73"/>
      <c r="K101" s="73"/>
    </row>
    <row r="102" spans="1:11" ht="14.1" customHeight="1" x14ac:dyDescent="0.25">
      <c r="A102" s="73"/>
      <c r="B102" s="73"/>
      <c r="C102" s="89" t="s">
        <v>49</v>
      </c>
      <c r="D102" s="90">
        <v>0</v>
      </c>
      <c r="E102" s="90">
        <v>0</v>
      </c>
      <c r="F102" s="90">
        <v>0</v>
      </c>
      <c r="G102" s="90">
        <v>0</v>
      </c>
      <c r="H102" s="73"/>
      <c r="I102" s="73"/>
      <c r="J102" s="73"/>
      <c r="K102" s="73"/>
    </row>
    <row r="103" spans="1:11" ht="14.1" customHeight="1" x14ac:dyDescent="0.25">
      <c r="A103" s="73"/>
      <c r="B103" s="73"/>
      <c r="C103" s="89" t="s">
        <v>50</v>
      </c>
      <c r="D103" s="90">
        <v>0</v>
      </c>
      <c r="E103" s="90">
        <v>0</v>
      </c>
      <c r="F103" s="90">
        <v>0</v>
      </c>
      <c r="G103" s="90">
        <v>0</v>
      </c>
      <c r="H103" s="73"/>
      <c r="I103" s="73"/>
      <c r="J103" s="73"/>
      <c r="K103" s="73"/>
    </row>
    <row r="104" spans="1:11" ht="14.1" customHeight="1" x14ac:dyDescent="0.25">
      <c r="A104" s="73"/>
      <c r="B104" s="73"/>
      <c r="C104" s="89" t="s">
        <v>53</v>
      </c>
      <c r="D104" s="90">
        <v>0</v>
      </c>
      <c r="E104" s="90">
        <v>0</v>
      </c>
      <c r="F104" s="90">
        <v>0</v>
      </c>
      <c r="G104" s="90">
        <v>0</v>
      </c>
      <c r="H104" s="73"/>
      <c r="I104" s="73"/>
      <c r="J104" s="73"/>
      <c r="K104" s="73"/>
    </row>
    <row r="105" spans="1:11" ht="14.1" customHeight="1" x14ac:dyDescent="0.25">
      <c r="A105" s="73"/>
      <c r="B105" s="73"/>
      <c r="C105" s="89" t="s">
        <v>49</v>
      </c>
      <c r="D105" s="90">
        <v>0</v>
      </c>
      <c r="E105" s="90">
        <v>0</v>
      </c>
      <c r="F105" s="90">
        <v>0</v>
      </c>
      <c r="G105" s="90">
        <v>0</v>
      </c>
      <c r="H105" s="73"/>
      <c r="I105" s="73"/>
      <c r="J105" s="73"/>
      <c r="K105" s="73"/>
    </row>
    <row r="106" spans="1:11" ht="14.1" customHeight="1" x14ac:dyDescent="0.25">
      <c r="A106" s="73"/>
      <c r="B106" s="73"/>
      <c r="C106" s="89" t="s">
        <v>50</v>
      </c>
      <c r="D106" s="90">
        <v>0</v>
      </c>
      <c r="E106" s="90">
        <v>0</v>
      </c>
      <c r="F106" s="90">
        <v>0</v>
      </c>
      <c r="G106" s="90">
        <v>0</v>
      </c>
      <c r="H106" s="73"/>
      <c r="I106" s="73"/>
      <c r="J106" s="73"/>
      <c r="K106" s="73"/>
    </row>
    <row r="107" spans="1:11" ht="14.1" customHeight="1" x14ac:dyDescent="0.25">
      <c r="A107" s="73"/>
      <c r="B107" s="73"/>
      <c r="C107" s="89" t="s">
        <v>54</v>
      </c>
      <c r="D107" s="90">
        <v>0</v>
      </c>
      <c r="E107" s="90">
        <v>0</v>
      </c>
      <c r="F107" s="90">
        <v>0</v>
      </c>
      <c r="G107" s="90">
        <v>0</v>
      </c>
      <c r="H107" s="73"/>
      <c r="I107" s="73"/>
      <c r="J107" s="73"/>
      <c r="K107" s="73"/>
    </row>
    <row r="108" spans="1:11" ht="14.1" customHeight="1" x14ac:dyDescent="0.25">
      <c r="A108" s="73"/>
      <c r="B108" s="73"/>
      <c r="C108" s="89" t="s">
        <v>49</v>
      </c>
      <c r="D108" s="90">
        <v>0</v>
      </c>
      <c r="E108" s="90">
        <v>0</v>
      </c>
      <c r="F108" s="90">
        <v>0</v>
      </c>
      <c r="G108" s="90">
        <v>0</v>
      </c>
      <c r="H108" s="73"/>
      <c r="I108" s="73"/>
      <c r="J108" s="73"/>
      <c r="K108" s="73"/>
    </row>
    <row r="109" spans="1:11" ht="14.1" customHeight="1" x14ac:dyDescent="0.25">
      <c r="A109" s="73"/>
      <c r="B109" s="73"/>
      <c r="C109" s="89" t="s">
        <v>50</v>
      </c>
      <c r="D109" s="90">
        <v>0</v>
      </c>
      <c r="E109" s="90">
        <v>0</v>
      </c>
      <c r="F109" s="90">
        <v>0</v>
      </c>
      <c r="G109" s="90">
        <v>0</v>
      </c>
      <c r="H109" s="73"/>
      <c r="I109" s="73"/>
      <c r="J109" s="73"/>
      <c r="K109" s="73"/>
    </row>
    <row r="110" spans="1:11" ht="14.1" customHeight="1" x14ac:dyDescent="0.25">
      <c r="A110" s="73"/>
      <c r="B110" s="73"/>
      <c r="C110" s="89" t="s">
        <v>55</v>
      </c>
      <c r="D110" s="90">
        <v>0</v>
      </c>
      <c r="E110" s="90">
        <v>0</v>
      </c>
      <c r="F110" s="90">
        <v>0</v>
      </c>
      <c r="G110" s="90">
        <v>0</v>
      </c>
      <c r="H110" s="73"/>
      <c r="I110" s="73"/>
      <c r="J110" s="73"/>
      <c r="K110" s="73"/>
    </row>
    <row r="111" spans="1:11" ht="14.1" customHeight="1" x14ac:dyDescent="0.25">
      <c r="A111" s="73"/>
      <c r="B111" s="73"/>
      <c r="C111" s="89" t="s">
        <v>49</v>
      </c>
      <c r="D111" s="90">
        <v>0</v>
      </c>
      <c r="E111" s="90">
        <v>0</v>
      </c>
      <c r="F111" s="90">
        <v>0</v>
      </c>
      <c r="G111" s="90">
        <v>0</v>
      </c>
      <c r="H111" s="73"/>
      <c r="I111" s="73"/>
      <c r="J111" s="73"/>
      <c r="K111" s="73"/>
    </row>
    <row r="112" spans="1:11" ht="14.1" customHeight="1" x14ac:dyDescent="0.25">
      <c r="A112" s="73"/>
      <c r="B112" s="73"/>
      <c r="C112" s="89" t="s">
        <v>50</v>
      </c>
      <c r="D112" s="90">
        <v>0</v>
      </c>
      <c r="E112" s="90">
        <v>0</v>
      </c>
      <c r="F112" s="90">
        <v>0</v>
      </c>
      <c r="G112" s="90">
        <v>0</v>
      </c>
      <c r="H112" s="73"/>
      <c r="I112" s="73"/>
      <c r="J112" s="73"/>
      <c r="K112" s="73"/>
    </row>
    <row r="113" spans="1:11" ht="14.1" customHeight="1" x14ac:dyDescent="0.25">
      <c r="A113" s="73"/>
      <c r="B113" s="73"/>
      <c r="C113" s="89" t="s">
        <v>56</v>
      </c>
      <c r="D113" s="90">
        <v>0</v>
      </c>
      <c r="E113" s="90">
        <v>0</v>
      </c>
      <c r="F113" s="90">
        <v>0</v>
      </c>
      <c r="G113" s="90">
        <v>0</v>
      </c>
      <c r="H113" s="73"/>
      <c r="I113" s="73"/>
      <c r="J113" s="73"/>
      <c r="K113" s="73"/>
    </row>
    <row r="114" spans="1:11" ht="14.1" customHeight="1" x14ac:dyDescent="0.25">
      <c r="A114" s="73"/>
      <c r="B114" s="73"/>
      <c r="C114" s="89" t="s">
        <v>49</v>
      </c>
      <c r="D114" s="90">
        <v>0</v>
      </c>
      <c r="E114" s="90">
        <v>0</v>
      </c>
      <c r="F114" s="90">
        <v>0</v>
      </c>
      <c r="G114" s="90">
        <v>0</v>
      </c>
      <c r="H114" s="73"/>
      <c r="I114" s="73"/>
      <c r="J114" s="73"/>
      <c r="K114" s="73"/>
    </row>
    <row r="115" spans="1:11" ht="14.1" customHeight="1" x14ac:dyDescent="0.25">
      <c r="A115" s="73"/>
      <c r="B115" s="73"/>
      <c r="C115" s="89" t="s">
        <v>50</v>
      </c>
      <c r="D115" s="90">
        <v>0</v>
      </c>
      <c r="E115" s="90">
        <v>0</v>
      </c>
      <c r="F115" s="90">
        <v>0</v>
      </c>
      <c r="G115" s="90">
        <v>0</v>
      </c>
      <c r="H115" s="73"/>
      <c r="I115" s="73"/>
      <c r="J115" s="73"/>
      <c r="K115" s="73"/>
    </row>
    <row r="116" spans="1:11" ht="14.1" customHeight="1" x14ac:dyDescent="0.25">
      <c r="A116" s="73"/>
      <c r="B116" s="73"/>
      <c r="C116" s="89" t="s">
        <v>57</v>
      </c>
      <c r="D116" s="90">
        <v>0</v>
      </c>
      <c r="E116" s="90">
        <v>0</v>
      </c>
      <c r="F116" s="90">
        <v>0</v>
      </c>
      <c r="G116" s="90">
        <v>0</v>
      </c>
      <c r="H116" s="73"/>
      <c r="I116" s="73"/>
      <c r="J116" s="73"/>
      <c r="K116" s="73"/>
    </row>
    <row r="117" spans="1:11" ht="14.1" customHeight="1" x14ac:dyDescent="0.25">
      <c r="A117" s="73"/>
      <c r="B117" s="73"/>
      <c r="C117" s="89" t="s">
        <v>49</v>
      </c>
      <c r="D117" s="90">
        <v>0</v>
      </c>
      <c r="E117" s="90">
        <v>0</v>
      </c>
      <c r="F117" s="90">
        <v>0</v>
      </c>
      <c r="G117" s="90">
        <v>0</v>
      </c>
      <c r="H117" s="73"/>
      <c r="I117" s="73"/>
      <c r="J117" s="73"/>
      <c r="K117" s="73"/>
    </row>
    <row r="118" spans="1:11" ht="14.1" customHeight="1" x14ac:dyDescent="0.25">
      <c r="A118" s="73"/>
      <c r="B118" s="73"/>
      <c r="C118" s="89" t="s">
        <v>58</v>
      </c>
      <c r="D118" s="90">
        <v>0</v>
      </c>
      <c r="E118" s="90">
        <v>0</v>
      </c>
      <c r="F118" s="90">
        <v>0</v>
      </c>
      <c r="G118" s="90">
        <v>0</v>
      </c>
      <c r="H118" s="73"/>
      <c r="I118" s="73"/>
      <c r="J118" s="73"/>
      <c r="K118" s="73"/>
    </row>
    <row r="119" spans="1:11" ht="14.1" customHeight="1" x14ac:dyDescent="0.25">
      <c r="A119" s="73"/>
      <c r="B119" s="73"/>
      <c r="C119" s="89" t="s">
        <v>59</v>
      </c>
      <c r="D119" s="90">
        <v>0</v>
      </c>
      <c r="E119" s="90">
        <v>0</v>
      </c>
      <c r="F119" s="90">
        <v>0</v>
      </c>
      <c r="G119" s="90">
        <v>0</v>
      </c>
      <c r="H119" s="73"/>
      <c r="I119" s="73"/>
      <c r="J119" s="73"/>
      <c r="K119" s="73"/>
    </row>
    <row r="120" spans="1:11" ht="14.1" customHeight="1" x14ac:dyDescent="0.25">
      <c r="A120" s="73"/>
      <c r="B120" s="73"/>
      <c r="C120" s="89" t="s">
        <v>60</v>
      </c>
      <c r="D120" s="90">
        <v>0</v>
      </c>
      <c r="E120" s="90">
        <v>0</v>
      </c>
      <c r="F120" s="90">
        <v>0</v>
      </c>
      <c r="G120" s="90">
        <v>0</v>
      </c>
      <c r="H120" s="73"/>
      <c r="I120" s="73"/>
      <c r="J120" s="73"/>
      <c r="K120" s="73"/>
    </row>
    <row r="121" spans="1:11" ht="14.1" customHeight="1" x14ac:dyDescent="0.25">
      <c r="A121" s="73"/>
      <c r="B121" s="73"/>
      <c r="C121" s="89" t="s">
        <v>61</v>
      </c>
      <c r="D121" s="90">
        <v>0</v>
      </c>
      <c r="E121" s="90">
        <v>0</v>
      </c>
      <c r="F121" s="90">
        <v>0</v>
      </c>
      <c r="G121" s="90">
        <v>0</v>
      </c>
      <c r="H121" s="73"/>
      <c r="I121" s="73"/>
      <c r="J121" s="73"/>
      <c r="K121" s="73"/>
    </row>
    <row r="122" spans="1:11" ht="14.1" customHeight="1" x14ac:dyDescent="0.25">
      <c r="A122" s="73"/>
      <c r="B122" s="73"/>
      <c r="C122" s="89" t="s">
        <v>62</v>
      </c>
      <c r="D122" s="90">
        <v>0</v>
      </c>
      <c r="E122" s="90">
        <v>2000000</v>
      </c>
      <c r="F122" s="90">
        <v>2000000</v>
      </c>
      <c r="G122" s="90">
        <v>2000000</v>
      </c>
      <c r="H122" s="73"/>
      <c r="I122" s="73"/>
      <c r="J122" s="73"/>
      <c r="K122" s="73"/>
    </row>
    <row r="123" spans="1:11" ht="14.1" customHeight="1" x14ac:dyDescent="0.25">
      <c r="A123" s="73"/>
      <c r="B123" s="73"/>
      <c r="C123" s="89" t="s">
        <v>49</v>
      </c>
      <c r="D123" s="90">
        <v>0</v>
      </c>
      <c r="E123" s="90">
        <v>2000000</v>
      </c>
      <c r="F123" s="90">
        <v>2000000</v>
      </c>
      <c r="G123" s="90">
        <v>2000000</v>
      </c>
      <c r="H123" s="73"/>
      <c r="I123" s="73"/>
      <c r="J123" s="73"/>
      <c r="K123" s="73"/>
    </row>
    <row r="124" spans="1:11" ht="14.1" customHeight="1" x14ac:dyDescent="0.25">
      <c r="A124" s="73"/>
      <c r="B124" s="73"/>
      <c r="C124" s="89" t="s">
        <v>58</v>
      </c>
      <c r="D124" s="90">
        <v>0</v>
      </c>
      <c r="E124" s="90">
        <v>0</v>
      </c>
      <c r="F124" s="90">
        <v>0</v>
      </c>
      <c r="G124" s="90">
        <v>0</v>
      </c>
      <c r="H124" s="73"/>
      <c r="I124" s="73"/>
      <c r="J124" s="73"/>
      <c r="K124" s="73"/>
    </row>
    <row r="125" spans="1:11" ht="14.1" customHeight="1" x14ac:dyDescent="0.25">
      <c r="A125" s="73"/>
      <c r="B125" s="73"/>
      <c r="C125" s="89" t="s">
        <v>59</v>
      </c>
      <c r="D125" s="90">
        <v>0</v>
      </c>
      <c r="E125" s="90">
        <v>0</v>
      </c>
      <c r="F125" s="90">
        <v>0</v>
      </c>
      <c r="G125" s="90">
        <v>0</v>
      </c>
      <c r="H125" s="73"/>
      <c r="I125" s="73"/>
      <c r="J125" s="73"/>
      <c r="K125" s="73"/>
    </row>
    <row r="126" spans="1:11" ht="14.1" customHeight="1" x14ac:dyDescent="0.25">
      <c r="A126" s="73"/>
      <c r="B126" s="73"/>
      <c r="C126" s="89" t="s">
        <v>60</v>
      </c>
      <c r="D126" s="90">
        <v>0</v>
      </c>
      <c r="E126" s="90">
        <v>0</v>
      </c>
      <c r="F126" s="90">
        <v>0</v>
      </c>
      <c r="G126" s="90">
        <v>0</v>
      </c>
      <c r="H126" s="73"/>
      <c r="I126" s="73"/>
      <c r="J126" s="73"/>
      <c r="K126" s="73"/>
    </row>
    <row r="127" spans="1:11" ht="14.1" customHeight="1" x14ac:dyDescent="0.25">
      <c r="A127" s="73"/>
      <c r="B127" s="73"/>
      <c r="C127" s="89" t="s">
        <v>61</v>
      </c>
      <c r="D127" s="90">
        <v>0</v>
      </c>
      <c r="E127" s="90">
        <v>0</v>
      </c>
      <c r="F127" s="90">
        <v>0</v>
      </c>
      <c r="G127" s="90">
        <v>0</v>
      </c>
      <c r="H127" s="73"/>
      <c r="I127" s="73"/>
      <c r="J127" s="73"/>
      <c r="K127" s="73"/>
    </row>
    <row r="128" spans="1:11" ht="14.1" customHeight="1" x14ac:dyDescent="0.25">
      <c r="A128" s="73"/>
      <c r="B128" s="73"/>
      <c r="C128" s="89" t="s">
        <v>63</v>
      </c>
      <c r="D128" s="90">
        <v>0</v>
      </c>
      <c r="E128" s="90">
        <v>0</v>
      </c>
      <c r="F128" s="90">
        <v>0</v>
      </c>
      <c r="G128" s="90">
        <v>0</v>
      </c>
      <c r="H128" s="73"/>
      <c r="I128" s="73"/>
      <c r="J128" s="73"/>
      <c r="K128" s="73"/>
    </row>
    <row r="129" spans="1:11" ht="14.1" customHeight="1" x14ac:dyDescent="0.25">
      <c r="A129" s="73"/>
      <c r="B129" s="73"/>
      <c r="C129" s="89" t="s">
        <v>49</v>
      </c>
      <c r="D129" s="90">
        <v>0</v>
      </c>
      <c r="E129" s="90">
        <v>0</v>
      </c>
      <c r="F129" s="90">
        <v>0</v>
      </c>
      <c r="G129" s="90">
        <v>0</v>
      </c>
      <c r="H129" s="73"/>
      <c r="I129" s="73"/>
      <c r="J129" s="73"/>
      <c r="K129" s="73"/>
    </row>
    <row r="130" spans="1:11" ht="14.1" customHeight="1" x14ac:dyDescent="0.25">
      <c r="A130" s="73"/>
      <c r="B130" s="73"/>
      <c r="C130" s="89" t="s">
        <v>58</v>
      </c>
      <c r="D130" s="90">
        <v>0</v>
      </c>
      <c r="E130" s="90">
        <v>0</v>
      </c>
      <c r="F130" s="90">
        <v>0</v>
      </c>
      <c r="G130" s="90">
        <v>0</v>
      </c>
      <c r="H130" s="73"/>
      <c r="I130" s="73"/>
      <c r="J130" s="73"/>
      <c r="K130" s="73"/>
    </row>
    <row r="131" spans="1:11" ht="14.1" customHeight="1" x14ac:dyDescent="0.25">
      <c r="A131" s="73"/>
      <c r="B131" s="73"/>
      <c r="C131" s="89" t="s">
        <v>59</v>
      </c>
      <c r="D131" s="90">
        <v>0</v>
      </c>
      <c r="E131" s="90">
        <v>0</v>
      </c>
      <c r="F131" s="90">
        <v>0</v>
      </c>
      <c r="G131" s="90">
        <v>0</v>
      </c>
      <c r="H131" s="73"/>
      <c r="I131" s="73"/>
      <c r="J131" s="73"/>
      <c r="K131" s="73"/>
    </row>
    <row r="132" spans="1:11" ht="14.1" customHeight="1" x14ac:dyDescent="0.25">
      <c r="A132" s="73"/>
      <c r="B132" s="73"/>
      <c r="C132" s="89" t="s">
        <v>60</v>
      </c>
      <c r="D132" s="90">
        <v>0</v>
      </c>
      <c r="E132" s="90">
        <v>0</v>
      </c>
      <c r="F132" s="90">
        <v>0</v>
      </c>
      <c r="G132" s="90">
        <v>0</v>
      </c>
      <c r="H132" s="73"/>
      <c r="I132" s="73"/>
      <c r="J132" s="73"/>
      <c r="K132" s="73"/>
    </row>
    <row r="133" spans="1:11" ht="14.1" customHeight="1" x14ac:dyDescent="0.25">
      <c r="A133" s="73"/>
      <c r="B133" s="73"/>
      <c r="C133" s="89" t="s">
        <v>61</v>
      </c>
      <c r="D133" s="90">
        <v>0</v>
      </c>
      <c r="E133" s="90">
        <v>0</v>
      </c>
      <c r="F133" s="90">
        <v>0</v>
      </c>
      <c r="G133" s="90">
        <v>0</v>
      </c>
      <c r="H133" s="73"/>
      <c r="I133" s="73"/>
      <c r="J133" s="73"/>
      <c r="K133" s="73"/>
    </row>
    <row r="134" spans="1:11" ht="14.1" customHeight="1" x14ac:dyDescent="0.25">
      <c r="A134" s="73"/>
      <c r="B134" s="73"/>
      <c r="C134" s="89" t="s">
        <v>64</v>
      </c>
      <c r="D134" s="90">
        <v>0</v>
      </c>
      <c r="E134" s="90">
        <v>0</v>
      </c>
      <c r="F134" s="90">
        <v>0</v>
      </c>
      <c r="G134" s="90">
        <v>0</v>
      </c>
      <c r="H134" s="73"/>
      <c r="I134" s="73"/>
      <c r="J134" s="73"/>
      <c r="K134" s="73"/>
    </row>
    <row r="135" spans="1:11" ht="14.1" customHeight="1" x14ac:dyDescent="0.25">
      <c r="A135" s="73"/>
      <c r="B135" s="73"/>
      <c r="C135" s="89" t="s">
        <v>65</v>
      </c>
      <c r="D135" s="90">
        <v>0</v>
      </c>
      <c r="E135" s="90">
        <v>0</v>
      </c>
      <c r="F135" s="90">
        <v>0</v>
      </c>
      <c r="G135" s="90">
        <v>0</v>
      </c>
      <c r="H135" s="73"/>
      <c r="I135" s="73"/>
      <c r="J135" s="73"/>
      <c r="K135" s="73"/>
    </row>
    <row r="136" spans="1:11" ht="14.1" customHeight="1" x14ac:dyDescent="0.25">
      <c r="A136" s="73"/>
      <c r="B136" s="73"/>
      <c r="C136" s="91" t="s">
        <v>25</v>
      </c>
      <c r="D136" s="90">
        <v>0</v>
      </c>
      <c r="E136" s="90">
        <v>2000000</v>
      </c>
      <c r="F136" s="90">
        <v>2000000</v>
      </c>
      <c r="G136" s="90">
        <v>2000000</v>
      </c>
      <c r="H136" s="73"/>
      <c r="I136" s="73"/>
      <c r="J136" s="73"/>
      <c r="K136" s="73"/>
    </row>
    <row r="137" spans="1:11" ht="15" customHeight="1" x14ac:dyDescent="0.25">
      <c r="A137" s="73"/>
      <c r="B137" s="73"/>
      <c r="C137" s="92" t="s">
        <v>18</v>
      </c>
      <c r="D137" s="93" t="s">
        <v>18</v>
      </c>
      <c r="E137" s="93" t="s">
        <v>18</v>
      </c>
      <c r="F137" s="93" t="s">
        <v>18</v>
      </c>
      <c r="G137" s="93" t="s">
        <v>18</v>
      </c>
      <c r="H137" s="73"/>
      <c r="I137" s="73"/>
      <c r="J137" s="73"/>
      <c r="K137" s="73"/>
    </row>
    <row r="138" spans="1:11" ht="15" customHeight="1" x14ac:dyDescent="0.25">
      <c r="A138" s="73"/>
      <c r="B138" s="73"/>
      <c r="C138" s="76" t="s">
        <v>171</v>
      </c>
      <c r="D138" s="94">
        <v>0</v>
      </c>
      <c r="E138" s="94">
        <v>136500000</v>
      </c>
      <c r="F138" s="94">
        <v>136500000</v>
      </c>
      <c r="G138" s="94">
        <v>137500000</v>
      </c>
      <c r="H138" s="73"/>
      <c r="I138" s="73"/>
      <c r="J138" s="73"/>
      <c r="K138" s="73"/>
    </row>
    <row r="139" spans="1:11" ht="15" customHeight="1" x14ac:dyDescent="0.25">
      <c r="A139" s="73"/>
      <c r="B139" s="73"/>
      <c r="C139" s="77" t="s">
        <v>48</v>
      </c>
      <c r="D139" s="95">
        <v>0</v>
      </c>
      <c r="E139" s="95">
        <v>93600000</v>
      </c>
      <c r="F139" s="95">
        <v>93600000</v>
      </c>
      <c r="G139" s="95">
        <v>93600000</v>
      </c>
      <c r="H139" s="73"/>
      <c r="I139" s="73"/>
      <c r="J139" s="73"/>
      <c r="K139" s="73"/>
    </row>
    <row r="140" spans="1:11" ht="15" customHeight="1" x14ac:dyDescent="0.25">
      <c r="A140" s="73"/>
      <c r="B140" s="73"/>
      <c r="C140" s="77" t="s">
        <v>49</v>
      </c>
      <c r="D140" s="95">
        <v>0</v>
      </c>
      <c r="E140" s="95">
        <v>93600000</v>
      </c>
      <c r="F140" s="95">
        <v>93600000</v>
      </c>
      <c r="G140" s="95">
        <v>93600000</v>
      </c>
      <c r="H140" s="73"/>
      <c r="I140" s="73"/>
      <c r="J140" s="73"/>
      <c r="K140" s="73"/>
    </row>
    <row r="141" spans="1:11" ht="15" customHeight="1" x14ac:dyDescent="0.25">
      <c r="A141" s="73"/>
      <c r="B141" s="73"/>
      <c r="C141" s="77" t="s">
        <v>50</v>
      </c>
      <c r="D141" s="95">
        <v>0</v>
      </c>
      <c r="E141" s="95">
        <v>0</v>
      </c>
      <c r="F141" s="95">
        <v>0</v>
      </c>
      <c r="G141" s="95">
        <v>0</v>
      </c>
      <c r="H141" s="73"/>
      <c r="I141" s="73"/>
      <c r="J141" s="73"/>
      <c r="K141" s="73"/>
    </row>
    <row r="142" spans="1:11" ht="15" customHeight="1" x14ac:dyDescent="0.25">
      <c r="A142" s="73"/>
      <c r="B142" s="73"/>
      <c r="C142" s="77" t="s">
        <v>51</v>
      </c>
      <c r="D142" s="95">
        <v>0</v>
      </c>
      <c r="E142" s="95">
        <v>14400000</v>
      </c>
      <c r="F142" s="95">
        <v>14400000</v>
      </c>
      <c r="G142" s="95">
        <v>14400000</v>
      </c>
      <c r="H142" s="73"/>
      <c r="I142" s="73"/>
      <c r="J142" s="73"/>
      <c r="K142" s="73"/>
    </row>
    <row r="143" spans="1:11" ht="15" customHeight="1" x14ac:dyDescent="0.25">
      <c r="A143" s="73"/>
      <c r="B143" s="73"/>
      <c r="C143" s="77" t="s">
        <v>49</v>
      </c>
      <c r="D143" s="95">
        <v>0</v>
      </c>
      <c r="E143" s="95">
        <v>14400000</v>
      </c>
      <c r="F143" s="95">
        <v>14400000</v>
      </c>
      <c r="G143" s="95">
        <v>14400000</v>
      </c>
      <c r="H143" s="73"/>
      <c r="I143" s="73"/>
      <c r="J143" s="73"/>
      <c r="K143" s="73"/>
    </row>
    <row r="144" spans="1:11" ht="15" customHeight="1" x14ac:dyDescent="0.25">
      <c r="A144" s="73"/>
      <c r="B144" s="73"/>
      <c r="C144" s="77" t="s">
        <v>50</v>
      </c>
      <c r="D144" s="95">
        <v>0</v>
      </c>
      <c r="E144" s="95">
        <v>0</v>
      </c>
      <c r="F144" s="95">
        <v>0</v>
      </c>
      <c r="G144" s="95">
        <v>0</v>
      </c>
      <c r="H144" s="73"/>
      <c r="I144" s="73"/>
      <c r="J144" s="73"/>
      <c r="K144" s="73"/>
    </row>
    <row r="145" spans="1:11" ht="15" customHeight="1" x14ac:dyDescent="0.25">
      <c r="A145" s="73"/>
      <c r="B145" s="73"/>
      <c r="C145" s="77" t="s">
        <v>52</v>
      </c>
      <c r="D145" s="95">
        <v>0</v>
      </c>
      <c r="E145" s="95">
        <v>24100000</v>
      </c>
      <c r="F145" s="95">
        <v>24100000</v>
      </c>
      <c r="G145" s="95">
        <v>25100000</v>
      </c>
      <c r="H145" s="73"/>
      <c r="I145" s="73"/>
      <c r="J145" s="73"/>
      <c r="K145" s="73"/>
    </row>
    <row r="146" spans="1:11" ht="15" customHeight="1" x14ac:dyDescent="0.25">
      <c r="A146" s="73"/>
      <c r="B146" s="73"/>
      <c r="C146" s="77" t="s">
        <v>49</v>
      </c>
      <c r="D146" s="95">
        <v>0</v>
      </c>
      <c r="E146" s="95">
        <v>24100000</v>
      </c>
      <c r="F146" s="95">
        <v>24100000</v>
      </c>
      <c r="G146" s="95">
        <v>25100000</v>
      </c>
      <c r="H146" s="73"/>
      <c r="I146" s="73"/>
      <c r="J146" s="73"/>
      <c r="K146" s="73"/>
    </row>
    <row r="147" spans="1:11" ht="15" customHeight="1" x14ac:dyDescent="0.25">
      <c r="A147" s="73"/>
      <c r="B147" s="73"/>
      <c r="C147" s="77" t="s">
        <v>50</v>
      </c>
      <c r="D147" s="95">
        <v>0</v>
      </c>
      <c r="E147" s="95">
        <v>0</v>
      </c>
      <c r="F147" s="95">
        <v>0</v>
      </c>
      <c r="G147" s="95">
        <v>0</v>
      </c>
      <c r="H147" s="73"/>
      <c r="I147" s="73"/>
      <c r="J147" s="73"/>
      <c r="K147" s="73"/>
    </row>
    <row r="148" spans="1:11" ht="15" customHeight="1" x14ac:dyDescent="0.25">
      <c r="A148" s="73"/>
      <c r="B148" s="73"/>
      <c r="C148" s="77" t="s">
        <v>53</v>
      </c>
      <c r="D148" s="95">
        <v>0</v>
      </c>
      <c r="E148" s="95">
        <v>0</v>
      </c>
      <c r="F148" s="95">
        <v>0</v>
      </c>
      <c r="G148" s="95">
        <v>0</v>
      </c>
      <c r="H148" s="73"/>
      <c r="I148" s="73"/>
      <c r="J148" s="73"/>
      <c r="K148" s="73"/>
    </row>
    <row r="149" spans="1:11" ht="15" customHeight="1" x14ac:dyDescent="0.25">
      <c r="A149" s="73"/>
      <c r="B149" s="73"/>
      <c r="C149" s="77" t="s">
        <v>49</v>
      </c>
      <c r="D149" s="95">
        <v>0</v>
      </c>
      <c r="E149" s="95">
        <v>0</v>
      </c>
      <c r="F149" s="95">
        <v>0</v>
      </c>
      <c r="G149" s="95">
        <v>0</v>
      </c>
      <c r="H149" s="73"/>
      <c r="I149" s="73"/>
      <c r="J149" s="73"/>
      <c r="K149" s="73"/>
    </row>
    <row r="150" spans="1:11" ht="15" customHeight="1" x14ac:dyDescent="0.25">
      <c r="A150" s="73"/>
      <c r="B150" s="73"/>
      <c r="C150" s="77" t="s">
        <v>50</v>
      </c>
      <c r="D150" s="95">
        <v>0</v>
      </c>
      <c r="E150" s="95">
        <v>0</v>
      </c>
      <c r="F150" s="95">
        <v>0</v>
      </c>
      <c r="G150" s="95">
        <v>0</v>
      </c>
      <c r="H150" s="73"/>
      <c r="I150" s="73"/>
      <c r="J150" s="73"/>
      <c r="K150" s="73"/>
    </row>
    <row r="151" spans="1:11" ht="20.100000000000001" customHeight="1" x14ac:dyDescent="0.25">
      <c r="A151" s="73"/>
      <c r="B151" s="73"/>
      <c r="C151" s="77" t="s">
        <v>172</v>
      </c>
      <c r="D151" s="96">
        <v>0</v>
      </c>
      <c r="E151" s="96">
        <v>0</v>
      </c>
      <c r="F151" s="96">
        <v>0</v>
      </c>
      <c r="G151" s="96">
        <v>0</v>
      </c>
      <c r="H151" s="73"/>
      <c r="I151" s="73"/>
      <c r="J151" s="73"/>
      <c r="K151" s="73"/>
    </row>
    <row r="152" spans="1:11" ht="15" customHeight="1" x14ac:dyDescent="0.25">
      <c r="A152" s="73"/>
      <c r="B152" s="73"/>
      <c r="C152" s="77" t="s">
        <v>49</v>
      </c>
      <c r="D152" s="95">
        <v>0</v>
      </c>
      <c r="E152" s="95">
        <v>0</v>
      </c>
      <c r="F152" s="95">
        <v>0</v>
      </c>
      <c r="G152" s="95">
        <v>0</v>
      </c>
      <c r="H152" s="73"/>
      <c r="I152" s="73"/>
      <c r="J152" s="73"/>
      <c r="K152" s="73"/>
    </row>
    <row r="153" spans="1:11" ht="15" customHeight="1" x14ac:dyDescent="0.25">
      <c r="A153" s="73"/>
      <c r="B153" s="73"/>
      <c r="C153" s="77" t="s">
        <v>50</v>
      </c>
      <c r="D153" s="95">
        <v>0</v>
      </c>
      <c r="E153" s="95">
        <v>0</v>
      </c>
      <c r="F153" s="95">
        <v>0</v>
      </c>
      <c r="G153" s="95">
        <v>0</v>
      </c>
      <c r="H153" s="73"/>
      <c r="I153" s="73"/>
      <c r="J153" s="73"/>
      <c r="K153" s="73"/>
    </row>
    <row r="154" spans="1:11" ht="15" customHeight="1" x14ac:dyDescent="0.25">
      <c r="A154" s="73"/>
      <c r="B154" s="73"/>
      <c r="C154" s="77" t="s">
        <v>55</v>
      </c>
      <c r="D154" s="95">
        <v>0</v>
      </c>
      <c r="E154" s="95">
        <v>1700000</v>
      </c>
      <c r="F154" s="95">
        <v>1700000</v>
      </c>
      <c r="G154" s="95">
        <v>1700000</v>
      </c>
      <c r="H154" s="73"/>
      <c r="I154" s="73"/>
      <c r="J154" s="73"/>
      <c r="K154" s="73"/>
    </row>
    <row r="155" spans="1:11" ht="15" customHeight="1" x14ac:dyDescent="0.25">
      <c r="A155" s="73"/>
      <c r="B155" s="73"/>
      <c r="C155" s="77" t="s">
        <v>49</v>
      </c>
      <c r="D155" s="95">
        <v>0</v>
      </c>
      <c r="E155" s="95">
        <v>1700000</v>
      </c>
      <c r="F155" s="95">
        <v>1700000</v>
      </c>
      <c r="G155" s="95">
        <v>1700000</v>
      </c>
      <c r="H155" s="73"/>
      <c r="I155" s="73"/>
      <c r="J155" s="73"/>
      <c r="K155" s="73"/>
    </row>
    <row r="156" spans="1:11" ht="15" customHeight="1" x14ac:dyDescent="0.25">
      <c r="A156" s="73"/>
      <c r="B156" s="73"/>
      <c r="C156" s="77" t="s">
        <v>50</v>
      </c>
      <c r="D156" s="95">
        <v>0</v>
      </c>
      <c r="E156" s="95">
        <v>0</v>
      </c>
      <c r="F156" s="95">
        <v>0</v>
      </c>
      <c r="G156" s="95">
        <v>0</v>
      </c>
      <c r="H156" s="73"/>
      <c r="I156" s="73"/>
      <c r="J156" s="73"/>
      <c r="K156" s="73"/>
    </row>
    <row r="157" spans="1:11" ht="15" customHeight="1" x14ac:dyDescent="0.25">
      <c r="A157" s="73"/>
      <c r="B157" s="73"/>
      <c r="C157" s="77" t="s">
        <v>56</v>
      </c>
      <c r="D157" s="95">
        <v>0</v>
      </c>
      <c r="E157" s="95">
        <v>700000</v>
      </c>
      <c r="F157" s="95">
        <v>700000</v>
      </c>
      <c r="G157" s="95">
        <v>700000</v>
      </c>
      <c r="H157" s="73"/>
      <c r="I157" s="73"/>
      <c r="J157" s="73"/>
      <c r="K157" s="73"/>
    </row>
    <row r="158" spans="1:11" ht="15" customHeight="1" x14ac:dyDescent="0.25">
      <c r="A158" s="73"/>
      <c r="B158" s="73"/>
      <c r="C158" s="77" t="s">
        <v>49</v>
      </c>
      <c r="D158" s="95">
        <v>0</v>
      </c>
      <c r="E158" s="95">
        <v>700000</v>
      </c>
      <c r="F158" s="95">
        <v>700000</v>
      </c>
      <c r="G158" s="95">
        <v>700000</v>
      </c>
      <c r="H158" s="73"/>
      <c r="I158" s="73"/>
      <c r="J158" s="73"/>
      <c r="K158" s="73"/>
    </row>
    <row r="159" spans="1:11" ht="15" customHeight="1" x14ac:dyDescent="0.25">
      <c r="A159" s="73"/>
      <c r="B159" s="73"/>
      <c r="C159" s="77" t="s">
        <v>50</v>
      </c>
      <c r="D159" s="95">
        <v>0</v>
      </c>
      <c r="E159" s="95">
        <v>0</v>
      </c>
      <c r="F159" s="95">
        <v>0</v>
      </c>
      <c r="G159" s="95">
        <v>0</v>
      </c>
      <c r="H159" s="73"/>
      <c r="I159" s="73"/>
      <c r="J159" s="73"/>
      <c r="K159" s="73"/>
    </row>
    <row r="160" spans="1:11" ht="15" customHeight="1" x14ac:dyDescent="0.25">
      <c r="A160" s="73"/>
      <c r="B160" s="73"/>
      <c r="C160" s="77" t="s">
        <v>57</v>
      </c>
      <c r="D160" s="95">
        <v>0</v>
      </c>
      <c r="E160" s="95">
        <v>0</v>
      </c>
      <c r="F160" s="95">
        <v>0</v>
      </c>
      <c r="G160" s="95">
        <v>0</v>
      </c>
      <c r="H160" s="73"/>
      <c r="I160" s="73"/>
      <c r="J160" s="73"/>
      <c r="K160" s="73"/>
    </row>
    <row r="161" spans="1:11" ht="15" customHeight="1" x14ac:dyDescent="0.25">
      <c r="A161" s="73"/>
      <c r="B161" s="73"/>
      <c r="C161" s="77" t="s">
        <v>49</v>
      </c>
      <c r="D161" s="95">
        <v>0</v>
      </c>
      <c r="E161" s="95">
        <v>0</v>
      </c>
      <c r="F161" s="95">
        <v>0</v>
      </c>
      <c r="G161" s="95">
        <v>0</v>
      </c>
      <c r="H161" s="73"/>
      <c r="I161" s="73"/>
      <c r="J161" s="73"/>
      <c r="K161" s="73"/>
    </row>
    <row r="162" spans="1:11" ht="15" customHeight="1" x14ac:dyDescent="0.25">
      <c r="A162" s="73"/>
      <c r="B162" s="73"/>
      <c r="C162" s="77" t="s">
        <v>58</v>
      </c>
      <c r="D162" s="95">
        <v>0</v>
      </c>
      <c r="E162" s="95">
        <v>0</v>
      </c>
      <c r="F162" s="95">
        <v>0</v>
      </c>
      <c r="G162" s="95">
        <v>0</v>
      </c>
      <c r="H162" s="73"/>
      <c r="I162" s="73"/>
      <c r="J162" s="73"/>
      <c r="K162" s="73"/>
    </row>
    <row r="163" spans="1:11" ht="15" customHeight="1" x14ac:dyDescent="0.25">
      <c r="A163" s="73"/>
      <c r="B163" s="73"/>
      <c r="C163" s="77" t="s">
        <v>59</v>
      </c>
      <c r="D163" s="95">
        <v>0</v>
      </c>
      <c r="E163" s="95">
        <v>0</v>
      </c>
      <c r="F163" s="95">
        <v>0</v>
      </c>
      <c r="G163" s="95">
        <v>0</v>
      </c>
      <c r="H163" s="73"/>
      <c r="I163" s="73"/>
      <c r="J163" s="73"/>
      <c r="K163" s="73"/>
    </row>
    <row r="164" spans="1:11" ht="15" customHeight="1" x14ac:dyDescent="0.25">
      <c r="A164" s="73"/>
      <c r="B164" s="73"/>
      <c r="C164" s="77" t="s">
        <v>60</v>
      </c>
      <c r="D164" s="95">
        <v>0</v>
      </c>
      <c r="E164" s="95">
        <v>0</v>
      </c>
      <c r="F164" s="95">
        <v>0</v>
      </c>
      <c r="G164" s="95">
        <v>0</v>
      </c>
      <c r="H164" s="73"/>
      <c r="I164" s="73"/>
      <c r="J164" s="73"/>
      <c r="K164" s="73"/>
    </row>
    <row r="165" spans="1:11" ht="15" customHeight="1" x14ac:dyDescent="0.25">
      <c r="A165" s="73"/>
      <c r="B165" s="73"/>
      <c r="C165" s="77" t="s">
        <v>61</v>
      </c>
      <c r="D165" s="95">
        <v>0</v>
      </c>
      <c r="E165" s="95">
        <v>0</v>
      </c>
      <c r="F165" s="95">
        <v>0</v>
      </c>
      <c r="G165" s="95">
        <v>0</v>
      </c>
      <c r="H165" s="73"/>
      <c r="I165" s="73"/>
      <c r="J165" s="73"/>
      <c r="K165" s="73"/>
    </row>
    <row r="166" spans="1:11" ht="15" customHeight="1" x14ac:dyDescent="0.25">
      <c r="A166" s="73"/>
      <c r="B166" s="73"/>
      <c r="C166" s="77" t="s">
        <v>62</v>
      </c>
      <c r="D166" s="95">
        <v>0</v>
      </c>
      <c r="E166" s="95">
        <v>2000000</v>
      </c>
      <c r="F166" s="95">
        <v>2000000</v>
      </c>
      <c r="G166" s="95">
        <v>2000000</v>
      </c>
      <c r="H166" s="73"/>
      <c r="I166" s="73"/>
      <c r="J166" s="73"/>
      <c r="K166" s="73"/>
    </row>
    <row r="167" spans="1:11" ht="15" customHeight="1" x14ac:dyDescent="0.25">
      <c r="A167" s="73"/>
      <c r="B167" s="73"/>
      <c r="C167" s="77" t="s">
        <v>49</v>
      </c>
      <c r="D167" s="95">
        <v>0</v>
      </c>
      <c r="E167" s="95">
        <v>2000000</v>
      </c>
      <c r="F167" s="95">
        <v>2000000</v>
      </c>
      <c r="G167" s="95">
        <v>2000000</v>
      </c>
      <c r="H167" s="73"/>
      <c r="I167" s="73"/>
      <c r="J167" s="73"/>
      <c r="K167" s="73"/>
    </row>
    <row r="168" spans="1:11" ht="15" customHeight="1" x14ac:dyDescent="0.25">
      <c r="A168" s="73"/>
      <c r="B168" s="73"/>
      <c r="C168" s="77" t="s">
        <v>58</v>
      </c>
      <c r="D168" s="95">
        <v>0</v>
      </c>
      <c r="E168" s="95">
        <v>0</v>
      </c>
      <c r="F168" s="95">
        <v>0</v>
      </c>
      <c r="G168" s="95">
        <v>0</v>
      </c>
      <c r="H168" s="73"/>
      <c r="I168" s="73"/>
      <c r="J168" s="73"/>
      <c r="K168" s="73"/>
    </row>
    <row r="169" spans="1:11" ht="15" customHeight="1" x14ac:dyDescent="0.25">
      <c r="A169" s="73"/>
      <c r="B169" s="73"/>
      <c r="C169" s="77" t="s">
        <v>59</v>
      </c>
      <c r="D169" s="95">
        <v>0</v>
      </c>
      <c r="E169" s="95">
        <v>0</v>
      </c>
      <c r="F169" s="95">
        <v>0</v>
      </c>
      <c r="G169" s="95">
        <v>0</v>
      </c>
      <c r="H169" s="73"/>
      <c r="I169" s="73"/>
      <c r="J169" s="73"/>
      <c r="K169" s="73"/>
    </row>
    <row r="170" spans="1:11" ht="15" customHeight="1" x14ac:dyDescent="0.25">
      <c r="A170" s="73"/>
      <c r="B170" s="73"/>
      <c r="C170" s="77" t="s">
        <v>60</v>
      </c>
      <c r="D170" s="95">
        <v>0</v>
      </c>
      <c r="E170" s="95">
        <v>0</v>
      </c>
      <c r="F170" s="95">
        <v>0</v>
      </c>
      <c r="G170" s="95">
        <v>0</v>
      </c>
      <c r="H170" s="73"/>
      <c r="I170" s="73"/>
      <c r="J170" s="73"/>
      <c r="K170" s="73"/>
    </row>
    <row r="171" spans="1:11" ht="15" customHeight="1" x14ac:dyDescent="0.25">
      <c r="A171" s="73"/>
      <c r="B171" s="73"/>
      <c r="C171" s="77" t="s">
        <v>61</v>
      </c>
      <c r="D171" s="95">
        <v>0</v>
      </c>
      <c r="E171" s="95">
        <v>0</v>
      </c>
      <c r="F171" s="95">
        <v>0</v>
      </c>
      <c r="G171" s="95">
        <v>0</v>
      </c>
      <c r="H171" s="73"/>
      <c r="I171" s="73"/>
      <c r="J171" s="73"/>
      <c r="K171" s="73"/>
    </row>
    <row r="172" spans="1:11" ht="15" customHeight="1" x14ac:dyDescent="0.25">
      <c r="A172" s="73"/>
      <c r="B172" s="73"/>
      <c r="C172" s="77" t="s">
        <v>63</v>
      </c>
      <c r="D172" s="95">
        <v>0</v>
      </c>
      <c r="E172" s="95">
        <v>0</v>
      </c>
      <c r="F172" s="95">
        <v>0</v>
      </c>
      <c r="G172" s="95">
        <v>0</v>
      </c>
      <c r="H172" s="73"/>
      <c r="I172" s="73"/>
      <c r="J172" s="73"/>
      <c r="K172" s="73"/>
    </row>
    <row r="173" spans="1:11" ht="15" customHeight="1" x14ac:dyDescent="0.25">
      <c r="A173" s="73"/>
      <c r="B173" s="73"/>
      <c r="C173" s="77" t="s">
        <v>49</v>
      </c>
      <c r="D173" s="95">
        <v>0</v>
      </c>
      <c r="E173" s="95">
        <v>0</v>
      </c>
      <c r="F173" s="95">
        <v>0</v>
      </c>
      <c r="G173" s="95">
        <v>0</v>
      </c>
      <c r="H173" s="73"/>
      <c r="I173" s="73"/>
      <c r="J173" s="73"/>
      <c r="K173" s="73"/>
    </row>
    <row r="174" spans="1:11" ht="15" customHeight="1" x14ac:dyDescent="0.25">
      <c r="A174" s="73"/>
      <c r="B174" s="73"/>
      <c r="C174" s="77" t="s">
        <v>58</v>
      </c>
      <c r="D174" s="95">
        <v>0</v>
      </c>
      <c r="E174" s="95">
        <v>0</v>
      </c>
      <c r="F174" s="95">
        <v>0</v>
      </c>
      <c r="G174" s="95">
        <v>0</v>
      </c>
      <c r="H174" s="73"/>
      <c r="I174" s="73"/>
      <c r="J174" s="73"/>
      <c r="K174" s="73"/>
    </row>
    <row r="175" spans="1:11" ht="15" customHeight="1" x14ac:dyDescent="0.25">
      <c r="A175" s="73"/>
      <c r="B175" s="73"/>
      <c r="C175" s="77" t="s">
        <v>59</v>
      </c>
      <c r="D175" s="95">
        <v>0</v>
      </c>
      <c r="E175" s="95">
        <v>0</v>
      </c>
      <c r="F175" s="95">
        <v>0</v>
      </c>
      <c r="G175" s="95">
        <v>0</v>
      </c>
      <c r="H175" s="73"/>
      <c r="I175" s="73"/>
      <c r="J175" s="73"/>
      <c r="K175" s="73"/>
    </row>
    <row r="176" spans="1:11" ht="15" customHeight="1" x14ac:dyDescent="0.25">
      <c r="A176" s="73"/>
      <c r="B176" s="73"/>
      <c r="C176" s="77" t="s">
        <v>60</v>
      </c>
      <c r="D176" s="95">
        <v>0</v>
      </c>
      <c r="E176" s="95">
        <v>0</v>
      </c>
      <c r="F176" s="95">
        <v>0</v>
      </c>
      <c r="G176" s="95">
        <v>0</v>
      </c>
      <c r="H176" s="73"/>
      <c r="I176" s="73"/>
      <c r="J176" s="73"/>
      <c r="K176" s="73"/>
    </row>
    <row r="177" spans="1:11" ht="15" customHeight="1" x14ac:dyDescent="0.25">
      <c r="A177" s="73"/>
      <c r="B177" s="73"/>
      <c r="C177" s="77" t="s">
        <v>61</v>
      </c>
      <c r="D177" s="95">
        <v>0</v>
      </c>
      <c r="E177" s="95">
        <v>0</v>
      </c>
      <c r="F177" s="95">
        <v>0</v>
      </c>
      <c r="G177" s="95">
        <v>0</v>
      </c>
      <c r="H177" s="73"/>
      <c r="I177" s="73"/>
      <c r="J177" s="73"/>
      <c r="K177" s="73"/>
    </row>
    <row r="178" spans="1:11" ht="15" customHeight="1" x14ac:dyDescent="0.25">
      <c r="A178" s="73"/>
      <c r="B178" s="73"/>
      <c r="C178" s="77" t="s">
        <v>64</v>
      </c>
      <c r="D178" s="95">
        <v>0</v>
      </c>
      <c r="E178" s="95">
        <v>0</v>
      </c>
      <c r="F178" s="95">
        <v>0</v>
      </c>
      <c r="G178" s="95">
        <v>0</v>
      </c>
      <c r="H178" s="73"/>
      <c r="I178" s="73"/>
      <c r="J178" s="73"/>
      <c r="K178" s="73"/>
    </row>
    <row r="179" spans="1:11" ht="15" customHeight="1" x14ac:dyDescent="0.25">
      <c r="A179" s="73"/>
      <c r="B179" s="73"/>
      <c r="C179" s="77" t="s">
        <v>65</v>
      </c>
      <c r="D179" s="95">
        <v>0</v>
      </c>
      <c r="E179" s="95">
        <v>0</v>
      </c>
      <c r="F179" s="95">
        <v>0</v>
      </c>
      <c r="G179" s="95">
        <v>0</v>
      </c>
      <c r="H179" s="73"/>
      <c r="I179" s="73"/>
      <c r="J179" s="73"/>
      <c r="K179" s="73"/>
    </row>
    <row r="180" spans="1:11" ht="20.100000000000001" customHeight="1" x14ac:dyDescent="0.25">
      <c r="A180" s="73"/>
      <c r="B180" s="73"/>
      <c r="C180" s="97" t="s">
        <v>18</v>
      </c>
      <c r="D180" s="73"/>
      <c r="E180" s="73"/>
      <c r="F180" s="73"/>
      <c r="G180" s="73"/>
      <c r="H180" s="73"/>
      <c r="I180" s="73"/>
      <c r="J180" s="73"/>
      <c r="K180" s="73"/>
    </row>
  </sheetData>
  <mergeCells count="23">
    <mergeCell ref="D6:G6"/>
    <mergeCell ref="C1:G1"/>
    <mergeCell ref="C2:G2"/>
    <mergeCell ref="D3:G3"/>
    <mergeCell ref="D4:G4"/>
    <mergeCell ref="D5:G5"/>
    <mergeCell ref="C79:G79"/>
    <mergeCell ref="D7:G7"/>
    <mergeCell ref="C8:G8"/>
    <mergeCell ref="C9:G9"/>
    <mergeCell ref="D10:G10"/>
    <mergeCell ref="D14:G14"/>
    <mergeCell ref="C21:G21"/>
    <mergeCell ref="D22:G22"/>
    <mergeCell ref="D23:G23"/>
    <mergeCell ref="D24:G24"/>
    <mergeCell ref="D25:G25"/>
    <mergeCell ref="C34:G34"/>
    <mergeCell ref="D80:G80"/>
    <mergeCell ref="D81:G81"/>
    <mergeCell ref="D82:G82"/>
    <mergeCell ref="D83:G83"/>
    <mergeCell ref="C92:G92"/>
  </mergeCells>
  <pageMargins left="0" right="0" top="0" bottom="0" header="0" footer="0"/>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79"/>
  <sheetViews>
    <sheetView view="pageBreakPreview" topLeftCell="B135" zoomScale="60" zoomScaleNormal="100" workbookViewId="0">
      <selection activeCell="N194" sqref="N194"/>
    </sheetView>
  </sheetViews>
  <sheetFormatPr defaultRowHeight="15" x14ac:dyDescent="0.25"/>
  <cols>
    <col min="1" max="1" width="13.28515625" style="99" hidden="1" customWidth="1"/>
    <col min="2" max="2" width="9.7109375" style="99" customWidth="1"/>
    <col min="3" max="3" width="28.28515625" style="99" customWidth="1"/>
    <col min="4" max="6" width="15.85546875" style="99" customWidth="1"/>
    <col min="7" max="7" width="16.140625" style="99" customWidth="1"/>
    <col min="8" max="8" width="6.7109375" style="99" customWidth="1"/>
    <col min="9" max="9" width="18.28515625" style="99" customWidth="1"/>
    <col min="10" max="10" width="10.7109375" style="99" customWidth="1"/>
    <col min="11" max="11" width="17.42578125" style="99" customWidth="1"/>
    <col min="12" max="16384" width="9.140625" style="99"/>
  </cols>
  <sheetData>
    <row r="1" spans="1:11" ht="20.100000000000001" customHeight="1" x14ac:dyDescent="0.25">
      <c r="A1" s="98"/>
      <c r="B1" s="98"/>
      <c r="C1" s="1915" t="s">
        <v>0</v>
      </c>
      <c r="D1" s="1916"/>
      <c r="E1" s="1916"/>
      <c r="F1" s="1916"/>
      <c r="G1" s="1916"/>
      <c r="H1" s="98"/>
      <c r="I1" s="98"/>
      <c r="J1" s="98"/>
      <c r="K1" s="98"/>
    </row>
    <row r="2" spans="1:11" ht="24.95" customHeight="1" x14ac:dyDescent="0.25">
      <c r="A2" s="98"/>
      <c r="B2" s="98"/>
      <c r="C2" s="1917" t="s">
        <v>1</v>
      </c>
      <c r="D2" s="1918"/>
      <c r="E2" s="1918"/>
      <c r="F2" s="1918"/>
      <c r="G2" s="1918"/>
      <c r="H2" s="98"/>
      <c r="I2" s="98"/>
      <c r="J2" s="98"/>
      <c r="K2" s="98"/>
    </row>
    <row r="3" spans="1:11" ht="14.1" customHeight="1" x14ac:dyDescent="0.25">
      <c r="A3" s="98"/>
      <c r="B3" s="98"/>
      <c r="C3" s="100" t="s">
        <v>2</v>
      </c>
      <c r="D3" s="1913" t="s">
        <v>362</v>
      </c>
      <c r="E3" s="1914"/>
      <c r="F3" s="1914"/>
      <c r="G3" s="1914"/>
      <c r="H3" s="98"/>
      <c r="I3" s="98"/>
      <c r="J3" s="98"/>
      <c r="K3" s="98"/>
    </row>
    <row r="4" spans="1:11" ht="14.1" customHeight="1" x14ac:dyDescent="0.25">
      <c r="A4" s="98"/>
      <c r="B4" s="98"/>
      <c r="C4" s="100" t="s">
        <v>4</v>
      </c>
      <c r="D4" s="1913" t="s">
        <v>363</v>
      </c>
      <c r="E4" s="1914"/>
      <c r="F4" s="1914"/>
      <c r="G4" s="1914"/>
      <c r="H4" s="98"/>
      <c r="I4" s="98"/>
      <c r="J4" s="98"/>
      <c r="K4" s="98"/>
    </row>
    <row r="5" spans="1:11" ht="14.1" customHeight="1" x14ac:dyDescent="0.25">
      <c r="A5" s="98"/>
      <c r="B5" s="98"/>
      <c r="C5" s="100" t="s">
        <v>6</v>
      </c>
      <c r="D5" s="1913" t="s">
        <v>364</v>
      </c>
      <c r="E5" s="1914"/>
      <c r="F5" s="1914"/>
      <c r="G5" s="1914"/>
      <c r="H5" s="98"/>
      <c r="I5" s="98"/>
      <c r="J5" s="98"/>
      <c r="K5" s="98"/>
    </row>
    <row r="6" spans="1:11" ht="14.1" customHeight="1" x14ac:dyDescent="0.25">
      <c r="A6" s="98"/>
      <c r="B6" s="98"/>
      <c r="C6" s="100" t="s">
        <v>8</v>
      </c>
      <c r="D6" s="1913" t="s">
        <v>365</v>
      </c>
      <c r="E6" s="1914"/>
      <c r="F6" s="1914"/>
      <c r="G6" s="1914"/>
      <c r="H6" s="98"/>
      <c r="I6" s="98"/>
      <c r="J6" s="98"/>
      <c r="K6" s="98"/>
    </row>
    <row r="7" spans="1:11" ht="14.1" customHeight="1" x14ac:dyDescent="0.25">
      <c r="A7" s="98"/>
      <c r="B7" s="98"/>
      <c r="C7" s="100" t="s">
        <v>10</v>
      </c>
      <c r="D7" s="1905" t="s">
        <v>11</v>
      </c>
      <c r="E7" s="1906"/>
      <c r="F7" s="1906"/>
      <c r="G7" s="1906"/>
      <c r="H7" s="98"/>
      <c r="I7" s="98"/>
      <c r="J7" s="98"/>
      <c r="K7" s="98"/>
    </row>
    <row r="8" spans="1:11" ht="14.1" customHeight="1" x14ac:dyDescent="0.25">
      <c r="A8" s="98"/>
      <c r="B8" s="98"/>
      <c r="C8" s="1907" t="s">
        <v>12</v>
      </c>
      <c r="D8" s="1908"/>
      <c r="E8" s="1908"/>
      <c r="F8" s="1908"/>
      <c r="G8" s="1908"/>
      <c r="H8" s="98"/>
      <c r="I8" s="98"/>
      <c r="J8" s="98"/>
      <c r="K8" s="98"/>
    </row>
    <row r="9" spans="1:11" ht="41.1" customHeight="1" x14ac:dyDescent="0.25">
      <c r="A9" s="98"/>
      <c r="B9" s="98"/>
      <c r="C9" s="1909" t="s">
        <v>366</v>
      </c>
      <c r="D9" s="1910"/>
      <c r="E9" s="1910"/>
      <c r="F9" s="1910"/>
      <c r="G9" s="1910"/>
      <c r="H9" s="98"/>
      <c r="I9" s="98"/>
      <c r="J9" s="98"/>
      <c r="K9" s="98"/>
    </row>
    <row r="10" spans="1:11" ht="33" customHeight="1" x14ac:dyDescent="0.25">
      <c r="A10" s="98"/>
      <c r="B10" s="98"/>
      <c r="C10" s="101" t="s">
        <v>14</v>
      </c>
      <c r="D10" s="1911" t="s">
        <v>367</v>
      </c>
      <c r="E10" s="1912"/>
      <c r="F10" s="1912"/>
      <c r="G10" s="1912"/>
      <c r="H10" s="98"/>
      <c r="I10" s="98"/>
      <c r="J10" s="98"/>
      <c r="K10" s="98"/>
    </row>
    <row r="11" spans="1:11" ht="27.95" customHeight="1" x14ac:dyDescent="0.25">
      <c r="A11" s="98"/>
      <c r="B11" s="98"/>
      <c r="C11" s="102" t="s">
        <v>179</v>
      </c>
      <c r="D11" s="103">
        <v>2023</v>
      </c>
      <c r="E11" s="103">
        <v>2024</v>
      </c>
      <c r="F11" s="103">
        <v>2025</v>
      </c>
      <c r="G11" s="103">
        <v>2026</v>
      </c>
      <c r="H11" s="98"/>
      <c r="I11" s="98"/>
      <c r="J11" s="98"/>
      <c r="K11" s="98"/>
    </row>
    <row r="12" spans="1:11" ht="14.1" customHeight="1" x14ac:dyDescent="0.25">
      <c r="A12" s="98"/>
      <c r="B12" s="98"/>
      <c r="C12" s="104"/>
      <c r="D12" s="105" t="s">
        <v>22</v>
      </c>
      <c r="E12" s="105" t="s">
        <v>23</v>
      </c>
      <c r="F12" s="105" t="s">
        <v>23</v>
      </c>
      <c r="G12" s="105" t="s">
        <v>23</v>
      </c>
      <c r="H12" s="98"/>
      <c r="I12" s="98"/>
      <c r="J12" s="98"/>
      <c r="K12" s="98"/>
    </row>
    <row r="13" spans="1:11" ht="20.100000000000001" customHeight="1" x14ac:dyDescent="0.25">
      <c r="A13" s="98"/>
      <c r="B13" s="98"/>
      <c r="C13" s="102" t="s">
        <v>368</v>
      </c>
      <c r="D13" s="106" t="s">
        <v>369</v>
      </c>
      <c r="E13" s="106" t="s">
        <v>370</v>
      </c>
      <c r="F13" s="106" t="s">
        <v>371</v>
      </c>
      <c r="G13" s="106" t="s">
        <v>372</v>
      </c>
      <c r="H13" s="98"/>
      <c r="I13" s="98"/>
      <c r="J13" s="98"/>
      <c r="K13" s="98"/>
    </row>
    <row r="14" spans="1:11" ht="93.95" customHeight="1" x14ac:dyDescent="0.25">
      <c r="A14" s="98"/>
      <c r="B14" s="98"/>
      <c r="C14" s="101" t="s">
        <v>16</v>
      </c>
      <c r="D14" s="1911" t="s">
        <v>373</v>
      </c>
      <c r="E14" s="1912"/>
      <c r="F14" s="1912"/>
      <c r="G14" s="1912"/>
      <c r="H14" s="98"/>
      <c r="I14" s="98"/>
      <c r="J14" s="98"/>
      <c r="K14" s="98"/>
    </row>
    <row r="15" spans="1:11" ht="27.95" customHeight="1" x14ac:dyDescent="0.25">
      <c r="A15" s="98"/>
      <c r="B15" s="98"/>
      <c r="C15" s="102" t="s">
        <v>184</v>
      </c>
      <c r="D15" s="103">
        <v>2023</v>
      </c>
      <c r="E15" s="103">
        <v>2024</v>
      </c>
      <c r="F15" s="103">
        <v>2025</v>
      </c>
      <c r="G15" s="103">
        <v>2026</v>
      </c>
      <c r="H15" s="98"/>
      <c r="I15" s="98"/>
      <c r="J15" s="98"/>
      <c r="K15" s="98"/>
    </row>
    <row r="16" spans="1:11" ht="14.1" customHeight="1" x14ac:dyDescent="0.25">
      <c r="A16" s="98"/>
      <c r="B16" s="98"/>
      <c r="C16" s="104"/>
      <c r="D16" s="105" t="s">
        <v>22</v>
      </c>
      <c r="E16" s="105" t="s">
        <v>23</v>
      </c>
      <c r="F16" s="105" t="s">
        <v>23</v>
      </c>
      <c r="G16" s="105" t="s">
        <v>23</v>
      </c>
      <c r="H16" s="98"/>
      <c r="I16" s="98"/>
      <c r="J16" s="98"/>
      <c r="K16" s="98"/>
    </row>
    <row r="17" spans="1:11" ht="20.100000000000001" customHeight="1" x14ac:dyDescent="0.25">
      <c r="A17" s="98"/>
      <c r="B17" s="98"/>
      <c r="C17" s="102" t="s">
        <v>374</v>
      </c>
      <c r="D17" s="106" t="s">
        <v>181</v>
      </c>
      <c r="E17" s="106" t="s">
        <v>181</v>
      </c>
      <c r="F17" s="106" t="s">
        <v>181</v>
      </c>
      <c r="G17" s="106" t="s">
        <v>181</v>
      </c>
      <c r="H17" s="98"/>
      <c r="I17" s="98"/>
      <c r="J17" s="98"/>
      <c r="K17" s="98"/>
    </row>
    <row r="18" spans="1:11" ht="30.95" customHeight="1" x14ac:dyDescent="0.25">
      <c r="A18" s="98"/>
      <c r="B18" s="98"/>
      <c r="C18" s="102" t="s">
        <v>375</v>
      </c>
      <c r="D18" s="106" t="s">
        <v>268</v>
      </c>
      <c r="E18" s="106" t="s">
        <v>268</v>
      </c>
      <c r="F18" s="106" t="s">
        <v>268</v>
      </c>
      <c r="G18" s="106" t="s">
        <v>268</v>
      </c>
      <c r="H18" s="98"/>
      <c r="I18" s="98"/>
      <c r="J18" s="98"/>
      <c r="K18" s="98"/>
    </row>
    <row r="19" spans="1:11" ht="30.95" customHeight="1" x14ac:dyDescent="0.25">
      <c r="A19" s="98"/>
      <c r="B19" s="98"/>
      <c r="C19" s="102" t="s">
        <v>376</v>
      </c>
      <c r="D19" s="106" t="s">
        <v>268</v>
      </c>
      <c r="E19" s="106" t="s">
        <v>268</v>
      </c>
      <c r="F19" s="106" t="s">
        <v>268</v>
      </c>
      <c r="G19" s="106" t="s">
        <v>268</v>
      </c>
      <c r="H19" s="98"/>
      <c r="I19" s="98"/>
      <c r="J19" s="98"/>
      <c r="K19" s="98"/>
    </row>
    <row r="20" spans="1:11" ht="14.1" customHeight="1" x14ac:dyDescent="0.25">
      <c r="A20" s="98"/>
      <c r="B20" s="98"/>
      <c r="C20" s="1897" t="s">
        <v>27</v>
      </c>
      <c r="D20" s="1898"/>
      <c r="E20" s="1898"/>
      <c r="F20" s="1898"/>
      <c r="G20" s="1898"/>
      <c r="H20" s="98"/>
      <c r="I20" s="98"/>
      <c r="J20" s="98"/>
      <c r="K20" s="98"/>
    </row>
    <row r="21" spans="1:11" ht="14.1" customHeight="1" x14ac:dyDescent="0.25">
      <c r="A21" s="98"/>
      <c r="B21" s="98"/>
      <c r="C21" s="107" t="s">
        <v>377</v>
      </c>
      <c r="D21" s="1897" t="s">
        <v>378</v>
      </c>
      <c r="E21" s="1898"/>
      <c r="F21" s="1898"/>
      <c r="G21" s="1898"/>
      <c r="H21" s="98"/>
      <c r="I21" s="98"/>
      <c r="J21" s="98"/>
      <c r="K21" s="98"/>
    </row>
    <row r="22" spans="1:11" ht="18" customHeight="1" x14ac:dyDescent="0.25">
      <c r="A22" s="98"/>
      <c r="B22" s="98"/>
      <c r="C22" s="108" t="s">
        <v>19</v>
      </c>
      <c r="D22" s="1899" t="s">
        <v>379</v>
      </c>
      <c r="E22" s="1900"/>
      <c r="F22" s="1900"/>
      <c r="G22" s="1900"/>
      <c r="H22" s="98"/>
      <c r="I22" s="98"/>
      <c r="J22" s="98"/>
      <c r="K22" s="98"/>
    </row>
    <row r="23" spans="1:11" ht="18" customHeight="1" x14ac:dyDescent="0.25">
      <c r="A23" s="98"/>
      <c r="B23" s="98"/>
      <c r="C23" s="109" t="s">
        <v>20</v>
      </c>
      <c r="D23" s="1901" t="s">
        <v>380</v>
      </c>
      <c r="E23" s="1902"/>
      <c r="F23" s="1902"/>
      <c r="G23" s="1902"/>
      <c r="H23" s="98"/>
      <c r="I23" s="98"/>
      <c r="J23" s="98"/>
      <c r="K23" s="98"/>
    </row>
    <row r="24" spans="1:11" ht="18" customHeight="1" x14ac:dyDescent="0.25">
      <c r="A24" s="98"/>
      <c r="B24" s="98"/>
      <c r="C24" s="109" t="s">
        <v>21</v>
      </c>
      <c r="D24" s="1901" t="s">
        <v>381</v>
      </c>
      <c r="E24" s="1902"/>
      <c r="F24" s="1902"/>
      <c r="G24" s="1902"/>
      <c r="H24" s="98"/>
      <c r="I24" s="98"/>
      <c r="J24" s="98"/>
      <c r="K24" s="98"/>
    </row>
    <row r="25" spans="1:11" ht="15" customHeight="1" x14ac:dyDescent="0.25">
      <c r="A25" s="98"/>
      <c r="B25" s="98"/>
      <c r="C25" s="110"/>
      <c r="D25" s="111">
        <v>2023</v>
      </c>
      <c r="E25" s="111">
        <v>2024</v>
      </c>
      <c r="F25" s="111">
        <v>2025</v>
      </c>
      <c r="G25" s="111">
        <v>2026</v>
      </c>
      <c r="H25" s="98"/>
      <c r="I25" s="98"/>
      <c r="J25" s="98"/>
      <c r="K25" s="98"/>
    </row>
    <row r="26" spans="1:11" ht="15" customHeight="1" x14ac:dyDescent="0.25">
      <c r="A26" s="98"/>
      <c r="B26" s="98"/>
      <c r="C26" s="112"/>
      <c r="D26" s="113" t="s">
        <v>22</v>
      </c>
      <c r="E26" s="113" t="s">
        <v>23</v>
      </c>
      <c r="F26" s="113" t="s">
        <v>23</v>
      </c>
      <c r="G26" s="113" t="s">
        <v>23</v>
      </c>
      <c r="H26" s="98"/>
      <c r="I26" s="98"/>
      <c r="J26" s="98"/>
      <c r="K26" s="98"/>
    </row>
    <row r="27" spans="1:11" ht="14.1" customHeight="1" x14ac:dyDescent="0.25">
      <c r="A27" s="98"/>
      <c r="B27" s="98"/>
      <c r="C27" s="102" t="s">
        <v>33</v>
      </c>
      <c r="D27" s="106" t="s">
        <v>382</v>
      </c>
      <c r="E27" s="106" t="s">
        <v>383</v>
      </c>
      <c r="F27" s="106" t="s">
        <v>383</v>
      </c>
      <c r="G27" s="106" t="s">
        <v>383</v>
      </c>
      <c r="H27" s="98"/>
      <c r="I27" s="98"/>
      <c r="J27" s="98"/>
      <c r="K27" s="98"/>
    </row>
    <row r="28" spans="1:11" ht="14.1" customHeight="1" x14ac:dyDescent="0.25">
      <c r="A28" s="98"/>
      <c r="B28" s="98"/>
      <c r="C28" s="102" t="s">
        <v>35</v>
      </c>
      <c r="D28" s="106" t="s">
        <v>384</v>
      </c>
      <c r="E28" s="106" t="s">
        <v>385</v>
      </c>
      <c r="F28" s="106" t="s">
        <v>385</v>
      </c>
      <c r="G28" s="106" t="s">
        <v>386</v>
      </c>
      <c r="H28" s="98"/>
      <c r="I28" s="98"/>
      <c r="J28" s="98"/>
      <c r="K28" s="98"/>
    </row>
    <row r="29" spans="1:11" ht="14.1" customHeight="1" x14ac:dyDescent="0.25">
      <c r="A29" s="98"/>
      <c r="B29" s="98"/>
      <c r="C29" s="102" t="s">
        <v>40</v>
      </c>
      <c r="D29" s="106" t="s">
        <v>387</v>
      </c>
      <c r="E29" s="106" t="s">
        <v>388</v>
      </c>
      <c r="F29" s="106" t="s">
        <v>388</v>
      </c>
      <c r="G29" s="106" t="s">
        <v>389</v>
      </c>
      <c r="H29" s="98"/>
      <c r="I29" s="98"/>
      <c r="J29" s="98"/>
      <c r="K29" s="98"/>
    </row>
    <row r="30" spans="1:11" ht="14.1" customHeight="1" x14ac:dyDescent="0.25">
      <c r="A30" s="98"/>
      <c r="B30" s="98"/>
      <c r="C30" s="102" t="s">
        <v>41</v>
      </c>
      <c r="D30" s="106" t="s">
        <v>18</v>
      </c>
      <c r="E30" s="106" t="s">
        <v>390</v>
      </c>
      <c r="F30" s="106" t="s">
        <v>42</v>
      </c>
      <c r="G30" s="106" t="s">
        <v>42</v>
      </c>
      <c r="H30" s="98"/>
      <c r="I30" s="98"/>
      <c r="J30" s="98"/>
      <c r="K30" s="98"/>
    </row>
    <row r="31" spans="1:11" ht="14.1" customHeight="1" x14ac:dyDescent="0.25">
      <c r="A31" s="98"/>
      <c r="B31" s="98"/>
      <c r="C31" s="102" t="s">
        <v>43</v>
      </c>
      <c r="D31" s="106" t="s">
        <v>18</v>
      </c>
      <c r="E31" s="106" t="s">
        <v>391</v>
      </c>
      <c r="F31" s="106" t="s">
        <v>42</v>
      </c>
      <c r="G31" s="106" t="s">
        <v>392</v>
      </c>
      <c r="H31" s="98"/>
      <c r="I31" s="98"/>
      <c r="J31" s="98"/>
      <c r="K31" s="98"/>
    </row>
    <row r="32" spans="1:11" ht="14.1" customHeight="1" x14ac:dyDescent="0.25">
      <c r="A32" s="98"/>
      <c r="B32" s="98"/>
      <c r="C32" s="102" t="s">
        <v>47</v>
      </c>
      <c r="D32" s="106" t="s">
        <v>18</v>
      </c>
      <c r="E32" s="106" t="s">
        <v>393</v>
      </c>
      <c r="F32" s="106" t="s">
        <v>42</v>
      </c>
      <c r="G32" s="106" t="s">
        <v>392</v>
      </c>
      <c r="H32" s="98"/>
      <c r="I32" s="98"/>
      <c r="J32" s="98"/>
      <c r="K32" s="98"/>
    </row>
    <row r="33" spans="1:11" ht="14.1" customHeight="1" x14ac:dyDescent="0.25">
      <c r="A33" s="98"/>
      <c r="B33" s="98"/>
      <c r="C33" s="1903" t="s">
        <v>24</v>
      </c>
      <c r="D33" s="1904"/>
      <c r="E33" s="1904"/>
      <c r="F33" s="1904"/>
      <c r="G33" s="1904"/>
      <c r="H33" s="98"/>
      <c r="I33" s="98"/>
      <c r="J33" s="98"/>
      <c r="K33" s="98"/>
    </row>
    <row r="34" spans="1:11" ht="14.1" customHeight="1" x14ac:dyDescent="0.25">
      <c r="A34" s="98"/>
      <c r="B34" s="98"/>
      <c r="C34" s="110"/>
      <c r="D34" s="111">
        <v>2023</v>
      </c>
      <c r="E34" s="111">
        <v>2024</v>
      </c>
      <c r="F34" s="111">
        <v>2025</v>
      </c>
      <c r="G34" s="111">
        <v>2026</v>
      </c>
      <c r="H34" s="98"/>
      <c r="I34" s="98"/>
      <c r="J34" s="98"/>
      <c r="K34" s="98"/>
    </row>
    <row r="35" spans="1:11" ht="14.1" customHeight="1" x14ac:dyDescent="0.25">
      <c r="A35" s="98"/>
      <c r="B35" s="98"/>
      <c r="C35" s="112"/>
      <c r="D35" s="113" t="s">
        <v>22</v>
      </c>
      <c r="E35" s="113" t="s">
        <v>23</v>
      </c>
      <c r="F35" s="113" t="s">
        <v>23</v>
      </c>
      <c r="G35" s="113" t="s">
        <v>23</v>
      </c>
      <c r="H35" s="98"/>
      <c r="I35" s="98"/>
      <c r="J35" s="98"/>
      <c r="K35" s="98"/>
    </row>
    <row r="36" spans="1:11" ht="14.1" customHeight="1" x14ac:dyDescent="0.25">
      <c r="A36" s="98"/>
      <c r="B36" s="98"/>
      <c r="C36" s="114" t="s">
        <v>48</v>
      </c>
      <c r="D36" s="115">
        <v>0</v>
      </c>
      <c r="E36" s="115">
        <v>46488000</v>
      </c>
      <c r="F36" s="115">
        <v>46488000</v>
      </c>
      <c r="G36" s="115">
        <v>46488000</v>
      </c>
      <c r="H36" s="98"/>
      <c r="I36" s="98"/>
      <c r="J36" s="98"/>
      <c r="K36" s="98"/>
    </row>
    <row r="37" spans="1:11" ht="14.1" customHeight="1" x14ac:dyDescent="0.25">
      <c r="A37" s="98"/>
      <c r="B37" s="98"/>
      <c r="C37" s="114" t="s">
        <v>49</v>
      </c>
      <c r="D37" s="115">
        <v>0</v>
      </c>
      <c r="E37" s="115">
        <v>46488000</v>
      </c>
      <c r="F37" s="115">
        <v>46488000</v>
      </c>
      <c r="G37" s="115">
        <v>46488000</v>
      </c>
      <c r="H37" s="98"/>
      <c r="I37" s="98"/>
      <c r="J37" s="98"/>
      <c r="K37" s="98"/>
    </row>
    <row r="38" spans="1:11" ht="14.1" customHeight="1" x14ac:dyDescent="0.25">
      <c r="A38" s="98"/>
      <c r="B38" s="98"/>
      <c r="C38" s="114" t="s">
        <v>50</v>
      </c>
      <c r="D38" s="115">
        <v>0</v>
      </c>
      <c r="E38" s="115">
        <v>0</v>
      </c>
      <c r="F38" s="115">
        <v>0</v>
      </c>
      <c r="G38" s="115">
        <v>0</v>
      </c>
      <c r="H38" s="98"/>
      <c r="I38" s="98"/>
      <c r="J38" s="98"/>
      <c r="K38" s="98"/>
    </row>
    <row r="39" spans="1:11" ht="14.1" customHeight="1" x14ac:dyDescent="0.25">
      <c r="A39" s="98"/>
      <c r="B39" s="98"/>
      <c r="C39" s="114" t="s">
        <v>51</v>
      </c>
      <c r="D39" s="115">
        <v>0</v>
      </c>
      <c r="E39" s="115">
        <v>9522000</v>
      </c>
      <c r="F39" s="115">
        <v>9522000</v>
      </c>
      <c r="G39" s="115">
        <v>9522000</v>
      </c>
      <c r="H39" s="98"/>
      <c r="I39" s="98"/>
      <c r="J39" s="98"/>
      <c r="K39" s="98"/>
    </row>
    <row r="40" spans="1:11" ht="14.1" customHeight="1" x14ac:dyDescent="0.25">
      <c r="A40" s="98"/>
      <c r="B40" s="98"/>
      <c r="C40" s="114" t="s">
        <v>49</v>
      </c>
      <c r="D40" s="115">
        <v>0</v>
      </c>
      <c r="E40" s="115">
        <v>9522000</v>
      </c>
      <c r="F40" s="115">
        <v>9522000</v>
      </c>
      <c r="G40" s="115">
        <v>9522000</v>
      </c>
      <c r="H40" s="98"/>
      <c r="I40" s="98"/>
      <c r="J40" s="98"/>
      <c r="K40" s="98"/>
    </row>
    <row r="41" spans="1:11" ht="14.1" customHeight="1" x14ac:dyDescent="0.25">
      <c r="A41" s="98"/>
      <c r="B41" s="98"/>
      <c r="C41" s="114" t="s">
        <v>50</v>
      </c>
      <c r="D41" s="115">
        <v>0</v>
      </c>
      <c r="E41" s="115">
        <v>0</v>
      </c>
      <c r="F41" s="115">
        <v>0</v>
      </c>
      <c r="G41" s="115">
        <v>0</v>
      </c>
      <c r="H41" s="98"/>
      <c r="I41" s="98"/>
      <c r="J41" s="98"/>
      <c r="K41" s="98"/>
    </row>
    <row r="42" spans="1:11" ht="14.1" customHeight="1" x14ac:dyDescent="0.25">
      <c r="A42" s="98"/>
      <c r="B42" s="98"/>
      <c r="C42" s="114" t="s">
        <v>52</v>
      </c>
      <c r="D42" s="115">
        <v>0</v>
      </c>
      <c r="E42" s="115">
        <v>16350000</v>
      </c>
      <c r="F42" s="115">
        <v>16350000</v>
      </c>
      <c r="G42" s="115">
        <v>16550000</v>
      </c>
      <c r="H42" s="98"/>
      <c r="I42" s="98"/>
      <c r="J42" s="98"/>
      <c r="K42" s="98"/>
    </row>
    <row r="43" spans="1:11" ht="14.1" customHeight="1" x14ac:dyDescent="0.25">
      <c r="A43" s="98"/>
      <c r="B43" s="98"/>
      <c r="C43" s="114" t="s">
        <v>49</v>
      </c>
      <c r="D43" s="115">
        <v>0</v>
      </c>
      <c r="E43" s="115">
        <v>16350000</v>
      </c>
      <c r="F43" s="115">
        <v>16350000</v>
      </c>
      <c r="G43" s="115">
        <v>16550000</v>
      </c>
      <c r="H43" s="98"/>
      <c r="I43" s="98"/>
      <c r="J43" s="98"/>
      <c r="K43" s="98"/>
    </row>
    <row r="44" spans="1:11" ht="14.1" customHeight="1" x14ac:dyDescent="0.25">
      <c r="A44" s="98"/>
      <c r="B44" s="98"/>
      <c r="C44" s="114" t="s">
        <v>50</v>
      </c>
      <c r="D44" s="115">
        <v>0</v>
      </c>
      <c r="E44" s="115">
        <v>0</v>
      </c>
      <c r="F44" s="115">
        <v>0</v>
      </c>
      <c r="G44" s="115">
        <v>0</v>
      </c>
      <c r="H44" s="98"/>
      <c r="I44" s="98"/>
      <c r="J44" s="98"/>
      <c r="K44" s="98"/>
    </row>
    <row r="45" spans="1:11" ht="14.1" customHeight="1" x14ac:dyDescent="0.25">
      <c r="A45" s="98"/>
      <c r="B45" s="98"/>
      <c r="C45" s="114" t="s">
        <v>53</v>
      </c>
      <c r="D45" s="115">
        <v>0</v>
      </c>
      <c r="E45" s="115">
        <v>0</v>
      </c>
      <c r="F45" s="115">
        <v>0</v>
      </c>
      <c r="G45" s="115">
        <v>0</v>
      </c>
      <c r="H45" s="98"/>
      <c r="I45" s="98"/>
      <c r="J45" s="98"/>
      <c r="K45" s="98"/>
    </row>
    <row r="46" spans="1:11" ht="14.1" customHeight="1" x14ac:dyDescent="0.25">
      <c r="A46" s="98"/>
      <c r="B46" s="98"/>
      <c r="C46" s="114" t="s">
        <v>49</v>
      </c>
      <c r="D46" s="115">
        <v>0</v>
      </c>
      <c r="E46" s="115">
        <v>0</v>
      </c>
      <c r="F46" s="115">
        <v>0</v>
      </c>
      <c r="G46" s="115">
        <v>0</v>
      </c>
      <c r="H46" s="98"/>
      <c r="I46" s="98"/>
      <c r="J46" s="98"/>
      <c r="K46" s="98"/>
    </row>
    <row r="47" spans="1:11" ht="14.1" customHeight="1" x14ac:dyDescent="0.25">
      <c r="A47" s="98"/>
      <c r="B47" s="98"/>
      <c r="C47" s="114" t="s">
        <v>50</v>
      </c>
      <c r="D47" s="115">
        <v>0</v>
      </c>
      <c r="E47" s="115">
        <v>0</v>
      </c>
      <c r="F47" s="115">
        <v>0</v>
      </c>
      <c r="G47" s="115">
        <v>0</v>
      </c>
      <c r="H47" s="98"/>
      <c r="I47" s="98"/>
      <c r="J47" s="98"/>
      <c r="K47" s="98"/>
    </row>
    <row r="48" spans="1:11" ht="14.1" customHeight="1" x14ac:dyDescent="0.25">
      <c r="A48" s="98"/>
      <c r="B48" s="98"/>
      <c r="C48" s="114" t="s">
        <v>54</v>
      </c>
      <c r="D48" s="115">
        <v>0</v>
      </c>
      <c r="E48" s="115">
        <v>0</v>
      </c>
      <c r="F48" s="115">
        <v>0</v>
      </c>
      <c r="G48" s="115">
        <v>0</v>
      </c>
      <c r="H48" s="98"/>
      <c r="I48" s="98"/>
      <c r="J48" s="98"/>
      <c r="K48" s="98"/>
    </row>
    <row r="49" spans="1:11" ht="14.1" customHeight="1" x14ac:dyDescent="0.25">
      <c r="A49" s="98"/>
      <c r="B49" s="98"/>
      <c r="C49" s="114" t="s">
        <v>49</v>
      </c>
      <c r="D49" s="115">
        <v>0</v>
      </c>
      <c r="E49" s="115">
        <v>0</v>
      </c>
      <c r="F49" s="115">
        <v>0</v>
      </c>
      <c r="G49" s="115">
        <v>0</v>
      </c>
      <c r="H49" s="98"/>
      <c r="I49" s="98"/>
      <c r="J49" s="98"/>
      <c r="K49" s="98"/>
    </row>
    <row r="50" spans="1:11" ht="14.1" customHeight="1" x14ac:dyDescent="0.25">
      <c r="A50" s="98"/>
      <c r="B50" s="98"/>
      <c r="C50" s="114" t="s">
        <v>50</v>
      </c>
      <c r="D50" s="115">
        <v>0</v>
      </c>
      <c r="E50" s="115">
        <v>0</v>
      </c>
      <c r="F50" s="115">
        <v>0</v>
      </c>
      <c r="G50" s="115">
        <v>0</v>
      </c>
      <c r="H50" s="98"/>
      <c r="I50" s="98"/>
      <c r="J50" s="98"/>
      <c r="K50" s="98"/>
    </row>
    <row r="51" spans="1:11" ht="14.1" customHeight="1" x14ac:dyDescent="0.25">
      <c r="A51" s="98"/>
      <c r="B51" s="98"/>
      <c r="C51" s="114" t="s">
        <v>55</v>
      </c>
      <c r="D51" s="115">
        <v>0</v>
      </c>
      <c r="E51" s="115">
        <v>200000</v>
      </c>
      <c r="F51" s="115">
        <v>200000</v>
      </c>
      <c r="G51" s="115">
        <v>200000</v>
      </c>
      <c r="H51" s="98"/>
      <c r="I51" s="98"/>
      <c r="J51" s="98"/>
      <c r="K51" s="98"/>
    </row>
    <row r="52" spans="1:11" ht="14.1" customHeight="1" x14ac:dyDescent="0.25">
      <c r="A52" s="98"/>
      <c r="B52" s="98"/>
      <c r="C52" s="114" t="s">
        <v>49</v>
      </c>
      <c r="D52" s="115">
        <v>0</v>
      </c>
      <c r="E52" s="115">
        <v>200000</v>
      </c>
      <c r="F52" s="115">
        <v>200000</v>
      </c>
      <c r="G52" s="115">
        <v>200000</v>
      </c>
      <c r="H52" s="98"/>
      <c r="I52" s="98"/>
      <c r="J52" s="98"/>
      <c r="K52" s="98"/>
    </row>
    <row r="53" spans="1:11" ht="14.1" customHeight="1" x14ac:dyDescent="0.25">
      <c r="A53" s="98"/>
      <c r="B53" s="98"/>
      <c r="C53" s="114" t="s">
        <v>50</v>
      </c>
      <c r="D53" s="115">
        <v>0</v>
      </c>
      <c r="E53" s="115">
        <v>0</v>
      </c>
      <c r="F53" s="115">
        <v>0</v>
      </c>
      <c r="G53" s="115">
        <v>0</v>
      </c>
      <c r="H53" s="98"/>
      <c r="I53" s="98"/>
      <c r="J53" s="98"/>
      <c r="K53" s="98"/>
    </row>
    <row r="54" spans="1:11" ht="14.1" customHeight="1" x14ac:dyDescent="0.25">
      <c r="A54" s="98"/>
      <c r="B54" s="98"/>
      <c r="C54" s="114" t="s">
        <v>56</v>
      </c>
      <c r="D54" s="115">
        <v>0</v>
      </c>
      <c r="E54" s="115">
        <v>240000</v>
      </c>
      <c r="F54" s="115">
        <v>240000</v>
      </c>
      <c r="G54" s="115">
        <v>240000</v>
      </c>
      <c r="H54" s="98"/>
      <c r="I54" s="98"/>
      <c r="J54" s="98"/>
      <c r="K54" s="98"/>
    </row>
    <row r="55" spans="1:11" ht="14.1" customHeight="1" x14ac:dyDescent="0.25">
      <c r="A55" s="98"/>
      <c r="B55" s="98"/>
      <c r="C55" s="114" t="s">
        <v>49</v>
      </c>
      <c r="D55" s="115">
        <v>0</v>
      </c>
      <c r="E55" s="115">
        <v>240000</v>
      </c>
      <c r="F55" s="115">
        <v>240000</v>
      </c>
      <c r="G55" s="115">
        <v>240000</v>
      </c>
      <c r="H55" s="98"/>
      <c r="I55" s="98"/>
      <c r="J55" s="98"/>
      <c r="K55" s="98"/>
    </row>
    <row r="56" spans="1:11" ht="14.1" customHeight="1" x14ac:dyDescent="0.25">
      <c r="A56" s="98"/>
      <c r="B56" s="98"/>
      <c r="C56" s="114" t="s">
        <v>50</v>
      </c>
      <c r="D56" s="115">
        <v>0</v>
      </c>
      <c r="E56" s="115">
        <v>0</v>
      </c>
      <c r="F56" s="115">
        <v>0</v>
      </c>
      <c r="G56" s="115">
        <v>0</v>
      </c>
      <c r="H56" s="98"/>
      <c r="I56" s="98"/>
      <c r="J56" s="98"/>
      <c r="K56" s="98"/>
    </row>
    <row r="57" spans="1:11" ht="14.1" customHeight="1" x14ac:dyDescent="0.25">
      <c r="A57" s="98"/>
      <c r="B57" s="98"/>
      <c r="C57" s="114" t="s">
        <v>57</v>
      </c>
      <c r="D57" s="115">
        <v>0</v>
      </c>
      <c r="E57" s="115">
        <v>0</v>
      </c>
      <c r="F57" s="115">
        <v>0</v>
      </c>
      <c r="G57" s="115">
        <v>0</v>
      </c>
      <c r="H57" s="98"/>
      <c r="I57" s="98"/>
      <c r="J57" s="98"/>
      <c r="K57" s="98"/>
    </row>
    <row r="58" spans="1:11" ht="14.1" customHeight="1" x14ac:dyDescent="0.25">
      <c r="A58" s="98"/>
      <c r="B58" s="98"/>
      <c r="C58" s="114" t="s">
        <v>49</v>
      </c>
      <c r="D58" s="115">
        <v>0</v>
      </c>
      <c r="E58" s="115">
        <v>0</v>
      </c>
      <c r="F58" s="115">
        <v>0</v>
      </c>
      <c r="G58" s="115">
        <v>0</v>
      </c>
      <c r="H58" s="98"/>
      <c r="I58" s="98"/>
      <c r="J58" s="98"/>
      <c r="K58" s="98"/>
    </row>
    <row r="59" spans="1:11" ht="14.1" customHeight="1" x14ac:dyDescent="0.25">
      <c r="A59" s="98"/>
      <c r="B59" s="98"/>
      <c r="C59" s="114" t="s">
        <v>58</v>
      </c>
      <c r="D59" s="115">
        <v>0</v>
      </c>
      <c r="E59" s="115">
        <v>0</v>
      </c>
      <c r="F59" s="115">
        <v>0</v>
      </c>
      <c r="G59" s="115">
        <v>0</v>
      </c>
      <c r="H59" s="98"/>
      <c r="I59" s="98"/>
      <c r="J59" s="98"/>
      <c r="K59" s="98"/>
    </row>
    <row r="60" spans="1:11" ht="14.1" customHeight="1" x14ac:dyDescent="0.25">
      <c r="A60" s="98"/>
      <c r="B60" s="98"/>
      <c r="C60" s="114" t="s">
        <v>59</v>
      </c>
      <c r="D60" s="115">
        <v>0</v>
      </c>
      <c r="E60" s="115">
        <v>0</v>
      </c>
      <c r="F60" s="115">
        <v>0</v>
      </c>
      <c r="G60" s="115">
        <v>0</v>
      </c>
      <c r="H60" s="98"/>
      <c r="I60" s="98"/>
      <c r="J60" s="98"/>
      <c r="K60" s="98"/>
    </row>
    <row r="61" spans="1:11" ht="14.1" customHeight="1" x14ac:dyDescent="0.25">
      <c r="A61" s="98"/>
      <c r="B61" s="98"/>
      <c r="C61" s="114" t="s">
        <v>60</v>
      </c>
      <c r="D61" s="115">
        <v>0</v>
      </c>
      <c r="E61" s="115">
        <v>0</v>
      </c>
      <c r="F61" s="115">
        <v>0</v>
      </c>
      <c r="G61" s="115">
        <v>0</v>
      </c>
      <c r="H61" s="98"/>
      <c r="I61" s="98"/>
      <c r="J61" s="98"/>
      <c r="K61" s="98"/>
    </row>
    <row r="62" spans="1:11" ht="14.1" customHeight="1" x14ac:dyDescent="0.25">
      <c r="A62" s="98"/>
      <c r="B62" s="98"/>
      <c r="C62" s="114" t="s">
        <v>61</v>
      </c>
      <c r="D62" s="115">
        <v>0</v>
      </c>
      <c r="E62" s="115">
        <v>0</v>
      </c>
      <c r="F62" s="115">
        <v>0</v>
      </c>
      <c r="G62" s="115">
        <v>0</v>
      </c>
      <c r="H62" s="98"/>
      <c r="I62" s="98"/>
      <c r="J62" s="98"/>
      <c r="K62" s="98"/>
    </row>
    <row r="63" spans="1:11" ht="14.1" customHeight="1" x14ac:dyDescent="0.25">
      <c r="A63" s="98"/>
      <c r="B63" s="98"/>
      <c r="C63" s="114" t="s">
        <v>62</v>
      </c>
      <c r="D63" s="115">
        <v>0</v>
      </c>
      <c r="E63" s="115">
        <v>0</v>
      </c>
      <c r="F63" s="115">
        <v>0</v>
      </c>
      <c r="G63" s="115">
        <v>0</v>
      </c>
      <c r="H63" s="98"/>
      <c r="I63" s="98"/>
      <c r="J63" s="98"/>
      <c r="K63" s="98"/>
    </row>
    <row r="64" spans="1:11" ht="14.1" customHeight="1" x14ac:dyDescent="0.25">
      <c r="A64" s="98"/>
      <c r="B64" s="98"/>
      <c r="C64" s="114" t="s">
        <v>49</v>
      </c>
      <c r="D64" s="115">
        <v>0</v>
      </c>
      <c r="E64" s="115">
        <v>0</v>
      </c>
      <c r="F64" s="115">
        <v>0</v>
      </c>
      <c r="G64" s="115">
        <v>0</v>
      </c>
      <c r="H64" s="98"/>
      <c r="I64" s="98"/>
      <c r="J64" s="98"/>
      <c r="K64" s="98"/>
    </row>
    <row r="65" spans="1:11" ht="14.1" customHeight="1" x14ac:dyDescent="0.25">
      <c r="A65" s="98"/>
      <c r="B65" s="98"/>
      <c r="C65" s="114" t="s">
        <v>58</v>
      </c>
      <c r="D65" s="115">
        <v>0</v>
      </c>
      <c r="E65" s="115">
        <v>0</v>
      </c>
      <c r="F65" s="115">
        <v>0</v>
      </c>
      <c r="G65" s="115">
        <v>0</v>
      </c>
      <c r="H65" s="98"/>
      <c r="I65" s="98"/>
      <c r="J65" s="98"/>
      <c r="K65" s="98"/>
    </row>
    <row r="66" spans="1:11" ht="14.1" customHeight="1" x14ac:dyDescent="0.25">
      <c r="A66" s="98"/>
      <c r="B66" s="98"/>
      <c r="C66" s="114" t="s">
        <v>59</v>
      </c>
      <c r="D66" s="115">
        <v>0</v>
      </c>
      <c r="E66" s="115">
        <v>0</v>
      </c>
      <c r="F66" s="115">
        <v>0</v>
      </c>
      <c r="G66" s="115">
        <v>0</v>
      </c>
      <c r="H66" s="98"/>
      <c r="I66" s="98"/>
      <c r="J66" s="98"/>
      <c r="K66" s="98"/>
    </row>
    <row r="67" spans="1:11" ht="14.1" customHeight="1" x14ac:dyDescent="0.25">
      <c r="A67" s="98"/>
      <c r="B67" s="98"/>
      <c r="C67" s="114" t="s">
        <v>60</v>
      </c>
      <c r="D67" s="115">
        <v>0</v>
      </c>
      <c r="E67" s="115">
        <v>0</v>
      </c>
      <c r="F67" s="115">
        <v>0</v>
      </c>
      <c r="G67" s="115">
        <v>0</v>
      </c>
      <c r="H67" s="98"/>
      <c r="I67" s="98"/>
      <c r="J67" s="98"/>
      <c r="K67" s="98"/>
    </row>
    <row r="68" spans="1:11" ht="14.1" customHeight="1" x14ac:dyDescent="0.25">
      <c r="A68" s="98"/>
      <c r="B68" s="98"/>
      <c r="C68" s="114" t="s">
        <v>61</v>
      </c>
      <c r="D68" s="115">
        <v>0</v>
      </c>
      <c r="E68" s="115">
        <v>0</v>
      </c>
      <c r="F68" s="115">
        <v>0</v>
      </c>
      <c r="G68" s="115">
        <v>0</v>
      </c>
      <c r="H68" s="98"/>
      <c r="I68" s="98"/>
      <c r="J68" s="98"/>
      <c r="K68" s="98"/>
    </row>
    <row r="69" spans="1:11" ht="14.1" customHeight="1" x14ac:dyDescent="0.25">
      <c r="A69" s="98"/>
      <c r="B69" s="98"/>
      <c r="C69" s="114" t="s">
        <v>63</v>
      </c>
      <c r="D69" s="115">
        <v>0</v>
      </c>
      <c r="E69" s="115">
        <v>0</v>
      </c>
      <c r="F69" s="115">
        <v>0</v>
      </c>
      <c r="G69" s="115">
        <v>0</v>
      </c>
      <c r="H69" s="98"/>
      <c r="I69" s="98"/>
      <c r="J69" s="98"/>
      <c r="K69" s="98"/>
    </row>
    <row r="70" spans="1:11" ht="14.1" customHeight="1" x14ac:dyDescent="0.25">
      <c r="A70" s="98"/>
      <c r="B70" s="98"/>
      <c r="C70" s="114" t="s">
        <v>49</v>
      </c>
      <c r="D70" s="115">
        <v>0</v>
      </c>
      <c r="E70" s="115">
        <v>0</v>
      </c>
      <c r="F70" s="115">
        <v>0</v>
      </c>
      <c r="G70" s="115">
        <v>0</v>
      </c>
      <c r="H70" s="98"/>
      <c r="I70" s="98"/>
      <c r="J70" s="98"/>
      <c r="K70" s="98"/>
    </row>
    <row r="71" spans="1:11" ht="14.1" customHeight="1" x14ac:dyDescent="0.25">
      <c r="A71" s="98"/>
      <c r="B71" s="98"/>
      <c r="C71" s="114" t="s">
        <v>58</v>
      </c>
      <c r="D71" s="115">
        <v>0</v>
      </c>
      <c r="E71" s="115">
        <v>0</v>
      </c>
      <c r="F71" s="115">
        <v>0</v>
      </c>
      <c r="G71" s="115">
        <v>0</v>
      </c>
      <c r="H71" s="98"/>
      <c r="I71" s="98"/>
      <c r="J71" s="98"/>
      <c r="K71" s="98"/>
    </row>
    <row r="72" spans="1:11" ht="14.1" customHeight="1" x14ac:dyDescent="0.25">
      <c r="A72" s="98"/>
      <c r="B72" s="98"/>
      <c r="C72" s="114" t="s">
        <v>59</v>
      </c>
      <c r="D72" s="115">
        <v>0</v>
      </c>
      <c r="E72" s="115">
        <v>0</v>
      </c>
      <c r="F72" s="115">
        <v>0</v>
      </c>
      <c r="G72" s="115">
        <v>0</v>
      </c>
      <c r="H72" s="98"/>
      <c r="I72" s="98"/>
      <c r="J72" s="98"/>
      <c r="K72" s="98"/>
    </row>
    <row r="73" spans="1:11" ht="14.1" customHeight="1" x14ac:dyDescent="0.25">
      <c r="A73" s="98"/>
      <c r="B73" s="98"/>
      <c r="C73" s="114" t="s">
        <v>60</v>
      </c>
      <c r="D73" s="115">
        <v>0</v>
      </c>
      <c r="E73" s="115">
        <v>0</v>
      </c>
      <c r="F73" s="115">
        <v>0</v>
      </c>
      <c r="G73" s="115">
        <v>0</v>
      </c>
      <c r="H73" s="98"/>
      <c r="I73" s="98"/>
      <c r="J73" s="98"/>
      <c r="K73" s="98"/>
    </row>
    <row r="74" spans="1:11" ht="14.1" customHeight="1" x14ac:dyDescent="0.25">
      <c r="A74" s="98"/>
      <c r="B74" s="98"/>
      <c r="C74" s="114" t="s">
        <v>61</v>
      </c>
      <c r="D74" s="115">
        <v>0</v>
      </c>
      <c r="E74" s="115">
        <v>0</v>
      </c>
      <c r="F74" s="115">
        <v>0</v>
      </c>
      <c r="G74" s="115">
        <v>0</v>
      </c>
      <c r="H74" s="98"/>
      <c r="I74" s="98"/>
      <c r="J74" s="98"/>
      <c r="K74" s="98"/>
    </row>
    <row r="75" spans="1:11" ht="14.1" customHeight="1" x14ac:dyDescent="0.25">
      <c r="A75" s="98"/>
      <c r="B75" s="98"/>
      <c r="C75" s="114" t="s">
        <v>64</v>
      </c>
      <c r="D75" s="115">
        <v>0</v>
      </c>
      <c r="E75" s="115">
        <v>0</v>
      </c>
      <c r="F75" s="115">
        <v>0</v>
      </c>
      <c r="G75" s="115">
        <v>0</v>
      </c>
      <c r="H75" s="98"/>
      <c r="I75" s="98"/>
      <c r="J75" s="98"/>
      <c r="K75" s="98"/>
    </row>
    <row r="76" spans="1:11" ht="14.1" customHeight="1" x14ac:dyDescent="0.25">
      <c r="A76" s="98"/>
      <c r="B76" s="98"/>
      <c r="C76" s="114" t="s">
        <v>65</v>
      </c>
      <c r="D76" s="115">
        <v>0</v>
      </c>
      <c r="E76" s="115">
        <v>0</v>
      </c>
      <c r="F76" s="115">
        <v>0</v>
      </c>
      <c r="G76" s="115">
        <v>0</v>
      </c>
      <c r="H76" s="98"/>
      <c r="I76" s="98"/>
      <c r="J76" s="98"/>
      <c r="K76" s="98"/>
    </row>
    <row r="77" spans="1:11" ht="14.1" customHeight="1" x14ac:dyDescent="0.25">
      <c r="A77" s="98"/>
      <c r="B77" s="98"/>
      <c r="C77" s="116" t="s">
        <v>25</v>
      </c>
      <c r="D77" s="115">
        <v>0</v>
      </c>
      <c r="E77" s="115">
        <v>72800000</v>
      </c>
      <c r="F77" s="115">
        <v>72800000</v>
      </c>
      <c r="G77" s="115">
        <v>73000000</v>
      </c>
      <c r="H77" s="98"/>
      <c r="I77" s="98"/>
      <c r="J77" s="98"/>
      <c r="K77" s="98"/>
    </row>
    <row r="78" spans="1:11" ht="14.1" customHeight="1" x14ac:dyDescent="0.25">
      <c r="A78" s="98"/>
      <c r="B78" s="98"/>
      <c r="C78" s="1897" t="s">
        <v>66</v>
      </c>
      <c r="D78" s="1898"/>
      <c r="E78" s="1898"/>
      <c r="F78" s="1898"/>
      <c r="G78" s="1898"/>
      <c r="H78" s="98"/>
      <c r="I78" s="98"/>
      <c r="J78" s="98"/>
      <c r="K78" s="98"/>
    </row>
    <row r="79" spans="1:11" ht="14.1" customHeight="1" x14ac:dyDescent="0.25">
      <c r="A79" s="98"/>
      <c r="B79" s="98"/>
      <c r="C79" s="107" t="s">
        <v>394</v>
      </c>
      <c r="D79" s="1897" t="s">
        <v>395</v>
      </c>
      <c r="E79" s="1898"/>
      <c r="F79" s="1898"/>
      <c r="G79" s="1898"/>
      <c r="H79" s="98"/>
      <c r="I79" s="98"/>
      <c r="J79" s="98"/>
      <c r="K79" s="98"/>
    </row>
    <row r="80" spans="1:11" ht="14.1" customHeight="1" x14ac:dyDescent="0.25">
      <c r="A80" s="98"/>
      <c r="B80" s="98"/>
      <c r="C80" s="108" t="s">
        <v>19</v>
      </c>
      <c r="D80" s="1899" t="s">
        <v>396</v>
      </c>
      <c r="E80" s="1900"/>
      <c r="F80" s="1900"/>
      <c r="G80" s="1900"/>
      <c r="H80" s="98"/>
      <c r="I80" s="98"/>
      <c r="J80" s="98"/>
      <c r="K80" s="98"/>
    </row>
    <row r="81" spans="1:11" ht="14.1" customHeight="1" x14ac:dyDescent="0.25">
      <c r="A81" s="98"/>
      <c r="B81" s="98"/>
      <c r="C81" s="109" t="s">
        <v>20</v>
      </c>
      <c r="D81" s="1901" t="s">
        <v>397</v>
      </c>
      <c r="E81" s="1902"/>
      <c r="F81" s="1902"/>
      <c r="G81" s="1902"/>
      <c r="H81" s="98"/>
      <c r="I81" s="98"/>
      <c r="J81" s="98"/>
      <c r="K81" s="98"/>
    </row>
    <row r="82" spans="1:11" ht="14.1" customHeight="1" x14ac:dyDescent="0.25">
      <c r="A82" s="98"/>
      <c r="B82" s="98"/>
      <c r="C82" s="109" t="s">
        <v>21</v>
      </c>
      <c r="D82" s="1901" t="s">
        <v>398</v>
      </c>
      <c r="E82" s="1902"/>
      <c r="F82" s="1902"/>
      <c r="G82" s="1902"/>
      <c r="H82" s="98"/>
      <c r="I82" s="98"/>
      <c r="J82" s="98"/>
      <c r="K82" s="98"/>
    </row>
    <row r="83" spans="1:11" ht="15" customHeight="1" x14ac:dyDescent="0.25">
      <c r="A83" s="98"/>
      <c r="B83" s="98"/>
      <c r="C83" s="110"/>
      <c r="D83" s="111">
        <v>2023</v>
      </c>
      <c r="E83" s="111">
        <v>2024</v>
      </c>
      <c r="F83" s="111">
        <v>2025</v>
      </c>
      <c r="G83" s="111">
        <v>2026</v>
      </c>
      <c r="H83" s="98"/>
      <c r="I83" s="98"/>
      <c r="J83" s="98"/>
      <c r="K83" s="98"/>
    </row>
    <row r="84" spans="1:11" ht="15" customHeight="1" x14ac:dyDescent="0.25">
      <c r="A84" s="98"/>
      <c r="B84" s="98"/>
      <c r="C84" s="112"/>
      <c r="D84" s="113" t="s">
        <v>22</v>
      </c>
      <c r="E84" s="113" t="s">
        <v>23</v>
      </c>
      <c r="F84" s="113" t="s">
        <v>23</v>
      </c>
      <c r="G84" s="113" t="s">
        <v>23</v>
      </c>
      <c r="H84" s="98"/>
      <c r="I84" s="98"/>
      <c r="J84" s="98"/>
      <c r="K84" s="98"/>
    </row>
    <row r="85" spans="1:11" ht="14.1" customHeight="1" x14ac:dyDescent="0.25">
      <c r="A85" s="98"/>
      <c r="B85" s="98"/>
      <c r="C85" s="102" t="s">
        <v>33</v>
      </c>
      <c r="D85" s="106" t="s">
        <v>130</v>
      </c>
      <c r="E85" s="106" t="s">
        <v>130</v>
      </c>
      <c r="F85" s="106" t="s">
        <v>130</v>
      </c>
      <c r="G85" s="106" t="s">
        <v>130</v>
      </c>
      <c r="H85" s="98"/>
      <c r="I85" s="98"/>
      <c r="J85" s="98"/>
      <c r="K85" s="98"/>
    </row>
    <row r="86" spans="1:11" ht="14.1" customHeight="1" x14ac:dyDescent="0.25">
      <c r="A86" s="98"/>
      <c r="B86" s="98"/>
      <c r="C86" s="102" t="s">
        <v>35</v>
      </c>
      <c r="D86" s="106" t="s">
        <v>399</v>
      </c>
      <c r="E86" s="106" t="s">
        <v>358</v>
      </c>
      <c r="F86" s="106" t="s">
        <v>358</v>
      </c>
      <c r="G86" s="106" t="s">
        <v>358</v>
      </c>
      <c r="H86" s="98"/>
      <c r="I86" s="98"/>
      <c r="J86" s="98"/>
      <c r="K86" s="98"/>
    </row>
    <row r="87" spans="1:11" ht="14.1" customHeight="1" x14ac:dyDescent="0.25">
      <c r="A87" s="98"/>
      <c r="B87" s="98"/>
      <c r="C87" s="102" t="s">
        <v>40</v>
      </c>
      <c r="D87" s="106" t="s">
        <v>232</v>
      </c>
      <c r="E87" s="106" t="s">
        <v>400</v>
      </c>
      <c r="F87" s="106" t="s">
        <v>400</v>
      </c>
      <c r="G87" s="106" t="s">
        <v>400</v>
      </c>
      <c r="H87" s="98"/>
      <c r="I87" s="98"/>
      <c r="J87" s="98"/>
      <c r="K87" s="98"/>
    </row>
    <row r="88" spans="1:11" ht="14.1" customHeight="1" x14ac:dyDescent="0.25">
      <c r="A88" s="98"/>
      <c r="B88" s="98"/>
      <c r="C88" s="102" t="s">
        <v>41</v>
      </c>
      <c r="D88" s="106" t="s">
        <v>18</v>
      </c>
      <c r="E88" s="106" t="s">
        <v>42</v>
      </c>
      <c r="F88" s="106" t="s">
        <v>42</v>
      </c>
      <c r="G88" s="106" t="s">
        <v>42</v>
      </c>
      <c r="H88" s="98"/>
      <c r="I88" s="98"/>
      <c r="J88" s="98"/>
      <c r="K88" s="98"/>
    </row>
    <row r="89" spans="1:11" ht="14.1" customHeight="1" x14ac:dyDescent="0.25">
      <c r="A89" s="98"/>
      <c r="B89" s="98"/>
      <c r="C89" s="102" t="s">
        <v>43</v>
      </c>
      <c r="D89" s="106" t="s">
        <v>18</v>
      </c>
      <c r="E89" s="106" t="s">
        <v>401</v>
      </c>
      <c r="F89" s="106" t="s">
        <v>42</v>
      </c>
      <c r="G89" s="106" t="s">
        <v>42</v>
      </c>
      <c r="H89" s="98"/>
      <c r="I89" s="98"/>
      <c r="J89" s="98"/>
      <c r="K89" s="98"/>
    </row>
    <row r="90" spans="1:11" ht="14.1" customHeight="1" x14ac:dyDescent="0.25">
      <c r="A90" s="98"/>
      <c r="B90" s="98"/>
      <c r="C90" s="102" t="s">
        <v>47</v>
      </c>
      <c r="D90" s="106" t="s">
        <v>18</v>
      </c>
      <c r="E90" s="106" t="s">
        <v>401</v>
      </c>
      <c r="F90" s="106" t="s">
        <v>42</v>
      </c>
      <c r="G90" s="106" t="s">
        <v>42</v>
      </c>
      <c r="H90" s="98"/>
      <c r="I90" s="98"/>
      <c r="J90" s="98"/>
      <c r="K90" s="98"/>
    </row>
    <row r="91" spans="1:11" ht="14.1" customHeight="1" x14ac:dyDescent="0.25">
      <c r="A91" s="98"/>
      <c r="B91" s="98"/>
      <c r="C91" s="1903" t="s">
        <v>24</v>
      </c>
      <c r="D91" s="1904"/>
      <c r="E91" s="1904"/>
      <c r="F91" s="1904"/>
      <c r="G91" s="1904"/>
      <c r="H91" s="98"/>
      <c r="I91" s="98"/>
      <c r="J91" s="98"/>
      <c r="K91" s="98"/>
    </row>
    <row r="92" spans="1:11" ht="14.1" customHeight="1" x14ac:dyDescent="0.25">
      <c r="A92" s="98"/>
      <c r="B92" s="98"/>
      <c r="C92" s="110"/>
      <c r="D92" s="111">
        <v>2023</v>
      </c>
      <c r="E92" s="111">
        <v>2024</v>
      </c>
      <c r="F92" s="111">
        <v>2025</v>
      </c>
      <c r="G92" s="111">
        <v>2026</v>
      </c>
      <c r="H92" s="98"/>
      <c r="I92" s="98"/>
      <c r="J92" s="98"/>
      <c r="K92" s="98"/>
    </row>
    <row r="93" spans="1:11" ht="14.1" customHeight="1" x14ac:dyDescent="0.25">
      <c r="A93" s="98"/>
      <c r="B93" s="98"/>
      <c r="C93" s="112"/>
      <c r="D93" s="113" t="s">
        <v>22</v>
      </c>
      <c r="E93" s="113" t="s">
        <v>23</v>
      </c>
      <c r="F93" s="113" t="s">
        <v>23</v>
      </c>
      <c r="G93" s="113" t="s">
        <v>23</v>
      </c>
      <c r="H93" s="98"/>
      <c r="I93" s="98"/>
      <c r="J93" s="98"/>
      <c r="K93" s="98"/>
    </row>
    <row r="94" spans="1:11" ht="14.1" customHeight="1" x14ac:dyDescent="0.25">
      <c r="A94" s="98"/>
      <c r="B94" s="98"/>
      <c r="C94" s="114" t="s">
        <v>48</v>
      </c>
      <c r="D94" s="115">
        <v>0</v>
      </c>
      <c r="E94" s="115">
        <v>0</v>
      </c>
      <c r="F94" s="115">
        <v>0</v>
      </c>
      <c r="G94" s="115">
        <v>0</v>
      </c>
      <c r="H94" s="98"/>
      <c r="I94" s="98"/>
      <c r="J94" s="98"/>
      <c r="K94" s="98"/>
    </row>
    <row r="95" spans="1:11" ht="14.1" customHeight="1" x14ac:dyDescent="0.25">
      <c r="A95" s="98"/>
      <c r="B95" s="98"/>
      <c r="C95" s="114" t="s">
        <v>49</v>
      </c>
      <c r="D95" s="115">
        <v>0</v>
      </c>
      <c r="E95" s="115">
        <v>0</v>
      </c>
      <c r="F95" s="115">
        <v>0</v>
      </c>
      <c r="G95" s="115">
        <v>0</v>
      </c>
      <c r="H95" s="98"/>
      <c r="I95" s="98"/>
      <c r="J95" s="98"/>
      <c r="K95" s="98"/>
    </row>
    <row r="96" spans="1:11" ht="14.1" customHeight="1" x14ac:dyDescent="0.25">
      <c r="A96" s="98"/>
      <c r="B96" s="98"/>
      <c r="C96" s="114" t="s">
        <v>50</v>
      </c>
      <c r="D96" s="115">
        <v>0</v>
      </c>
      <c r="E96" s="115">
        <v>0</v>
      </c>
      <c r="F96" s="115">
        <v>0</v>
      </c>
      <c r="G96" s="115">
        <v>0</v>
      </c>
      <c r="H96" s="98"/>
      <c r="I96" s="98"/>
      <c r="J96" s="98"/>
      <c r="K96" s="98"/>
    </row>
    <row r="97" spans="1:11" ht="14.1" customHeight="1" x14ac:dyDescent="0.25">
      <c r="A97" s="98"/>
      <c r="B97" s="98"/>
      <c r="C97" s="114" t="s">
        <v>51</v>
      </c>
      <c r="D97" s="115">
        <v>0</v>
      </c>
      <c r="E97" s="115">
        <v>0</v>
      </c>
      <c r="F97" s="115">
        <v>0</v>
      </c>
      <c r="G97" s="115">
        <v>0</v>
      </c>
      <c r="H97" s="98"/>
      <c r="I97" s="98"/>
      <c r="J97" s="98"/>
      <c r="K97" s="98"/>
    </row>
    <row r="98" spans="1:11" ht="14.1" customHeight="1" x14ac:dyDescent="0.25">
      <c r="A98" s="98"/>
      <c r="B98" s="98"/>
      <c r="C98" s="114" t="s">
        <v>49</v>
      </c>
      <c r="D98" s="115">
        <v>0</v>
      </c>
      <c r="E98" s="115">
        <v>0</v>
      </c>
      <c r="F98" s="115">
        <v>0</v>
      </c>
      <c r="G98" s="115">
        <v>0</v>
      </c>
      <c r="H98" s="98"/>
      <c r="I98" s="98"/>
      <c r="J98" s="98"/>
      <c r="K98" s="98"/>
    </row>
    <row r="99" spans="1:11" ht="14.1" customHeight="1" x14ac:dyDescent="0.25">
      <c r="A99" s="98"/>
      <c r="B99" s="98"/>
      <c r="C99" s="114" t="s">
        <v>50</v>
      </c>
      <c r="D99" s="115">
        <v>0</v>
      </c>
      <c r="E99" s="115">
        <v>0</v>
      </c>
      <c r="F99" s="115">
        <v>0</v>
      </c>
      <c r="G99" s="115">
        <v>0</v>
      </c>
      <c r="H99" s="98"/>
      <c r="I99" s="98"/>
      <c r="J99" s="98"/>
      <c r="K99" s="98"/>
    </row>
    <row r="100" spans="1:11" ht="14.1" customHeight="1" x14ac:dyDescent="0.25">
      <c r="A100" s="98"/>
      <c r="B100" s="98"/>
      <c r="C100" s="114" t="s">
        <v>52</v>
      </c>
      <c r="D100" s="115">
        <v>0</v>
      </c>
      <c r="E100" s="115">
        <v>0</v>
      </c>
      <c r="F100" s="115">
        <v>0</v>
      </c>
      <c r="G100" s="115">
        <v>0</v>
      </c>
      <c r="H100" s="98"/>
      <c r="I100" s="98"/>
      <c r="J100" s="98"/>
      <c r="K100" s="98"/>
    </row>
    <row r="101" spans="1:11" ht="14.1" customHeight="1" x14ac:dyDescent="0.25">
      <c r="A101" s="98"/>
      <c r="B101" s="98"/>
      <c r="C101" s="114" t="s">
        <v>49</v>
      </c>
      <c r="D101" s="115">
        <v>0</v>
      </c>
      <c r="E101" s="115">
        <v>0</v>
      </c>
      <c r="F101" s="115">
        <v>0</v>
      </c>
      <c r="G101" s="115">
        <v>0</v>
      </c>
      <c r="H101" s="98"/>
      <c r="I101" s="98"/>
      <c r="J101" s="98"/>
      <c r="K101" s="98"/>
    </row>
    <row r="102" spans="1:11" ht="14.1" customHeight="1" x14ac:dyDescent="0.25">
      <c r="A102" s="98"/>
      <c r="B102" s="98"/>
      <c r="C102" s="114" t="s">
        <v>50</v>
      </c>
      <c r="D102" s="115">
        <v>0</v>
      </c>
      <c r="E102" s="115">
        <v>0</v>
      </c>
      <c r="F102" s="115">
        <v>0</v>
      </c>
      <c r="G102" s="115">
        <v>0</v>
      </c>
      <c r="H102" s="98"/>
      <c r="I102" s="98"/>
      <c r="J102" s="98"/>
      <c r="K102" s="98"/>
    </row>
    <row r="103" spans="1:11" ht="14.1" customHeight="1" x14ac:dyDescent="0.25">
      <c r="A103" s="98"/>
      <c r="B103" s="98"/>
      <c r="C103" s="114" t="s">
        <v>53</v>
      </c>
      <c r="D103" s="115">
        <v>0</v>
      </c>
      <c r="E103" s="115">
        <v>0</v>
      </c>
      <c r="F103" s="115">
        <v>0</v>
      </c>
      <c r="G103" s="115">
        <v>0</v>
      </c>
      <c r="H103" s="98"/>
      <c r="I103" s="98"/>
      <c r="J103" s="98"/>
      <c r="K103" s="98"/>
    </row>
    <row r="104" spans="1:11" ht="14.1" customHeight="1" x14ac:dyDescent="0.25">
      <c r="A104" s="98"/>
      <c r="B104" s="98"/>
      <c r="C104" s="114" t="s">
        <v>49</v>
      </c>
      <c r="D104" s="115">
        <v>0</v>
      </c>
      <c r="E104" s="115">
        <v>0</v>
      </c>
      <c r="F104" s="115">
        <v>0</v>
      </c>
      <c r="G104" s="115">
        <v>0</v>
      </c>
      <c r="H104" s="98"/>
      <c r="I104" s="98"/>
      <c r="J104" s="98"/>
      <c r="K104" s="98"/>
    </row>
    <row r="105" spans="1:11" ht="14.1" customHeight="1" x14ac:dyDescent="0.25">
      <c r="A105" s="98"/>
      <c r="B105" s="98"/>
      <c r="C105" s="114" t="s">
        <v>50</v>
      </c>
      <c r="D105" s="115">
        <v>0</v>
      </c>
      <c r="E105" s="115">
        <v>0</v>
      </c>
      <c r="F105" s="115">
        <v>0</v>
      </c>
      <c r="G105" s="115">
        <v>0</v>
      </c>
      <c r="H105" s="98"/>
      <c r="I105" s="98"/>
      <c r="J105" s="98"/>
      <c r="K105" s="98"/>
    </row>
    <row r="106" spans="1:11" ht="14.1" customHeight="1" x14ac:dyDescent="0.25">
      <c r="A106" s="98"/>
      <c r="B106" s="98"/>
      <c r="C106" s="114" t="s">
        <v>54</v>
      </c>
      <c r="D106" s="115">
        <v>0</v>
      </c>
      <c r="E106" s="115">
        <v>0</v>
      </c>
      <c r="F106" s="115">
        <v>0</v>
      </c>
      <c r="G106" s="115">
        <v>0</v>
      </c>
      <c r="H106" s="98"/>
      <c r="I106" s="98"/>
      <c r="J106" s="98"/>
      <c r="K106" s="98"/>
    </row>
    <row r="107" spans="1:11" ht="14.1" customHeight="1" x14ac:dyDescent="0.25">
      <c r="A107" s="98"/>
      <c r="B107" s="98"/>
      <c r="C107" s="114" t="s">
        <v>49</v>
      </c>
      <c r="D107" s="115">
        <v>0</v>
      </c>
      <c r="E107" s="115">
        <v>0</v>
      </c>
      <c r="F107" s="115">
        <v>0</v>
      </c>
      <c r="G107" s="115">
        <v>0</v>
      </c>
      <c r="H107" s="98"/>
      <c r="I107" s="98"/>
      <c r="J107" s="98"/>
      <c r="K107" s="98"/>
    </row>
    <row r="108" spans="1:11" ht="14.1" customHeight="1" x14ac:dyDescent="0.25">
      <c r="A108" s="98"/>
      <c r="B108" s="98"/>
      <c r="C108" s="114" t="s">
        <v>50</v>
      </c>
      <c r="D108" s="115">
        <v>0</v>
      </c>
      <c r="E108" s="115">
        <v>0</v>
      </c>
      <c r="F108" s="115">
        <v>0</v>
      </c>
      <c r="G108" s="115">
        <v>0</v>
      </c>
      <c r="H108" s="98"/>
      <c r="I108" s="98"/>
      <c r="J108" s="98"/>
      <c r="K108" s="98"/>
    </row>
    <row r="109" spans="1:11" ht="14.1" customHeight="1" x14ac:dyDescent="0.25">
      <c r="A109" s="98"/>
      <c r="B109" s="98"/>
      <c r="C109" s="114" t="s">
        <v>55</v>
      </c>
      <c r="D109" s="115">
        <v>0</v>
      </c>
      <c r="E109" s="115">
        <v>0</v>
      </c>
      <c r="F109" s="115">
        <v>0</v>
      </c>
      <c r="G109" s="115">
        <v>0</v>
      </c>
      <c r="H109" s="98"/>
      <c r="I109" s="98"/>
      <c r="J109" s="98"/>
      <c r="K109" s="98"/>
    </row>
    <row r="110" spans="1:11" ht="14.1" customHeight="1" x14ac:dyDescent="0.25">
      <c r="A110" s="98"/>
      <c r="B110" s="98"/>
      <c r="C110" s="114" t="s">
        <v>49</v>
      </c>
      <c r="D110" s="115">
        <v>0</v>
      </c>
      <c r="E110" s="115">
        <v>0</v>
      </c>
      <c r="F110" s="115">
        <v>0</v>
      </c>
      <c r="G110" s="115">
        <v>0</v>
      </c>
      <c r="H110" s="98"/>
      <c r="I110" s="98"/>
      <c r="J110" s="98"/>
      <c r="K110" s="98"/>
    </row>
    <row r="111" spans="1:11" ht="14.1" customHeight="1" x14ac:dyDescent="0.25">
      <c r="A111" s="98"/>
      <c r="B111" s="98"/>
      <c r="C111" s="114" t="s">
        <v>50</v>
      </c>
      <c r="D111" s="115">
        <v>0</v>
      </c>
      <c r="E111" s="115">
        <v>0</v>
      </c>
      <c r="F111" s="115">
        <v>0</v>
      </c>
      <c r="G111" s="115">
        <v>0</v>
      </c>
      <c r="H111" s="98"/>
      <c r="I111" s="98"/>
      <c r="J111" s="98"/>
      <c r="K111" s="98"/>
    </row>
    <row r="112" spans="1:11" ht="14.1" customHeight="1" x14ac:dyDescent="0.25">
      <c r="A112" s="98"/>
      <c r="B112" s="98"/>
      <c r="C112" s="114" t="s">
        <v>56</v>
      </c>
      <c r="D112" s="115">
        <v>0</v>
      </c>
      <c r="E112" s="115">
        <v>0</v>
      </c>
      <c r="F112" s="115">
        <v>0</v>
      </c>
      <c r="G112" s="115">
        <v>0</v>
      </c>
      <c r="H112" s="98"/>
      <c r="I112" s="98"/>
      <c r="J112" s="98"/>
      <c r="K112" s="98"/>
    </row>
    <row r="113" spans="1:11" ht="14.1" customHeight="1" x14ac:dyDescent="0.25">
      <c r="A113" s="98"/>
      <c r="B113" s="98"/>
      <c r="C113" s="114" t="s">
        <v>49</v>
      </c>
      <c r="D113" s="115">
        <v>0</v>
      </c>
      <c r="E113" s="115">
        <v>0</v>
      </c>
      <c r="F113" s="115">
        <v>0</v>
      </c>
      <c r="G113" s="115">
        <v>0</v>
      </c>
      <c r="H113" s="98"/>
      <c r="I113" s="98"/>
      <c r="J113" s="98"/>
      <c r="K113" s="98"/>
    </row>
    <row r="114" spans="1:11" ht="14.1" customHeight="1" x14ac:dyDescent="0.25">
      <c r="A114" s="98"/>
      <c r="B114" s="98"/>
      <c r="C114" s="114" t="s">
        <v>50</v>
      </c>
      <c r="D114" s="115">
        <v>0</v>
      </c>
      <c r="E114" s="115">
        <v>0</v>
      </c>
      <c r="F114" s="115">
        <v>0</v>
      </c>
      <c r="G114" s="115">
        <v>0</v>
      </c>
      <c r="H114" s="98"/>
      <c r="I114" s="98"/>
      <c r="J114" s="98"/>
      <c r="K114" s="98"/>
    </row>
    <row r="115" spans="1:11" ht="14.1" customHeight="1" x14ac:dyDescent="0.25">
      <c r="A115" s="98"/>
      <c r="B115" s="98"/>
      <c r="C115" s="114" t="s">
        <v>57</v>
      </c>
      <c r="D115" s="115">
        <v>0</v>
      </c>
      <c r="E115" s="115">
        <v>0</v>
      </c>
      <c r="F115" s="115">
        <v>0</v>
      </c>
      <c r="G115" s="115">
        <v>0</v>
      </c>
      <c r="H115" s="98"/>
      <c r="I115" s="98"/>
      <c r="J115" s="98"/>
      <c r="K115" s="98"/>
    </row>
    <row r="116" spans="1:11" ht="14.1" customHeight="1" x14ac:dyDescent="0.25">
      <c r="A116" s="98"/>
      <c r="B116" s="98"/>
      <c r="C116" s="114" t="s">
        <v>49</v>
      </c>
      <c r="D116" s="115">
        <v>0</v>
      </c>
      <c r="E116" s="115">
        <v>0</v>
      </c>
      <c r="F116" s="115">
        <v>0</v>
      </c>
      <c r="G116" s="115">
        <v>0</v>
      </c>
      <c r="H116" s="98"/>
      <c r="I116" s="98"/>
      <c r="J116" s="98"/>
      <c r="K116" s="98"/>
    </row>
    <row r="117" spans="1:11" ht="14.1" customHeight="1" x14ac:dyDescent="0.25">
      <c r="A117" s="98"/>
      <c r="B117" s="98"/>
      <c r="C117" s="114" t="s">
        <v>58</v>
      </c>
      <c r="D117" s="115">
        <v>0</v>
      </c>
      <c r="E117" s="115">
        <v>0</v>
      </c>
      <c r="F117" s="115">
        <v>0</v>
      </c>
      <c r="G117" s="115">
        <v>0</v>
      </c>
      <c r="H117" s="98"/>
      <c r="I117" s="98"/>
      <c r="J117" s="98"/>
      <c r="K117" s="98"/>
    </row>
    <row r="118" spans="1:11" ht="14.1" customHeight="1" x14ac:dyDescent="0.25">
      <c r="A118" s="98"/>
      <c r="B118" s="98"/>
      <c r="C118" s="114" t="s">
        <v>59</v>
      </c>
      <c r="D118" s="115">
        <v>0</v>
      </c>
      <c r="E118" s="115">
        <v>0</v>
      </c>
      <c r="F118" s="115">
        <v>0</v>
      </c>
      <c r="G118" s="115">
        <v>0</v>
      </c>
      <c r="H118" s="98"/>
      <c r="I118" s="98"/>
      <c r="J118" s="98"/>
      <c r="K118" s="98"/>
    </row>
    <row r="119" spans="1:11" ht="14.1" customHeight="1" x14ac:dyDescent="0.25">
      <c r="A119" s="98"/>
      <c r="B119" s="98"/>
      <c r="C119" s="114" t="s">
        <v>60</v>
      </c>
      <c r="D119" s="115">
        <v>0</v>
      </c>
      <c r="E119" s="115">
        <v>0</v>
      </c>
      <c r="F119" s="115">
        <v>0</v>
      </c>
      <c r="G119" s="115">
        <v>0</v>
      </c>
      <c r="H119" s="98"/>
      <c r="I119" s="98"/>
      <c r="J119" s="98"/>
      <c r="K119" s="98"/>
    </row>
    <row r="120" spans="1:11" ht="14.1" customHeight="1" x14ac:dyDescent="0.25">
      <c r="A120" s="98"/>
      <c r="B120" s="98"/>
      <c r="C120" s="114" t="s">
        <v>61</v>
      </c>
      <c r="D120" s="115">
        <v>0</v>
      </c>
      <c r="E120" s="115">
        <v>0</v>
      </c>
      <c r="F120" s="115">
        <v>0</v>
      </c>
      <c r="G120" s="115">
        <v>0</v>
      </c>
      <c r="H120" s="98"/>
      <c r="I120" s="98"/>
      <c r="J120" s="98"/>
      <c r="K120" s="98"/>
    </row>
    <row r="121" spans="1:11" ht="14.1" customHeight="1" x14ac:dyDescent="0.25">
      <c r="A121" s="98"/>
      <c r="B121" s="98"/>
      <c r="C121" s="114" t="s">
        <v>62</v>
      </c>
      <c r="D121" s="115">
        <v>0</v>
      </c>
      <c r="E121" s="115">
        <v>2000000</v>
      </c>
      <c r="F121" s="115">
        <v>2000000</v>
      </c>
      <c r="G121" s="115">
        <v>2000000</v>
      </c>
      <c r="H121" s="98"/>
      <c r="I121" s="98"/>
      <c r="J121" s="98"/>
      <c r="K121" s="98"/>
    </row>
    <row r="122" spans="1:11" ht="14.1" customHeight="1" x14ac:dyDescent="0.25">
      <c r="A122" s="98"/>
      <c r="B122" s="98"/>
      <c r="C122" s="114" t="s">
        <v>49</v>
      </c>
      <c r="D122" s="115">
        <v>0</v>
      </c>
      <c r="E122" s="115">
        <v>2000000</v>
      </c>
      <c r="F122" s="115">
        <v>2000000</v>
      </c>
      <c r="G122" s="115">
        <v>2000000</v>
      </c>
      <c r="H122" s="98"/>
      <c r="I122" s="98"/>
      <c r="J122" s="98"/>
      <c r="K122" s="98"/>
    </row>
    <row r="123" spans="1:11" ht="14.1" customHeight="1" x14ac:dyDescent="0.25">
      <c r="A123" s="98"/>
      <c r="B123" s="98"/>
      <c r="C123" s="114" t="s">
        <v>58</v>
      </c>
      <c r="D123" s="115">
        <v>0</v>
      </c>
      <c r="E123" s="115">
        <v>0</v>
      </c>
      <c r="F123" s="115">
        <v>0</v>
      </c>
      <c r="G123" s="115">
        <v>0</v>
      </c>
      <c r="H123" s="98"/>
      <c r="I123" s="98"/>
      <c r="J123" s="98"/>
      <c r="K123" s="98"/>
    </row>
    <row r="124" spans="1:11" ht="14.1" customHeight="1" x14ac:dyDescent="0.25">
      <c r="A124" s="98"/>
      <c r="B124" s="98"/>
      <c r="C124" s="114" t="s">
        <v>59</v>
      </c>
      <c r="D124" s="115">
        <v>0</v>
      </c>
      <c r="E124" s="115">
        <v>0</v>
      </c>
      <c r="F124" s="115">
        <v>0</v>
      </c>
      <c r="G124" s="115">
        <v>0</v>
      </c>
      <c r="H124" s="98"/>
      <c r="I124" s="98"/>
      <c r="J124" s="98"/>
      <c r="K124" s="98"/>
    </row>
    <row r="125" spans="1:11" ht="14.1" customHeight="1" x14ac:dyDescent="0.25">
      <c r="A125" s="98"/>
      <c r="B125" s="98"/>
      <c r="C125" s="114" t="s">
        <v>60</v>
      </c>
      <c r="D125" s="115">
        <v>0</v>
      </c>
      <c r="E125" s="115">
        <v>0</v>
      </c>
      <c r="F125" s="115">
        <v>0</v>
      </c>
      <c r="G125" s="115">
        <v>0</v>
      </c>
      <c r="H125" s="98"/>
      <c r="I125" s="98"/>
      <c r="J125" s="98"/>
      <c r="K125" s="98"/>
    </row>
    <row r="126" spans="1:11" ht="14.1" customHeight="1" x14ac:dyDescent="0.25">
      <c r="A126" s="98"/>
      <c r="B126" s="98"/>
      <c r="C126" s="114" t="s">
        <v>61</v>
      </c>
      <c r="D126" s="115">
        <v>0</v>
      </c>
      <c r="E126" s="115">
        <v>0</v>
      </c>
      <c r="F126" s="115">
        <v>0</v>
      </c>
      <c r="G126" s="115">
        <v>0</v>
      </c>
      <c r="H126" s="98"/>
      <c r="I126" s="98"/>
      <c r="J126" s="98"/>
      <c r="K126" s="98"/>
    </row>
    <row r="127" spans="1:11" ht="14.1" customHeight="1" x14ac:dyDescent="0.25">
      <c r="A127" s="98"/>
      <c r="B127" s="98"/>
      <c r="C127" s="114" t="s">
        <v>63</v>
      </c>
      <c r="D127" s="115">
        <v>0</v>
      </c>
      <c r="E127" s="115">
        <v>0</v>
      </c>
      <c r="F127" s="115">
        <v>0</v>
      </c>
      <c r="G127" s="115">
        <v>0</v>
      </c>
      <c r="H127" s="98"/>
      <c r="I127" s="98"/>
      <c r="J127" s="98"/>
      <c r="K127" s="98"/>
    </row>
    <row r="128" spans="1:11" ht="14.1" customHeight="1" x14ac:dyDescent="0.25">
      <c r="A128" s="98"/>
      <c r="B128" s="98"/>
      <c r="C128" s="114" t="s">
        <v>49</v>
      </c>
      <c r="D128" s="115">
        <v>0</v>
      </c>
      <c r="E128" s="115">
        <v>0</v>
      </c>
      <c r="F128" s="115">
        <v>0</v>
      </c>
      <c r="G128" s="115">
        <v>0</v>
      </c>
      <c r="H128" s="98"/>
      <c r="I128" s="98"/>
      <c r="J128" s="98"/>
      <c r="K128" s="98"/>
    </row>
    <row r="129" spans="1:11" ht="14.1" customHeight="1" x14ac:dyDescent="0.25">
      <c r="A129" s="98"/>
      <c r="B129" s="98"/>
      <c r="C129" s="114" t="s">
        <v>58</v>
      </c>
      <c r="D129" s="115">
        <v>0</v>
      </c>
      <c r="E129" s="115">
        <v>0</v>
      </c>
      <c r="F129" s="115">
        <v>0</v>
      </c>
      <c r="G129" s="115">
        <v>0</v>
      </c>
      <c r="H129" s="98"/>
      <c r="I129" s="98"/>
      <c r="J129" s="98"/>
      <c r="K129" s="98"/>
    </row>
    <row r="130" spans="1:11" ht="14.1" customHeight="1" x14ac:dyDescent="0.25">
      <c r="A130" s="98"/>
      <c r="B130" s="98"/>
      <c r="C130" s="114" t="s">
        <v>59</v>
      </c>
      <c r="D130" s="115">
        <v>0</v>
      </c>
      <c r="E130" s="115">
        <v>0</v>
      </c>
      <c r="F130" s="115">
        <v>0</v>
      </c>
      <c r="G130" s="115">
        <v>0</v>
      </c>
      <c r="H130" s="98"/>
      <c r="I130" s="98"/>
      <c r="J130" s="98"/>
      <c r="K130" s="98"/>
    </row>
    <row r="131" spans="1:11" ht="14.1" customHeight="1" x14ac:dyDescent="0.25">
      <c r="A131" s="98"/>
      <c r="B131" s="98"/>
      <c r="C131" s="114" t="s">
        <v>60</v>
      </c>
      <c r="D131" s="115">
        <v>0</v>
      </c>
      <c r="E131" s="115">
        <v>0</v>
      </c>
      <c r="F131" s="115">
        <v>0</v>
      </c>
      <c r="G131" s="115">
        <v>0</v>
      </c>
      <c r="H131" s="98"/>
      <c r="I131" s="98"/>
      <c r="J131" s="98"/>
      <c r="K131" s="98"/>
    </row>
    <row r="132" spans="1:11" ht="14.1" customHeight="1" x14ac:dyDescent="0.25">
      <c r="A132" s="98"/>
      <c r="B132" s="98"/>
      <c r="C132" s="114" t="s">
        <v>61</v>
      </c>
      <c r="D132" s="115">
        <v>0</v>
      </c>
      <c r="E132" s="115">
        <v>0</v>
      </c>
      <c r="F132" s="115">
        <v>0</v>
      </c>
      <c r="G132" s="115">
        <v>0</v>
      </c>
      <c r="H132" s="98"/>
      <c r="I132" s="98"/>
      <c r="J132" s="98"/>
      <c r="K132" s="98"/>
    </row>
    <row r="133" spans="1:11" ht="14.1" customHeight="1" x14ac:dyDescent="0.25">
      <c r="A133" s="98"/>
      <c r="B133" s="98"/>
      <c r="C133" s="114" t="s">
        <v>64</v>
      </c>
      <c r="D133" s="115">
        <v>0</v>
      </c>
      <c r="E133" s="115">
        <v>0</v>
      </c>
      <c r="F133" s="115">
        <v>0</v>
      </c>
      <c r="G133" s="115">
        <v>0</v>
      </c>
      <c r="H133" s="98"/>
      <c r="I133" s="98"/>
      <c r="J133" s="98"/>
      <c r="K133" s="98"/>
    </row>
    <row r="134" spans="1:11" ht="14.1" customHeight="1" x14ac:dyDescent="0.25">
      <c r="A134" s="98"/>
      <c r="B134" s="98"/>
      <c r="C134" s="114" t="s">
        <v>65</v>
      </c>
      <c r="D134" s="115">
        <v>0</v>
      </c>
      <c r="E134" s="115">
        <v>0</v>
      </c>
      <c r="F134" s="115">
        <v>0</v>
      </c>
      <c r="G134" s="115">
        <v>0</v>
      </c>
      <c r="H134" s="98"/>
      <c r="I134" s="98"/>
      <c r="J134" s="98"/>
      <c r="K134" s="98"/>
    </row>
    <row r="135" spans="1:11" ht="14.1" customHeight="1" x14ac:dyDescent="0.25">
      <c r="A135" s="98"/>
      <c r="B135" s="98"/>
      <c r="C135" s="116" t="s">
        <v>25</v>
      </c>
      <c r="D135" s="115">
        <v>0</v>
      </c>
      <c r="E135" s="115">
        <v>2000000</v>
      </c>
      <c r="F135" s="115">
        <v>2000000</v>
      </c>
      <c r="G135" s="115">
        <v>2000000</v>
      </c>
      <c r="H135" s="98"/>
      <c r="I135" s="98"/>
      <c r="J135" s="98"/>
      <c r="K135" s="98"/>
    </row>
    <row r="136" spans="1:11" ht="15" customHeight="1" x14ac:dyDescent="0.25">
      <c r="A136" s="98"/>
      <c r="B136" s="98"/>
      <c r="C136" s="117" t="s">
        <v>18</v>
      </c>
      <c r="D136" s="118" t="s">
        <v>18</v>
      </c>
      <c r="E136" s="118" t="s">
        <v>18</v>
      </c>
      <c r="F136" s="118" t="s">
        <v>18</v>
      </c>
      <c r="G136" s="118" t="s">
        <v>18</v>
      </c>
      <c r="H136" s="98"/>
      <c r="I136" s="98"/>
      <c r="J136" s="98"/>
      <c r="K136" s="98"/>
    </row>
    <row r="137" spans="1:11" ht="15" customHeight="1" x14ac:dyDescent="0.25">
      <c r="A137" s="98"/>
      <c r="B137" s="98"/>
      <c r="C137" s="101" t="s">
        <v>171</v>
      </c>
      <c r="D137" s="119">
        <v>0</v>
      </c>
      <c r="E137" s="119">
        <v>74800000</v>
      </c>
      <c r="F137" s="119">
        <v>74800000</v>
      </c>
      <c r="G137" s="119">
        <v>75000000</v>
      </c>
      <c r="H137" s="98"/>
      <c r="I137" s="98"/>
      <c r="J137" s="98"/>
      <c r="K137" s="98"/>
    </row>
    <row r="138" spans="1:11" ht="15" customHeight="1" x14ac:dyDescent="0.25">
      <c r="A138" s="98"/>
      <c r="B138" s="98"/>
      <c r="C138" s="102" t="s">
        <v>48</v>
      </c>
      <c r="D138" s="120">
        <v>0</v>
      </c>
      <c r="E138" s="120">
        <v>46488000</v>
      </c>
      <c r="F138" s="120">
        <v>46488000</v>
      </c>
      <c r="G138" s="120">
        <v>46488000</v>
      </c>
      <c r="H138" s="98"/>
      <c r="I138" s="98"/>
      <c r="J138" s="98"/>
      <c r="K138" s="98"/>
    </row>
    <row r="139" spans="1:11" ht="15" customHeight="1" x14ac:dyDescent="0.25">
      <c r="A139" s="98"/>
      <c r="B139" s="98"/>
      <c r="C139" s="102" t="s">
        <v>49</v>
      </c>
      <c r="D139" s="120">
        <v>0</v>
      </c>
      <c r="E139" s="120">
        <v>46488000</v>
      </c>
      <c r="F139" s="120">
        <v>46488000</v>
      </c>
      <c r="G139" s="120">
        <v>46488000</v>
      </c>
      <c r="H139" s="98"/>
      <c r="I139" s="98"/>
      <c r="J139" s="98"/>
      <c r="K139" s="98"/>
    </row>
    <row r="140" spans="1:11" ht="15" customHeight="1" x14ac:dyDescent="0.25">
      <c r="A140" s="98"/>
      <c r="B140" s="98"/>
      <c r="C140" s="102" t="s">
        <v>50</v>
      </c>
      <c r="D140" s="120">
        <v>0</v>
      </c>
      <c r="E140" s="120">
        <v>0</v>
      </c>
      <c r="F140" s="120">
        <v>0</v>
      </c>
      <c r="G140" s="120">
        <v>0</v>
      </c>
      <c r="H140" s="98"/>
      <c r="I140" s="98"/>
      <c r="J140" s="98"/>
      <c r="K140" s="98"/>
    </row>
    <row r="141" spans="1:11" ht="15" customHeight="1" x14ac:dyDescent="0.25">
      <c r="A141" s="98"/>
      <c r="B141" s="98"/>
      <c r="C141" s="102" t="s">
        <v>51</v>
      </c>
      <c r="D141" s="120">
        <v>0</v>
      </c>
      <c r="E141" s="120">
        <v>9522000</v>
      </c>
      <c r="F141" s="120">
        <v>9522000</v>
      </c>
      <c r="G141" s="120">
        <v>9522000</v>
      </c>
      <c r="H141" s="98"/>
      <c r="I141" s="98"/>
      <c r="J141" s="98"/>
      <c r="K141" s="98"/>
    </row>
    <row r="142" spans="1:11" ht="15" customHeight="1" x14ac:dyDescent="0.25">
      <c r="A142" s="98"/>
      <c r="B142" s="98"/>
      <c r="C142" s="102" t="s">
        <v>49</v>
      </c>
      <c r="D142" s="120">
        <v>0</v>
      </c>
      <c r="E142" s="120">
        <v>9522000</v>
      </c>
      <c r="F142" s="120">
        <v>9522000</v>
      </c>
      <c r="G142" s="120">
        <v>9522000</v>
      </c>
      <c r="H142" s="98"/>
      <c r="I142" s="98"/>
      <c r="J142" s="98"/>
      <c r="K142" s="98"/>
    </row>
    <row r="143" spans="1:11" ht="15" customHeight="1" x14ac:dyDescent="0.25">
      <c r="A143" s="98"/>
      <c r="B143" s="98"/>
      <c r="C143" s="102" t="s">
        <v>50</v>
      </c>
      <c r="D143" s="120">
        <v>0</v>
      </c>
      <c r="E143" s="120">
        <v>0</v>
      </c>
      <c r="F143" s="120">
        <v>0</v>
      </c>
      <c r="G143" s="120">
        <v>0</v>
      </c>
      <c r="H143" s="98"/>
      <c r="I143" s="98"/>
      <c r="J143" s="98"/>
      <c r="K143" s="98"/>
    </row>
    <row r="144" spans="1:11" ht="15" customHeight="1" x14ac:dyDescent="0.25">
      <c r="A144" s="98"/>
      <c r="B144" s="98"/>
      <c r="C144" s="102" t="s">
        <v>52</v>
      </c>
      <c r="D144" s="120">
        <v>0</v>
      </c>
      <c r="E144" s="120">
        <v>16350000</v>
      </c>
      <c r="F144" s="120">
        <v>16350000</v>
      </c>
      <c r="G144" s="120">
        <v>16550000</v>
      </c>
      <c r="H144" s="98"/>
      <c r="I144" s="98"/>
      <c r="J144" s="98"/>
      <c r="K144" s="98"/>
    </row>
    <row r="145" spans="1:11" ht="15" customHeight="1" x14ac:dyDescent="0.25">
      <c r="A145" s="98"/>
      <c r="B145" s="98"/>
      <c r="C145" s="102" t="s">
        <v>49</v>
      </c>
      <c r="D145" s="120">
        <v>0</v>
      </c>
      <c r="E145" s="120">
        <v>16350000</v>
      </c>
      <c r="F145" s="120">
        <v>16350000</v>
      </c>
      <c r="G145" s="120">
        <v>16550000</v>
      </c>
      <c r="H145" s="98"/>
      <c r="I145" s="98"/>
      <c r="J145" s="98"/>
      <c r="K145" s="98"/>
    </row>
    <row r="146" spans="1:11" ht="15" customHeight="1" x14ac:dyDescent="0.25">
      <c r="A146" s="98"/>
      <c r="B146" s="98"/>
      <c r="C146" s="102" t="s">
        <v>50</v>
      </c>
      <c r="D146" s="120">
        <v>0</v>
      </c>
      <c r="E146" s="120">
        <v>0</v>
      </c>
      <c r="F146" s="120">
        <v>0</v>
      </c>
      <c r="G146" s="120">
        <v>0</v>
      </c>
      <c r="H146" s="98"/>
      <c r="I146" s="98"/>
      <c r="J146" s="98"/>
      <c r="K146" s="98"/>
    </row>
    <row r="147" spans="1:11" ht="15" customHeight="1" x14ac:dyDescent="0.25">
      <c r="A147" s="98"/>
      <c r="B147" s="98"/>
      <c r="C147" s="102" t="s">
        <v>53</v>
      </c>
      <c r="D147" s="120">
        <v>0</v>
      </c>
      <c r="E147" s="120">
        <v>0</v>
      </c>
      <c r="F147" s="120">
        <v>0</v>
      </c>
      <c r="G147" s="120">
        <v>0</v>
      </c>
      <c r="H147" s="98"/>
      <c r="I147" s="98"/>
      <c r="J147" s="98"/>
      <c r="K147" s="98"/>
    </row>
    <row r="148" spans="1:11" ht="15" customHeight="1" x14ac:dyDescent="0.25">
      <c r="A148" s="98"/>
      <c r="B148" s="98"/>
      <c r="C148" s="102" t="s">
        <v>49</v>
      </c>
      <c r="D148" s="120">
        <v>0</v>
      </c>
      <c r="E148" s="120">
        <v>0</v>
      </c>
      <c r="F148" s="120">
        <v>0</v>
      </c>
      <c r="G148" s="120">
        <v>0</v>
      </c>
      <c r="H148" s="98"/>
      <c r="I148" s="98"/>
      <c r="J148" s="98"/>
      <c r="K148" s="98"/>
    </row>
    <row r="149" spans="1:11" ht="15" customHeight="1" x14ac:dyDescent="0.25">
      <c r="A149" s="98"/>
      <c r="B149" s="98"/>
      <c r="C149" s="102" t="s">
        <v>50</v>
      </c>
      <c r="D149" s="120">
        <v>0</v>
      </c>
      <c r="E149" s="120">
        <v>0</v>
      </c>
      <c r="F149" s="120">
        <v>0</v>
      </c>
      <c r="G149" s="120">
        <v>0</v>
      </c>
      <c r="H149" s="98"/>
      <c r="I149" s="98"/>
      <c r="J149" s="98"/>
      <c r="K149" s="98"/>
    </row>
    <row r="150" spans="1:11" ht="20.100000000000001" customHeight="1" x14ac:dyDescent="0.25">
      <c r="A150" s="98"/>
      <c r="B150" s="98"/>
      <c r="C150" s="102" t="s">
        <v>172</v>
      </c>
      <c r="D150" s="121">
        <v>0</v>
      </c>
      <c r="E150" s="121">
        <v>0</v>
      </c>
      <c r="F150" s="121">
        <v>0</v>
      </c>
      <c r="G150" s="121">
        <v>0</v>
      </c>
      <c r="H150" s="98"/>
      <c r="I150" s="98"/>
      <c r="J150" s="98"/>
      <c r="K150" s="98"/>
    </row>
    <row r="151" spans="1:11" ht="15" customHeight="1" x14ac:dyDescent="0.25">
      <c r="A151" s="98"/>
      <c r="B151" s="98"/>
      <c r="C151" s="102" t="s">
        <v>49</v>
      </c>
      <c r="D151" s="120">
        <v>0</v>
      </c>
      <c r="E151" s="120">
        <v>0</v>
      </c>
      <c r="F151" s="120">
        <v>0</v>
      </c>
      <c r="G151" s="120">
        <v>0</v>
      </c>
      <c r="H151" s="98"/>
      <c r="I151" s="98"/>
      <c r="J151" s="98"/>
      <c r="K151" s="98"/>
    </row>
    <row r="152" spans="1:11" ht="15" customHeight="1" x14ac:dyDescent="0.25">
      <c r="A152" s="98"/>
      <c r="B152" s="98"/>
      <c r="C152" s="102" t="s">
        <v>50</v>
      </c>
      <c r="D152" s="120">
        <v>0</v>
      </c>
      <c r="E152" s="120">
        <v>0</v>
      </c>
      <c r="F152" s="120">
        <v>0</v>
      </c>
      <c r="G152" s="120">
        <v>0</v>
      </c>
      <c r="H152" s="98"/>
      <c r="I152" s="98"/>
      <c r="J152" s="98"/>
      <c r="K152" s="98"/>
    </row>
    <row r="153" spans="1:11" ht="15" customHeight="1" x14ac:dyDescent="0.25">
      <c r="A153" s="98"/>
      <c r="B153" s="98"/>
      <c r="C153" s="102" t="s">
        <v>55</v>
      </c>
      <c r="D153" s="120">
        <v>0</v>
      </c>
      <c r="E153" s="120">
        <v>200000</v>
      </c>
      <c r="F153" s="120">
        <v>200000</v>
      </c>
      <c r="G153" s="120">
        <v>200000</v>
      </c>
      <c r="H153" s="98"/>
      <c r="I153" s="98"/>
      <c r="J153" s="98"/>
      <c r="K153" s="98"/>
    </row>
    <row r="154" spans="1:11" ht="15" customHeight="1" x14ac:dyDescent="0.25">
      <c r="A154" s="98"/>
      <c r="B154" s="98"/>
      <c r="C154" s="102" t="s">
        <v>49</v>
      </c>
      <c r="D154" s="120">
        <v>0</v>
      </c>
      <c r="E154" s="120">
        <v>200000</v>
      </c>
      <c r="F154" s="120">
        <v>200000</v>
      </c>
      <c r="G154" s="120">
        <v>200000</v>
      </c>
      <c r="H154" s="98"/>
      <c r="I154" s="98"/>
      <c r="J154" s="98"/>
      <c r="K154" s="98"/>
    </row>
    <row r="155" spans="1:11" ht="15" customHeight="1" x14ac:dyDescent="0.25">
      <c r="A155" s="98"/>
      <c r="B155" s="98"/>
      <c r="C155" s="102" t="s">
        <v>50</v>
      </c>
      <c r="D155" s="120">
        <v>0</v>
      </c>
      <c r="E155" s="120">
        <v>0</v>
      </c>
      <c r="F155" s="120">
        <v>0</v>
      </c>
      <c r="G155" s="120">
        <v>0</v>
      </c>
      <c r="H155" s="98"/>
      <c r="I155" s="98"/>
      <c r="J155" s="98"/>
      <c r="K155" s="98"/>
    </row>
    <row r="156" spans="1:11" ht="15" customHeight="1" x14ac:dyDescent="0.25">
      <c r="A156" s="98"/>
      <c r="B156" s="98"/>
      <c r="C156" s="102" t="s">
        <v>56</v>
      </c>
      <c r="D156" s="120">
        <v>0</v>
      </c>
      <c r="E156" s="120">
        <v>240000</v>
      </c>
      <c r="F156" s="120">
        <v>240000</v>
      </c>
      <c r="G156" s="120">
        <v>240000</v>
      </c>
      <c r="H156" s="98"/>
      <c r="I156" s="98"/>
      <c r="J156" s="98"/>
      <c r="K156" s="98"/>
    </row>
    <row r="157" spans="1:11" ht="15" customHeight="1" x14ac:dyDescent="0.25">
      <c r="A157" s="98"/>
      <c r="B157" s="98"/>
      <c r="C157" s="102" t="s">
        <v>49</v>
      </c>
      <c r="D157" s="120">
        <v>0</v>
      </c>
      <c r="E157" s="120">
        <v>240000</v>
      </c>
      <c r="F157" s="120">
        <v>240000</v>
      </c>
      <c r="G157" s="120">
        <v>240000</v>
      </c>
      <c r="H157" s="98"/>
      <c r="I157" s="98"/>
      <c r="J157" s="98"/>
      <c r="K157" s="98"/>
    </row>
    <row r="158" spans="1:11" ht="15" customHeight="1" x14ac:dyDescent="0.25">
      <c r="A158" s="98"/>
      <c r="B158" s="98"/>
      <c r="C158" s="102" t="s">
        <v>50</v>
      </c>
      <c r="D158" s="120">
        <v>0</v>
      </c>
      <c r="E158" s="120">
        <v>0</v>
      </c>
      <c r="F158" s="120">
        <v>0</v>
      </c>
      <c r="G158" s="120">
        <v>0</v>
      </c>
      <c r="H158" s="98"/>
      <c r="I158" s="98"/>
      <c r="J158" s="98"/>
      <c r="K158" s="98"/>
    </row>
    <row r="159" spans="1:11" ht="15" customHeight="1" x14ac:dyDescent="0.25">
      <c r="A159" s="98"/>
      <c r="B159" s="98"/>
      <c r="C159" s="102" t="s">
        <v>57</v>
      </c>
      <c r="D159" s="120">
        <v>0</v>
      </c>
      <c r="E159" s="120">
        <v>0</v>
      </c>
      <c r="F159" s="120">
        <v>0</v>
      </c>
      <c r="G159" s="120">
        <v>0</v>
      </c>
      <c r="H159" s="98"/>
      <c r="I159" s="98"/>
      <c r="J159" s="98"/>
      <c r="K159" s="98"/>
    </row>
    <row r="160" spans="1:11" ht="15" customHeight="1" x14ac:dyDescent="0.25">
      <c r="A160" s="98"/>
      <c r="B160" s="98"/>
      <c r="C160" s="102" t="s">
        <v>49</v>
      </c>
      <c r="D160" s="120">
        <v>0</v>
      </c>
      <c r="E160" s="120">
        <v>0</v>
      </c>
      <c r="F160" s="120">
        <v>0</v>
      </c>
      <c r="G160" s="120">
        <v>0</v>
      </c>
      <c r="H160" s="98"/>
      <c r="I160" s="98"/>
      <c r="J160" s="98"/>
      <c r="K160" s="98"/>
    </row>
    <row r="161" spans="1:11" ht="15" customHeight="1" x14ac:dyDescent="0.25">
      <c r="A161" s="98"/>
      <c r="B161" s="98"/>
      <c r="C161" s="102" t="s">
        <v>58</v>
      </c>
      <c r="D161" s="120">
        <v>0</v>
      </c>
      <c r="E161" s="120">
        <v>0</v>
      </c>
      <c r="F161" s="120">
        <v>0</v>
      </c>
      <c r="G161" s="120">
        <v>0</v>
      </c>
      <c r="H161" s="98"/>
      <c r="I161" s="98"/>
      <c r="J161" s="98"/>
      <c r="K161" s="98"/>
    </row>
    <row r="162" spans="1:11" ht="15" customHeight="1" x14ac:dyDescent="0.25">
      <c r="A162" s="98"/>
      <c r="B162" s="98"/>
      <c r="C162" s="102" t="s">
        <v>59</v>
      </c>
      <c r="D162" s="120">
        <v>0</v>
      </c>
      <c r="E162" s="120">
        <v>0</v>
      </c>
      <c r="F162" s="120">
        <v>0</v>
      </c>
      <c r="G162" s="120">
        <v>0</v>
      </c>
      <c r="H162" s="98"/>
      <c r="I162" s="98"/>
      <c r="J162" s="98"/>
      <c r="K162" s="98"/>
    </row>
    <row r="163" spans="1:11" ht="15" customHeight="1" x14ac:dyDescent="0.25">
      <c r="A163" s="98"/>
      <c r="B163" s="98"/>
      <c r="C163" s="102" t="s">
        <v>60</v>
      </c>
      <c r="D163" s="120">
        <v>0</v>
      </c>
      <c r="E163" s="120">
        <v>0</v>
      </c>
      <c r="F163" s="120">
        <v>0</v>
      </c>
      <c r="G163" s="120">
        <v>0</v>
      </c>
      <c r="H163" s="98"/>
      <c r="I163" s="98"/>
      <c r="J163" s="98"/>
      <c r="K163" s="98"/>
    </row>
    <row r="164" spans="1:11" ht="15" customHeight="1" x14ac:dyDescent="0.25">
      <c r="A164" s="98"/>
      <c r="B164" s="98"/>
      <c r="C164" s="102" t="s">
        <v>61</v>
      </c>
      <c r="D164" s="120">
        <v>0</v>
      </c>
      <c r="E164" s="120">
        <v>0</v>
      </c>
      <c r="F164" s="120">
        <v>0</v>
      </c>
      <c r="G164" s="120">
        <v>0</v>
      </c>
      <c r="H164" s="98"/>
      <c r="I164" s="98"/>
      <c r="J164" s="98"/>
      <c r="K164" s="98"/>
    </row>
    <row r="165" spans="1:11" ht="15" customHeight="1" x14ac:dyDescent="0.25">
      <c r="A165" s="98"/>
      <c r="B165" s="98"/>
      <c r="C165" s="102" t="s">
        <v>62</v>
      </c>
      <c r="D165" s="120">
        <v>0</v>
      </c>
      <c r="E165" s="120">
        <v>2000000</v>
      </c>
      <c r="F165" s="120">
        <v>2000000</v>
      </c>
      <c r="G165" s="120">
        <v>2000000</v>
      </c>
      <c r="H165" s="98"/>
      <c r="I165" s="98"/>
      <c r="J165" s="98"/>
      <c r="K165" s="98"/>
    </row>
    <row r="166" spans="1:11" ht="15" customHeight="1" x14ac:dyDescent="0.25">
      <c r="A166" s="98"/>
      <c r="B166" s="98"/>
      <c r="C166" s="102" t="s">
        <v>49</v>
      </c>
      <c r="D166" s="120">
        <v>0</v>
      </c>
      <c r="E166" s="120">
        <v>2000000</v>
      </c>
      <c r="F166" s="120">
        <v>2000000</v>
      </c>
      <c r="G166" s="120">
        <v>2000000</v>
      </c>
      <c r="H166" s="98"/>
      <c r="I166" s="98"/>
      <c r="J166" s="98"/>
      <c r="K166" s="98"/>
    </row>
    <row r="167" spans="1:11" ht="15" customHeight="1" x14ac:dyDescent="0.25">
      <c r="A167" s="98"/>
      <c r="B167" s="98"/>
      <c r="C167" s="102" t="s">
        <v>58</v>
      </c>
      <c r="D167" s="120">
        <v>0</v>
      </c>
      <c r="E167" s="120">
        <v>0</v>
      </c>
      <c r="F167" s="120">
        <v>0</v>
      </c>
      <c r="G167" s="120">
        <v>0</v>
      </c>
      <c r="H167" s="98"/>
      <c r="I167" s="98"/>
      <c r="J167" s="98"/>
      <c r="K167" s="98"/>
    </row>
    <row r="168" spans="1:11" ht="15" customHeight="1" x14ac:dyDescent="0.25">
      <c r="A168" s="98"/>
      <c r="B168" s="98"/>
      <c r="C168" s="102" t="s">
        <v>59</v>
      </c>
      <c r="D168" s="120">
        <v>0</v>
      </c>
      <c r="E168" s="120">
        <v>0</v>
      </c>
      <c r="F168" s="120">
        <v>0</v>
      </c>
      <c r="G168" s="120">
        <v>0</v>
      </c>
      <c r="H168" s="98"/>
      <c r="I168" s="98"/>
      <c r="J168" s="98"/>
      <c r="K168" s="98"/>
    </row>
    <row r="169" spans="1:11" ht="15" customHeight="1" x14ac:dyDescent="0.25">
      <c r="A169" s="98"/>
      <c r="B169" s="98"/>
      <c r="C169" s="102" t="s">
        <v>60</v>
      </c>
      <c r="D169" s="120">
        <v>0</v>
      </c>
      <c r="E169" s="120">
        <v>0</v>
      </c>
      <c r="F169" s="120">
        <v>0</v>
      </c>
      <c r="G169" s="120">
        <v>0</v>
      </c>
      <c r="H169" s="98"/>
      <c r="I169" s="98"/>
      <c r="J169" s="98"/>
      <c r="K169" s="98"/>
    </row>
    <row r="170" spans="1:11" ht="15" customHeight="1" x14ac:dyDescent="0.25">
      <c r="A170" s="98"/>
      <c r="B170" s="98"/>
      <c r="C170" s="102" t="s">
        <v>61</v>
      </c>
      <c r="D170" s="120">
        <v>0</v>
      </c>
      <c r="E170" s="120">
        <v>0</v>
      </c>
      <c r="F170" s="120">
        <v>0</v>
      </c>
      <c r="G170" s="120">
        <v>0</v>
      </c>
      <c r="H170" s="98"/>
      <c r="I170" s="98"/>
      <c r="J170" s="98"/>
      <c r="K170" s="98"/>
    </row>
    <row r="171" spans="1:11" ht="15" customHeight="1" x14ac:dyDescent="0.25">
      <c r="A171" s="98"/>
      <c r="B171" s="98"/>
      <c r="C171" s="102" t="s">
        <v>63</v>
      </c>
      <c r="D171" s="120">
        <v>0</v>
      </c>
      <c r="E171" s="120">
        <v>0</v>
      </c>
      <c r="F171" s="120">
        <v>0</v>
      </c>
      <c r="G171" s="120">
        <v>0</v>
      </c>
      <c r="H171" s="98"/>
      <c r="I171" s="98"/>
      <c r="J171" s="98"/>
      <c r="K171" s="98"/>
    </row>
    <row r="172" spans="1:11" ht="15" customHeight="1" x14ac:dyDescent="0.25">
      <c r="A172" s="98"/>
      <c r="B172" s="98"/>
      <c r="C172" s="102" t="s">
        <v>49</v>
      </c>
      <c r="D172" s="120">
        <v>0</v>
      </c>
      <c r="E172" s="120">
        <v>0</v>
      </c>
      <c r="F172" s="120">
        <v>0</v>
      </c>
      <c r="G172" s="120">
        <v>0</v>
      </c>
      <c r="H172" s="98"/>
      <c r="I172" s="98"/>
      <c r="J172" s="98"/>
      <c r="K172" s="98"/>
    </row>
    <row r="173" spans="1:11" ht="15" customHeight="1" x14ac:dyDescent="0.25">
      <c r="A173" s="98"/>
      <c r="B173" s="98"/>
      <c r="C173" s="102" t="s">
        <v>58</v>
      </c>
      <c r="D173" s="120">
        <v>0</v>
      </c>
      <c r="E173" s="120">
        <v>0</v>
      </c>
      <c r="F173" s="120">
        <v>0</v>
      </c>
      <c r="G173" s="120">
        <v>0</v>
      </c>
      <c r="H173" s="98"/>
      <c r="I173" s="98"/>
      <c r="J173" s="98"/>
      <c r="K173" s="98"/>
    </row>
    <row r="174" spans="1:11" ht="15" customHeight="1" x14ac:dyDescent="0.25">
      <c r="A174" s="98"/>
      <c r="B174" s="98"/>
      <c r="C174" s="102" t="s">
        <v>59</v>
      </c>
      <c r="D174" s="120">
        <v>0</v>
      </c>
      <c r="E174" s="120">
        <v>0</v>
      </c>
      <c r="F174" s="120">
        <v>0</v>
      </c>
      <c r="G174" s="120">
        <v>0</v>
      </c>
      <c r="H174" s="98"/>
      <c r="I174" s="98"/>
      <c r="J174" s="98"/>
      <c r="K174" s="98"/>
    </row>
    <row r="175" spans="1:11" ht="15" customHeight="1" x14ac:dyDescent="0.25">
      <c r="A175" s="98"/>
      <c r="B175" s="98"/>
      <c r="C175" s="102" t="s">
        <v>60</v>
      </c>
      <c r="D175" s="120">
        <v>0</v>
      </c>
      <c r="E175" s="120">
        <v>0</v>
      </c>
      <c r="F175" s="120">
        <v>0</v>
      </c>
      <c r="G175" s="120">
        <v>0</v>
      </c>
      <c r="H175" s="98"/>
      <c r="I175" s="98"/>
      <c r="J175" s="98"/>
      <c r="K175" s="98"/>
    </row>
    <row r="176" spans="1:11" ht="15" customHeight="1" x14ac:dyDescent="0.25">
      <c r="A176" s="98"/>
      <c r="B176" s="98"/>
      <c r="C176" s="102" t="s">
        <v>61</v>
      </c>
      <c r="D176" s="120">
        <v>0</v>
      </c>
      <c r="E176" s="120">
        <v>0</v>
      </c>
      <c r="F176" s="120">
        <v>0</v>
      </c>
      <c r="G176" s="120">
        <v>0</v>
      </c>
      <c r="H176" s="98"/>
      <c r="I176" s="98"/>
      <c r="J176" s="98"/>
      <c r="K176" s="98"/>
    </row>
    <row r="177" spans="1:11" ht="15" customHeight="1" x14ac:dyDescent="0.25">
      <c r="A177" s="98"/>
      <c r="B177" s="98"/>
      <c r="C177" s="102" t="s">
        <v>64</v>
      </c>
      <c r="D177" s="120">
        <v>0</v>
      </c>
      <c r="E177" s="120">
        <v>0</v>
      </c>
      <c r="F177" s="120">
        <v>0</v>
      </c>
      <c r="G177" s="120">
        <v>0</v>
      </c>
      <c r="H177" s="98"/>
      <c r="I177" s="98"/>
      <c r="J177" s="98"/>
      <c r="K177" s="98"/>
    </row>
    <row r="178" spans="1:11" ht="15" customHeight="1" x14ac:dyDescent="0.25">
      <c r="A178" s="98"/>
      <c r="B178" s="98"/>
      <c r="C178" s="102" t="s">
        <v>65</v>
      </c>
      <c r="D178" s="120">
        <v>0</v>
      </c>
      <c r="E178" s="120">
        <v>0</v>
      </c>
      <c r="F178" s="120">
        <v>0</v>
      </c>
      <c r="G178" s="120">
        <v>0</v>
      </c>
      <c r="H178" s="98"/>
      <c r="I178" s="98"/>
      <c r="J178" s="98"/>
      <c r="K178" s="98"/>
    </row>
    <row r="179" spans="1:11" ht="20.100000000000001" customHeight="1" x14ac:dyDescent="0.25">
      <c r="A179" s="98"/>
      <c r="B179" s="98"/>
      <c r="C179" s="122" t="s">
        <v>18</v>
      </c>
      <c r="D179" s="98"/>
      <c r="E179" s="98"/>
      <c r="F179" s="98"/>
      <c r="G179" s="98"/>
      <c r="H179" s="98"/>
      <c r="I179" s="98"/>
      <c r="J179" s="98"/>
      <c r="K179" s="98"/>
    </row>
  </sheetData>
  <mergeCells count="23">
    <mergeCell ref="D6:G6"/>
    <mergeCell ref="C1:G1"/>
    <mergeCell ref="C2:G2"/>
    <mergeCell ref="D3:G3"/>
    <mergeCell ref="D4:G4"/>
    <mergeCell ref="D5:G5"/>
    <mergeCell ref="C78:G78"/>
    <mergeCell ref="D7:G7"/>
    <mergeCell ref="C8:G8"/>
    <mergeCell ref="C9:G9"/>
    <mergeCell ref="D10:G10"/>
    <mergeCell ref="D14:G14"/>
    <mergeCell ref="C20:G20"/>
    <mergeCell ref="D21:G21"/>
    <mergeCell ref="D22:G22"/>
    <mergeCell ref="D23:G23"/>
    <mergeCell ref="D24:G24"/>
    <mergeCell ref="C33:G33"/>
    <mergeCell ref="D79:G79"/>
    <mergeCell ref="D80:G80"/>
    <mergeCell ref="D81:G81"/>
    <mergeCell ref="D82:G82"/>
    <mergeCell ref="C91:G91"/>
  </mergeCells>
  <pageMargins left="0" right="0" top="0" bottom="0" header="0" footer="0"/>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346"/>
  <sheetViews>
    <sheetView view="pageBreakPreview" topLeftCell="A317" zoomScale="60" zoomScaleNormal="100" workbookViewId="0">
      <selection activeCell="H356" sqref="H356"/>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1756</v>
      </c>
      <c r="D3" s="1632"/>
      <c r="E3" s="1632"/>
      <c r="F3" s="1632"/>
      <c r="G3" s="23"/>
      <c r="H3" s="23"/>
      <c r="I3" s="23"/>
      <c r="J3" s="23"/>
    </row>
    <row r="4" spans="1:10" ht="14.1" customHeight="1" x14ac:dyDescent="0.25">
      <c r="A4" s="23"/>
      <c r="B4" s="25" t="s">
        <v>4</v>
      </c>
      <c r="C4" s="1631" t="s">
        <v>1657</v>
      </c>
      <c r="D4" s="1632"/>
      <c r="E4" s="1632"/>
      <c r="F4" s="1632"/>
      <c r="G4" s="23"/>
      <c r="H4" s="23"/>
      <c r="I4" s="23"/>
      <c r="J4" s="23"/>
    </row>
    <row r="5" spans="1:10" ht="14.1" customHeight="1" x14ac:dyDescent="0.25">
      <c r="A5" s="23"/>
      <c r="B5" s="25" t="s">
        <v>6</v>
      </c>
      <c r="C5" s="1631" t="s">
        <v>1755</v>
      </c>
      <c r="D5" s="1632"/>
      <c r="E5" s="1632"/>
      <c r="F5" s="1632"/>
      <c r="G5" s="23"/>
      <c r="H5" s="23"/>
      <c r="I5" s="23"/>
      <c r="J5" s="23"/>
    </row>
    <row r="6" spans="1:10" ht="14.1" customHeight="1" x14ac:dyDescent="0.25">
      <c r="A6" s="23"/>
      <c r="B6" s="25" t="s">
        <v>8</v>
      </c>
      <c r="C6" s="1631" t="s">
        <v>1754</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20.100000000000001" customHeight="1" x14ac:dyDescent="0.25">
      <c r="A9" s="23"/>
      <c r="B9" s="1629" t="s">
        <v>1753</v>
      </c>
      <c r="C9" s="1630"/>
      <c r="D9" s="1630"/>
      <c r="E9" s="1630"/>
      <c r="F9" s="1630"/>
      <c r="G9" s="23"/>
      <c r="H9" s="23"/>
      <c r="I9" s="23"/>
      <c r="J9" s="23"/>
    </row>
    <row r="10" spans="1:10" ht="36.950000000000003" customHeight="1" x14ac:dyDescent="0.25">
      <c r="A10" s="23"/>
      <c r="B10" s="26" t="s">
        <v>14</v>
      </c>
      <c r="C10" s="1623" t="s">
        <v>1752</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20.100000000000001" customHeight="1" x14ac:dyDescent="0.25">
      <c r="A13" s="23"/>
      <c r="B13" s="27" t="s">
        <v>1751</v>
      </c>
      <c r="C13" s="31" t="s">
        <v>1512</v>
      </c>
      <c r="D13" s="31" t="s">
        <v>1750</v>
      </c>
      <c r="E13" s="31" t="s">
        <v>265</v>
      </c>
      <c r="F13" s="31" t="s">
        <v>268</v>
      </c>
      <c r="G13" s="23"/>
      <c r="H13" s="23"/>
      <c r="I13" s="23"/>
      <c r="J13" s="23"/>
    </row>
    <row r="14" spans="1:10" ht="32.1" customHeight="1" x14ac:dyDescent="0.25">
      <c r="A14" s="23"/>
      <c r="B14" s="26" t="s">
        <v>16</v>
      </c>
      <c r="C14" s="1623" t="s">
        <v>1749</v>
      </c>
      <c r="D14" s="1624"/>
      <c r="E14" s="1624"/>
      <c r="F14" s="1624"/>
      <c r="G14" s="23"/>
      <c r="H14" s="23"/>
      <c r="I14" s="23"/>
      <c r="J14" s="23"/>
    </row>
    <row r="15" spans="1:10" ht="27.95" customHeight="1" x14ac:dyDescent="0.25">
      <c r="A15" s="23"/>
      <c r="B15" s="27" t="s">
        <v>184</v>
      </c>
      <c r="C15" s="28">
        <v>2023</v>
      </c>
      <c r="D15" s="28">
        <v>2024</v>
      </c>
      <c r="E15" s="28">
        <v>2025</v>
      </c>
      <c r="F15" s="28">
        <v>2026</v>
      </c>
      <c r="G15" s="23"/>
      <c r="H15" s="23"/>
      <c r="I15" s="23"/>
      <c r="J15" s="23"/>
    </row>
    <row r="16" spans="1:10" ht="14.1" customHeight="1" x14ac:dyDescent="0.25">
      <c r="A16" s="23"/>
      <c r="B16" s="29"/>
      <c r="C16" s="30" t="s">
        <v>22</v>
      </c>
      <c r="D16" s="30" t="s">
        <v>23</v>
      </c>
      <c r="E16" s="30" t="s">
        <v>23</v>
      </c>
      <c r="F16" s="30" t="s">
        <v>23</v>
      </c>
      <c r="G16" s="23"/>
      <c r="H16" s="23"/>
      <c r="I16" s="23"/>
      <c r="J16" s="23"/>
    </row>
    <row r="17" spans="1:10" ht="20.100000000000001" customHeight="1" x14ac:dyDescent="0.25">
      <c r="A17" s="23"/>
      <c r="B17" s="27" t="s">
        <v>1748</v>
      </c>
      <c r="C17" s="31" t="s">
        <v>1158</v>
      </c>
      <c r="D17" s="31" t="s">
        <v>1158</v>
      </c>
      <c r="E17" s="31" t="s">
        <v>186</v>
      </c>
      <c r="F17" s="31" t="s">
        <v>186</v>
      </c>
      <c r="G17" s="23"/>
      <c r="H17" s="23"/>
      <c r="I17" s="23"/>
      <c r="J17" s="23"/>
    </row>
    <row r="18" spans="1:10" ht="14.1" customHeight="1" x14ac:dyDescent="0.25">
      <c r="A18" s="23"/>
      <c r="B18" s="1621" t="s">
        <v>27</v>
      </c>
      <c r="C18" s="1622"/>
      <c r="D18" s="1622"/>
      <c r="E18" s="1622"/>
      <c r="F18" s="1622"/>
      <c r="G18" s="23"/>
      <c r="H18" s="23"/>
      <c r="I18" s="23"/>
      <c r="J18" s="23"/>
    </row>
    <row r="19" spans="1:10" ht="14.1" customHeight="1" x14ac:dyDescent="0.25">
      <c r="A19" s="23"/>
      <c r="B19" s="32" t="s">
        <v>1747</v>
      </c>
      <c r="C19" s="1621" t="s">
        <v>1746</v>
      </c>
      <c r="D19" s="1622"/>
      <c r="E19" s="1622"/>
      <c r="F19" s="1622"/>
      <c r="G19" s="23"/>
      <c r="H19" s="23"/>
      <c r="I19" s="23"/>
      <c r="J19" s="23"/>
    </row>
    <row r="20" spans="1:10" ht="18" customHeight="1" x14ac:dyDescent="0.25">
      <c r="A20" s="23"/>
      <c r="B20" s="33" t="s">
        <v>19</v>
      </c>
      <c r="C20" s="1619" t="s">
        <v>1745</v>
      </c>
      <c r="D20" s="1620"/>
      <c r="E20" s="1620"/>
      <c r="F20" s="1620"/>
      <c r="G20" s="23"/>
      <c r="H20" s="23"/>
      <c r="I20" s="23"/>
      <c r="J20" s="23"/>
    </row>
    <row r="21" spans="1:10" ht="18" customHeight="1" x14ac:dyDescent="0.25">
      <c r="A21" s="23"/>
      <c r="B21" s="34" t="s">
        <v>20</v>
      </c>
      <c r="C21" s="1615" t="s">
        <v>1744</v>
      </c>
      <c r="D21" s="1616"/>
      <c r="E21" s="1616"/>
      <c r="F21" s="1616"/>
      <c r="G21" s="23"/>
      <c r="H21" s="23"/>
      <c r="I21" s="23"/>
      <c r="J21" s="23"/>
    </row>
    <row r="22" spans="1:10" ht="18" customHeight="1" x14ac:dyDescent="0.25">
      <c r="A22" s="23"/>
      <c r="B22" s="34" t="s">
        <v>21</v>
      </c>
      <c r="C22" s="1615" t="s">
        <v>1743</v>
      </c>
      <c r="D22" s="1616"/>
      <c r="E22" s="1616"/>
      <c r="F22" s="1616"/>
      <c r="G22" s="23"/>
      <c r="H22" s="23"/>
      <c r="I22" s="23"/>
      <c r="J22" s="23"/>
    </row>
    <row r="23" spans="1:10" ht="15" customHeight="1" x14ac:dyDescent="0.25">
      <c r="A23" s="23"/>
      <c r="B23" s="35"/>
      <c r="C23" s="36">
        <v>2023</v>
      </c>
      <c r="D23" s="36">
        <v>2024</v>
      </c>
      <c r="E23" s="36">
        <v>2025</v>
      </c>
      <c r="F23" s="36">
        <v>2026</v>
      </c>
      <c r="G23" s="23"/>
      <c r="H23" s="23"/>
      <c r="I23" s="23"/>
      <c r="J23" s="23"/>
    </row>
    <row r="24" spans="1:10" ht="15" customHeight="1" x14ac:dyDescent="0.25">
      <c r="A24" s="23"/>
      <c r="B24" s="37"/>
      <c r="C24" s="38" t="s">
        <v>22</v>
      </c>
      <c r="D24" s="38" t="s">
        <v>23</v>
      </c>
      <c r="E24" s="38" t="s">
        <v>23</v>
      </c>
      <c r="F24" s="38" t="s">
        <v>23</v>
      </c>
      <c r="G24" s="23"/>
      <c r="H24" s="23"/>
      <c r="I24" s="23"/>
      <c r="J24" s="23"/>
    </row>
    <row r="25" spans="1:10" ht="14.1" customHeight="1" x14ac:dyDescent="0.25">
      <c r="A25" s="23"/>
      <c r="B25" s="27" t="s">
        <v>33</v>
      </c>
      <c r="C25" s="31" t="s">
        <v>1158</v>
      </c>
      <c r="D25" s="31" t="s">
        <v>1158</v>
      </c>
      <c r="E25" s="31" t="s">
        <v>1158</v>
      </c>
      <c r="F25" s="31" t="s">
        <v>1158</v>
      </c>
      <c r="G25" s="23"/>
      <c r="H25" s="23"/>
      <c r="I25" s="23"/>
      <c r="J25" s="23"/>
    </row>
    <row r="26" spans="1:10" ht="14.1" customHeight="1" x14ac:dyDescent="0.25">
      <c r="A26" s="23"/>
      <c r="B26" s="27" t="s">
        <v>35</v>
      </c>
      <c r="C26" s="31" t="s">
        <v>1742</v>
      </c>
      <c r="D26" s="31" t="s">
        <v>1741</v>
      </c>
      <c r="E26" s="31" t="s">
        <v>1741</v>
      </c>
      <c r="F26" s="31" t="s">
        <v>1741</v>
      </c>
      <c r="G26" s="23"/>
      <c r="H26" s="23"/>
      <c r="I26" s="23"/>
      <c r="J26" s="23"/>
    </row>
    <row r="27" spans="1:10" ht="14.1" customHeight="1" x14ac:dyDescent="0.25">
      <c r="A27" s="23"/>
      <c r="B27" s="27" t="s">
        <v>40</v>
      </c>
      <c r="C27" s="31" t="s">
        <v>1740</v>
      </c>
      <c r="D27" s="31" t="s">
        <v>1739</v>
      </c>
      <c r="E27" s="31" t="s">
        <v>1739</v>
      </c>
      <c r="F27" s="31" t="s">
        <v>1739</v>
      </c>
      <c r="G27" s="23"/>
      <c r="H27" s="23"/>
      <c r="I27" s="23"/>
      <c r="J27" s="23"/>
    </row>
    <row r="28" spans="1:10" ht="14.1" customHeight="1" x14ac:dyDescent="0.25">
      <c r="A28" s="23"/>
      <c r="B28" s="27" t="s">
        <v>41</v>
      </c>
      <c r="C28" s="31" t="s">
        <v>18</v>
      </c>
      <c r="D28" s="31" t="s">
        <v>42</v>
      </c>
      <c r="E28" s="31" t="s">
        <v>42</v>
      </c>
      <c r="F28" s="31" t="s">
        <v>42</v>
      </c>
      <c r="G28" s="23"/>
      <c r="H28" s="23"/>
      <c r="I28" s="23"/>
      <c r="J28" s="23"/>
    </row>
    <row r="29" spans="1:10" ht="14.1" customHeight="1" x14ac:dyDescent="0.25">
      <c r="A29" s="23"/>
      <c r="B29" s="27" t="s">
        <v>43</v>
      </c>
      <c r="C29" s="31" t="s">
        <v>18</v>
      </c>
      <c r="D29" s="31" t="s">
        <v>1738</v>
      </c>
      <c r="E29" s="31" t="s">
        <v>42</v>
      </c>
      <c r="F29" s="31" t="s">
        <v>42</v>
      </c>
      <c r="G29" s="23"/>
      <c r="H29" s="23"/>
      <c r="I29" s="23"/>
      <c r="J29" s="23"/>
    </row>
    <row r="30" spans="1:10" ht="14.1" customHeight="1" x14ac:dyDescent="0.25">
      <c r="A30" s="23"/>
      <c r="B30" s="27" t="s">
        <v>47</v>
      </c>
      <c r="C30" s="31" t="s">
        <v>18</v>
      </c>
      <c r="D30" s="31" t="s">
        <v>1738</v>
      </c>
      <c r="E30" s="31" t="s">
        <v>42</v>
      </c>
      <c r="F30" s="31" t="s">
        <v>42</v>
      </c>
      <c r="G30" s="23"/>
      <c r="H30" s="23"/>
      <c r="I30" s="23"/>
      <c r="J30" s="23"/>
    </row>
    <row r="31" spans="1:10" ht="14.1" customHeight="1" x14ac:dyDescent="0.25">
      <c r="A31" s="23"/>
      <c r="B31" s="1617" t="s">
        <v>24</v>
      </c>
      <c r="C31" s="1618"/>
      <c r="D31" s="1618"/>
      <c r="E31" s="1618"/>
      <c r="F31" s="1618"/>
      <c r="G31" s="23"/>
      <c r="H31" s="23"/>
      <c r="I31" s="23"/>
      <c r="J31" s="23"/>
    </row>
    <row r="32" spans="1:10" ht="14.1" customHeight="1" x14ac:dyDescent="0.25">
      <c r="A32" s="23"/>
      <c r="B32" s="35"/>
      <c r="C32" s="36">
        <v>2023</v>
      </c>
      <c r="D32" s="36">
        <v>2024</v>
      </c>
      <c r="E32" s="36">
        <v>2025</v>
      </c>
      <c r="F32" s="36">
        <v>2026</v>
      </c>
      <c r="G32" s="23"/>
      <c r="H32" s="23"/>
      <c r="I32" s="23"/>
      <c r="J32" s="23"/>
    </row>
    <row r="33" spans="1:10" ht="14.1" customHeight="1" x14ac:dyDescent="0.25">
      <c r="A33" s="23"/>
      <c r="B33" s="37"/>
      <c r="C33" s="38" t="s">
        <v>22</v>
      </c>
      <c r="D33" s="38" t="s">
        <v>23</v>
      </c>
      <c r="E33" s="38" t="s">
        <v>23</v>
      </c>
      <c r="F33" s="38" t="s">
        <v>23</v>
      </c>
      <c r="G33" s="23"/>
      <c r="H33" s="23"/>
      <c r="I33" s="23"/>
      <c r="J33" s="23"/>
    </row>
    <row r="34" spans="1:10" ht="14.1" customHeight="1" x14ac:dyDescent="0.25">
      <c r="A34" s="23"/>
      <c r="B34" s="39" t="s">
        <v>48</v>
      </c>
      <c r="C34" s="40">
        <v>0</v>
      </c>
      <c r="D34" s="40">
        <v>111300000</v>
      </c>
      <c r="E34" s="40">
        <v>111300000</v>
      </c>
      <c r="F34" s="40">
        <v>111300000</v>
      </c>
      <c r="G34" s="23"/>
      <c r="H34" s="23"/>
      <c r="I34" s="23"/>
      <c r="J34" s="23"/>
    </row>
    <row r="35" spans="1:10" ht="14.1" customHeight="1" x14ac:dyDescent="0.25">
      <c r="A35" s="23"/>
      <c r="B35" s="39" t="s">
        <v>49</v>
      </c>
      <c r="C35" s="40">
        <v>0</v>
      </c>
      <c r="D35" s="40">
        <v>111300000</v>
      </c>
      <c r="E35" s="40">
        <v>111300000</v>
      </c>
      <c r="F35" s="40">
        <v>111300000</v>
      </c>
      <c r="G35" s="23"/>
      <c r="H35" s="23"/>
      <c r="I35" s="23"/>
      <c r="J35" s="23"/>
    </row>
    <row r="36" spans="1:10" ht="14.1" customHeight="1" x14ac:dyDescent="0.25">
      <c r="A36" s="23"/>
      <c r="B36" s="39" t="s">
        <v>50</v>
      </c>
      <c r="C36" s="40">
        <v>0</v>
      </c>
      <c r="D36" s="40">
        <v>0</v>
      </c>
      <c r="E36" s="40">
        <v>0</v>
      </c>
      <c r="F36" s="40">
        <v>0</v>
      </c>
      <c r="G36" s="23"/>
      <c r="H36" s="23"/>
      <c r="I36" s="23"/>
      <c r="J36" s="23"/>
    </row>
    <row r="37" spans="1:10" ht="14.1" customHeight="1" x14ac:dyDescent="0.25">
      <c r="A37" s="23"/>
      <c r="B37" s="39" t="s">
        <v>51</v>
      </c>
      <c r="C37" s="40">
        <v>0</v>
      </c>
      <c r="D37" s="40">
        <v>17000000</v>
      </c>
      <c r="E37" s="40">
        <v>17000000</v>
      </c>
      <c r="F37" s="40">
        <v>17000000</v>
      </c>
      <c r="G37" s="23"/>
      <c r="H37" s="23"/>
      <c r="I37" s="23"/>
      <c r="J37" s="23"/>
    </row>
    <row r="38" spans="1:10" ht="14.1" customHeight="1" x14ac:dyDescent="0.25">
      <c r="A38" s="23"/>
      <c r="B38" s="39" t="s">
        <v>49</v>
      </c>
      <c r="C38" s="40">
        <v>0</v>
      </c>
      <c r="D38" s="40">
        <v>17000000</v>
      </c>
      <c r="E38" s="40">
        <v>17000000</v>
      </c>
      <c r="F38" s="40">
        <v>17000000</v>
      </c>
      <c r="G38" s="23"/>
      <c r="H38" s="23"/>
      <c r="I38" s="23"/>
      <c r="J38" s="23"/>
    </row>
    <row r="39" spans="1:10" ht="14.1" customHeight="1" x14ac:dyDescent="0.25">
      <c r="A39" s="23"/>
      <c r="B39" s="39" t="s">
        <v>50</v>
      </c>
      <c r="C39" s="40">
        <v>0</v>
      </c>
      <c r="D39" s="40">
        <v>0</v>
      </c>
      <c r="E39" s="40">
        <v>0</v>
      </c>
      <c r="F39" s="40">
        <v>0</v>
      </c>
      <c r="G39" s="23"/>
      <c r="H39" s="23"/>
      <c r="I39" s="23"/>
      <c r="J39" s="23"/>
    </row>
    <row r="40" spans="1:10" ht="14.1" customHeight="1" x14ac:dyDescent="0.25">
      <c r="A40" s="23"/>
      <c r="B40" s="39" t="s">
        <v>52</v>
      </c>
      <c r="C40" s="40">
        <v>0</v>
      </c>
      <c r="D40" s="40">
        <v>0</v>
      </c>
      <c r="E40" s="40">
        <v>0</v>
      </c>
      <c r="F40" s="40">
        <v>0</v>
      </c>
      <c r="G40" s="23"/>
      <c r="H40" s="23"/>
      <c r="I40" s="23"/>
      <c r="J40" s="23"/>
    </row>
    <row r="41" spans="1:10" ht="14.1" customHeight="1" x14ac:dyDescent="0.25">
      <c r="A41" s="23"/>
      <c r="B41" s="39" t="s">
        <v>49</v>
      </c>
      <c r="C41" s="40">
        <v>0</v>
      </c>
      <c r="D41" s="40">
        <v>0</v>
      </c>
      <c r="E41" s="40">
        <v>0</v>
      </c>
      <c r="F41" s="40">
        <v>0</v>
      </c>
      <c r="G41" s="23"/>
      <c r="H41" s="23"/>
      <c r="I41" s="23"/>
      <c r="J41" s="23"/>
    </row>
    <row r="42" spans="1:10" ht="14.1" customHeight="1" x14ac:dyDescent="0.25">
      <c r="A42" s="23"/>
      <c r="B42" s="39" t="s">
        <v>50</v>
      </c>
      <c r="C42" s="40">
        <v>0</v>
      </c>
      <c r="D42" s="40">
        <v>0</v>
      </c>
      <c r="E42" s="40">
        <v>0</v>
      </c>
      <c r="F42" s="40">
        <v>0</v>
      </c>
      <c r="G42" s="23"/>
      <c r="H42" s="23"/>
      <c r="I42" s="23"/>
      <c r="J42" s="23"/>
    </row>
    <row r="43" spans="1:10" ht="14.1" customHeight="1" x14ac:dyDescent="0.25">
      <c r="A43" s="23"/>
      <c r="B43" s="39" t="s">
        <v>53</v>
      </c>
      <c r="C43" s="40">
        <v>0</v>
      </c>
      <c r="D43" s="40">
        <v>0</v>
      </c>
      <c r="E43" s="40">
        <v>0</v>
      </c>
      <c r="F43" s="40">
        <v>0</v>
      </c>
      <c r="G43" s="23"/>
      <c r="H43" s="23"/>
      <c r="I43" s="23"/>
      <c r="J43" s="23"/>
    </row>
    <row r="44" spans="1:10" ht="14.1" customHeight="1" x14ac:dyDescent="0.25">
      <c r="A44" s="23"/>
      <c r="B44" s="39" t="s">
        <v>49</v>
      </c>
      <c r="C44" s="40">
        <v>0</v>
      </c>
      <c r="D44" s="40">
        <v>0</v>
      </c>
      <c r="E44" s="40">
        <v>0</v>
      </c>
      <c r="F44" s="40">
        <v>0</v>
      </c>
      <c r="G44" s="23"/>
      <c r="H44" s="23"/>
      <c r="I44" s="23"/>
      <c r="J44" s="23"/>
    </row>
    <row r="45" spans="1:10" ht="14.1" customHeight="1" x14ac:dyDescent="0.25">
      <c r="A45" s="23"/>
      <c r="B45" s="39" t="s">
        <v>50</v>
      </c>
      <c r="C45" s="40">
        <v>0</v>
      </c>
      <c r="D45" s="40">
        <v>0</v>
      </c>
      <c r="E45" s="40">
        <v>0</v>
      </c>
      <c r="F45" s="40">
        <v>0</v>
      </c>
      <c r="G45" s="23"/>
      <c r="H45" s="23"/>
      <c r="I45" s="23"/>
      <c r="J45" s="23"/>
    </row>
    <row r="46" spans="1:10" ht="14.1" customHeight="1" x14ac:dyDescent="0.25">
      <c r="A46" s="23"/>
      <c r="B46" s="39" t="s">
        <v>54</v>
      </c>
      <c r="C46" s="40">
        <v>0</v>
      </c>
      <c r="D46" s="40">
        <v>0</v>
      </c>
      <c r="E46" s="40">
        <v>0</v>
      </c>
      <c r="F46" s="40">
        <v>0</v>
      </c>
      <c r="G46" s="23"/>
      <c r="H46" s="23"/>
      <c r="I46" s="23"/>
      <c r="J46" s="23"/>
    </row>
    <row r="47" spans="1:10" ht="14.1" customHeight="1" x14ac:dyDescent="0.25">
      <c r="A47" s="23"/>
      <c r="B47" s="39" t="s">
        <v>49</v>
      </c>
      <c r="C47" s="40">
        <v>0</v>
      </c>
      <c r="D47" s="40">
        <v>0</v>
      </c>
      <c r="E47" s="40">
        <v>0</v>
      </c>
      <c r="F47" s="40">
        <v>0</v>
      </c>
      <c r="G47" s="23"/>
      <c r="H47" s="23"/>
      <c r="I47" s="23"/>
      <c r="J47" s="23"/>
    </row>
    <row r="48" spans="1:10" ht="14.1" customHeight="1" x14ac:dyDescent="0.25">
      <c r="A48" s="23"/>
      <c r="B48" s="39" t="s">
        <v>50</v>
      </c>
      <c r="C48" s="40">
        <v>0</v>
      </c>
      <c r="D48" s="40">
        <v>0</v>
      </c>
      <c r="E48" s="40">
        <v>0</v>
      </c>
      <c r="F48" s="40">
        <v>0</v>
      </c>
      <c r="G48" s="23"/>
      <c r="H48" s="23"/>
      <c r="I48" s="23"/>
      <c r="J48" s="23"/>
    </row>
    <row r="49" spans="1:10" ht="14.1" customHeight="1" x14ac:dyDescent="0.25">
      <c r="A49" s="23"/>
      <c r="B49" s="39" t="s">
        <v>55</v>
      </c>
      <c r="C49" s="40">
        <v>0</v>
      </c>
      <c r="D49" s="40">
        <v>0</v>
      </c>
      <c r="E49" s="40">
        <v>0</v>
      </c>
      <c r="F49" s="40">
        <v>0</v>
      </c>
      <c r="G49" s="23"/>
      <c r="H49" s="23"/>
      <c r="I49" s="23"/>
      <c r="J49" s="23"/>
    </row>
    <row r="50" spans="1:10" ht="14.1" customHeight="1" x14ac:dyDescent="0.25">
      <c r="A50" s="23"/>
      <c r="B50" s="39" t="s">
        <v>49</v>
      </c>
      <c r="C50" s="40">
        <v>0</v>
      </c>
      <c r="D50" s="40">
        <v>0</v>
      </c>
      <c r="E50" s="40">
        <v>0</v>
      </c>
      <c r="F50" s="40">
        <v>0</v>
      </c>
      <c r="G50" s="23"/>
      <c r="H50" s="23"/>
      <c r="I50" s="23"/>
      <c r="J50" s="23"/>
    </row>
    <row r="51" spans="1:10" ht="14.1" customHeight="1" x14ac:dyDescent="0.25">
      <c r="A51" s="23"/>
      <c r="B51" s="39" t="s">
        <v>50</v>
      </c>
      <c r="C51" s="40">
        <v>0</v>
      </c>
      <c r="D51" s="40">
        <v>0</v>
      </c>
      <c r="E51" s="40">
        <v>0</v>
      </c>
      <c r="F51" s="40">
        <v>0</v>
      </c>
      <c r="G51" s="23"/>
      <c r="H51" s="23"/>
      <c r="I51" s="23"/>
      <c r="J51" s="23"/>
    </row>
    <row r="52" spans="1:10" ht="14.1" customHeight="1" x14ac:dyDescent="0.25">
      <c r="A52" s="23"/>
      <c r="B52" s="39" t="s">
        <v>56</v>
      </c>
      <c r="C52" s="40">
        <v>0</v>
      </c>
      <c r="D52" s="40">
        <v>0</v>
      </c>
      <c r="E52" s="40">
        <v>0</v>
      </c>
      <c r="F52" s="40">
        <v>0</v>
      </c>
      <c r="G52" s="23"/>
      <c r="H52" s="23"/>
      <c r="I52" s="23"/>
      <c r="J52" s="23"/>
    </row>
    <row r="53" spans="1:10" ht="14.1" customHeight="1" x14ac:dyDescent="0.25">
      <c r="A53" s="23"/>
      <c r="B53" s="39" t="s">
        <v>49</v>
      </c>
      <c r="C53" s="40">
        <v>0</v>
      </c>
      <c r="D53" s="40">
        <v>0</v>
      </c>
      <c r="E53" s="40">
        <v>0</v>
      </c>
      <c r="F53" s="40">
        <v>0</v>
      </c>
      <c r="G53" s="23"/>
      <c r="H53" s="23"/>
      <c r="I53" s="23"/>
      <c r="J53" s="23"/>
    </row>
    <row r="54" spans="1:10" ht="14.1" customHeight="1" x14ac:dyDescent="0.25">
      <c r="A54" s="23"/>
      <c r="B54" s="39" t="s">
        <v>50</v>
      </c>
      <c r="C54" s="40">
        <v>0</v>
      </c>
      <c r="D54" s="40">
        <v>0</v>
      </c>
      <c r="E54" s="40">
        <v>0</v>
      </c>
      <c r="F54" s="40">
        <v>0</v>
      </c>
      <c r="G54" s="23"/>
      <c r="H54" s="23"/>
      <c r="I54" s="23"/>
      <c r="J54" s="23"/>
    </row>
    <row r="55" spans="1:10" ht="14.1" customHeight="1" x14ac:dyDescent="0.25">
      <c r="A55" s="23"/>
      <c r="B55" s="39" t="s">
        <v>57</v>
      </c>
      <c r="C55" s="40">
        <v>0</v>
      </c>
      <c r="D55" s="40">
        <v>0</v>
      </c>
      <c r="E55" s="40">
        <v>0</v>
      </c>
      <c r="F55" s="40">
        <v>0</v>
      </c>
      <c r="G55" s="23"/>
      <c r="H55" s="23"/>
      <c r="I55" s="23"/>
      <c r="J55" s="23"/>
    </row>
    <row r="56" spans="1:10" ht="14.1" customHeight="1" x14ac:dyDescent="0.25">
      <c r="A56" s="23"/>
      <c r="B56" s="39" t="s">
        <v>49</v>
      </c>
      <c r="C56" s="40">
        <v>0</v>
      </c>
      <c r="D56" s="40">
        <v>0</v>
      </c>
      <c r="E56" s="40">
        <v>0</v>
      </c>
      <c r="F56" s="40">
        <v>0</v>
      </c>
      <c r="G56" s="23"/>
      <c r="H56" s="23"/>
      <c r="I56" s="23"/>
      <c r="J56" s="23"/>
    </row>
    <row r="57" spans="1:10" ht="14.1" customHeight="1" x14ac:dyDescent="0.25">
      <c r="A57" s="23"/>
      <c r="B57" s="39" t="s">
        <v>58</v>
      </c>
      <c r="C57" s="40">
        <v>0</v>
      </c>
      <c r="D57" s="40">
        <v>0</v>
      </c>
      <c r="E57" s="40">
        <v>0</v>
      </c>
      <c r="F57" s="40">
        <v>0</v>
      </c>
      <c r="G57" s="23"/>
      <c r="H57" s="23"/>
      <c r="I57" s="23"/>
      <c r="J57" s="23"/>
    </row>
    <row r="58" spans="1:10" ht="14.1" customHeight="1" x14ac:dyDescent="0.25">
      <c r="A58" s="23"/>
      <c r="B58" s="39" t="s">
        <v>59</v>
      </c>
      <c r="C58" s="40">
        <v>0</v>
      </c>
      <c r="D58" s="40">
        <v>0</v>
      </c>
      <c r="E58" s="40">
        <v>0</v>
      </c>
      <c r="F58" s="40">
        <v>0</v>
      </c>
      <c r="G58" s="23"/>
      <c r="H58" s="23"/>
      <c r="I58" s="23"/>
      <c r="J58" s="23"/>
    </row>
    <row r="59" spans="1:10" ht="14.1" customHeight="1" x14ac:dyDescent="0.25">
      <c r="A59" s="23"/>
      <c r="B59" s="39" t="s">
        <v>60</v>
      </c>
      <c r="C59" s="40">
        <v>0</v>
      </c>
      <c r="D59" s="40">
        <v>0</v>
      </c>
      <c r="E59" s="40">
        <v>0</v>
      </c>
      <c r="F59" s="40">
        <v>0</v>
      </c>
      <c r="G59" s="23"/>
      <c r="H59" s="23"/>
      <c r="I59" s="23"/>
      <c r="J59" s="23"/>
    </row>
    <row r="60" spans="1:10" ht="14.1" customHeight="1" x14ac:dyDescent="0.25">
      <c r="A60" s="23"/>
      <c r="B60" s="39" t="s">
        <v>61</v>
      </c>
      <c r="C60" s="40">
        <v>0</v>
      </c>
      <c r="D60" s="40">
        <v>0</v>
      </c>
      <c r="E60" s="40">
        <v>0</v>
      </c>
      <c r="F60" s="40">
        <v>0</v>
      </c>
      <c r="G60" s="23"/>
      <c r="H60" s="23"/>
      <c r="I60" s="23"/>
      <c r="J60" s="23"/>
    </row>
    <row r="61" spans="1:10" ht="14.1" customHeight="1" x14ac:dyDescent="0.25">
      <c r="A61" s="23"/>
      <c r="B61" s="39" t="s">
        <v>62</v>
      </c>
      <c r="C61" s="40">
        <v>0</v>
      </c>
      <c r="D61" s="40">
        <v>0</v>
      </c>
      <c r="E61" s="40">
        <v>0</v>
      </c>
      <c r="F61" s="40">
        <v>0</v>
      </c>
      <c r="G61" s="23"/>
      <c r="H61" s="23"/>
      <c r="I61" s="23"/>
      <c r="J61" s="23"/>
    </row>
    <row r="62" spans="1:10" ht="14.1" customHeight="1" x14ac:dyDescent="0.25">
      <c r="A62" s="23"/>
      <c r="B62" s="39" t="s">
        <v>49</v>
      </c>
      <c r="C62" s="40">
        <v>0</v>
      </c>
      <c r="D62" s="40">
        <v>0</v>
      </c>
      <c r="E62" s="40">
        <v>0</v>
      </c>
      <c r="F62" s="40">
        <v>0</v>
      </c>
      <c r="G62" s="23"/>
      <c r="H62" s="23"/>
      <c r="I62" s="23"/>
      <c r="J62" s="23"/>
    </row>
    <row r="63" spans="1:10" ht="14.1" customHeight="1" x14ac:dyDescent="0.25">
      <c r="A63" s="23"/>
      <c r="B63" s="39" t="s">
        <v>58</v>
      </c>
      <c r="C63" s="40">
        <v>0</v>
      </c>
      <c r="D63" s="40">
        <v>0</v>
      </c>
      <c r="E63" s="40">
        <v>0</v>
      </c>
      <c r="F63" s="40">
        <v>0</v>
      </c>
      <c r="G63" s="23"/>
      <c r="H63" s="23"/>
      <c r="I63" s="23"/>
      <c r="J63" s="23"/>
    </row>
    <row r="64" spans="1:10" ht="14.1" customHeight="1" x14ac:dyDescent="0.25">
      <c r="A64" s="23"/>
      <c r="B64" s="39" t="s">
        <v>59</v>
      </c>
      <c r="C64" s="40">
        <v>0</v>
      </c>
      <c r="D64" s="40">
        <v>0</v>
      </c>
      <c r="E64" s="40">
        <v>0</v>
      </c>
      <c r="F64" s="40">
        <v>0</v>
      </c>
      <c r="G64" s="23"/>
      <c r="H64" s="23"/>
      <c r="I64" s="23"/>
      <c r="J64" s="23"/>
    </row>
    <row r="65" spans="1:10" ht="14.1" customHeight="1" x14ac:dyDescent="0.25">
      <c r="A65" s="23"/>
      <c r="B65" s="39" t="s">
        <v>60</v>
      </c>
      <c r="C65" s="40">
        <v>0</v>
      </c>
      <c r="D65" s="40">
        <v>0</v>
      </c>
      <c r="E65" s="40">
        <v>0</v>
      </c>
      <c r="F65" s="40">
        <v>0</v>
      </c>
      <c r="G65" s="23"/>
      <c r="H65" s="23"/>
      <c r="I65" s="23"/>
      <c r="J65" s="23"/>
    </row>
    <row r="66" spans="1:10" ht="14.1" customHeight="1" x14ac:dyDescent="0.25">
      <c r="A66" s="23"/>
      <c r="B66" s="39" t="s">
        <v>61</v>
      </c>
      <c r="C66" s="40">
        <v>0</v>
      </c>
      <c r="D66" s="40">
        <v>0</v>
      </c>
      <c r="E66" s="40">
        <v>0</v>
      </c>
      <c r="F66" s="40">
        <v>0</v>
      </c>
      <c r="G66" s="23"/>
      <c r="H66" s="23"/>
      <c r="I66" s="23"/>
      <c r="J66" s="23"/>
    </row>
    <row r="67" spans="1:10" ht="14.1" customHeight="1" x14ac:dyDescent="0.25">
      <c r="A67" s="23"/>
      <c r="B67" s="39" t="s">
        <v>63</v>
      </c>
      <c r="C67" s="40">
        <v>0</v>
      </c>
      <c r="D67" s="40">
        <v>0</v>
      </c>
      <c r="E67" s="40">
        <v>0</v>
      </c>
      <c r="F67" s="40">
        <v>0</v>
      </c>
      <c r="G67" s="23"/>
      <c r="H67" s="23"/>
      <c r="I67" s="23"/>
      <c r="J67" s="23"/>
    </row>
    <row r="68" spans="1:10" ht="14.1" customHeight="1" x14ac:dyDescent="0.25">
      <c r="A68" s="23"/>
      <c r="B68" s="39" t="s">
        <v>49</v>
      </c>
      <c r="C68" s="40">
        <v>0</v>
      </c>
      <c r="D68" s="40">
        <v>0</v>
      </c>
      <c r="E68" s="40">
        <v>0</v>
      </c>
      <c r="F68" s="40">
        <v>0</v>
      </c>
      <c r="G68" s="23"/>
      <c r="H68" s="23"/>
      <c r="I68" s="23"/>
      <c r="J68" s="23"/>
    </row>
    <row r="69" spans="1:10" ht="14.1" customHeight="1" x14ac:dyDescent="0.25">
      <c r="A69" s="23"/>
      <c r="B69" s="39" t="s">
        <v>58</v>
      </c>
      <c r="C69" s="40">
        <v>0</v>
      </c>
      <c r="D69" s="40">
        <v>0</v>
      </c>
      <c r="E69" s="40">
        <v>0</v>
      </c>
      <c r="F69" s="40">
        <v>0</v>
      </c>
      <c r="G69" s="23"/>
      <c r="H69" s="23"/>
      <c r="I69" s="23"/>
      <c r="J69" s="23"/>
    </row>
    <row r="70" spans="1:10" ht="14.1" customHeight="1" x14ac:dyDescent="0.25">
      <c r="A70" s="23"/>
      <c r="B70" s="39" t="s">
        <v>59</v>
      </c>
      <c r="C70" s="40">
        <v>0</v>
      </c>
      <c r="D70" s="40">
        <v>0</v>
      </c>
      <c r="E70" s="40">
        <v>0</v>
      </c>
      <c r="F70" s="40">
        <v>0</v>
      </c>
      <c r="G70" s="23"/>
      <c r="H70" s="23"/>
      <c r="I70" s="23"/>
      <c r="J70" s="23"/>
    </row>
    <row r="71" spans="1:10" ht="14.1" customHeight="1" x14ac:dyDescent="0.25">
      <c r="A71" s="23"/>
      <c r="B71" s="39" t="s">
        <v>60</v>
      </c>
      <c r="C71" s="40">
        <v>0</v>
      </c>
      <c r="D71" s="40">
        <v>0</v>
      </c>
      <c r="E71" s="40">
        <v>0</v>
      </c>
      <c r="F71" s="40">
        <v>0</v>
      </c>
      <c r="G71" s="23"/>
      <c r="H71" s="23"/>
      <c r="I71" s="23"/>
      <c r="J71" s="23"/>
    </row>
    <row r="72" spans="1:10" ht="14.1" customHeight="1" x14ac:dyDescent="0.25">
      <c r="A72" s="23"/>
      <c r="B72" s="39" t="s">
        <v>61</v>
      </c>
      <c r="C72" s="40">
        <v>0</v>
      </c>
      <c r="D72" s="40">
        <v>0</v>
      </c>
      <c r="E72" s="40">
        <v>0</v>
      </c>
      <c r="F72" s="40">
        <v>0</v>
      </c>
      <c r="G72" s="23"/>
      <c r="H72" s="23"/>
      <c r="I72" s="23"/>
      <c r="J72" s="23"/>
    </row>
    <row r="73" spans="1:10" ht="14.1" customHeight="1" x14ac:dyDescent="0.25">
      <c r="A73" s="23"/>
      <c r="B73" s="39" t="s">
        <v>64</v>
      </c>
      <c r="C73" s="40">
        <v>0</v>
      </c>
      <c r="D73" s="40">
        <v>0</v>
      </c>
      <c r="E73" s="40">
        <v>0</v>
      </c>
      <c r="F73" s="40">
        <v>0</v>
      </c>
      <c r="G73" s="23"/>
      <c r="H73" s="23"/>
      <c r="I73" s="23"/>
      <c r="J73" s="23"/>
    </row>
    <row r="74" spans="1:10" ht="14.1" customHeight="1" x14ac:dyDescent="0.25">
      <c r="A74" s="23"/>
      <c r="B74" s="39" t="s">
        <v>65</v>
      </c>
      <c r="C74" s="40">
        <v>0</v>
      </c>
      <c r="D74" s="40">
        <v>0</v>
      </c>
      <c r="E74" s="40">
        <v>0</v>
      </c>
      <c r="F74" s="40">
        <v>0</v>
      </c>
      <c r="G74" s="23"/>
      <c r="H74" s="23"/>
      <c r="I74" s="23"/>
      <c r="J74" s="23"/>
    </row>
    <row r="75" spans="1:10" ht="14.1" customHeight="1" x14ac:dyDescent="0.25">
      <c r="A75" s="23"/>
      <c r="B75" s="41" t="s">
        <v>25</v>
      </c>
      <c r="C75" s="40">
        <v>0</v>
      </c>
      <c r="D75" s="40">
        <v>128300000</v>
      </c>
      <c r="E75" s="40">
        <v>128300000</v>
      </c>
      <c r="F75" s="40">
        <v>128300000</v>
      </c>
      <c r="G75" s="23"/>
      <c r="H75" s="23"/>
      <c r="I75" s="23"/>
      <c r="J75" s="23"/>
    </row>
    <row r="76" spans="1:10" ht="14.1" customHeight="1" x14ac:dyDescent="0.25">
      <c r="A76" s="23"/>
      <c r="B76" s="33" t="s">
        <v>19</v>
      </c>
      <c r="C76" s="1619" t="s">
        <v>1737</v>
      </c>
      <c r="D76" s="1620"/>
      <c r="E76" s="1620"/>
      <c r="F76" s="1620"/>
      <c r="G76" s="23"/>
      <c r="H76" s="23"/>
      <c r="I76" s="23"/>
      <c r="J76" s="23"/>
    </row>
    <row r="77" spans="1:10" ht="14.1" customHeight="1" x14ac:dyDescent="0.25">
      <c r="A77" s="23"/>
      <c r="B77" s="34" t="s">
        <v>20</v>
      </c>
      <c r="C77" s="1615" t="s">
        <v>1736</v>
      </c>
      <c r="D77" s="1616"/>
      <c r="E77" s="1616"/>
      <c r="F77" s="1616"/>
      <c r="G77" s="23"/>
      <c r="H77" s="23"/>
      <c r="I77" s="23"/>
      <c r="J77" s="23"/>
    </row>
    <row r="78" spans="1:10" ht="14.1" customHeight="1" x14ac:dyDescent="0.25">
      <c r="A78" s="23"/>
      <c r="B78" s="34" t="s">
        <v>21</v>
      </c>
      <c r="C78" s="1615" t="s">
        <v>1735</v>
      </c>
      <c r="D78" s="1616"/>
      <c r="E78" s="1616"/>
      <c r="F78" s="1616"/>
      <c r="G78" s="23"/>
      <c r="H78" s="23"/>
      <c r="I78" s="23"/>
      <c r="J78" s="23"/>
    </row>
    <row r="79" spans="1:10" ht="15" customHeight="1" x14ac:dyDescent="0.25">
      <c r="A79" s="23"/>
      <c r="B79" s="35"/>
      <c r="C79" s="36">
        <v>2023</v>
      </c>
      <c r="D79" s="36">
        <v>2024</v>
      </c>
      <c r="E79" s="36">
        <v>2025</v>
      </c>
      <c r="F79" s="36">
        <v>2026</v>
      </c>
      <c r="G79" s="23"/>
      <c r="H79" s="23"/>
      <c r="I79" s="23"/>
      <c r="J79" s="23"/>
    </row>
    <row r="80" spans="1:10" ht="15" customHeight="1" x14ac:dyDescent="0.25">
      <c r="A80" s="23"/>
      <c r="B80" s="37"/>
      <c r="C80" s="38" t="s">
        <v>22</v>
      </c>
      <c r="D80" s="38" t="s">
        <v>23</v>
      </c>
      <c r="E80" s="38" t="s">
        <v>23</v>
      </c>
      <c r="F80" s="38" t="s">
        <v>23</v>
      </c>
      <c r="G80" s="23"/>
      <c r="H80" s="23"/>
      <c r="I80" s="23"/>
      <c r="J80" s="23"/>
    </row>
    <row r="81" spans="1:10" ht="14.1" customHeight="1" x14ac:dyDescent="0.25">
      <c r="A81" s="23"/>
      <c r="B81" s="27" t="s">
        <v>33</v>
      </c>
      <c r="C81" s="31" t="s">
        <v>208</v>
      </c>
      <c r="D81" s="31" t="s">
        <v>208</v>
      </c>
      <c r="E81" s="31" t="s">
        <v>1698</v>
      </c>
      <c r="F81" s="31" t="s">
        <v>208</v>
      </c>
      <c r="G81" s="23"/>
      <c r="H81" s="23"/>
      <c r="I81" s="23"/>
      <c r="J81" s="23"/>
    </row>
    <row r="82" spans="1:10" ht="14.1" customHeight="1" x14ac:dyDescent="0.25">
      <c r="A82" s="23"/>
      <c r="B82" s="27" t="s">
        <v>35</v>
      </c>
      <c r="C82" s="31" t="s">
        <v>1734</v>
      </c>
      <c r="D82" s="31" t="s">
        <v>1733</v>
      </c>
      <c r="E82" s="31" t="s">
        <v>1732</v>
      </c>
      <c r="F82" s="31" t="s">
        <v>1731</v>
      </c>
      <c r="G82" s="23"/>
      <c r="H82" s="23"/>
      <c r="I82" s="23"/>
      <c r="J82" s="23"/>
    </row>
    <row r="83" spans="1:10" ht="14.1" customHeight="1" x14ac:dyDescent="0.25">
      <c r="A83" s="23"/>
      <c r="B83" s="27" t="s">
        <v>40</v>
      </c>
      <c r="C83" s="31" t="s">
        <v>1730</v>
      </c>
      <c r="D83" s="31" t="s">
        <v>1729</v>
      </c>
      <c r="E83" s="31" t="s">
        <v>1728</v>
      </c>
      <c r="F83" s="31" t="s">
        <v>1727</v>
      </c>
      <c r="G83" s="23"/>
      <c r="H83" s="23"/>
      <c r="I83" s="23"/>
      <c r="J83" s="23"/>
    </row>
    <row r="84" spans="1:10" ht="14.1" customHeight="1" x14ac:dyDescent="0.25">
      <c r="A84" s="23"/>
      <c r="B84" s="27" t="s">
        <v>41</v>
      </c>
      <c r="C84" s="31" t="s">
        <v>18</v>
      </c>
      <c r="D84" s="31" t="s">
        <v>42</v>
      </c>
      <c r="E84" s="31" t="s">
        <v>1221</v>
      </c>
      <c r="F84" s="31" t="s">
        <v>1726</v>
      </c>
      <c r="G84" s="23"/>
      <c r="H84" s="23"/>
      <c r="I84" s="23"/>
      <c r="J84" s="23"/>
    </row>
    <row r="85" spans="1:10" ht="14.1" customHeight="1" x14ac:dyDescent="0.25">
      <c r="A85" s="23"/>
      <c r="B85" s="27" t="s">
        <v>43</v>
      </c>
      <c r="C85" s="31" t="s">
        <v>18</v>
      </c>
      <c r="D85" s="31" t="s">
        <v>1723</v>
      </c>
      <c r="E85" s="31" t="s">
        <v>1725</v>
      </c>
      <c r="F85" s="31" t="s">
        <v>1724</v>
      </c>
      <c r="G85" s="23"/>
      <c r="H85" s="23"/>
      <c r="I85" s="23"/>
      <c r="J85" s="23"/>
    </row>
    <row r="86" spans="1:10" ht="14.1" customHeight="1" x14ac:dyDescent="0.25">
      <c r="A86" s="23"/>
      <c r="B86" s="27" t="s">
        <v>47</v>
      </c>
      <c r="C86" s="31" t="s">
        <v>18</v>
      </c>
      <c r="D86" s="31" t="s">
        <v>1723</v>
      </c>
      <c r="E86" s="31" t="s">
        <v>1722</v>
      </c>
      <c r="F86" s="31" t="s">
        <v>1721</v>
      </c>
      <c r="G86" s="23"/>
      <c r="H86" s="23"/>
      <c r="I86" s="23"/>
      <c r="J86" s="23"/>
    </row>
    <row r="87" spans="1:10" ht="14.1" customHeight="1" x14ac:dyDescent="0.25">
      <c r="A87" s="23"/>
      <c r="B87" s="1617" t="s">
        <v>24</v>
      </c>
      <c r="C87" s="1618"/>
      <c r="D87" s="1618"/>
      <c r="E87" s="1618"/>
      <c r="F87" s="1618"/>
      <c r="G87" s="23"/>
      <c r="H87" s="23"/>
      <c r="I87" s="23"/>
      <c r="J87" s="23"/>
    </row>
    <row r="88" spans="1:10" ht="14.1" customHeight="1" x14ac:dyDescent="0.25">
      <c r="A88" s="23"/>
      <c r="B88" s="35"/>
      <c r="C88" s="36">
        <v>2023</v>
      </c>
      <c r="D88" s="36">
        <v>2024</v>
      </c>
      <c r="E88" s="36">
        <v>2025</v>
      </c>
      <c r="F88" s="36">
        <v>2026</v>
      </c>
      <c r="G88" s="23"/>
      <c r="H88" s="23"/>
      <c r="I88" s="23"/>
      <c r="J88" s="23"/>
    </row>
    <row r="89" spans="1:10" ht="14.1" customHeight="1" x14ac:dyDescent="0.25">
      <c r="A89" s="23"/>
      <c r="B89" s="37"/>
      <c r="C89" s="38" t="s">
        <v>22</v>
      </c>
      <c r="D89" s="38" t="s">
        <v>23</v>
      </c>
      <c r="E89" s="38" t="s">
        <v>23</v>
      </c>
      <c r="F89" s="38" t="s">
        <v>23</v>
      </c>
      <c r="G89" s="23"/>
      <c r="H89" s="23"/>
      <c r="I89" s="23"/>
      <c r="J89" s="23"/>
    </row>
    <row r="90" spans="1:10" ht="14.1" customHeight="1" x14ac:dyDescent="0.25">
      <c r="A90" s="23"/>
      <c r="B90" s="39" t="s">
        <v>48</v>
      </c>
      <c r="C90" s="40">
        <v>0</v>
      </c>
      <c r="D90" s="40">
        <v>0</v>
      </c>
      <c r="E90" s="40">
        <v>0</v>
      </c>
      <c r="F90" s="40">
        <v>0</v>
      </c>
      <c r="G90" s="23"/>
      <c r="H90" s="23"/>
      <c r="I90" s="23"/>
      <c r="J90" s="23"/>
    </row>
    <row r="91" spans="1:10" ht="14.1" customHeight="1" x14ac:dyDescent="0.25">
      <c r="A91" s="23"/>
      <c r="B91" s="39" t="s">
        <v>49</v>
      </c>
      <c r="C91" s="40">
        <v>0</v>
      </c>
      <c r="D91" s="40">
        <v>0</v>
      </c>
      <c r="E91" s="40">
        <v>0</v>
      </c>
      <c r="F91" s="40">
        <v>0</v>
      </c>
      <c r="G91" s="23"/>
      <c r="H91" s="23"/>
      <c r="I91" s="23"/>
      <c r="J91" s="23"/>
    </row>
    <row r="92" spans="1:10" ht="14.1" customHeight="1" x14ac:dyDescent="0.25">
      <c r="A92" s="23"/>
      <c r="B92" s="39" t="s">
        <v>50</v>
      </c>
      <c r="C92" s="40">
        <v>0</v>
      </c>
      <c r="D92" s="40">
        <v>0</v>
      </c>
      <c r="E92" s="40">
        <v>0</v>
      </c>
      <c r="F92" s="40">
        <v>0</v>
      </c>
      <c r="G92" s="23"/>
      <c r="H92" s="23"/>
      <c r="I92" s="23"/>
      <c r="J92" s="23"/>
    </row>
    <row r="93" spans="1:10" ht="14.1" customHeight="1" x14ac:dyDescent="0.25">
      <c r="A93" s="23"/>
      <c r="B93" s="39" t="s">
        <v>51</v>
      </c>
      <c r="C93" s="40">
        <v>0</v>
      </c>
      <c r="D93" s="40">
        <v>0</v>
      </c>
      <c r="E93" s="40">
        <v>0</v>
      </c>
      <c r="F93" s="40">
        <v>0</v>
      </c>
      <c r="G93" s="23"/>
      <c r="H93" s="23"/>
      <c r="I93" s="23"/>
      <c r="J93" s="23"/>
    </row>
    <row r="94" spans="1:10" ht="14.1" customHeight="1" x14ac:dyDescent="0.25">
      <c r="A94" s="23"/>
      <c r="B94" s="39" t="s">
        <v>49</v>
      </c>
      <c r="C94" s="40">
        <v>0</v>
      </c>
      <c r="D94" s="40">
        <v>0</v>
      </c>
      <c r="E94" s="40">
        <v>0</v>
      </c>
      <c r="F94" s="40">
        <v>0</v>
      </c>
      <c r="G94" s="23"/>
      <c r="H94" s="23"/>
      <c r="I94" s="23"/>
      <c r="J94" s="23"/>
    </row>
    <row r="95" spans="1:10" ht="14.1" customHeight="1" x14ac:dyDescent="0.25">
      <c r="A95" s="23"/>
      <c r="B95" s="39" t="s">
        <v>50</v>
      </c>
      <c r="C95" s="40">
        <v>0</v>
      </c>
      <c r="D95" s="40">
        <v>0</v>
      </c>
      <c r="E95" s="40">
        <v>0</v>
      </c>
      <c r="F95" s="40">
        <v>0</v>
      </c>
      <c r="G95" s="23"/>
      <c r="H95" s="23"/>
      <c r="I95" s="23"/>
      <c r="J95" s="23"/>
    </row>
    <row r="96" spans="1:10" ht="14.1" customHeight="1" x14ac:dyDescent="0.25">
      <c r="A96" s="23"/>
      <c r="B96" s="39" t="s">
        <v>52</v>
      </c>
      <c r="C96" s="40">
        <v>0</v>
      </c>
      <c r="D96" s="40">
        <v>44160000</v>
      </c>
      <c r="E96" s="40">
        <v>45160000</v>
      </c>
      <c r="F96" s="40">
        <v>32160000</v>
      </c>
      <c r="G96" s="23"/>
      <c r="H96" s="23"/>
      <c r="I96" s="23"/>
      <c r="J96" s="23"/>
    </row>
    <row r="97" spans="1:10" ht="14.1" customHeight="1" x14ac:dyDescent="0.25">
      <c r="A97" s="23"/>
      <c r="B97" s="39" t="s">
        <v>49</v>
      </c>
      <c r="C97" s="40">
        <v>0</v>
      </c>
      <c r="D97" s="40">
        <v>44160000</v>
      </c>
      <c r="E97" s="40">
        <v>45160000</v>
      </c>
      <c r="F97" s="40">
        <v>32160000</v>
      </c>
      <c r="G97" s="23"/>
      <c r="H97" s="23"/>
      <c r="I97" s="23"/>
      <c r="J97" s="23"/>
    </row>
    <row r="98" spans="1:10" ht="14.1" customHeight="1" x14ac:dyDescent="0.25">
      <c r="A98" s="23"/>
      <c r="B98" s="39" t="s">
        <v>50</v>
      </c>
      <c r="C98" s="40">
        <v>0</v>
      </c>
      <c r="D98" s="40">
        <v>0</v>
      </c>
      <c r="E98" s="40">
        <v>0</v>
      </c>
      <c r="F98" s="40">
        <v>0</v>
      </c>
      <c r="G98" s="23"/>
      <c r="H98" s="23"/>
      <c r="I98" s="23"/>
      <c r="J98" s="23"/>
    </row>
    <row r="99" spans="1:10" ht="14.1" customHeight="1" x14ac:dyDescent="0.25">
      <c r="A99" s="23"/>
      <c r="B99" s="39" t="s">
        <v>53</v>
      </c>
      <c r="C99" s="40">
        <v>0</v>
      </c>
      <c r="D99" s="40">
        <v>0</v>
      </c>
      <c r="E99" s="40">
        <v>0</v>
      </c>
      <c r="F99" s="40">
        <v>0</v>
      </c>
      <c r="G99" s="23"/>
      <c r="H99" s="23"/>
      <c r="I99" s="23"/>
      <c r="J99" s="23"/>
    </row>
    <row r="100" spans="1:10" ht="14.1" customHeight="1" x14ac:dyDescent="0.25">
      <c r="A100" s="23"/>
      <c r="B100" s="39" t="s">
        <v>49</v>
      </c>
      <c r="C100" s="40">
        <v>0</v>
      </c>
      <c r="D100" s="40">
        <v>0</v>
      </c>
      <c r="E100" s="40">
        <v>0</v>
      </c>
      <c r="F100" s="40">
        <v>0</v>
      </c>
      <c r="G100" s="23"/>
      <c r="H100" s="23"/>
      <c r="I100" s="23"/>
      <c r="J100" s="23"/>
    </row>
    <row r="101" spans="1:10" ht="14.1" customHeight="1" x14ac:dyDescent="0.25">
      <c r="A101" s="23"/>
      <c r="B101" s="39" t="s">
        <v>50</v>
      </c>
      <c r="C101" s="40">
        <v>0</v>
      </c>
      <c r="D101" s="40">
        <v>0</v>
      </c>
      <c r="E101" s="40">
        <v>0</v>
      </c>
      <c r="F101" s="40">
        <v>0</v>
      </c>
      <c r="G101" s="23"/>
      <c r="H101" s="23"/>
      <c r="I101" s="23"/>
      <c r="J101" s="23"/>
    </row>
    <row r="102" spans="1:10" ht="14.1" customHeight="1" x14ac:dyDescent="0.25">
      <c r="A102" s="23"/>
      <c r="B102" s="39" t="s">
        <v>54</v>
      </c>
      <c r="C102" s="40">
        <v>0</v>
      </c>
      <c r="D102" s="40">
        <v>0</v>
      </c>
      <c r="E102" s="40">
        <v>0</v>
      </c>
      <c r="F102" s="40">
        <v>0</v>
      </c>
      <c r="G102" s="23"/>
      <c r="H102" s="23"/>
      <c r="I102" s="23"/>
      <c r="J102" s="23"/>
    </row>
    <row r="103" spans="1:10" ht="14.1" customHeight="1" x14ac:dyDescent="0.25">
      <c r="A103" s="23"/>
      <c r="B103" s="39" t="s">
        <v>49</v>
      </c>
      <c r="C103" s="40">
        <v>0</v>
      </c>
      <c r="D103" s="40">
        <v>0</v>
      </c>
      <c r="E103" s="40">
        <v>0</v>
      </c>
      <c r="F103" s="40">
        <v>0</v>
      </c>
      <c r="G103" s="23"/>
      <c r="H103" s="23"/>
      <c r="I103" s="23"/>
      <c r="J103" s="23"/>
    </row>
    <row r="104" spans="1:10" ht="14.1" customHeight="1" x14ac:dyDescent="0.25">
      <c r="A104" s="23"/>
      <c r="B104" s="39" t="s">
        <v>50</v>
      </c>
      <c r="C104" s="40">
        <v>0</v>
      </c>
      <c r="D104" s="40">
        <v>0</v>
      </c>
      <c r="E104" s="40">
        <v>0</v>
      </c>
      <c r="F104" s="40">
        <v>0</v>
      </c>
      <c r="G104" s="23"/>
      <c r="H104" s="23"/>
      <c r="I104" s="23"/>
      <c r="J104" s="23"/>
    </row>
    <row r="105" spans="1:10" ht="14.1" customHeight="1" x14ac:dyDescent="0.25">
      <c r="A105" s="23"/>
      <c r="B105" s="39" t="s">
        <v>55</v>
      </c>
      <c r="C105" s="40">
        <v>0</v>
      </c>
      <c r="D105" s="40">
        <v>300000</v>
      </c>
      <c r="E105" s="40">
        <v>300000</v>
      </c>
      <c r="F105" s="40">
        <v>300000</v>
      </c>
      <c r="G105" s="23"/>
      <c r="H105" s="23"/>
      <c r="I105" s="23"/>
      <c r="J105" s="23"/>
    </row>
    <row r="106" spans="1:10" ht="14.1" customHeight="1" x14ac:dyDescent="0.25">
      <c r="A106" s="23"/>
      <c r="B106" s="39" t="s">
        <v>49</v>
      </c>
      <c r="C106" s="40">
        <v>0</v>
      </c>
      <c r="D106" s="40">
        <v>300000</v>
      </c>
      <c r="E106" s="40">
        <v>300000</v>
      </c>
      <c r="F106" s="40">
        <v>300000</v>
      </c>
      <c r="G106" s="23"/>
      <c r="H106" s="23"/>
      <c r="I106" s="23"/>
      <c r="J106" s="23"/>
    </row>
    <row r="107" spans="1:10" ht="14.1" customHeight="1" x14ac:dyDescent="0.25">
      <c r="A107" s="23"/>
      <c r="B107" s="39" t="s">
        <v>50</v>
      </c>
      <c r="C107" s="40">
        <v>0</v>
      </c>
      <c r="D107" s="40">
        <v>0</v>
      </c>
      <c r="E107" s="40">
        <v>0</v>
      </c>
      <c r="F107" s="40">
        <v>0</v>
      </c>
      <c r="G107" s="23"/>
      <c r="H107" s="23"/>
      <c r="I107" s="23"/>
      <c r="J107" s="23"/>
    </row>
    <row r="108" spans="1:10" ht="14.1" customHeight="1" x14ac:dyDescent="0.25">
      <c r="A108" s="23"/>
      <c r="B108" s="39" t="s">
        <v>56</v>
      </c>
      <c r="C108" s="40">
        <v>0</v>
      </c>
      <c r="D108" s="40">
        <v>0</v>
      </c>
      <c r="E108" s="40">
        <v>0</v>
      </c>
      <c r="F108" s="40">
        <v>0</v>
      </c>
      <c r="G108" s="23"/>
      <c r="H108" s="23"/>
      <c r="I108" s="23"/>
      <c r="J108" s="23"/>
    </row>
    <row r="109" spans="1:10" ht="14.1" customHeight="1" x14ac:dyDescent="0.25">
      <c r="A109" s="23"/>
      <c r="B109" s="39" t="s">
        <v>49</v>
      </c>
      <c r="C109" s="40">
        <v>0</v>
      </c>
      <c r="D109" s="40">
        <v>0</v>
      </c>
      <c r="E109" s="40">
        <v>0</v>
      </c>
      <c r="F109" s="40">
        <v>0</v>
      </c>
      <c r="G109" s="23"/>
      <c r="H109" s="23"/>
      <c r="I109" s="23"/>
      <c r="J109" s="23"/>
    </row>
    <row r="110" spans="1:10" ht="14.1" customHeight="1" x14ac:dyDescent="0.25">
      <c r="A110" s="23"/>
      <c r="B110" s="39" t="s">
        <v>50</v>
      </c>
      <c r="C110" s="40">
        <v>0</v>
      </c>
      <c r="D110" s="40">
        <v>0</v>
      </c>
      <c r="E110" s="40">
        <v>0</v>
      </c>
      <c r="F110" s="40">
        <v>0</v>
      </c>
      <c r="G110" s="23"/>
      <c r="H110" s="23"/>
      <c r="I110" s="23"/>
      <c r="J110" s="23"/>
    </row>
    <row r="111" spans="1:10" ht="14.1" customHeight="1" x14ac:dyDescent="0.25">
      <c r="A111" s="23"/>
      <c r="B111" s="39" t="s">
        <v>57</v>
      </c>
      <c r="C111" s="40">
        <v>0</v>
      </c>
      <c r="D111" s="40">
        <v>0</v>
      </c>
      <c r="E111" s="40">
        <v>0</v>
      </c>
      <c r="F111" s="40">
        <v>0</v>
      </c>
      <c r="G111" s="23"/>
      <c r="H111" s="23"/>
      <c r="I111" s="23"/>
      <c r="J111" s="23"/>
    </row>
    <row r="112" spans="1:10" ht="14.1" customHeight="1" x14ac:dyDescent="0.25">
      <c r="A112" s="23"/>
      <c r="B112" s="39" t="s">
        <v>49</v>
      </c>
      <c r="C112" s="40">
        <v>0</v>
      </c>
      <c r="D112" s="40">
        <v>0</v>
      </c>
      <c r="E112" s="40">
        <v>0</v>
      </c>
      <c r="F112" s="40">
        <v>0</v>
      </c>
      <c r="G112" s="23"/>
      <c r="H112" s="23"/>
      <c r="I112" s="23"/>
      <c r="J112" s="23"/>
    </row>
    <row r="113" spans="1:10" ht="14.1" customHeight="1" x14ac:dyDescent="0.25">
      <c r="A113" s="23"/>
      <c r="B113" s="39" t="s">
        <v>58</v>
      </c>
      <c r="C113" s="40">
        <v>0</v>
      </c>
      <c r="D113" s="40">
        <v>0</v>
      </c>
      <c r="E113" s="40">
        <v>0</v>
      </c>
      <c r="F113" s="40">
        <v>0</v>
      </c>
      <c r="G113" s="23"/>
      <c r="H113" s="23"/>
      <c r="I113" s="23"/>
      <c r="J113" s="23"/>
    </row>
    <row r="114" spans="1:10" ht="14.1" customHeight="1" x14ac:dyDescent="0.25">
      <c r="A114" s="23"/>
      <c r="B114" s="39" t="s">
        <v>59</v>
      </c>
      <c r="C114" s="40">
        <v>0</v>
      </c>
      <c r="D114" s="40">
        <v>0</v>
      </c>
      <c r="E114" s="40">
        <v>0</v>
      </c>
      <c r="F114" s="40">
        <v>0</v>
      </c>
      <c r="G114" s="23"/>
      <c r="H114" s="23"/>
      <c r="I114" s="23"/>
      <c r="J114" s="23"/>
    </row>
    <row r="115" spans="1:10" ht="14.1" customHeight="1" x14ac:dyDescent="0.25">
      <c r="A115" s="23"/>
      <c r="B115" s="39" t="s">
        <v>60</v>
      </c>
      <c r="C115" s="40">
        <v>0</v>
      </c>
      <c r="D115" s="40">
        <v>0</v>
      </c>
      <c r="E115" s="40">
        <v>0</v>
      </c>
      <c r="F115" s="40">
        <v>0</v>
      </c>
      <c r="G115" s="23"/>
      <c r="H115" s="23"/>
      <c r="I115" s="23"/>
      <c r="J115" s="23"/>
    </row>
    <row r="116" spans="1:10" ht="14.1" customHeight="1" x14ac:dyDescent="0.25">
      <c r="A116" s="23"/>
      <c r="B116" s="39" t="s">
        <v>61</v>
      </c>
      <c r="C116" s="40">
        <v>0</v>
      </c>
      <c r="D116" s="40">
        <v>0</v>
      </c>
      <c r="E116" s="40">
        <v>0</v>
      </c>
      <c r="F116" s="40">
        <v>0</v>
      </c>
      <c r="G116" s="23"/>
      <c r="H116" s="23"/>
      <c r="I116" s="23"/>
      <c r="J116" s="23"/>
    </row>
    <row r="117" spans="1:10" ht="14.1" customHeight="1" x14ac:dyDescent="0.25">
      <c r="A117" s="23"/>
      <c r="B117" s="39" t="s">
        <v>62</v>
      </c>
      <c r="C117" s="40">
        <v>0</v>
      </c>
      <c r="D117" s="40">
        <v>0</v>
      </c>
      <c r="E117" s="40">
        <v>0</v>
      </c>
      <c r="F117" s="40">
        <v>0</v>
      </c>
      <c r="G117" s="23"/>
      <c r="H117" s="23"/>
      <c r="I117" s="23"/>
      <c r="J117" s="23"/>
    </row>
    <row r="118" spans="1:10" ht="14.1" customHeight="1" x14ac:dyDescent="0.25">
      <c r="A118" s="23"/>
      <c r="B118" s="39" t="s">
        <v>49</v>
      </c>
      <c r="C118" s="40">
        <v>0</v>
      </c>
      <c r="D118" s="40">
        <v>0</v>
      </c>
      <c r="E118" s="40">
        <v>0</v>
      </c>
      <c r="F118" s="40">
        <v>0</v>
      </c>
      <c r="G118" s="23"/>
      <c r="H118" s="23"/>
      <c r="I118" s="23"/>
      <c r="J118" s="23"/>
    </row>
    <row r="119" spans="1:10" ht="14.1" customHeight="1" x14ac:dyDescent="0.25">
      <c r="A119" s="23"/>
      <c r="B119" s="39" t="s">
        <v>58</v>
      </c>
      <c r="C119" s="40">
        <v>0</v>
      </c>
      <c r="D119" s="40">
        <v>0</v>
      </c>
      <c r="E119" s="40">
        <v>0</v>
      </c>
      <c r="F119" s="40">
        <v>0</v>
      </c>
      <c r="G119" s="23"/>
      <c r="H119" s="23"/>
      <c r="I119" s="23"/>
      <c r="J119" s="23"/>
    </row>
    <row r="120" spans="1:10" ht="14.1" customHeight="1" x14ac:dyDescent="0.25">
      <c r="A120" s="23"/>
      <c r="B120" s="39" t="s">
        <v>59</v>
      </c>
      <c r="C120" s="40">
        <v>0</v>
      </c>
      <c r="D120" s="40">
        <v>0</v>
      </c>
      <c r="E120" s="40">
        <v>0</v>
      </c>
      <c r="F120" s="40">
        <v>0</v>
      </c>
      <c r="G120" s="23"/>
      <c r="H120" s="23"/>
      <c r="I120" s="23"/>
      <c r="J120" s="23"/>
    </row>
    <row r="121" spans="1:10" ht="14.1" customHeight="1" x14ac:dyDescent="0.25">
      <c r="A121" s="23"/>
      <c r="B121" s="39" t="s">
        <v>60</v>
      </c>
      <c r="C121" s="40">
        <v>0</v>
      </c>
      <c r="D121" s="40">
        <v>0</v>
      </c>
      <c r="E121" s="40">
        <v>0</v>
      </c>
      <c r="F121" s="40">
        <v>0</v>
      </c>
      <c r="G121" s="23"/>
      <c r="H121" s="23"/>
      <c r="I121" s="23"/>
      <c r="J121" s="23"/>
    </row>
    <row r="122" spans="1:10" ht="14.1" customHeight="1" x14ac:dyDescent="0.25">
      <c r="A122" s="23"/>
      <c r="B122" s="39" t="s">
        <v>61</v>
      </c>
      <c r="C122" s="40">
        <v>0</v>
      </c>
      <c r="D122" s="40">
        <v>0</v>
      </c>
      <c r="E122" s="40">
        <v>0</v>
      </c>
      <c r="F122" s="40">
        <v>0</v>
      </c>
      <c r="G122" s="23"/>
      <c r="H122" s="23"/>
      <c r="I122" s="23"/>
      <c r="J122" s="23"/>
    </row>
    <row r="123" spans="1:10" ht="14.1" customHeight="1" x14ac:dyDescent="0.25">
      <c r="A123" s="23"/>
      <c r="B123" s="39" t="s">
        <v>63</v>
      </c>
      <c r="C123" s="40">
        <v>0</v>
      </c>
      <c r="D123" s="40">
        <v>0</v>
      </c>
      <c r="E123" s="40">
        <v>0</v>
      </c>
      <c r="F123" s="40">
        <v>0</v>
      </c>
      <c r="G123" s="23"/>
      <c r="H123" s="23"/>
      <c r="I123" s="23"/>
      <c r="J123" s="23"/>
    </row>
    <row r="124" spans="1:10" ht="14.1" customHeight="1" x14ac:dyDescent="0.25">
      <c r="A124" s="23"/>
      <c r="B124" s="39" t="s">
        <v>49</v>
      </c>
      <c r="C124" s="40">
        <v>0</v>
      </c>
      <c r="D124" s="40">
        <v>0</v>
      </c>
      <c r="E124" s="40">
        <v>0</v>
      </c>
      <c r="F124" s="40">
        <v>0</v>
      </c>
      <c r="G124" s="23"/>
      <c r="H124" s="23"/>
      <c r="I124" s="23"/>
      <c r="J124" s="23"/>
    </row>
    <row r="125" spans="1:10" ht="14.1" customHeight="1" x14ac:dyDescent="0.25">
      <c r="A125" s="23"/>
      <c r="B125" s="39" t="s">
        <v>58</v>
      </c>
      <c r="C125" s="40">
        <v>0</v>
      </c>
      <c r="D125" s="40">
        <v>0</v>
      </c>
      <c r="E125" s="40">
        <v>0</v>
      </c>
      <c r="F125" s="40">
        <v>0</v>
      </c>
      <c r="G125" s="23"/>
      <c r="H125" s="23"/>
      <c r="I125" s="23"/>
      <c r="J125" s="23"/>
    </row>
    <row r="126" spans="1:10" ht="14.1" customHeight="1" x14ac:dyDescent="0.25">
      <c r="A126" s="23"/>
      <c r="B126" s="39" t="s">
        <v>59</v>
      </c>
      <c r="C126" s="40">
        <v>0</v>
      </c>
      <c r="D126" s="40">
        <v>0</v>
      </c>
      <c r="E126" s="40">
        <v>0</v>
      </c>
      <c r="F126" s="40">
        <v>0</v>
      </c>
      <c r="G126" s="23"/>
      <c r="H126" s="23"/>
      <c r="I126" s="23"/>
      <c r="J126" s="23"/>
    </row>
    <row r="127" spans="1:10" ht="14.1" customHeight="1" x14ac:dyDescent="0.25">
      <c r="A127" s="23"/>
      <c r="B127" s="39" t="s">
        <v>60</v>
      </c>
      <c r="C127" s="40">
        <v>0</v>
      </c>
      <c r="D127" s="40">
        <v>0</v>
      </c>
      <c r="E127" s="40">
        <v>0</v>
      </c>
      <c r="F127" s="40">
        <v>0</v>
      </c>
      <c r="G127" s="23"/>
      <c r="H127" s="23"/>
      <c r="I127" s="23"/>
      <c r="J127" s="23"/>
    </row>
    <row r="128" spans="1:10" ht="14.1" customHeight="1" x14ac:dyDescent="0.25">
      <c r="A128" s="23"/>
      <c r="B128" s="39" t="s">
        <v>61</v>
      </c>
      <c r="C128" s="40">
        <v>0</v>
      </c>
      <c r="D128" s="40">
        <v>0</v>
      </c>
      <c r="E128" s="40">
        <v>0</v>
      </c>
      <c r="F128" s="40">
        <v>0</v>
      </c>
      <c r="G128" s="23"/>
      <c r="H128" s="23"/>
      <c r="I128" s="23"/>
      <c r="J128" s="23"/>
    </row>
    <row r="129" spans="1:10" ht="14.1" customHeight="1" x14ac:dyDescent="0.25">
      <c r="A129" s="23"/>
      <c r="B129" s="39" t="s">
        <v>64</v>
      </c>
      <c r="C129" s="40">
        <v>0</v>
      </c>
      <c r="D129" s="40">
        <v>0</v>
      </c>
      <c r="E129" s="40">
        <v>0</v>
      </c>
      <c r="F129" s="40">
        <v>0</v>
      </c>
      <c r="G129" s="23"/>
      <c r="H129" s="23"/>
      <c r="I129" s="23"/>
      <c r="J129" s="23"/>
    </row>
    <row r="130" spans="1:10" ht="14.1" customHeight="1" x14ac:dyDescent="0.25">
      <c r="A130" s="23"/>
      <c r="B130" s="39" t="s">
        <v>65</v>
      </c>
      <c r="C130" s="40">
        <v>0</v>
      </c>
      <c r="D130" s="40">
        <v>0</v>
      </c>
      <c r="E130" s="40">
        <v>0</v>
      </c>
      <c r="F130" s="40">
        <v>0</v>
      </c>
      <c r="G130" s="23"/>
      <c r="H130" s="23"/>
      <c r="I130" s="23"/>
      <c r="J130" s="23"/>
    </row>
    <row r="131" spans="1:10" ht="14.1" customHeight="1" x14ac:dyDescent="0.25">
      <c r="A131" s="23"/>
      <c r="B131" s="41" t="s">
        <v>25</v>
      </c>
      <c r="C131" s="40">
        <v>0</v>
      </c>
      <c r="D131" s="40">
        <v>44460000</v>
      </c>
      <c r="E131" s="40">
        <v>45460000</v>
      </c>
      <c r="F131" s="40">
        <v>32460000</v>
      </c>
      <c r="G131" s="23"/>
      <c r="H131" s="23"/>
      <c r="I131" s="23"/>
      <c r="J131" s="23"/>
    </row>
    <row r="132" spans="1:10" ht="14.1" customHeight="1" x14ac:dyDescent="0.25">
      <c r="A132" s="23"/>
      <c r="B132" s="33" t="s">
        <v>19</v>
      </c>
      <c r="C132" s="1619" t="s">
        <v>1720</v>
      </c>
      <c r="D132" s="1620"/>
      <c r="E132" s="1620"/>
      <c r="F132" s="1620"/>
      <c r="G132" s="23"/>
      <c r="H132" s="23"/>
      <c r="I132" s="23"/>
      <c r="J132" s="23"/>
    </row>
    <row r="133" spans="1:10" ht="14.1" customHeight="1" x14ac:dyDescent="0.25">
      <c r="A133" s="23"/>
      <c r="B133" s="34" t="s">
        <v>20</v>
      </c>
      <c r="C133" s="1615" t="s">
        <v>1719</v>
      </c>
      <c r="D133" s="1616"/>
      <c r="E133" s="1616"/>
      <c r="F133" s="1616"/>
      <c r="G133" s="23"/>
      <c r="H133" s="23"/>
      <c r="I133" s="23"/>
      <c r="J133" s="23"/>
    </row>
    <row r="134" spans="1:10" ht="14.1" customHeight="1" x14ac:dyDescent="0.25">
      <c r="A134" s="23"/>
      <c r="B134" s="34" t="s">
        <v>21</v>
      </c>
      <c r="C134" s="1615" t="s">
        <v>1718</v>
      </c>
      <c r="D134" s="1616"/>
      <c r="E134" s="1616"/>
      <c r="F134" s="1616"/>
      <c r="G134" s="23"/>
      <c r="H134" s="23"/>
      <c r="I134" s="23"/>
      <c r="J134" s="23"/>
    </row>
    <row r="135" spans="1:10" ht="15" customHeight="1" x14ac:dyDescent="0.25">
      <c r="A135" s="23"/>
      <c r="B135" s="35"/>
      <c r="C135" s="36">
        <v>2023</v>
      </c>
      <c r="D135" s="36">
        <v>2024</v>
      </c>
      <c r="E135" s="36">
        <v>2025</v>
      </c>
      <c r="F135" s="36">
        <v>2026</v>
      </c>
      <c r="G135" s="23"/>
      <c r="H135" s="23"/>
      <c r="I135" s="23"/>
      <c r="J135" s="23"/>
    </row>
    <row r="136" spans="1:10" ht="15" customHeight="1" x14ac:dyDescent="0.25">
      <c r="A136" s="23"/>
      <c r="B136" s="37"/>
      <c r="C136" s="38" t="s">
        <v>22</v>
      </c>
      <c r="D136" s="38" t="s">
        <v>23</v>
      </c>
      <c r="E136" s="38" t="s">
        <v>23</v>
      </c>
      <c r="F136" s="38" t="s">
        <v>23</v>
      </c>
      <c r="G136" s="23"/>
      <c r="H136" s="23"/>
      <c r="I136" s="23"/>
      <c r="J136" s="23"/>
    </row>
    <row r="137" spans="1:10" ht="14.1" customHeight="1" x14ac:dyDescent="0.25">
      <c r="A137" s="23"/>
      <c r="B137" s="27" t="s">
        <v>33</v>
      </c>
      <c r="C137" s="31" t="s">
        <v>186</v>
      </c>
      <c r="D137" s="31" t="s">
        <v>186</v>
      </c>
      <c r="E137" s="31" t="s">
        <v>186</v>
      </c>
      <c r="F137" s="31" t="s">
        <v>186</v>
      </c>
      <c r="G137" s="23"/>
      <c r="H137" s="23"/>
      <c r="I137" s="23"/>
      <c r="J137" s="23"/>
    </row>
    <row r="138" spans="1:10" ht="14.1" customHeight="1" x14ac:dyDescent="0.25">
      <c r="A138" s="23"/>
      <c r="B138" s="27" t="s">
        <v>35</v>
      </c>
      <c r="C138" s="31" t="s">
        <v>1717</v>
      </c>
      <c r="D138" s="31" t="s">
        <v>1716</v>
      </c>
      <c r="E138" s="31" t="s">
        <v>1716</v>
      </c>
      <c r="F138" s="31" t="s">
        <v>1716</v>
      </c>
      <c r="G138" s="23"/>
      <c r="H138" s="23"/>
      <c r="I138" s="23"/>
      <c r="J138" s="23"/>
    </row>
    <row r="139" spans="1:10" ht="14.1" customHeight="1" x14ac:dyDescent="0.25">
      <c r="A139" s="23"/>
      <c r="B139" s="27" t="s">
        <v>40</v>
      </c>
      <c r="C139" s="31" t="s">
        <v>1715</v>
      </c>
      <c r="D139" s="31" t="s">
        <v>1714</v>
      </c>
      <c r="E139" s="31" t="s">
        <v>1714</v>
      </c>
      <c r="F139" s="31" t="s">
        <v>1714</v>
      </c>
      <c r="G139" s="23"/>
      <c r="H139" s="23"/>
      <c r="I139" s="23"/>
      <c r="J139" s="23"/>
    </row>
    <row r="140" spans="1:10" ht="14.1" customHeight="1" x14ac:dyDescent="0.25">
      <c r="A140" s="23"/>
      <c r="B140" s="27" t="s">
        <v>41</v>
      </c>
      <c r="C140" s="31" t="s">
        <v>18</v>
      </c>
      <c r="D140" s="31" t="s">
        <v>42</v>
      </c>
      <c r="E140" s="31" t="s">
        <v>42</v>
      </c>
      <c r="F140" s="31" t="s">
        <v>42</v>
      </c>
      <c r="G140" s="23"/>
      <c r="H140" s="23"/>
      <c r="I140" s="23"/>
      <c r="J140" s="23"/>
    </row>
    <row r="141" spans="1:10" ht="14.1" customHeight="1" x14ac:dyDescent="0.25">
      <c r="A141" s="23"/>
      <c r="B141" s="27" t="s">
        <v>43</v>
      </c>
      <c r="C141" s="31" t="s">
        <v>18</v>
      </c>
      <c r="D141" s="31" t="s">
        <v>1713</v>
      </c>
      <c r="E141" s="31" t="s">
        <v>42</v>
      </c>
      <c r="F141" s="31" t="s">
        <v>42</v>
      </c>
      <c r="G141" s="23"/>
      <c r="H141" s="23"/>
      <c r="I141" s="23"/>
      <c r="J141" s="23"/>
    </row>
    <row r="142" spans="1:10" ht="14.1" customHeight="1" x14ac:dyDescent="0.25">
      <c r="A142" s="23"/>
      <c r="B142" s="27" t="s">
        <v>47</v>
      </c>
      <c r="C142" s="31" t="s">
        <v>18</v>
      </c>
      <c r="D142" s="31" t="s">
        <v>1713</v>
      </c>
      <c r="E142" s="31" t="s">
        <v>42</v>
      </c>
      <c r="F142" s="31" t="s">
        <v>42</v>
      </c>
      <c r="G142" s="23"/>
      <c r="H142" s="23"/>
      <c r="I142" s="23"/>
      <c r="J142" s="23"/>
    </row>
    <row r="143" spans="1:10" ht="14.1" customHeight="1" x14ac:dyDescent="0.25">
      <c r="A143" s="23"/>
      <c r="B143" s="1617" t="s">
        <v>24</v>
      </c>
      <c r="C143" s="1618"/>
      <c r="D143" s="1618"/>
      <c r="E143" s="1618"/>
      <c r="F143" s="1618"/>
      <c r="G143" s="23"/>
      <c r="H143" s="23"/>
      <c r="I143" s="23"/>
      <c r="J143" s="23"/>
    </row>
    <row r="144" spans="1:10" ht="14.1" customHeight="1" x14ac:dyDescent="0.25">
      <c r="A144" s="23"/>
      <c r="B144" s="35"/>
      <c r="C144" s="36">
        <v>2023</v>
      </c>
      <c r="D144" s="36">
        <v>2024</v>
      </c>
      <c r="E144" s="36">
        <v>2025</v>
      </c>
      <c r="F144" s="36">
        <v>2026</v>
      </c>
      <c r="G144" s="23"/>
      <c r="H144" s="23"/>
      <c r="I144" s="23"/>
      <c r="J144" s="23"/>
    </row>
    <row r="145" spans="1:10" ht="14.1" customHeight="1" x14ac:dyDescent="0.25">
      <c r="A145" s="23"/>
      <c r="B145" s="37"/>
      <c r="C145" s="38" t="s">
        <v>22</v>
      </c>
      <c r="D145" s="38" t="s">
        <v>23</v>
      </c>
      <c r="E145" s="38" t="s">
        <v>23</v>
      </c>
      <c r="F145" s="38" t="s">
        <v>23</v>
      </c>
      <c r="G145" s="23"/>
      <c r="H145" s="23"/>
      <c r="I145" s="23"/>
      <c r="J145" s="23"/>
    </row>
    <row r="146" spans="1:10" ht="14.1" customHeight="1" x14ac:dyDescent="0.25">
      <c r="A146" s="23"/>
      <c r="B146" s="39" t="s">
        <v>48</v>
      </c>
      <c r="C146" s="40">
        <v>0</v>
      </c>
      <c r="D146" s="40">
        <v>0</v>
      </c>
      <c r="E146" s="40">
        <v>0</v>
      </c>
      <c r="F146" s="40">
        <v>0</v>
      </c>
      <c r="G146" s="23"/>
      <c r="H146" s="23"/>
      <c r="I146" s="23"/>
      <c r="J146" s="23"/>
    </row>
    <row r="147" spans="1:10" ht="14.1" customHeight="1" x14ac:dyDescent="0.25">
      <c r="A147" s="23"/>
      <c r="B147" s="39" t="s">
        <v>49</v>
      </c>
      <c r="C147" s="40">
        <v>0</v>
      </c>
      <c r="D147" s="40">
        <v>0</v>
      </c>
      <c r="E147" s="40">
        <v>0</v>
      </c>
      <c r="F147" s="40">
        <v>0</v>
      </c>
      <c r="G147" s="23"/>
      <c r="H147" s="23"/>
      <c r="I147" s="23"/>
      <c r="J147" s="23"/>
    </row>
    <row r="148" spans="1:10" ht="14.1" customHeight="1" x14ac:dyDescent="0.25">
      <c r="A148" s="23"/>
      <c r="B148" s="39" t="s">
        <v>50</v>
      </c>
      <c r="C148" s="40">
        <v>0</v>
      </c>
      <c r="D148" s="40">
        <v>0</v>
      </c>
      <c r="E148" s="40">
        <v>0</v>
      </c>
      <c r="F148" s="40">
        <v>0</v>
      </c>
      <c r="G148" s="23"/>
      <c r="H148" s="23"/>
      <c r="I148" s="23"/>
      <c r="J148" s="23"/>
    </row>
    <row r="149" spans="1:10" ht="14.1" customHeight="1" x14ac:dyDescent="0.25">
      <c r="A149" s="23"/>
      <c r="B149" s="39" t="s">
        <v>51</v>
      </c>
      <c r="C149" s="40">
        <v>0</v>
      </c>
      <c r="D149" s="40">
        <v>0</v>
      </c>
      <c r="E149" s="40">
        <v>0</v>
      </c>
      <c r="F149" s="40">
        <v>0</v>
      </c>
      <c r="G149" s="23"/>
      <c r="H149" s="23"/>
      <c r="I149" s="23"/>
      <c r="J149" s="23"/>
    </row>
    <row r="150" spans="1:10" ht="14.1" customHeight="1" x14ac:dyDescent="0.25">
      <c r="A150" s="23"/>
      <c r="B150" s="39" t="s">
        <v>49</v>
      </c>
      <c r="C150" s="40">
        <v>0</v>
      </c>
      <c r="D150" s="40">
        <v>0</v>
      </c>
      <c r="E150" s="40">
        <v>0</v>
      </c>
      <c r="F150" s="40">
        <v>0</v>
      </c>
      <c r="G150" s="23"/>
      <c r="H150" s="23"/>
      <c r="I150" s="23"/>
      <c r="J150" s="23"/>
    </row>
    <row r="151" spans="1:10" ht="14.1" customHeight="1" x14ac:dyDescent="0.25">
      <c r="A151" s="23"/>
      <c r="B151" s="39" t="s">
        <v>50</v>
      </c>
      <c r="C151" s="40">
        <v>0</v>
      </c>
      <c r="D151" s="40">
        <v>0</v>
      </c>
      <c r="E151" s="40">
        <v>0</v>
      </c>
      <c r="F151" s="40">
        <v>0</v>
      </c>
      <c r="G151" s="23"/>
      <c r="H151" s="23"/>
      <c r="I151" s="23"/>
      <c r="J151" s="23"/>
    </row>
    <row r="152" spans="1:10" ht="14.1" customHeight="1" x14ac:dyDescent="0.25">
      <c r="A152" s="23"/>
      <c r="B152" s="39" t="s">
        <v>52</v>
      </c>
      <c r="C152" s="40">
        <v>0</v>
      </c>
      <c r="D152" s="40">
        <v>0</v>
      </c>
      <c r="E152" s="40">
        <v>0</v>
      </c>
      <c r="F152" s="40">
        <v>0</v>
      </c>
      <c r="G152" s="23"/>
      <c r="H152" s="23"/>
      <c r="I152" s="23"/>
      <c r="J152" s="23"/>
    </row>
    <row r="153" spans="1:10" ht="14.1" customHeight="1" x14ac:dyDescent="0.25">
      <c r="A153" s="23"/>
      <c r="B153" s="39" t="s">
        <v>49</v>
      </c>
      <c r="C153" s="40">
        <v>0</v>
      </c>
      <c r="D153" s="40">
        <v>0</v>
      </c>
      <c r="E153" s="40">
        <v>0</v>
      </c>
      <c r="F153" s="40">
        <v>0</v>
      </c>
      <c r="G153" s="23"/>
      <c r="H153" s="23"/>
      <c r="I153" s="23"/>
      <c r="J153" s="23"/>
    </row>
    <row r="154" spans="1:10" ht="14.1" customHeight="1" x14ac:dyDescent="0.25">
      <c r="A154" s="23"/>
      <c r="B154" s="39" t="s">
        <v>50</v>
      </c>
      <c r="C154" s="40">
        <v>0</v>
      </c>
      <c r="D154" s="40">
        <v>0</v>
      </c>
      <c r="E154" s="40">
        <v>0</v>
      </c>
      <c r="F154" s="40">
        <v>0</v>
      </c>
      <c r="G154" s="23"/>
      <c r="H154" s="23"/>
      <c r="I154" s="23"/>
      <c r="J154" s="23"/>
    </row>
    <row r="155" spans="1:10" ht="14.1" customHeight="1" x14ac:dyDescent="0.25">
      <c r="A155" s="23"/>
      <c r="B155" s="39" t="s">
        <v>53</v>
      </c>
      <c r="C155" s="40">
        <v>0</v>
      </c>
      <c r="D155" s="40">
        <v>0</v>
      </c>
      <c r="E155" s="40">
        <v>0</v>
      </c>
      <c r="F155" s="40">
        <v>0</v>
      </c>
      <c r="G155" s="23"/>
      <c r="H155" s="23"/>
      <c r="I155" s="23"/>
      <c r="J155" s="23"/>
    </row>
    <row r="156" spans="1:10" ht="14.1" customHeight="1" x14ac:dyDescent="0.25">
      <c r="A156" s="23"/>
      <c r="B156" s="39" t="s">
        <v>49</v>
      </c>
      <c r="C156" s="40">
        <v>0</v>
      </c>
      <c r="D156" s="40">
        <v>0</v>
      </c>
      <c r="E156" s="40">
        <v>0</v>
      </c>
      <c r="F156" s="40">
        <v>0</v>
      </c>
      <c r="G156" s="23"/>
      <c r="H156" s="23"/>
      <c r="I156" s="23"/>
      <c r="J156" s="23"/>
    </row>
    <row r="157" spans="1:10" ht="14.1" customHeight="1" x14ac:dyDescent="0.25">
      <c r="A157" s="23"/>
      <c r="B157" s="39" t="s">
        <v>50</v>
      </c>
      <c r="C157" s="40">
        <v>0</v>
      </c>
      <c r="D157" s="40">
        <v>0</v>
      </c>
      <c r="E157" s="40">
        <v>0</v>
      </c>
      <c r="F157" s="40">
        <v>0</v>
      </c>
      <c r="G157" s="23"/>
      <c r="H157" s="23"/>
      <c r="I157" s="23"/>
      <c r="J157" s="23"/>
    </row>
    <row r="158" spans="1:10" ht="14.1" customHeight="1" x14ac:dyDescent="0.25">
      <c r="A158" s="23"/>
      <c r="B158" s="39" t="s">
        <v>54</v>
      </c>
      <c r="C158" s="40">
        <v>0</v>
      </c>
      <c r="D158" s="40">
        <v>0</v>
      </c>
      <c r="E158" s="40">
        <v>0</v>
      </c>
      <c r="F158" s="40">
        <v>0</v>
      </c>
      <c r="G158" s="23"/>
      <c r="H158" s="23"/>
      <c r="I158" s="23"/>
      <c r="J158" s="23"/>
    </row>
    <row r="159" spans="1:10" ht="14.1" customHeight="1" x14ac:dyDescent="0.25">
      <c r="A159" s="23"/>
      <c r="B159" s="39" t="s">
        <v>49</v>
      </c>
      <c r="C159" s="40">
        <v>0</v>
      </c>
      <c r="D159" s="40">
        <v>0</v>
      </c>
      <c r="E159" s="40">
        <v>0</v>
      </c>
      <c r="F159" s="40">
        <v>0</v>
      </c>
      <c r="G159" s="23"/>
      <c r="H159" s="23"/>
      <c r="I159" s="23"/>
      <c r="J159" s="23"/>
    </row>
    <row r="160" spans="1:10" ht="14.1" customHeight="1" x14ac:dyDescent="0.25">
      <c r="A160" s="23"/>
      <c r="B160" s="39" t="s">
        <v>50</v>
      </c>
      <c r="C160" s="40">
        <v>0</v>
      </c>
      <c r="D160" s="40">
        <v>0</v>
      </c>
      <c r="E160" s="40">
        <v>0</v>
      </c>
      <c r="F160" s="40">
        <v>0</v>
      </c>
      <c r="G160" s="23"/>
      <c r="H160" s="23"/>
      <c r="I160" s="23"/>
      <c r="J160" s="23"/>
    </row>
    <row r="161" spans="1:10" ht="14.1" customHeight="1" x14ac:dyDescent="0.25">
      <c r="A161" s="23"/>
      <c r="B161" s="39" t="s">
        <v>55</v>
      </c>
      <c r="C161" s="40">
        <v>0</v>
      </c>
      <c r="D161" s="40">
        <v>0</v>
      </c>
      <c r="E161" s="40">
        <v>0</v>
      </c>
      <c r="F161" s="40">
        <v>0</v>
      </c>
      <c r="G161" s="23"/>
      <c r="H161" s="23"/>
      <c r="I161" s="23"/>
      <c r="J161" s="23"/>
    </row>
    <row r="162" spans="1:10" ht="14.1" customHeight="1" x14ac:dyDescent="0.25">
      <c r="A162" s="23"/>
      <c r="B162" s="39" t="s">
        <v>49</v>
      </c>
      <c r="C162" s="40">
        <v>0</v>
      </c>
      <c r="D162" s="40">
        <v>0</v>
      </c>
      <c r="E162" s="40">
        <v>0</v>
      </c>
      <c r="F162" s="40">
        <v>0</v>
      </c>
      <c r="G162" s="23"/>
      <c r="H162" s="23"/>
      <c r="I162" s="23"/>
      <c r="J162" s="23"/>
    </row>
    <row r="163" spans="1:10" ht="14.1" customHeight="1" x14ac:dyDescent="0.25">
      <c r="A163" s="23"/>
      <c r="B163" s="39" t="s">
        <v>50</v>
      </c>
      <c r="C163" s="40">
        <v>0</v>
      </c>
      <c r="D163" s="40">
        <v>0</v>
      </c>
      <c r="E163" s="40">
        <v>0</v>
      </c>
      <c r="F163" s="40">
        <v>0</v>
      </c>
      <c r="G163" s="23"/>
      <c r="H163" s="23"/>
      <c r="I163" s="23"/>
      <c r="J163" s="23"/>
    </row>
    <row r="164" spans="1:10" ht="14.1" customHeight="1" x14ac:dyDescent="0.25">
      <c r="A164" s="23"/>
      <c r="B164" s="39" t="s">
        <v>56</v>
      </c>
      <c r="C164" s="40">
        <v>0</v>
      </c>
      <c r="D164" s="40">
        <v>40240000</v>
      </c>
      <c r="E164" s="40">
        <v>40240000</v>
      </c>
      <c r="F164" s="40">
        <v>40240000</v>
      </c>
      <c r="G164" s="23"/>
      <c r="H164" s="23"/>
      <c r="I164" s="23"/>
      <c r="J164" s="23"/>
    </row>
    <row r="165" spans="1:10" ht="14.1" customHeight="1" x14ac:dyDescent="0.25">
      <c r="A165" s="23"/>
      <c r="B165" s="39" t="s">
        <v>49</v>
      </c>
      <c r="C165" s="40">
        <v>0</v>
      </c>
      <c r="D165" s="40">
        <v>40240000</v>
      </c>
      <c r="E165" s="40">
        <v>40240000</v>
      </c>
      <c r="F165" s="40">
        <v>40240000</v>
      </c>
      <c r="G165" s="23"/>
      <c r="H165" s="23"/>
      <c r="I165" s="23"/>
      <c r="J165" s="23"/>
    </row>
    <row r="166" spans="1:10" ht="14.1" customHeight="1" x14ac:dyDescent="0.25">
      <c r="A166" s="23"/>
      <c r="B166" s="39" t="s">
        <v>50</v>
      </c>
      <c r="C166" s="40">
        <v>0</v>
      </c>
      <c r="D166" s="40">
        <v>0</v>
      </c>
      <c r="E166" s="40">
        <v>0</v>
      </c>
      <c r="F166" s="40">
        <v>0</v>
      </c>
      <c r="G166" s="23"/>
      <c r="H166" s="23"/>
      <c r="I166" s="23"/>
      <c r="J166" s="23"/>
    </row>
    <row r="167" spans="1:10" ht="14.1" customHeight="1" x14ac:dyDescent="0.25">
      <c r="A167" s="23"/>
      <c r="B167" s="39" t="s">
        <v>57</v>
      </c>
      <c r="C167" s="40">
        <v>0</v>
      </c>
      <c r="D167" s="40">
        <v>0</v>
      </c>
      <c r="E167" s="40">
        <v>0</v>
      </c>
      <c r="F167" s="40">
        <v>0</v>
      </c>
      <c r="G167" s="23"/>
      <c r="H167" s="23"/>
      <c r="I167" s="23"/>
      <c r="J167" s="23"/>
    </row>
    <row r="168" spans="1:10" ht="14.1" customHeight="1" x14ac:dyDescent="0.25">
      <c r="A168" s="23"/>
      <c r="B168" s="39" t="s">
        <v>49</v>
      </c>
      <c r="C168" s="40">
        <v>0</v>
      </c>
      <c r="D168" s="40">
        <v>0</v>
      </c>
      <c r="E168" s="40">
        <v>0</v>
      </c>
      <c r="F168" s="40">
        <v>0</v>
      </c>
      <c r="G168" s="23"/>
      <c r="H168" s="23"/>
      <c r="I168" s="23"/>
      <c r="J168" s="23"/>
    </row>
    <row r="169" spans="1:10" ht="14.1" customHeight="1" x14ac:dyDescent="0.25">
      <c r="A169" s="23"/>
      <c r="B169" s="39" t="s">
        <v>58</v>
      </c>
      <c r="C169" s="40">
        <v>0</v>
      </c>
      <c r="D169" s="40">
        <v>0</v>
      </c>
      <c r="E169" s="40">
        <v>0</v>
      </c>
      <c r="F169" s="40">
        <v>0</v>
      </c>
      <c r="G169" s="23"/>
      <c r="H169" s="23"/>
      <c r="I169" s="23"/>
      <c r="J169" s="23"/>
    </row>
    <row r="170" spans="1:10" ht="14.1" customHeight="1" x14ac:dyDescent="0.25">
      <c r="A170" s="23"/>
      <c r="B170" s="39" t="s">
        <v>59</v>
      </c>
      <c r="C170" s="40">
        <v>0</v>
      </c>
      <c r="D170" s="40">
        <v>0</v>
      </c>
      <c r="E170" s="40">
        <v>0</v>
      </c>
      <c r="F170" s="40">
        <v>0</v>
      </c>
      <c r="G170" s="23"/>
      <c r="H170" s="23"/>
      <c r="I170" s="23"/>
      <c r="J170" s="23"/>
    </row>
    <row r="171" spans="1:10" ht="14.1" customHeight="1" x14ac:dyDescent="0.25">
      <c r="A171" s="23"/>
      <c r="B171" s="39" t="s">
        <v>60</v>
      </c>
      <c r="C171" s="40">
        <v>0</v>
      </c>
      <c r="D171" s="40">
        <v>0</v>
      </c>
      <c r="E171" s="40">
        <v>0</v>
      </c>
      <c r="F171" s="40">
        <v>0</v>
      </c>
      <c r="G171" s="23"/>
      <c r="H171" s="23"/>
      <c r="I171" s="23"/>
      <c r="J171" s="23"/>
    </row>
    <row r="172" spans="1:10" ht="14.1" customHeight="1" x14ac:dyDescent="0.25">
      <c r="A172" s="23"/>
      <c r="B172" s="39" t="s">
        <v>61</v>
      </c>
      <c r="C172" s="40">
        <v>0</v>
      </c>
      <c r="D172" s="40">
        <v>0</v>
      </c>
      <c r="E172" s="40">
        <v>0</v>
      </c>
      <c r="F172" s="40">
        <v>0</v>
      </c>
      <c r="G172" s="23"/>
      <c r="H172" s="23"/>
      <c r="I172" s="23"/>
      <c r="J172" s="23"/>
    </row>
    <row r="173" spans="1:10" ht="14.1" customHeight="1" x14ac:dyDescent="0.25">
      <c r="A173" s="23"/>
      <c r="B173" s="39" t="s">
        <v>62</v>
      </c>
      <c r="C173" s="40">
        <v>0</v>
      </c>
      <c r="D173" s="40">
        <v>0</v>
      </c>
      <c r="E173" s="40">
        <v>0</v>
      </c>
      <c r="F173" s="40">
        <v>0</v>
      </c>
      <c r="G173" s="23"/>
      <c r="H173" s="23"/>
      <c r="I173" s="23"/>
      <c r="J173" s="23"/>
    </row>
    <row r="174" spans="1:10" ht="14.1" customHeight="1" x14ac:dyDescent="0.25">
      <c r="A174" s="23"/>
      <c r="B174" s="39" t="s">
        <v>49</v>
      </c>
      <c r="C174" s="40">
        <v>0</v>
      </c>
      <c r="D174" s="40">
        <v>0</v>
      </c>
      <c r="E174" s="40">
        <v>0</v>
      </c>
      <c r="F174" s="40">
        <v>0</v>
      </c>
      <c r="G174" s="23"/>
      <c r="H174" s="23"/>
      <c r="I174" s="23"/>
      <c r="J174" s="23"/>
    </row>
    <row r="175" spans="1:10" ht="14.1" customHeight="1" x14ac:dyDescent="0.25">
      <c r="A175" s="23"/>
      <c r="B175" s="39" t="s">
        <v>58</v>
      </c>
      <c r="C175" s="40">
        <v>0</v>
      </c>
      <c r="D175" s="40">
        <v>0</v>
      </c>
      <c r="E175" s="40">
        <v>0</v>
      </c>
      <c r="F175" s="40">
        <v>0</v>
      </c>
      <c r="G175" s="23"/>
      <c r="H175" s="23"/>
      <c r="I175" s="23"/>
      <c r="J175" s="23"/>
    </row>
    <row r="176" spans="1:10" ht="14.1" customHeight="1" x14ac:dyDescent="0.25">
      <c r="A176" s="23"/>
      <c r="B176" s="39" t="s">
        <v>59</v>
      </c>
      <c r="C176" s="40">
        <v>0</v>
      </c>
      <c r="D176" s="40">
        <v>0</v>
      </c>
      <c r="E176" s="40">
        <v>0</v>
      </c>
      <c r="F176" s="40">
        <v>0</v>
      </c>
      <c r="G176" s="23"/>
      <c r="H176" s="23"/>
      <c r="I176" s="23"/>
      <c r="J176" s="23"/>
    </row>
    <row r="177" spans="1:10" ht="14.1" customHeight="1" x14ac:dyDescent="0.25">
      <c r="A177" s="23"/>
      <c r="B177" s="39" t="s">
        <v>60</v>
      </c>
      <c r="C177" s="40">
        <v>0</v>
      </c>
      <c r="D177" s="40">
        <v>0</v>
      </c>
      <c r="E177" s="40">
        <v>0</v>
      </c>
      <c r="F177" s="40">
        <v>0</v>
      </c>
      <c r="G177" s="23"/>
      <c r="H177" s="23"/>
      <c r="I177" s="23"/>
      <c r="J177" s="23"/>
    </row>
    <row r="178" spans="1:10" ht="14.1" customHeight="1" x14ac:dyDescent="0.25">
      <c r="A178" s="23"/>
      <c r="B178" s="39" t="s">
        <v>61</v>
      </c>
      <c r="C178" s="40">
        <v>0</v>
      </c>
      <c r="D178" s="40">
        <v>0</v>
      </c>
      <c r="E178" s="40">
        <v>0</v>
      </c>
      <c r="F178" s="40">
        <v>0</v>
      </c>
      <c r="G178" s="23"/>
      <c r="H178" s="23"/>
      <c r="I178" s="23"/>
      <c r="J178" s="23"/>
    </row>
    <row r="179" spans="1:10" ht="14.1" customHeight="1" x14ac:dyDescent="0.25">
      <c r="A179" s="23"/>
      <c r="B179" s="39" t="s">
        <v>63</v>
      </c>
      <c r="C179" s="40">
        <v>0</v>
      </c>
      <c r="D179" s="40">
        <v>0</v>
      </c>
      <c r="E179" s="40">
        <v>0</v>
      </c>
      <c r="F179" s="40">
        <v>0</v>
      </c>
      <c r="G179" s="23"/>
      <c r="H179" s="23"/>
      <c r="I179" s="23"/>
      <c r="J179" s="23"/>
    </row>
    <row r="180" spans="1:10" ht="14.1" customHeight="1" x14ac:dyDescent="0.25">
      <c r="A180" s="23"/>
      <c r="B180" s="39" t="s">
        <v>49</v>
      </c>
      <c r="C180" s="40">
        <v>0</v>
      </c>
      <c r="D180" s="40">
        <v>0</v>
      </c>
      <c r="E180" s="40">
        <v>0</v>
      </c>
      <c r="F180" s="40">
        <v>0</v>
      </c>
      <c r="G180" s="23"/>
      <c r="H180" s="23"/>
      <c r="I180" s="23"/>
      <c r="J180" s="23"/>
    </row>
    <row r="181" spans="1:10" ht="14.1" customHeight="1" x14ac:dyDescent="0.25">
      <c r="A181" s="23"/>
      <c r="B181" s="39" t="s">
        <v>58</v>
      </c>
      <c r="C181" s="40">
        <v>0</v>
      </c>
      <c r="D181" s="40">
        <v>0</v>
      </c>
      <c r="E181" s="40">
        <v>0</v>
      </c>
      <c r="F181" s="40">
        <v>0</v>
      </c>
      <c r="G181" s="23"/>
      <c r="H181" s="23"/>
      <c r="I181" s="23"/>
      <c r="J181" s="23"/>
    </row>
    <row r="182" spans="1:10" ht="14.1" customHeight="1" x14ac:dyDescent="0.25">
      <c r="A182" s="23"/>
      <c r="B182" s="39" t="s">
        <v>59</v>
      </c>
      <c r="C182" s="40">
        <v>0</v>
      </c>
      <c r="D182" s="40">
        <v>0</v>
      </c>
      <c r="E182" s="40">
        <v>0</v>
      </c>
      <c r="F182" s="40">
        <v>0</v>
      </c>
      <c r="G182" s="23"/>
      <c r="H182" s="23"/>
      <c r="I182" s="23"/>
      <c r="J182" s="23"/>
    </row>
    <row r="183" spans="1:10" ht="14.1" customHeight="1" x14ac:dyDescent="0.25">
      <c r="A183" s="23"/>
      <c r="B183" s="39" t="s">
        <v>60</v>
      </c>
      <c r="C183" s="40">
        <v>0</v>
      </c>
      <c r="D183" s="40">
        <v>0</v>
      </c>
      <c r="E183" s="40">
        <v>0</v>
      </c>
      <c r="F183" s="40">
        <v>0</v>
      </c>
      <c r="G183" s="23"/>
      <c r="H183" s="23"/>
      <c r="I183" s="23"/>
      <c r="J183" s="23"/>
    </row>
    <row r="184" spans="1:10" ht="14.1" customHeight="1" x14ac:dyDescent="0.25">
      <c r="A184" s="23"/>
      <c r="B184" s="39" t="s">
        <v>61</v>
      </c>
      <c r="C184" s="40">
        <v>0</v>
      </c>
      <c r="D184" s="40">
        <v>0</v>
      </c>
      <c r="E184" s="40">
        <v>0</v>
      </c>
      <c r="F184" s="40">
        <v>0</v>
      </c>
      <c r="G184" s="23"/>
      <c r="H184" s="23"/>
      <c r="I184" s="23"/>
      <c r="J184" s="23"/>
    </row>
    <row r="185" spans="1:10" ht="14.1" customHeight="1" x14ac:dyDescent="0.25">
      <c r="A185" s="23"/>
      <c r="B185" s="39" t="s">
        <v>64</v>
      </c>
      <c r="C185" s="40">
        <v>0</v>
      </c>
      <c r="D185" s="40">
        <v>0</v>
      </c>
      <c r="E185" s="40">
        <v>0</v>
      </c>
      <c r="F185" s="40">
        <v>0</v>
      </c>
      <c r="G185" s="23"/>
      <c r="H185" s="23"/>
      <c r="I185" s="23"/>
      <c r="J185" s="23"/>
    </row>
    <row r="186" spans="1:10" ht="14.1" customHeight="1" x14ac:dyDescent="0.25">
      <c r="A186" s="23"/>
      <c r="B186" s="39" t="s">
        <v>65</v>
      </c>
      <c r="C186" s="40">
        <v>0</v>
      </c>
      <c r="D186" s="40">
        <v>0</v>
      </c>
      <c r="E186" s="40">
        <v>0</v>
      </c>
      <c r="F186" s="40">
        <v>0</v>
      </c>
      <c r="G186" s="23"/>
      <c r="H186" s="23"/>
      <c r="I186" s="23"/>
      <c r="J186" s="23"/>
    </row>
    <row r="187" spans="1:10" ht="14.1" customHeight="1" x14ac:dyDescent="0.25">
      <c r="A187" s="23"/>
      <c r="B187" s="41" t="s">
        <v>25</v>
      </c>
      <c r="C187" s="40">
        <v>0</v>
      </c>
      <c r="D187" s="40">
        <v>40240000</v>
      </c>
      <c r="E187" s="40">
        <v>40240000</v>
      </c>
      <c r="F187" s="40">
        <v>40240000</v>
      </c>
      <c r="G187" s="23"/>
      <c r="H187" s="23"/>
      <c r="I187" s="23"/>
      <c r="J187" s="23"/>
    </row>
    <row r="188" spans="1:10" ht="14.1" customHeight="1" x14ac:dyDescent="0.25">
      <c r="A188" s="23"/>
      <c r="B188" s="1621" t="s">
        <v>66</v>
      </c>
      <c r="C188" s="1622"/>
      <c r="D188" s="1622"/>
      <c r="E188" s="1622"/>
      <c r="F188" s="1622"/>
      <c r="G188" s="23"/>
      <c r="H188" s="23"/>
      <c r="I188" s="23"/>
      <c r="J188" s="23"/>
    </row>
    <row r="189" spans="1:10" ht="14.1" customHeight="1" x14ac:dyDescent="0.25">
      <c r="A189" s="23"/>
      <c r="B189" s="32" t="s">
        <v>1712</v>
      </c>
      <c r="C189" s="1621" t="s">
        <v>1711</v>
      </c>
      <c r="D189" s="1622"/>
      <c r="E189" s="1622"/>
      <c r="F189" s="1622"/>
      <c r="G189" s="23"/>
      <c r="H189" s="23"/>
      <c r="I189" s="23"/>
      <c r="J189" s="23"/>
    </row>
    <row r="190" spans="1:10" ht="14.1" customHeight="1" x14ac:dyDescent="0.25">
      <c r="A190" s="23"/>
      <c r="B190" s="33" t="s">
        <v>19</v>
      </c>
      <c r="C190" s="1619" t="s">
        <v>1710</v>
      </c>
      <c r="D190" s="1620"/>
      <c r="E190" s="1620"/>
      <c r="F190" s="1620"/>
      <c r="G190" s="23"/>
      <c r="H190" s="23"/>
      <c r="I190" s="23"/>
      <c r="J190" s="23"/>
    </row>
    <row r="191" spans="1:10" ht="14.1" customHeight="1" x14ac:dyDescent="0.25">
      <c r="A191" s="23"/>
      <c r="B191" s="34" t="s">
        <v>20</v>
      </c>
      <c r="C191" s="1615" t="s">
        <v>1709</v>
      </c>
      <c r="D191" s="1616"/>
      <c r="E191" s="1616"/>
      <c r="F191" s="1616"/>
      <c r="G191" s="23"/>
      <c r="H191" s="23"/>
      <c r="I191" s="23"/>
      <c r="J191" s="23"/>
    </row>
    <row r="192" spans="1:10" ht="14.1" customHeight="1" x14ac:dyDescent="0.25">
      <c r="A192" s="23"/>
      <c r="B192" s="34" t="s">
        <v>21</v>
      </c>
      <c r="C192" s="1615" t="s">
        <v>1708</v>
      </c>
      <c r="D192" s="1616"/>
      <c r="E192" s="1616"/>
      <c r="F192" s="1616"/>
      <c r="G192" s="23"/>
      <c r="H192" s="23"/>
      <c r="I192" s="23"/>
      <c r="J192" s="23"/>
    </row>
    <row r="193" spans="1:10" ht="15" customHeight="1" x14ac:dyDescent="0.25">
      <c r="A193" s="23"/>
      <c r="B193" s="35"/>
      <c r="C193" s="36">
        <v>2023</v>
      </c>
      <c r="D193" s="36">
        <v>2024</v>
      </c>
      <c r="E193" s="36">
        <v>2025</v>
      </c>
      <c r="F193" s="36">
        <v>2026</v>
      </c>
      <c r="G193" s="23"/>
      <c r="H193" s="23"/>
      <c r="I193" s="23"/>
      <c r="J193" s="23"/>
    </row>
    <row r="194" spans="1:10" ht="15" customHeight="1" x14ac:dyDescent="0.25">
      <c r="A194" s="23"/>
      <c r="B194" s="37"/>
      <c r="C194" s="38" t="s">
        <v>22</v>
      </c>
      <c r="D194" s="38" t="s">
        <v>23</v>
      </c>
      <c r="E194" s="38" t="s">
        <v>23</v>
      </c>
      <c r="F194" s="38" t="s">
        <v>23</v>
      </c>
      <c r="G194" s="23"/>
      <c r="H194" s="23"/>
      <c r="I194" s="23"/>
      <c r="J194" s="23"/>
    </row>
    <row r="195" spans="1:10" ht="14.1" customHeight="1" x14ac:dyDescent="0.25">
      <c r="A195" s="23"/>
      <c r="B195" s="27" t="s">
        <v>33</v>
      </c>
      <c r="C195" s="31" t="s">
        <v>130</v>
      </c>
      <c r="D195" s="31" t="s">
        <v>130</v>
      </c>
      <c r="E195" s="31" t="s">
        <v>197</v>
      </c>
      <c r="F195" s="31" t="s">
        <v>197</v>
      </c>
      <c r="G195" s="23"/>
      <c r="H195" s="23"/>
      <c r="I195" s="23"/>
      <c r="J195" s="23"/>
    </row>
    <row r="196" spans="1:10" ht="14.1" customHeight="1" x14ac:dyDescent="0.25">
      <c r="A196" s="23"/>
      <c r="B196" s="27" t="s">
        <v>35</v>
      </c>
      <c r="C196" s="31" t="s">
        <v>1198</v>
      </c>
      <c r="D196" s="31" t="s">
        <v>239</v>
      </c>
      <c r="E196" s="31" t="s">
        <v>1707</v>
      </c>
      <c r="F196" s="31" t="s">
        <v>1707</v>
      </c>
      <c r="G196" s="23"/>
      <c r="H196" s="23"/>
      <c r="I196" s="23"/>
      <c r="J196" s="23"/>
    </row>
    <row r="197" spans="1:10" ht="14.1" customHeight="1" x14ac:dyDescent="0.25">
      <c r="A197" s="23"/>
      <c r="B197" s="27" t="s">
        <v>40</v>
      </c>
      <c r="C197" s="31" t="s">
        <v>1707</v>
      </c>
      <c r="D197" s="31" t="s">
        <v>241</v>
      </c>
      <c r="E197" s="31" t="s">
        <v>1569</v>
      </c>
      <c r="F197" s="31" t="s">
        <v>1569</v>
      </c>
      <c r="G197" s="23"/>
      <c r="H197" s="23"/>
      <c r="I197" s="23"/>
      <c r="J197" s="23"/>
    </row>
    <row r="198" spans="1:10" ht="14.1" customHeight="1" x14ac:dyDescent="0.25">
      <c r="A198" s="23"/>
      <c r="B198" s="27" t="s">
        <v>41</v>
      </c>
      <c r="C198" s="31" t="s">
        <v>18</v>
      </c>
      <c r="D198" s="31" t="s">
        <v>42</v>
      </c>
      <c r="E198" s="31" t="s">
        <v>34</v>
      </c>
      <c r="F198" s="31" t="s">
        <v>42</v>
      </c>
      <c r="G198" s="23"/>
      <c r="H198" s="23"/>
      <c r="I198" s="23"/>
      <c r="J198" s="23"/>
    </row>
    <row r="199" spans="1:10" ht="14.1" customHeight="1" x14ac:dyDescent="0.25">
      <c r="A199" s="23"/>
      <c r="B199" s="27" t="s">
        <v>43</v>
      </c>
      <c r="C199" s="31" t="s">
        <v>18</v>
      </c>
      <c r="D199" s="31" t="s">
        <v>1705</v>
      </c>
      <c r="E199" s="31" t="s">
        <v>1706</v>
      </c>
      <c r="F199" s="31" t="s">
        <v>42</v>
      </c>
      <c r="G199" s="23"/>
      <c r="H199" s="23"/>
      <c r="I199" s="23"/>
      <c r="J199" s="23"/>
    </row>
    <row r="200" spans="1:10" ht="14.1" customHeight="1" x14ac:dyDescent="0.25">
      <c r="A200" s="23"/>
      <c r="B200" s="27" t="s">
        <v>47</v>
      </c>
      <c r="C200" s="31" t="s">
        <v>18</v>
      </c>
      <c r="D200" s="31" t="s">
        <v>1705</v>
      </c>
      <c r="E200" s="31" t="s">
        <v>1704</v>
      </c>
      <c r="F200" s="31" t="s">
        <v>42</v>
      </c>
      <c r="G200" s="23"/>
      <c r="H200" s="23"/>
      <c r="I200" s="23"/>
      <c r="J200" s="23"/>
    </row>
    <row r="201" spans="1:10" ht="14.1" customHeight="1" x14ac:dyDescent="0.25">
      <c r="A201" s="23"/>
      <c r="B201" s="1617" t="s">
        <v>24</v>
      </c>
      <c r="C201" s="1618"/>
      <c r="D201" s="1618"/>
      <c r="E201" s="1618"/>
      <c r="F201" s="1618"/>
      <c r="G201" s="23"/>
      <c r="H201" s="23"/>
      <c r="I201" s="23"/>
      <c r="J201" s="23"/>
    </row>
    <row r="202" spans="1:10" ht="14.1" customHeight="1" x14ac:dyDescent="0.25">
      <c r="A202" s="23"/>
      <c r="B202" s="35"/>
      <c r="C202" s="36">
        <v>2023</v>
      </c>
      <c r="D202" s="36">
        <v>2024</v>
      </c>
      <c r="E202" s="36">
        <v>2025</v>
      </c>
      <c r="F202" s="36">
        <v>2026</v>
      </c>
      <c r="G202" s="23"/>
      <c r="H202" s="23"/>
      <c r="I202" s="23"/>
      <c r="J202" s="23"/>
    </row>
    <row r="203" spans="1:10" ht="14.1" customHeight="1" x14ac:dyDescent="0.25">
      <c r="A203" s="23"/>
      <c r="B203" s="37"/>
      <c r="C203" s="38" t="s">
        <v>22</v>
      </c>
      <c r="D203" s="38" t="s">
        <v>23</v>
      </c>
      <c r="E203" s="38" t="s">
        <v>23</v>
      </c>
      <c r="F203" s="38" t="s">
        <v>23</v>
      </c>
      <c r="G203" s="23"/>
      <c r="H203" s="23"/>
      <c r="I203" s="23"/>
      <c r="J203" s="23"/>
    </row>
    <row r="204" spans="1:10" ht="14.1" customHeight="1" x14ac:dyDescent="0.25">
      <c r="A204" s="23"/>
      <c r="B204" s="39" t="s">
        <v>48</v>
      </c>
      <c r="C204" s="40">
        <v>0</v>
      </c>
      <c r="D204" s="40">
        <v>0</v>
      </c>
      <c r="E204" s="40">
        <v>0</v>
      </c>
      <c r="F204" s="40">
        <v>0</v>
      </c>
      <c r="G204" s="23"/>
      <c r="H204" s="23"/>
      <c r="I204" s="23"/>
      <c r="J204" s="23"/>
    </row>
    <row r="205" spans="1:10" ht="14.1" customHeight="1" x14ac:dyDescent="0.25">
      <c r="A205" s="23"/>
      <c r="B205" s="39" t="s">
        <v>49</v>
      </c>
      <c r="C205" s="40">
        <v>0</v>
      </c>
      <c r="D205" s="40">
        <v>0</v>
      </c>
      <c r="E205" s="40">
        <v>0</v>
      </c>
      <c r="F205" s="40">
        <v>0</v>
      </c>
      <c r="G205" s="23"/>
      <c r="H205" s="23"/>
      <c r="I205" s="23"/>
      <c r="J205" s="23"/>
    </row>
    <row r="206" spans="1:10" ht="14.1" customHeight="1" x14ac:dyDescent="0.25">
      <c r="A206" s="23"/>
      <c r="B206" s="39" t="s">
        <v>50</v>
      </c>
      <c r="C206" s="40">
        <v>0</v>
      </c>
      <c r="D206" s="40">
        <v>0</v>
      </c>
      <c r="E206" s="40">
        <v>0</v>
      </c>
      <c r="F206" s="40">
        <v>0</v>
      </c>
      <c r="G206" s="23"/>
      <c r="H206" s="23"/>
      <c r="I206" s="23"/>
      <c r="J206" s="23"/>
    </row>
    <row r="207" spans="1:10" ht="14.1" customHeight="1" x14ac:dyDescent="0.25">
      <c r="A207" s="23"/>
      <c r="B207" s="39" t="s">
        <v>51</v>
      </c>
      <c r="C207" s="40">
        <v>0</v>
      </c>
      <c r="D207" s="40">
        <v>0</v>
      </c>
      <c r="E207" s="40">
        <v>0</v>
      </c>
      <c r="F207" s="40">
        <v>0</v>
      </c>
      <c r="G207" s="23"/>
      <c r="H207" s="23"/>
      <c r="I207" s="23"/>
      <c r="J207" s="23"/>
    </row>
    <row r="208" spans="1:10" ht="14.1" customHeight="1" x14ac:dyDescent="0.25">
      <c r="A208" s="23"/>
      <c r="B208" s="39" t="s">
        <v>49</v>
      </c>
      <c r="C208" s="40">
        <v>0</v>
      </c>
      <c r="D208" s="40">
        <v>0</v>
      </c>
      <c r="E208" s="40">
        <v>0</v>
      </c>
      <c r="F208" s="40">
        <v>0</v>
      </c>
      <c r="G208" s="23"/>
      <c r="H208" s="23"/>
      <c r="I208" s="23"/>
      <c r="J208" s="23"/>
    </row>
    <row r="209" spans="1:10" ht="14.1" customHeight="1" x14ac:dyDescent="0.25">
      <c r="A209" s="23"/>
      <c r="B209" s="39" t="s">
        <v>50</v>
      </c>
      <c r="C209" s="40">
        <v>0</v>
      </c>
      <c r="D209" s="40">
        <v>0</v>
      </c>
      <c r="E209" s="40">
        <v>0</v>
      </c>
      <c r="F209" s="40">
        <v>0</v>
      </c>
      <c r="G209" s="23"/>
      <c r="H209" s="23"/>
      <c r="I209" s="23"/>
      <c r="J209" s="23"/>
    </row>
    <row r="210" spans="1:10" ht="14.1" customHeight="1" x14ac:dyDescent="0.25">
      <c r="A210" s="23"/>
      <c r="B210" s="39" t="s">
        <v>52</v>
      </c>
      <c r="C210" s="40">
        <v>0</v>
      </c>
      <c r="D210" s="40">
        <v>0</v>
      </c>
      <c r="E210" s="40">
        <v>0</v>
      </c>
      <c r="F210" s="40">
        <v>0</v>
      </c>
      <c r="G210" s="23"/>
      <c r="H210" s="23"/>
      <c r="I210" s="23"/>
      <c r="J210" s="23"/>
    </row>
    <row r="211" spans="1:10" ht="14.1" customHeight="1" x14ac:dyDescent="0.25">
      <c r="A211" s="23"/>
      <c r="B211" s="39" t="s">
        <v>49</v>
      </c>
      <c r="C211" s="40">
        <v>0</v>
      </c>
      <c r="D211" s="40">
        <v>0</v>
      </c>
      <c r="E211" s="40">
        <v>0</v>
      </c>
      <c r="F211" s="40">
        <v>0</v>
      </c>
      <c r="G211" s="23"/>
      <c r="H211" s="23"/>
      <c r="I211" s="23"/>
      <c r="J211" s="23"/>
    </row>
    <row r="212" spans="1:10" ht="14.1" customHeight="1" x14ac:dyDescent="0.25">
      <c r="A212" s="23"/>
      <c r="B212" s="39" t="s">
        <v>50</v>
      </c>
      <c r="C212" s="40">
        <v>0</v>
      </c>
      <c r="D212" s="40">
        <v>0</v>
      </c>
      <c r="E212" s="40">
        <v>0</v>
      </c>
      <c r="F212" s="40">
        <v>0</v>
      </c>
      <c r="G212" s="23"/>
      <c r="H212" s="23"/>
      <c r="I212" s="23"/>
      <c r="J212" s="23"/>
    </row>
    <row r="213" spans="1:10" ht="14.1" customHeight="1" x14ac:dyDescent="0.25">
      <c r="A213" s="23"/>
      <c r="B213" s="39" t="s">
        <v>53</v>
      </c>
      <c r="C213" s="40">
        <v>0</v>
      </c>
      <c r="D213" s="40">
        <v>0</v>
      </c>
      <c r="E213" s="40">
        <v>0</v>
      </c>
      <c r="F213" s="40">
        <v>0</v>
      </c>
      <c r="G213" s="23"/>
      <c r="H213" s="23"/>
      <c r="I213" s="23"/>
      <c r="J213" s="23"/>
    </row>
    <row r="214" spans="1:10" ht="14.1" customHeight="1" x14ac:dyDescent="0.25">
      <c r="A214" s="23"/>
      <c r="B214" s="39" t="s">
        <v>49</v>
      </c>
      <c r="C214" s="40">
        <v>0</v>
      </c>
      <c r="D214" s="40">
        <v>0</v>
      </c>
      <c r="E214" s="40">
        <v>0</v>
      </c>
      <c r="F214" s="40">
        <v>0</v>
      </c>
      <c r="G214" s="23"/>
      <c r="H214" s="23"/>
      <c r="I214" s="23"/>
      <c r="J214" s="23"/>
    </row>
    <row r="215" spans="1:10" ht="14.1" customHeight="1" x14ac:dyDescent="0.25">
      <c r="A215" s="23"/>
      <c r="B215" s="39" t="s">
        <v>50</v>
      </c>
      <c r="C215" s="40">
        <v>0</v>
      </c>
      <c r="D215" s="40">
        <v>0</v>
      </c>
      <c r="E215" s="40">
        <v>0</v>
      </c>
      <c r="F215" s="40">
        <v>0</v>
      </c>
      <c r="G215" s="23"/>
      <c r="H215" s="23"/>
      <c r="I215" s="23"/>
      <c r="J215" s="23"/>
    </row>
    <row r="216" spans="1:10" ht="14.1" customHeight="1" x14ac:dyDescent="0.25">
      <c r="A216" s="23"/>
      <c r="B216" s="39" t="s">
        <v>54</v>
      </c>
      <c r="C216" s="40">
        <v>0</v>
      </c>
      <c r="D216" s="40">
        <v>0</v>
      </c>
      <c r="E216" s="40">
        <v>0</v>
      </c>
      <c r="F216" s="40">
        <v>0</v>
      </c>
      <c r="G216" s="23"/>
      <c r="H216" s="23"/>
      <c r="I216" s="23"/>
      <c r="J216" s="23"/>
    </row>
    <row r="217" spans="1:10" ht="14.1" customHeight="1" x14ac:dyDescent="0.25">
      <c r="A217" s="23"/>
      <c r="B217" s="39" t="s">
        <v>49</v>
      </c>
      <c r="C217" s="40">
        <v>0</v>
      </c>
      <c r="D217" s="40">
        <v>0</v>
      </c>
      <c r="E217" s="40">
        <v>0</v>
      </c>
      <c r="F217" s="40">
        <v>0</v>
      </c>
      <c r="G217" s="23"/>
      <c r="H217" s="23"/>
      <c r="I217" s="23"/>
      <c r="J217" s="23"/>
    </row>
    <row r="218" spans="1:10" ht="14.1" customHeight="1" x14ac:dyDescent="0.25">
      <c r="A218" s="23"/>
      <c r="B218" s="39" t="s">
        <v>50</v>
      </c>
      <c r="C218" s="40">
        <v>0</v>
      </c>
      <c r="D218" s="40">
        <v>0</v>
      </c>
      <c r="E218" s="40">
        <v>0</v>
      </c>
      <c r="F218" s="40">
        <v>0</v>
      </c>
      <c r="G218" s="23"/>
      <c r="H218" s="23"/>
      <c r="I218" s="23"/>
      <c r="J218" s="23"/>
    </row>
    <row r="219" spans="1:10" ht="14.1" customHeight="1" x14ac:dyDescent="0.25">
      <c r="A219" s="23"/>
      <c r="B219" s="39" t="s">
        <v>55</v>
      </c>
      <c r="C219" s="40">
        <v>0</v>
      </c>
      <c r="D219" s="40">
        <v>0</v>
      </c>
      <c r="E219" s="40">
        <v>0</v>
      </c>
      <c r="F219" s="40">
        <v>0</v>
      </c>
      <c r="G219" s="23"/>
      <c r="H219" s="23"/>
      <c r="I219" s="23"/>
      <c r="J219" s="23"/>
    </row>
    <row r="220" spans="1:10" ht="14.1" customHeight="1" x14ac:dyDescent="0.25">
      <c r="A220" s="23"/>
      <c r="B220" s="39" t="s">
        <v>49</v>
      </c>
      <c r="C220" s="40">
        <v>0</v>
      </c>
      <c r="D220" s="40">
        <v>0</v>
      </c>
      <c r="E220" s="40">
        <v>0</v>
      </c>
      <c r="F220" s="40">
        <v>0</v>
      </c>
      <c r="G220" s="23"/>
      <c r="H220" s="23"/>
      <c r="I220" s="23"/>
      <c r="J220" s="23"/>
    </row>
    <row r="221" spans="1:10" ht="14.1" customHeight="1" x14ac:dyDescent="0.25">
      <c r="A221" s="23"/>
      <c r="B221" s="39" t="s">
        <v>50</v>
      </c>
      <c r="C221" s="40">
        <v>0</v>
      </c>
      <c r="D221" s="40">
        <v>0</v>
      </c>
      <c r="E221" s="40">
        <v>0</v>
      </c>
      <c r="F221" s="40">
        <v>0</v>
      </c>
      <c r="G221" s="23"/>
      <c r="H221" s="23"/>
      <c r="I221" s="23"/>
      <c r="J221" s="23"/>
    </row>
    <row r="222" spans="1:10" ht="14.1" customHeight="1" x14ac:dyDescent="0.25">
      <c r="A222" s="23"/>
      <c r="B222" s="39" t="s">
        <v>56</v>
      </c>
      <c r="C222" s="40">
        <v>0</v>
      </c>
      <c r="D222" s="40">
        <v>0</v>
      </c>
      <c r="E222" s="40">
        <v>0</v>
      </c>
      <c r="F222" s="40">
        <v>0</v>
      </c>
      <c r="G222" s="23"/>
      <c r="H222" s="23"/>
      <c r="I222" s="23"/>
      <c r="J222" s="23"/>
    </row>
    <row r="223" spans="1:10" ht="14.1" customHeight="1" x14ac:dyDescent="0.25">
      <c r="A223" s="23"/>
      <c r="B223" s="39" t="s">
        <v>49</v>
      </c>
      <c r="C223" s="40">
        <v>0</v>
      </c>
      <c r="D223" s="40">
        <v>0</v>
      </c>
      <c r="E223" s="40">
        <v>0</v>
      </c>
      <c r="F223" s="40">
        <v>0</v>
      </c>
      <c r="G223" s="23"/>
      <c r="H223" s="23"/>
      <c r="I223" s="23"/>
      <c r="J223" s="23"/>
    </row>
    <row r="224" spans="1:10" ht="14.1" customHeight="1" x14ac:dyDescent="0.25">
      <c r="A224" s="23"/>
      <c r="B224" s="39" t="s">
        <v>50</v>
      </c>
      <c r="C224" s="40">
        <v>0</v>
      </c>
      <c r="D224" s="40">
        <v>0</v>
      </c>
      <c r="E224" s="40">
        <v>0</v>
      </c>
      <c r="F224" s="40">
        <v>0</v>
      </c>
      <c r="G224" s="23"/>
      <c r="H224" s="23"/>
      <c r="I224" s="23"/>
      <c r="J224" s="23"/>
    </row>
    <row r="225" spans="1:10" ht="14.1" customHeight="1" x14ac:dyDescent="0.25">
      <c r="A225" s="23"/>
      <c r="B225" s="39" t="s">
        <v>57</v>
      </c>
      <c r="C225" s="40">
        <v>0</v>
      </c>
      <c r="D225" s="40">
        <v>0</v>
      </c>
      <c r="E225" s="40">
        <v>0</v>
      </c>
      <c r="F225" s="40">
        <v>0</v>
      </c>
      <c r="G225" s="23"/>
      <c r="H225" s="23"/>
      <c r="I225" s="23"/>
      <c r="J225" s="23"/>
    </row>
    <row r="226" spans="1:10" ht="14.1" customHeight="1" x14ac:dyDescent="0.25">
      <c r="A226" s="23"/>
      <c r="B226" s="39" t="s">
        <v>49</v>
      </c>
      <c r="C226" s="40">
        <v>0</v>
      </c>
      <c r="D226" s="40">
        <v>0</v>
      </c>
      <c r="E226" s="40">
        <v>0</v>
      </c>
      <c r="F226" s="40">
        <v>0</v>
      </c>
      <c r="G226" s="23"/>
      <c r="H226" s="23"/>
      <c r="I226" s="23"/>
      <c r="J226" s="23"/>
    </row>
    <row r="227" spans="1:10" ht="14.1" customHeight="1" x14ac:dyDescent="0.25">
      <c r="A227" s="23"/>
      <c r="B227" s="39" t="s">
        <v>58</v>
      </c>
      <c r="C227" s="40">
        <v>0</v>
      </c>
      <c r="D227" s="40">
        <v>0</v>
      </c>
      <c r="E227" s="40">
        <v>0</v>
      </c>
      <c r="F227" s="40">
        <v>0</v>
      </c>
      <c r="G227" s="23"/>
      <c r="H227" s="23"/>
      <c r="I227" s="23"/>
      <c r="J227" s="23"/>
    </row>
    <row r="228" spans="1:10" ht="14.1" customHeight="1" x14ac:dyDescent="0.25">
      <c r="A228" s="23"/>
      <c r="B228" s="39" t="s">
        <v>59</v>
      </c>
      <c r="C228" s="40">
        <v>0</v>
      </c>
      <c r="D228" s="40">
        <v>0</v>
      </c>
      <c r="E228" s="40">
        <v>0</v>
      </c>
      <c r="F228" s="40">
        <v>0</v>
      </c>
      <c r="G228" s="23"/>
      <c r="H228" s="23"/>
      <c r="I228" s="23"/>
      <c r="J228" s="23"/>
    </row>
    <row r="229" spans="1:10" ht="14.1" customHeight="1" x14ac:dyDescent="0.25">
      <c r="A229" s="23"/>
      <c r="B229" s="39" t="s">
        <v>60</v>
      </c>
      <c r="C229" s="40">
        <v>0</v>
      </c>
      <c r="D229" s="40">
        <v>0</v>
      </c>
      <c r="E229" s="40">
        <v>0</v>
      </c>
      <c r="F229" s="40">
        <v>0</v>
      </c>
      <c r="G229" s="23"/>
      <c r="H229" s="23"/>
      <c r="I229" s="23"/>
      <c r="J229" s="23"/>
    </row>
    <row r="230" spans="1:10" ht="14.1" customHeight="1" x14ac:dyDescent="0.25">
      <c r="A230" s="23"/>
      <c r="B230" s="39" t="s">
        <v>61</v>
      </c>
      <c r="C230" s="40">
        <v>0</v>
      </c>
      <c r="D230" s="40">
        <v>0</v>
      </c>
      <c r="E230" s="40">
        <v>0</v>
      </c>
      <c r="F230" s="40">
        <v>0</v>
      </c>
      <c r="G230" s="23"/>
      <c r="H230" s="23"/>
      <c r="I230" s="23"/>
      <c r="J230" s="23"/>
    </row>
    <row r="231" spans="1:10" ht="14.1" customHeight="1" x14ac:dyDescent="0.25">
      <c r="A231" s="23"/>
      <c r="B231" s="39" t="s">
        <v>62</v>
      </c>
      <c r="C231" s="40">
        <v>0</v>
      </c>
      <c r="D231" s="40">
        <v>700000</v>
      </c>
      <c r="E231" s="40">
        <v>1500000</v>
      </c>
      <c r="F231" s="40">
        <v>1500000</v>
      </c>
      <c r="G231" s="23"/>
      <c r="H231" s="23"/>
      <c r="I231" s="23"/>
      <c r="J231" s="23"/>
    </row>
    <row r="232" spans="1:10" ht="14.1" customHeight="1" x14ac:dyDescent="0.25">
      <c r="A232" s="23"/>
      <c r="B232" s="39" t="s">
        <v>49</v>
      </c>
      <c r="C232" s="40">
        <v>0</v>
      </c>
      <c r="D232" s="40">
        <v>700000</v>
      </c>
      <c r="E232" s="40">
        <v>1500000</v>
      </c>
      <c r="F232" s="40">
        <v>1500000</v>
      </c>
      <c r="G232" s="23"/>
      <c r="H232" s="23"/>
      <c r="I232" s="23"/>
      <c r="J232" s="23"/>
    </row>
    <row r="233" spans="1:10" ht="14.1" customHeight="1" x14ac:dyDescent="0.25">
      <c r="A233" s="23"/>
      <c r="B233" s="39" t="s">
        <v>58</v>
      </c>
      <c r="C233" s="40">
        <v>0</v>
      </c>
      <c r="D233" s="40">
        <v>0</v>
      </c>
      <c r="E233" s="40">
        <v>0</v>
      </c>
      <c r="F233" s="40">
        <v>0</v>
      </c>
      <c r="G233" s="23"/>
      <c r="H233" s="23"/>
      <c r="I233" s="23"/>
      <c r="J233" s="23"/>
    </row>
    <row r="234" spans="1:10" ht="14.1" customHeight="1" x14ac:dyDescent="0.25">
      <c r="A234" s="23"/>
      <c r="B234" s="39" t="s">
        <v>59</v>
      </c>
      <c r="C234" s="40">
        <v>0</v>
      </c>
      <c r="D234" s="40">
        <v>0</v>
      </c>
      <c r="E234" s="40">
        <v>0</v>
      </c>
      <c r="F234" s="40">
        <v>0</v>
      </c>
      <c r="G234" s="23"/>
      <c r="H234" s="23"/>
      <c r="I234" s="23"/>
      <c r="J234" s="23"/>
    </row>
    <row r="235" spans="1:10" ht="14.1" customHeight="1" x14ac:dyDescent="0.25">
      <c r="A235" s="23"/>
      <c r="B235" s="39" t="s">
        <v>60</v>
      </c>
      <c r="C235" s="40">
        <v>0</v>
      </c>
      <c r="D235" s="40">
        <v>0</v>
      </c>
      <c r="E235" s="40">
        <v>0</v>
      </c>
      <c r="F235" s="40">
        <v>0</v>
      </c>
      <c r="G235" s="23"/>
      <c r="H235" s="23"/>
      <c r="I235" s="23"/>
      <c r="J235" s="23"/>
    </row>
    <row r="236" spans="1:10" ht="14.1" customHeight="1" x14ac:dyDescent="0.25">
      <c r="A236" s="23"/>
      <c r="B236" s="39" t="s">
        <v>61</v>
      </c>
      <c r="C236" s="40">
        <v>0</v>
      </c>
      <c r="D236" s="40">
        <v>0</v>
      </c>
      <c r="E236" s="40">
        <v>0</v>
      </c>
      <c r="F236" s="40">
        <v>0</v>
      </c>
      <c r="G236" s="23"/>
      <c r="H236" s="23"/>
      <c r="I236" s="23"/>
      <c r="J236" s="23"/>
    </row>
    <row r="237" spans="1:10" ht="14.1" customHeight="1" x14ac:dyDescent="0.25">
      <c r="A237" s="23"/>
      <c r="B237" s="39" t="s">
        <v>63</v>
      </c>
      <c r="C237" s="40">
        <v>0</v>
      </c>
      <c r="D237" s="40">
        <v>0</v>
      </c>
      <c r="E237" s="40">
        <v>0</v>
      </c>
      <c r="F237" s="40">
        <v>0</v>
      </c>
      <c r="G237" s="23"/>
      <c r="H237" s="23"/>
      <c r="I237" s="23"/>
      <c r="J237" s="23"/>
    </row>
    <row r="238" spans="1:10" ht="14.1" customHeight="1" x14ac:dyDescent="0.25">
      <c r="A238" s="23"/>
      <c r="B238" s="39" t="s">
        <v>49</v>
      </c>
      <c r="C238" s="40">
        <v>0</v>
      </c>
      <c r="D238" s="40">
        <v>0</v>
      </c>
      <c r="E238" s="40">
        <v>0</v>
      </c>
      <c r="F238" s="40">
        <v>0</v>
      </c>
      <c r="G238" s="23"/>
      <c r="H238" s="23"/>
      <c r="I238" s="23"/>
      <c r="J238" s="23"/>
    </row>
    <row r="239" spans="1:10" ht="14.1" customHeight="1" x14ac:dyDescent="0.25">
      <c r="A239" s="23"/>
      <c r="B239" s="39" t="s">
        <v>58</v>
      </c>
      <c r="C239" s="40">
        <v>0</v>
      </c>
      <c r="D239" s="40">
        <v>0</v>
      </c>
      <c r="E239" s="40">
        <v>0</v>
      </c>
      <c r="F239" s="40">
        <v>0</v>
      </c>
      <c r="G239" s="23"/>
      <c r="H239" s="23"/>
      <c r="I239" s="23"/>
      <c r="J239" s="23"/>
    </row>
    <row r="240" spans="1:10" ht="14.1" customHeight="1" x14ac:dyDescent="0.25">
      <c r="A240" s="23"/>
      <c r="B240" s="39" t="s">
        <v>59</v>
      </c>
      <c r="C240" s="40">
        <v>0</v>
      </c>
      <c r="D240" s="40">
        <v>0</v>
      </c>
      <c r="E240" s="40">
        <v>0</v>
      </c>
      <c r="F240" s="40">
        <v>0</v>
      </c>
      <c r="G240" s="23"/>
      <c r="H240" s="23"/>
      <c r="I240" s="23"/>
      <c r="J240" s="23"/>
    </row>
    <row r="241" spans="1:10" ht="14.1" customHeight="1" x14ac:dyDescent="0.25">
      <c r="A241" s="23"/>
      <c r="B241" s="39" t="s">
        <v>60</v>
      </c>
      <c r="C241" s="40">
        <v>0</v>
      </c>
      <c r="D241" s="40">
        <v>0</v>
      </c>
      <c r="E241" s="40">
        <v>0</v>
      </c>
      <c r="F241" s="40">
        <v>0</v>
      </c>
      <c r="G241" s="23"/>
      <c r="H241" s="23"/>
      <c r="I241" s="23"/>
      <c r="J241" s="23"/>
    </row>
    <row r="242" spans="1:10" ht="14.1" customHeight="1" x14ac:dyDescent="0.25">
      <c r="A242" s="23"/>
      <c r="B242" s="39" t="s">
        <v>61</v>
      </c>
      <c r="C242" s="40">
        <v>0</v>
      </c>
      <c r="D242" s="40">
        <v>0</v>
      </c>
      <c r="E242" s="40">
        <v>0</v>
      </c>
      <c r="F242" s="40">
        <v>0</v>
      </c>
      <c r="G242" s="23"/>
      <c r="H242" s="23"/>
      <c r="I242" s="23"/>
      <c r="J242" s="23"/>
    </row>
    <row r="243" spans="1:10" ht="14.1" customHeight="1" x14ac:dyDescent="0.25">
      <c r="A243" s="23"/>
      <c r="B243" s="39" t="s">
        <v>64</v>
      </c>
      <c r="C243" s="40">
        <v>0</v>
      </c>
      <c r="D243" s="40">
        <v>0</v>
      </c>
      <c r="E243" s="40">
        <v>0</v>
      </c>
      <c r="F243" s="40">
        <v>0</v>
      </c>
      <c r="G243" s="23"/>
      <c r="H243" s="23"/>
      <c r="I243" s="23"/>
      <c r="J243" s="23"/>
    </row>
    <row r="244" spans="1:10" ht="14.1" customHeight="1" x14ac:dyDescent="0.25">
      <c r="A244" s="23"/>
      <c r="B244" s="39" t="s">
        <v>65</v>
      </c>
      <c r="C244" s="40">
        <v>0</v>
      </c>
      <c r="D244" s="40">
        <v>0</v>
      </c>
      <c r="E244" s="40">
        <v>0</v>
      </c>
      <c r="F244" s="40">
        <v>0</v>
      </c>
      <c r="G244" s="23"/>
      <c r="H244" s="23"/>
      <c r="I244" s="23"/>
      <c r="J244" s="23"/>
    </row>
    <row r="245" spans="1:10" ht="14.1" customHeight="1" x14ac:dyDescent="0.25">
      <c r="A245" s="23"/>
      <c r="B245" s="41" t="s">
        <v>25</v>
      </c>
      <c r="C245" s="40">
        <v>0</v>
      </c>
      <c r="D245" s="40">
        <v>700000</v>
      </c>
      <c r="E245" s="40">
        <v>1500000</v>
      </c>
      <c r="F245" s="40">
        <v>1500000</v>
      </c>
      <c r="G245" s="23"/>
      <c r="H245" s="23"/>
      <c r="I245" s="23"/>
      <c r="J245" s="23"/>
    </row>
    <row r="246" spans="1:10" ht="14.1" customHeight="1" x14ac:dyDescent="0.25">
      <c r="A246" s="23"/>
      <c r="B246" s="32" t="s">
        <v>1703</v>
      </c>
      <c r="C246" s="1621" t="s">
        <v>1702</v>
      </c>
      <c r="D246" s="1622"/>
      <c r="E246" s="1622"/>
      <c r="F246" s="1622"/>
      <c r="G246" s="23"/>
      <c r="H246" s="23"/>
      <c r="I246" s="23"/>
      <c r="J246" s="23"/>
    </row>
    <row r="247" spans="1:10" ht="14.1" customHeight="1" x14ac:dyDescent="0.25">
      <c r="A247" s="23"/>
      <c r="B247" s="33" t="s">
        <v>19</v>
      </c>
      <c r="C247" s="1619" t="s">
        <v>1701</v>
      </c>
      <c r="D247" s="1620"/>
      <c r="E247" s="1620"/>
      <c r="F247" s="1620"/>
      <c r="G247" s="23"/>
      <c r="H247" s="23"/>
      <c r="I247" s="23"/>
      <c r="J247" s="23"/>
    </row>
    <row r="248" spans="1:10" ht="14.1" customHeight="1" x14ac:dyDescent="0.25">
      <c r="A248" s="23"/>
      <c r="B248" s="34" t="s">
        <v>20</v>
      </c>
      <c r="C248" s="1615" t="s">
        <v>1701</v>
      </c>
      <c r="D248" s="1616"/>
      <c r="E248" s="1616"/>
      <c r="F248" s="1616"/>
      <c r="G248" s="23"/>
      <c r="H248" s="23"/>
      <c r="I248" s="23"/>
      <c r="J248" s="23"/>
    </row>
    <row r="249" spans="1:10" ht="14.1" customHeight="1" x14ac:dyDescent="0.25">
      <c r="A249" s="23"/>
      <c r="B249" s="34" t="s">
        <v>21</v>
      </c>
      <c r="C249" s="1615" t="s">
        <v>1700</v>
      </c>
      <c r="D249" s="1616"/>
      <c r="E249" s="1616"/>
      <c r="F249" s="1616"/>
      <c r="G249" s="23"/>
      <c r="H249" s="23"/>
      <c r="I249" s="23"/>
      <c r="J249" s="23"/>
    </row>
    <row r="250" spans="1:10" ht="15" customHeight="1" x14ac:dyDescent="0.25">
      <c r="A250" s="23"/>
      <c r="B250" s="35"/>
      <c r="C250" s="36">
        <v>2023</v>
      </c>
      <c r="D250" s="36">
        <v>2024</v>
      </c>
      <c r="E250" s="36">
        <v>2025</v>
      </c>
      <c r="F250" s="36">
        <v>2026</v>
      </c>
      <c r="G250" s="23"/>
      <c r="H250" s="23"/>
      <c r="I250" s="23"/>
      <c r="J250" s="23"/>
    </row>
    <row r="251" spans="1:10" ht="15" customHeight="1" x14ac:dyDescent="0.25">
      <c r="A251" s="23"/>
      <c r="B251" s="37"/>
      <c r="C251" s="38" t="s">
        <v>22</v>
      </c>
      <c r="D251" s="38" t="s">
        <v>23</v>
      </c>
      <c r="E251" s="38" t="s">
        <v>23</v>
      </c>
      <c r="F251" s="38" t="s">
        <v>23</v>
      </c>
      <c r="G251" s="23"/>
      <c r="H251" s="23"/>
      <c r="I251" s="23"/>
      <c r="J251" s="23"/>
    </row>
    <row r="252" spans="1:10" ht="14.1" customHeight="1" x14ac:dyDescent="0.25">
      <c r="A252" s="23"/>
      <c r="B252" s="27" t="s">
        <v>33</v>
      </c>
      <c r="C252" s="31" t="s">
        <v>18</v>
      </c>
      <c r="D252" s="31" t="s">
        <v>34</v>
      </c>
      <c r="E252" s="31" t="s">
        <v>42</v>
      </c>
      <c r="F252" s="31" t="s">
        <v>42</v>
      </c>
      <c r="G252" s="23"/>
      <c r="H252" s="23"/>
      <c r="I252" s="23"/>
      <c r="J252" s="23"/>
    </row>
    <row r="253" spans="1:10" ht="14.1" customHeight="1" x14ac:dyDescent="0.25">
      <c r="A253" s="23"/>
      <c r="B253" s="27" t="s">
        <v>35</v>
      </c>
      <c r="C253" s="31" t="s">
        <v>18</v>
      </c>
      <c r="D253" s="31" t="s">
        <v>1485</v>
      </c>
      <c r="E253" s="31" t="s">
        <v>42</v>
      </c>
      <c r="F253" s="31" t="s">
        <v>42</v>
      </c>
      <c r="G253" s="23"/>
      <c r="H253" s="23"/>
      <c r="I253" s="23"/>
      <c r="J253" s="23"/>
    </row>
    <row r="254" spans="1:10" ht="14.1" customHeight="1" x14ac:dyDescent="0.25">
      <c r="A254" s="23"/>
      <c r="B254" s="27" t="s">
        <v>40</v>
      </c>
      <c r="C254" s="31" t="s">
        <v>42</v>
      </c>
      <c r="D254" s="31" t="s">
        <v>1485</v>
      </c>
      <c r="E254" s="31" t="s">
        <v>42</v>
      </c>
      <c r="F254" s="31" t="s">
        <v>42</v>
      </c>
      <c r="G254" s="23"/>
      <c r="H254" s="23"/>
      <c r="I254" s="23"/>
      <c r="J254" s="23"/>
    </row>
    <row r="255" spans="1:10" ht="14.1" customHeight="1" x14ac:dyDescent="0.25">
      <c r="A255" s="23"/>
      <c r="B255" s="27" t="s">
        <v>41</v>
      </c>
      <c r="C255" s="31" t="s">
        <v>18</v>
      </c>
      <c r="D255" s="31" t="s">
        <v>18</v>
      </c>
      <c r="E255" s="31" t="s">
        <v>117</v>
      </c>
      <c r="F255" s="31" t="s">
        <v>18</v>
      </c>
      <c r="G255" s="23"/>
      <c r="H255" s="23"/>
      <c r="I255" s="23"/>
      <c r="J255" s="23"/>
    </row>
    <row r="256" spans="1:10" ht="14.1" customHeight="1" x14ac:dyDescent="0.25">
      <c r="A256" s="23"/>
      <c r="B256" s="27" t="s">
        <v>43</v>
      </c>
      <c r="C256" s="31" t="s">
        <v>18</v>
      </c>
      <c r="D256" s="31" t="s">
        <v>18</v>
      </c>
      <c r="E256" s="31" t="s">
        <v>117</v>
      </c>
      <c r="F256" s="31" t="s">
        <v>18</v>
      </c>
      <c r="G256" s="23"/>
      <c r="H256" s="23"/>
      <c r="I256" s="23"/>
      <c r="J256" s="23"/>
    </row>
    <row r="257" spans="1:10" ht="14.1" customHeight="1" x14ac:dyDescent="0.25">
      <c r="A257" s="23"/>
      <c r="B257" s="27" t="s">
        <v>47</v>
      </c>
      <c r="C257" s="31" t="s">
        <v>18</v>
      </c>
      <c r="D257" s="31" t="s">
        <v>18</v>
      </c>
      <c r="E257" s="31" t="s">
        <v>117</v>
      </c>
      <c r="F257" s="31" t="s">
        <v>18</v>
      </c>
      <c r="G257" s="23"/>
      <c r="H257" s="23"/>
      <c r="I257" s="23"/>
      <c r="J257" s="23"/>
    </row>
    <row r="258" spans="1:10" ht="14.1" customHeight="1" x14ac:dyDescent="0.25">
      <c r="A258" s="23"/>
      <c r="B258" s="1617" t="s">
        <v>24</v>
      </c>
      <c r="C258" s="1618"/>
      <c r="D258" s="1618"/>
      <c r="E258" s="1618"/>
      <c r="F258" s="1618"/>
      <c r="G258" s="23"/>
      <c r="H258" s="23"/>
      <c r="I258" s="23"/>
      <c r="J258" s="23"/>
    </row>
    <row r="259" spans="1:10" ht="14.1" customHeight="1" x14ac:dyDescent="0.25">
      <c r="A259" s="23"/>
      <c r="B259" s="35"/>
      <c r="C259" s="36">
        <v>2023</v>
      </c>
      <c r="D259" s="36">
        <v>2024</v>
      </c>
      <c r="E259" s="36">
        <v>2025</v>
      </c>
      <c r="F259" s="36">
        <v>2026</v>
      </c>
      <c r="G259" s="23"/>
      <c r="H259" s="23"/>
      <c r="I259" s="23"/>
      <c r="J259" s="23"/>
    </row>
    <row r="260" spans="1:10" ht="14.1" customHeight="1" x14ac:dyDescent="0.25">
      <c r="A260" s="23"/>
      <c r="B260" s="37"/>
      <c r="C260" s="38" t="s">
        <v>22</v>
      </c>
      <c r="D260" s="38" t="s">
        <v>23</v>
      </c>
      <c r="E260" s="38" t="s">
        <v>23</v>
      </c>
      <c r="F260" s="38" t="s">
        <v>23</v>
      </c>
      <c r="G260" s="23"/>
      <c r="H260" s="23"/>
      <c r="I260" s="23"/>
      <c r="J260" s="23"/>
    </row>
    <row r="261" spans="1:10" ht="14.1" customHeight="1" x14ac:dyDescent="0.25">
      <c r="A261" s="23"/>
      <c r="B261" s="39" t="s">
        <v>48</v>
      </c>
      <c r="C261" s="1347" t="s">
        <v>18</v>
      </c>
      <c r="D261" s="40">
        <v>0</v>
      </c>
      <c r="E261" s="40">
        <v>0</v>
      </c>
      <c r="F261" s="40">
        <v>0</v>
      </c>
      <c r="G261" s="23"/>
      <c r="H261" s="23"/>
      <c r="I261" s="23"/>
      <c r="J261" s="23"/>
    </row>
    <row r="262" spans="1:10" ht="14.1" customHeight="1" x14ac:dyDescent="0.25">
      <c r="A262" s="23"/>
      <c r="B262" s="39" t="s">
        <v>49</v>
      </c>
      <c r="C262" s="1347" t="s">
        <v>18</v>
      </c>
      <c r="D262" s="40">
        <v>0</v>
      </c>
      <c r="E262" s="40">
        <v>0</v>
      </c>
      <c r="F262" s="40">
        <v>0</v>
      </c>
      <c r="G262" s="23"/>
      <c r="H262" s="23"/>
      <c r="I262" s="23"/>
      <c r="J262" s="23"/>
    </row>
    <row r="263" spans="1:10" ht="14.1" customHeight="1" x14ac:dyDescent="0.25">
      <c r="A263" s="23"/>
      <c r="B263" s="39" t="s">
        <v>50</v>
      </c>
      <c r="C263" s="1347" t="s">
        <v>18</v>
      </c>
      <c r="D263" s="40">
        <v>0</v>
      </c>
      <c r="E263" s="40">
        <v>0</v>
      </c>
      <c r="F263" s="40">
        <v>0</v>
      </c>
      <c r="G263" s="23"/>
      <c r="H263" s="23"/>
      <c r="I263" s="23"/>
      <c r="J263" s="23"/>
    </row>
    <row r="264" spans="1:10" ht="14.1" customHeight="1" x14ac:dyDescent="0.25">
      <c r="A264" s="23"/>
      <c r="B264" s="39" t="s">
        <v>51</v>
      </c>
      <c r="C264" s="1347" t="s">
        <v>18</v>
      </c>
      <c r="D264" s="40">
        <v>0</v>
      </c>
      <c r="E264" s="40">
        <v>0</v>
      </c>
      <c r="F264" s="40">
        <v>0</v>
      </c>
      <c r="G264" s="23"/>
      <c r="H264" s="23"/>
      <c r="I264" s="23"/>
      <c r="J264" s="23"/>
    </row>
    <row r="265" spans="1:10" ht="14.1" customHeight="1" x14ac:dyDescent="0.25">
      <c r="A265" s="23"/>
      <c r="B265" s="39" t="s">
        <v>49</v>
      </c>
      <c r="C265" s="1347" t="s">
        <v>18</v>
      </c>
      <c r="D265" s="40">
        <v>0</v>
      </c>
      <c r="E265" s="40">
        <v>0</v>
      </c>
      <c r="F265" s="40">
        <v>0</v>
      </c>
      <c r="G265" s="23"/>
      <c r="H265" s="23"/>
      <c r="I265" s="23"/>
      <c r="J265" s="23"/>
    </row>
    <row r="266" spans="1:10" ht="14.1" customHeight="1" x14ac:dyDescent="0.25">
      <c r="A266" s="23"/>
      <c r="B266" s="39" t="s">
        <v>50</v>
      </c>
      <c r="C266" s="1347" t="s">
        <v>18</v>
      </c>
      <c r="D266" s="40">
        <v>0</v>
      </c>
      <c r="E266" s="40">
        <v>0</v>
      </c>
      <c r="F266" s="40">
        <v>0</v>
      </c>
      <c r="G266" s="23"/>
      <c r="H266" s="23"/>
      <c r="I266" s="23"/>
      <c r="J266" s="23"/>
    </row>
    <row r="267" spans="1:10" ht="14.1" customHeight="1" x14ac:dyDescent="0.25">
      <c r="A267" s="23"/>
      <c r="B267" s="39" t="s">
        <v>52</v>
      </c>
      <c r="C267" s="1347" t="s">
        <v>18</v>
      </c>
      <c r="D267" s="40">
        <v>0</v>
      </c>
      <c r="E267" s="40">
        <v>0</v>
      </c>
      <c r="F267" s="40">
        <v>0</v>
      </c>
      <c r="G267" s="23"/>
      <c r="H267" s="23"/>
      <c r="I267" s="23"/>
      <c r="J267" s="23"/>
    </row>
    <row r="268" spans="1:10" ht="14.1" customHeight="1" x14ac:dyDescent="0.25">
      <c r="A268" s="23"/>
      <c r="B268" s="39" t="s">
        <v>49</v>
      </c>
      <c r="C268" s="1347" t="s">
        <v>18</v>
      </c>
      <c r="D268" s="40">
        <v>0</v>
      </c>
      <c r="E268" s="40">
        <v>0</v>
      </c>
      <c r="F268" s="40">
        <v>0</v>
      </c>
      <c r="G268" s="23"/>
      <c r="H268" s="23"/>
      <c r="I268" s="23"/>
      <c r="J268" s="23"/>
    </row>
    <row r="269" spans="1:10" ht="14.1" customHeight="1" x14ac:dyDescent="0.25">
      <c r="A269" s="23"/>
      <c r="B269" s="39" t="s">
        <v>50</v>
      </c>
      <c r="C269" s="1347" t="s">
        <v>18</v>
      </c>
      <c r="D269" s="40">
        <v>0</v>
      </c>
      <c r="E269" s="40">
        <v>0</v>
      </c>
      <c r="F269" s="40">
        <v>0</v>
      </c>
      <c r="G269" s="23"/>
      <c r="H269" s="23"/>
      <c r="I269" s="23"/>
      <c r="J269" s="23"/>
    </row>
    <row r="270" spans="1:10" ht="14.1" customHeight="1" x14ac:dyDescent="0.25">
      <c r="A270" s="23"/>
      <c r="B270" s="39" t="s">
        <v>53</v>
      </c>
      <c r="C270" s="1347" t="s">
        <v>18</v>
      </c>
      <c r="D270" s="40">
        <v>0</v>
      </c>
      <c r="E270" s="40">
        <v>0</v>
      </c>
      <c r="F270" s="40">
        <v>0</v>
      </c>
      <c r="G270" s="23"/>
      <c r="H270" s="23"/>
      <c r="I270" s="23"/>
      <c r="J270" s="23"/>
    </row>
    <row r="271" spans="1:10" ht="14.1" customHeight="1" x14ac:dyDescent="0.25">
      <c r="A271" s="23"/>
      <c r="B271" s="39" t="s">
        <v>49</v>
      </c>
      <c r="C271" s="1347" t="s">
        <v>18</v>
      </c>
      <c r="D271" s="40">
        <v>0</v>
      </c>
      <c r="E271" s="40">
        <v>0</v>
      </c>
      <c r="F271" s="40">
        <v>0</v>
      </c>
      <c r="G271" s="23"/>
      <c r="H271" s="23"/>
      <c r="I271" s="23"/>
      <c r="J271" s="23"/>
    </row>
    <row r="272" spans="1:10" ht="14.1" customHeight="1" x14ac:dyDescent="0.25">
      <c r="A272" s="23"/>
      <c r="B272" s="39" t="s">
        <v>50</v>
      </c>
      <c r="C272" s="1347" t="s">
        <v>18</v>
      </c>
      <c r="D272" s="40">
        <v>0</v>
      </c>
      <c r="E272" s="40">
        <v>0</v>
      </c>
      <c r="F272" s="40">
        <v>0</v>
      </c>
      <c r="G272" s="23"/>
      <c r="H272" s="23"/>
      <c r="I272" s="23"/>
      <c r="J272" s="23"/>
    </row>
    <row r="273" spans="1:10" ht="14.1" customHeight="1" x14ac:dyDescent="0.25">
      <c r="A273" s="23"/>
      <c r="B273" s="39" t="s">
        <v>54</v>
      </c>
      <c r="C273" s="1347" t="s">
        <v>18</v>
      </c>
      <c r="D273" s="40">
        <v>0</v>
      </c>
      <c r="E273" s="40">
        <v>0</v>
      </c>
      <c r="F273" s="40">
        <v>0</v>
      </c>
      <c r="G273" s="23"/>
      <c r="H273" s="23"/>
      <c r="I273" s="23"/>
      <c r="J273" s="23"/>
    </row>
    <row r="274" spans="1:10" ht="14.1" customHeight="1" x14ac:dyDescent="0.25">
      <c r="A274" s="23"/>
      <c r="B274" s="39" t="s">
        <v>49</v>
      </c>
      <c r="C274" s="1347" t="s">
        <v>18</v>
      </c>
      <c r="D274" s="40">
        <v>0</v>
      </c>
      <c r="E274" s="40">
        <v>0</v>
      </c>
      <c r="F274" s="40">
        <v>0</v>
      </c>
      <c r="G274" s="23"/>
      <c r="H274" s="23"/>
      <c r="I274" s="23"/>
      <c r="J274" s="23"/>
    </row>
    <row r="275" spans="1:10" ht="14.1" customHeight="1" x14ac:dyDescent="0.25">
      <c r="A275" s="23"/>
      <c r="B275" s="39" t="s">
        <v>50</v>
      </c>
      <c r="C275" s="1347" t="s">
        <v>18</v>
      </c>
      <c r="D275" s="40">
        <v>0</v>
      </c>
      <c r="E275" s="40">
        <v>0</v>
      </c>
      <c r="F275" s="40">
        <v>0</v>
      </c>
      <c r="G275" s="23"/>
      <c r="H275" s="23"/>
      <c r="I275" s="23"/>
      <c r="J275" s="23"/>
    </row>
    <row r="276" spans="1:10" ht="14.1" customHeight="1" x14ac:dyDescent="0.25">
      <c r="A276" s="23"/>
      <c r="B276" s="39" t="s">
        <v>55</v>
      </c>
      <c r="C276" s="1347" t="s">
        <v>18</v>
      </c>
      <c r="D276" s="40">
        <v>0</v>
      </c>
      <c r="E276" s="40">
        <v>0</v>
      </c>
      <c r="F276" s="40">
        <v>0</v>
      </c>
      <c r="G276" s="23"/>
      <c r="H276" s="23"/>
      <c r="I276" s="23"/>
      <c r="J276" s="23"/>
    </row>
    <row r="277" spans="1:10" ht="14.1" customHeight="1" x14ac:dyDescent="0.25">
      <c r="A277" s="23"/>
      <c r="B277" s="39" t="s">
        <v>49</v>
      </c>
      <c r="C277" s="1347" t="s">
        <v>18</v>
      </c>
      <c r="D277" s="40">
        <v>0</v>
      </c>
      <c r="E277" s="40">
        <v>0</v>
      </c>
      <c r="F277" s="40">
        <v>0</v>
      </c>
      <c r="G277" s="23"/>
      <c r="H277" s="23"/>
      <c r="I277" s="23"/>
      <c r="J277" s="23"/>
    </row>
    <row r="278" spans="1:10" ht="14.1" customHeight="1" x14ac:dyDescent="0.25">
      <c r="A278" s="23"/>
      <c r="B278" s="39" t="s">
        <v>50</v>
      </c>
      <c r="C278" s="1347" t="s">
        <v>18</v>
      </c>
      <c r="D278" s="40">
        <v>0</v>
      </c>
      <c r="E278" s="40">
        <v>0</v>
      </c>
      <c r="F278" s="40">
        <v>0</v>
      </c>
      <c r="G278" s="23"/>
      <c r="H278" s="23"/>
      <c r="I278" s="23"/>
      <c r="J278" s="23"/>
    </row>
    <row r="279" spans="1:10" ht="14.1" customHeight="1" x14ac:dyDescent="0.25">
      <c r="A279" s="23"/>
      <c r="B279" s="39" t="s">
        <v>56</v>
      </c>
      <c r="C279" s="1347" t="s">
        <v>18</v>
      </c>
      <c r="D279" s="40">
        <v>0</v>
      </c>
      <c r="E279" s="40">
        <v>0</v>
      </c>
      <c r="F279" s="40">
        <v>0</v>
      </c>
      <c r="G279" s="23"/>
      <c r="H279" s="23"/>
      <c r="I279" s="23"/>
      <c r="J279" s="23"/>
    </row>
    <row r="280" spans="1:10" ht="14.1" customHeight="1" x14ac:dyDescent="0.25">
      <c r="A280" s="23"/>
      <c r="B280" s="39" t="s">
        <v>49</v>
      </c>
      <c r="C280" s="1347" t="s">
        <v>18</v>
      </c>
      <c r="D280" s="40">
        <v>0</v>
      </c>
      <c r="E280" s="40">
        <v>0</v>
      </c>
      <c r="F280" s="40">
        <v>0</v>
      </c>
      <c r="G280" s="23"/>
      <c r="H280" s="23"/>
      <c r="I280" s="23"/>
      <c r="J280" s="23"/>
    </row>
    <row r="281" spans="1:10" ht="14.1" customHeight="1" x14ac:dyDescent="0.25">
      <c r="A281" s="23"/>
      <c r="B281" s="39" t="s">
        <v>50</v>
      </c>
      <c r="C281" s="1347" t="s">
        <v>18</v>
      </c>
      <c r="D281" s="40">
        <v>0</v>
      </c>
      <c r="E281" s="40">
        <v>0</v>
      </c>
      <c r="F281" s="40">
        <v>0</v>
      </c>
      <c r="G281" s="23"/>
      <c r="H281" s="23"/>
      <c r="I281" s="23"/>
      <c r="J281" s="23"/>
    </row>
    <row r="282" spans="1:10" ht="14.1" customHeight="1" x14ac:dyDescent="0.25">
      <c r="A282" s="23"/>
      <c r="B282" s="39" t="s">
        <v>57</v>
      </c>
      <c r="C282" s="1347" t="s">
        <v>18</v>
      </c>
      <c r="D282" s="40">
        <v>0</v>
      </c>
      <c r="E282" s="40">
        <v>0</v>
      </c>
      <c r="F282" s="40">
        <v>0</v>
      </c>
      <c r="G282" s="23"/>
      <c r="H282" s="23"/>
      <c r="I282" s="23"/>
      <c r="J282" s="23"/>
    </row>
    <row r="283" spans="1:10" ht="14.1" customHeight="1" x14ac:dyDescent="0.25">
      <c r="A283" s="23"/>
      <c r="B283" s="39" t="s">
        <v>49</v>
      </c>
      <c r="C283" s="1347" t="s">
        <v>18</v>
      </c>
      <c r="D283" s="40">
        <v>0</v>
      </c>
      <c r="E283" s="40">
        <v>0</v>
      </c>
      <c r="F283" s="40">
        <v>0</v>
      </c>
      <c r="G283" s="23"/>
      <c r="H283" s="23"/>
      <c r="I283" s="23"/>
      <c r="J283" s="23"/>
    </row>
    <row r="284" spans="1:10" ht="14.1" customHeight="1" x14ac:dyDescent="0.25">
      <c r="A284" s="23"/>
      <c r="B284" s="39" t="s">
        <v>58</v>
      </c>
      <c r="C284" s="1347" t="s">
        <v>18</v>
      </c>
      <c r="D284" s="40">
        <v>0</v>
      </c>
      <c r="E284" s="40">
        <v>0</v>
      </c>
      <c r="F284" s="40">
        <v>0</v>
      </c>
      <c r="G284" s="23"/>
      <c r="H284" s="23"/>
      <c r="I284" s="23"/>
      <c r="J284" s="23"/>
    </row>
    <row r="285" spans="1:10" ht="14.1" customHeight="1" x14ac:dyDescent="0.25">
      <c r="A285" s="23"/>
      <c r="B285" s="39" t="s">
        <v>59</v>
      </c>
      <c r="C285" s="1347" t="s">
        <v>18</v>
      </c>
      <c r="D285" s="40">
        <v>0</v>
      </c>
      <c r="E285" s="40">
        <v>0</v>
      </c>
      <c r="F285" s="40">
        <v>0</v>
      </c>
      <c r="G285" s="23"/>
      <c r="H285" s="23"/>
      <c r="I285" s="23"/>
      <c r="J285" s="23"/>
    </row>
    <row r="286" spans="1:10" ht="14.1" customHeight="1" x14ac:dyDescent="0.25">
      <c r="A286" s="23"/>
      <c r="B286" s="39" t="s">
        <v>60</v>
      </c>
      <c r="C286" s="1347" t="s">
        <v>18</v>
      </c>
      <c r="D286" s="40">
        <v>0</v>
      </c>
      <c r="E286" s="40">
        <v>0</v>
      </c>
      <c r="F286" s="40">
        <v>0</v>
      </c>
      <c r="G286" s="23"/>
      <c r="H286" s="23"/>
      <c r="I286" s="23"/>
      <c r="J286" s="23"/>
    </row>
    <row r="287" spans="1:10" ht="14.1" customHeight="1" x14ac:dyDescent="0.25">
      <c r="A287" s="23"/>
      <c r="B287" s="39" t="s">
        <v>61</v>
      </c>
      <c r="C287" s="1347" t="s">
        <v>18</v>
      </c>
      <c r="D287" s="40">
        <v>0</v>
      </c>
      <c r="E287" s="40">
        <v>0</v>
      </c>
      <c r="F287" s="40">
        <v>0</v>
      </c>
      <c r="G287" s="23"/>
      <c r="H287" s="23"/>
      <c r="I287" s="23"/>
      <c r="J287" s="23"/>
    </row>
    <row r="288" spans="1:10" ht="14.1" customHeight="1" x14ac:dyDescent="0.25">
      <c r="A288" s="23"/>
      <c r="B288" s="39" t="s">
        <v>62</v>
      </c>
      <c r="C288" s="1347" t="s">
        <v>18</v>
      </c>
      <c r="D288" s="40">
        <v>800000</v>
      </c>
      <c r="E288" s="40">
        <v>0</v>
      </c>
      <c r="F288" s="40">
        <v>0</v>
      </c>
      <c r="G288" s="23"/>
      <c r="H288" s="23"/>
      <c r="I288" s="23"/>
      <c r="J288" s="23"/>
    </row>
    <row r="289" spans="1:10" ht="14.1" customHeight="1" x14ac:dyDescent="0.25">
      <c r="A289" s="23"/>
      <c r="B289" s="39" t="s">
        <v>49</v>
      </c>
      <c r="C289" s="1347" t="s">
        <v>18</v>
      </c>
      <c r="D289" s="40">
        <v>800000</v>
      </c>
      <c r="E289" s="40">
        <v>0</v>
      </c>
      <c r="F289" s="40">
        <v>0</v>
      </c>
      <c r="G289" s="23"/>
      <c r="H289" s="23"/>
      <c r="I289" s="23"/>
      <c r="J289" s="23"/>
    </row>
    <row r="290" spans="1:10" ht="14.1" customHeight="1" x14ac:dyDescent="0.25">
      <c r="A290" s="23"/>
      <c r="B290" s="39" t="s">
        <v>58</v>
      </c>
      <c r="C290" s="1347" t="s">
        <v>18</v>
      </c>
      <c r="D290" s="40">
        <v>0</v>
      </c>
      <c r="E290" s="40">
        <v>0</v>
      </c>
      <c r="F290" s="40">
        <v>0</v>
      </c>
      <c r="G290" s="23"/>
      <c r="H290" s="23"/>
      <c r="I290" s="23"/>
      <c r="J290" s="23"/>
    </row>
    <row r="291" spans="1:10" ht="14.1" customHeight="1" x14ac:dyDescent="0.25">
      <c r="A291" s="23"/>
      <c r="B291" s="39" t="s">
        <v>59</v>
      </c>
      <c r="C291" s="1347" t="s">
        <v>18</v>
      </c>
      <c r="D291" s="40">
        <v>0</v>
      </c>
      <c r="E291" s="40">
        <v>0</v>
      </c>
      <c r="F291" s="40">
        <v>0</v>
      </c>
      <c r="G291" s="23"/>
      <c r="H291" s="23"/>
      <c r="I291" s="23"/>
      <c r="J291" s="23"/>
    </row>
    <row r="292" spans="1:10" ht="14.1" customHeight="1" x14ac:dyDescent="0.25">
      <c r="A292" s="23"/>
      <c r="B292" s="39" t="s">
        <v>60</v>
      </c>
      <c r="C292" s="1347" t="s">
        <v>18</v>
      </c>
      <c r="D292" s="40">
        <v>0</v>
      </c>
      <c r="E292" s="40">
        <v>0</v>
      </c>
      <c r="F292" s="40">
        <v>0</v>
      </c>
      <c r="G292" s="23"/>
      <c r="H292" s="23"/>
      <c r="I292" s="23"/>
      <c r="J292" s="23"/>
    </row>
    <row r="293" spans="1:10" ht="14.1" customHeight="1" x14ac:dyDescent="0.25">
      <c r="A293" s="23"/>
      <c r="B293" s="39" t="s">
        <v>61</v>
      </c>
      <c r="C293" s="1347" t="s">
        <v>18</v>
      </c>
      <c r="D293" s="40">
        <v>0</v>
      </c>
      <c r="E293" s="40">
        <v>0</v>
      </c>
      <c r="F293" s="40">
        <v>0</v>
      </c>
      <c r="G293" s="23"/>
      <c r="H293" s="23"/>
      <c r="I293" s="23"/>
      <c r="J293" s="23"/>
    </row>
    <row r="294" spans="1:10" ht="14.1" customHeight="1" x14ac:dyDescent="0.25">
      <c r="A294" s="23"/>
      <c r="B294" s="39" t="s">
        <v>63</v>
      </c>
      <c r="C294" s="1347" t="s">
        <v>18</v>
      </c>
      <c r="D294" s="40">
        <v>0</v>
      </c>
      <c r="E294" s="40">
        <v>0</v>
      </c>
      <c r="F294" s="40">
        <v>0</v>
      </c>
      <c r="G294" s="23"/>
      <c r="H294" s="23"/>
      <c r="I294" s="23"/>
      <c r="J294" s="23"/>
    </row>
    <row r="295" spans="1:10" ht="14.1" customHeight="1" x14ac:dyDescent="0.25">
      <c r="A295" s="23"/>
      <c r="B295" s="39" t="s">
        <v>49</v>
      </c>
      <c r="C295" s="1347" t="s">
        <v>18</v>
      </c>
      <c r="D295" s="40">
        <v>0</v>
      </c>
      <c r="E295" s="40">
        <v>0</v>
      </c>
      <c r="F295" s="40">
        <v>0</v>
      </c>
      <c r="G295" s="23"/>
      <c r="H295" s="23"/>
      <c r="I295" s="23"/>
      <c r="J295" s="23"/>
    </row>
    <row r="296" spans="1:10" ht="14.1" customHeight="1" x14ac:dyDescent="0.25">
      <c r="A296" s="23"/>
      <c r="B296" s="39" t="s">
        <v>58</v>
      </c>
      <c r="C296" s="1347" t="s">
        <v>18</v>
      </c>
      <c r="D296" s="40">
        <v>0</v>
      </c>
      <c r="E296" s="40">
        <v>0</v>
      </c>
      <c r="F296" s="40">
        <v>0</v>
      </c>
      <c r="G296" s="23"/>
      <c r="H296" s="23"/>
      <c r="I296" s="23"/>
      <c r="J296" s="23"/>
    </row>
    <row r="297" spans="1:10" ht="14.1" customHeight="1" x14ac:dyDescent="0.25">
      <c r="A297" s="23"/>
      <c r="B297" s="39" t="s">
        <v>59</v>
      </c>
      <c r="C297" s="1347" t="s">
        <v>18</v>
      </c>
      <c r="D297" s="40">
        <v>0</v>
      </c>
      <c r="E297" s="40">
        <v>0</v>
      </c>
      <c r="F297" s="40">
        <v>0</v>
      </c>
      <c r="G297" s="23"/>
      <c r="H297" s="23"/>
      <c r="I297" s="23"/>
      <c r="J297" s="23"/>
    </row>
    <row r="298" spans="1:10" ht="14.1" customHeight="1" x14ac:dyDescent="0.25">
      <c r="A298" s="23"/>
      <c r="B298" s="39" t="s">
        <v>60</v>
      </c>
      <c r="C298" s="1347" t="s">
        <v>18</v>
      </c>
      <c r="D298" s="40">
        <v>0</v>
      </c>
      <c r="E298" s="40">
        <v>0</v>
      </c>
      <c r="F298" s="40">
        <v>0</v>
      </c>
      <c r="G298" s="23"/>
      <c r="H298" s="23"/>
      <c r="I298" s="23"/>
      <c r="J298" s="23"/>
    </row>
    <row r="299" spans="1:10" ht="14.1" customHeight="1" x14ac:dyDescent="0.25">
      <c r="A299" s="23"/>
      <c r="B299" s="39" t="s">
        <v>61</v>
      </c>
      <c r="C299" s="1347" t="s">
        <v>18</v>
      </c>
      <c r="D299" s="40">
        <v>0</v>
      </c>
      <c r="E299" s="40">
        <v>0</v>
      </c>
      <c r="F299" s="40">
        <v>0</v>
      </c>
      <c r="G299" s="23"/>
      <c r="H299" s="23"/>
      <c r="I299" s="23"/>
      <c r="J299" s="23"/>
    </row>
    <row r="300" spans="1:10" ht="14.1" customHeight="1" x14ac:dyDescent="0.25">
      <c r="A300" s="23"/>
      <c r="B300" s="39" t="s">
        <v>64</v>
      </c>
      <c r="C300" s="1347" t="s">
        <v>18</v>
      </c>
      <c r="D300" s="40">
        <v>0</v>
      </c>
      <c r="E300" s="40">
        <v>0</v>
      </c>
      <c r="F300" s="40">
        <v>0</v>
      </c>
      <c r="G300" s="23"/>
      <c r="H300" s="23"/>
      <c r="I300" s="23"/>
      <c r="J300" s="23"/>
    </row>
    <row r="301" spans="1:10" ht="14.1" customHeight="1" x14ac:dyDescent="0.25">
      <c r="A301" s="23"/>
      <c r="B301" s="39" t="s">
        <v>65</v>
      </c>
      <c r="C301" s="1347" t="s">
        <v>18</v>
      </c>
      <c r="D301" s="40">
        <v>0</v>
      </c>
      <c r="E301" s="40">
        <v>0</v>
      </c>
      <c r="F301" s="40">
        <v>0</v>
      </c>
      <c r="G301" s="23"/>
      <c r="H301" s="23"/>
      <c r="I301" s="23"/>
      <c r="J301" s="23"/>
    </row>
    <row r="302" spans="1:10" ht="14.1" customHeight="1" x14ac:dyDescent="0.25">
      <c r="A302" s="23"/>
      <c r="B302" s="41" t="s">
        <v>25</v>
      </c>
      <c r="C302" s="40">
        <v>0</v>
      </c>
      <c r="D302" s="40">
        <v>800000</v>
      </c>
      <c r="E302" s="40">
        <v>0</v>
      </c>
      <c r="F302" s="40">
        <v>0</v>
      </c>
      <c r="G302" s="23"/>
      <c r="H302" s="23"/>
      <c r="I302" s="23"/>
      <c r="J302" s="23"/>
    </row>
    <row r="303" spans="1:10" ht="15" customHeight="1" x14ac:dyDescent="0.25">
      <c r="A303" s="23"/>
      <c r="B303" s="42" t="s">
        <v>18</v>
      </c>
      <c r="C303" s="43" t="s">
        <v>18</v>
      </c>
      <c r="D303" s="43" t="s">
        <v>18</v>
      </c>
      <c r="E303" s="43" t="s">
        <v>18</v>
      </c>
      <c r="F303" s="43" t="s">
        <v>18</v>
      </c>
      <c r="G303" s="23"/>
      <c r="H303" s="23"/>
      <c r="I303" s="23"/>
      <c r="J303" s="23"/>
    </row>
    <row r="304" spans="1:10" ht="15" customHeight="1" x14ac:dyDescent="0.25">
      <c r="A304" s="23"/>
      <c r="B304" s="26" t="s">
        <v>171</v>
      </c>
      <c r="C304" s="44">
        <v>0</v>
      </c>
      <c r="D304" s="44">
        <v>214500000</v>
      </c>
      <c r="E304" s="44">
        <v>215500000</v>
      </c>
      <c r="F304" s="44">
        <v>202500000</v>
      </c>
      <c r="G304" s="23"/>
      <c r="H304" s="23"/>
      <c r="I304" s="23"/>
      <c r="J304" s="23"/>
    </row>
    <row r="305" spans="1:10" ht="15" customHeight="1" x14ac:dyDescent="0.25">
      <c r="A305" s="23"/>
      <c r="B305" s="27" t="s">
        <v>48</v>
      </c>
      <c r="C305" s="45">
        <v>0</v>
      </c>
      <c r="D305" s="45">
        <v>111300000</v>
      </c>
      <c r="E305" s="45">
        <v>111300000</v>
      </c>
      <c r="F305" s="45">
        <v>111300000</v>
      </c>
      <c r="G305" s="23"/>
      <c r="H305" s="23"/>
      <c r="I305" s="23"/>
      <c r="J305" s="23"/>
    </row>
    <row r="306" spans="1:10" ht="15" customHeight="1" x14ac:dyDescent="0.25">
      <c r="A306" s="23"/>
      <c r="B306" s="27" t="s">
        <v>49</v>
      </c>
      <c r="C306" s="45">
        <v>0</v>
      </c>
      <c r="D306" s="45">
        <v>111300000</v>
      </c>
      <c r="E306" s="45">
        <v>111300000</v>
      </c>
      <c r="F306" s="45">
        <v>111300000</v>
      </c>
      <c r="G306" s="23"/>
      <c r="H306" s="23"/>
      <c r="I306" s="23"/>
      <c r="J306" s="23"/>
    </row>
    <row r="307" spans="1:10" ht="15" customHeight="1" x14ac:dyDescent="0.25">
      <c r="A307" s="23"/>
      <c r="B307" s="27" t="s">
        <v>50</v>
      </c>
      <c r="C307" s="45">
        <v>0</v>
      </c>
      <c r="D307" s="45">
        <v>0</v>
      </c>
      <c r="E307" s="45">
        <v>0</v>
      </c>
      <c r="F307" s="45">
        <v>0</v>
      </c>
      <c r="G307" s="23"/>
      <c r="H307" s="23"/>
      <c r="I307" s="23"/>
      <c r="J307" s="23"/>
    </row>
    <row r="308" spans="1:10" ht="15" customHeight="1" x14ac:dyDescent="0.25">
      <c r="A308" s="23"/>
      <c r="B308" s="27" t="s">
        <v>51</v>
      </c>
      <c r="C308" s="45">
        <v>0</v>
      </c>
      <c r="D308" s="45">
        <v>17000000</v>
      </c>
      <c r="E308" s="45">
        <v>17000000</v>
      </c>
      <c r="F308" s="45">
        <v>17000000</v>
      </c>
      <c r="G308" s="23"/>
      <c r="H308" s="23"/>
      <c r="I308" s="23"/>
      <c r="J308" s="23"/>
    </row>
    <row r="309" spans="1:10" ht="15" customHeight="1" x14ac:dyDescent="0.25">
      <c r="A309" s="23"/>
      <c r="B309" s="27" t="s">
        <v>49</v>
      </c>
      <c r="C309" s="45">
        <v>0</v>
      </c>
      <c r="D309" s="45">
        <v>17000000</v>
      </c>
      <c r="E309" s="45">
        <v>17000000</v>
      </c>
      <c r="F309" s="45">
        <v>17000000</v>
      </c>
      <c r="G309" s="23"/>
      <c r="H309" s="23"/>
      <c r="I309" s="23"/>
      <c r="J309" s="23"/>
    </row>
    <row r="310" spans="1:10" ht="15" customHeight="1" x14ac:dyDescent="0.25">
      <c r="A310" s="23"/>
      <c r="B310" s="27" t="s">
        <v>50</v>
      </c>
      <c r="C310" s="45">
        <v>0</v>
      </c>
      <c r="D310" s="45">
        <v>0</v>
      </c>
      <c r="E310" s="45">
        <v>0</v>
      </c>
      <c r="F310" s="45">
        <v>0</v>
      </c>
      <c r="G310" s="23"/>
      <c r="H310" s="23"/>
      <c r="I310" s="23"/>
      <c r="J310" s="23"/>
    </row>
    <row r="311" spans="1:10" ht="15" customHeight="1" x14ac:dyDescent="0.25">
      <c r="A311" s="23"/>
      <c r="B311" s="27" t="s">
        <v>52</v>
      </c>
      <c r="C311" s="45">
        <v>0</v>
      </c>
      <c r="D311" s="45">
        <v>44160000</v>
      </c>
      <c r="E311" s="45">
        <v>45160000</v>
      </c>
      <c r="F311" s="45">
        <v>32160000</v>
      </c>
      <c r="G311" s="23"/>
      <c r="H311" s="23"/>
      <c r="I311" s="23"/>
      <c r="J311" s="23"/>
    </row>
    <row r="312" spans="1:10" ht="15" customHeight="1" x14ac:dyDescent="0.25">
      <c r="A312" s="23"/>
      <c r="B312" s="27" t="s">
        <v>49</v>
      </c>
      <c r="C312" s="45">
        <v>0</v>
      </c>
      <c r="D312" s="45">
        <v>44160000</v>
      </c>
      <c r="E312" s="45">
        <v>45160000</v>
      </c>
      <c r="F312" s="45">
        <v>32160000</v>
      </c>
      <c r="G312" s="23"/>
      <c r="H312" s="23"/>
      <c r="I312" s="23"/>
      <c r="J312" s="23"/>
    </row>
    <row r="313" spans="1:10" ht="15" customHeight="1" x14ac:dyDescent="0.25">
      <c r="A313" s="23"/>
      <c r="B313" s="27" t="s">
        <v>50</v>
      </c>
      <c r="C313" s="45">
        <v>0</v>
      </c>
      <c r="D313" s="45">
        <v>0</v>
      </c>
      <c r="E313" s="45">
        <v>0</v>
      </c>
      <c r="F313" s="45">
        <v>0</v>
      </c>
      <c r="G313" s="23"/>
      <c r="H313" s="23"/>
      <c r="I313" s="23"/>
      <c r="J313" s="23"/>
    </row>
    <row r="314" spans="1:10" ht="15" customHeight="1" x14ac:dyDescent="0.25">
      <c r="A314" s="23"/>
      <c r="B314" s="27" t="s">
        <v>53</v>
      </c>
      <c r="C314" s="45">
        <v>0</v>
      </c>
      <c r="D314" s="45">
        <v>0</v>
      </c>
      <c r="E314" s="45">
        <v>0</v>
      </c>
      <c r="F314" s="45">
        <v>0</v>
      </c>
      <c r="G314" s="23"/>
      <c r="H314" s="23"/>
      <c r="I314" s="23"/>
      <c r="J314" s="23"/>
    </row>
    <row r="315" spans="1:10" ht="15" customHeight="1" x14ac:dyDescent="0.25">
      <c r="A315" s="23"/>
      <c r="B315" s="27" t="s">
        <v>49</v>
      </c>
      <c r="C315" s="45">
        <v>0</v>
      </c>
      <c r="D315" s="45">
        <v>0</v>
      </c>
      <c r="E315" s="45">
        <v>0</v>
      </c>
      <c r="F315" s="45">
        <v>0</v>
      </c>
      <c r="G315" s="23"/>
      <c r="H315" s="23"/>
      <c r="I315" s="23"/>
      <c r="J315" s="23"/>
    </row>
    <row r="316" spans="1:10" ht="15" customHeight="1" x14ac:dyDescent="0.25">
      <c r="A316" s="23"/>
      <c r="B316" s="27" t="s">
        <v>50</v>
      </c>
      <c r="C316" s="45">
        <v>0</v>
      </c>
      <c r="D316" s="45">
        <v>0</v>
      </c>
      <c r="E316" s="45">
        <v>0</v>
      </c>
      <c r="F316" s="45">
        <v>0</v>
      </c>
      <c r="G316" s="23"/>
      <c r="H316" s="23"/>
      <c r="I316" s="23"/>
      <c r="J316" s="23"/>
    </row>
    <row r="317" spans="1:10" ht="20.100000000000001" customHeight="1" x14ac:dyDescent="0.25">
      <c r="A317" s="23"/>
      <c r="B317" s="27" t="s">
        <v>172</v>
      </c>
      <c r="C317" s="46">
        <v>0</v>
      </c>
      <c r="D317" s="46">
        <v>0</v>
      </c>
      <c r="E317" s="46">
        <v>0</v>
      </c>
      <c r="F317" s="46">
        <v>0</v>
      </c>
      <c r="G317" s="23"/>
      <c r="H317" s="23"/>
      <c r="I317" s="23"/>
      <c r="J317" s="23"/>
    </row>
    <row r="318" spans="1:10" ht="15" customHeight="1" x14ac:dyDescent="0.25">
      <c r="A318" s="23"/>
      <c r="B318" s="27" t="s">
        <v>49</v>
      </c>
      <c r="C318" s="45">
        <v>0</v>
      </c>
      <c r="D318" s="45">
        <v>0</v>
      </c>
      <c r="E318" s="45">
        <v>0</v>
      </c>
      <c r="F318" s="45">
        <v>0</v>
      </c>
      <c r="G318" s="23"/>
      <c r="H318" s="23"/>
      <c r="I318" s="23"/>
      <c r="J318" s="23"/>
    </row>
    <row r="319" spans="1:10" ht="15" customHeight="1" x14ac:dyDescent="0.25">
      <c r="A319" s="23"/>
      <c r="B319" s="27" t="s">
        <v>50</v>
      </c>
      <c r="C319" s="45">
        <v>0</v>
      </c>
      <c r="D319" s="45">
        <v>0</v>
      </c>
      <c r="E319" s="45">
        <v>0</v>
      </c>
      <c r="F319" s="45">
        <v>0</v>
      </c>
      <c r="G319" s="23"/>
      <c r="H319" s="23"/>
      <c r="I319" s="23"/>
      <c r="J319" s="23"/>
    </row>
    <row r="320" spans="1:10" ht="15" customHeight="1" x14ac:dyDescent="0.25">
      <c r="A320" s="23"/>
      <c r="B320" s="27" t="s">
        <v>55</v>
      </c>
      <c r="C320" s="45">
        <v>0</v>
      </c>
      <c r="D320" s="45">
        <v>300000</v>
      </c>
      <c r="E320" s="45">
        <v>300000</v>
      </c>
      <c r="F320" s="45">
        <v>300000</v>
      </c>
      <c r="G320" s="23"/>
      <c r="H320" s="23"/>
      <c r="I320" s="23"/>
      <c r="J320" s="23"/>
    </row>
    <row r="321" spans="1:10" ht="15" customHeight="1" x14ac:dyDescent="0.25">
      <c r="A321" s="23"/>
      <c r="B321" s="27" t="s">
        <v>49</v>
      </c>
      <c r="C321" s="45">
        <v>0</v>
      </c>
      <c r="D321" s="45">
        <v>300000</v>
      </c>
      <c r="E321" s="45">
        <v>300000</v>
      </c>
      <c r="F321" s="45">
        <v>300000</v>
      </c>
      <c r="G321" s="23"/>
      <c r="H321" s="23"/>
      <c r="I321" s="23"/>
      <c r="J321" s="23"/>
    </row>
    <row r="322" spans="1:10" ht="15" customHeight="1" x14ac:dyDescent="0.25">
      <c r="A322" s="23"/>
      <c r="B322" s="27" t="s">
        <v>50</v>
      </c>
      <c r="C322" s="45">
        <v>0</v>
      </c>
      <c r="D322" s="45">
        <v>0</v>
      </c>
      <c r="E322" s="45">
        <v>0</v>
      </c>
      <c r="F322" s="45">
        <v>0</v>
      </c>
      <c r="G322" s="23"/>
      <c r="H322" s="23"/>
      <c r="I322" s="23"/>
      <c r="J322" s="23"/>
    </row>
    <row r="323" spans="1:10" ht="15" customHeight="1" x14ac:dyDescent="0.25">
      <c r="A323" s="23"/>
      <c r="B323" s="27" t="s">
        <v>56</v>
      </c>
      <c r="C323" s="45">
        <v>0</v>
      </c>
      <c r="D323" s="45">
        <v>40240000</v>
      </c>
      <c r="E323" s="45">
        <v>40240000</v>
      </c>
      <c r="F323" s="45">
        <v>40240000</v>
      </c>
      <c r="G323" s="23"/>
      <c r="H323" s="23"/>
      <c r="I323" s="23"/>
      <c r="J323" s="23"/>
    </row>
    <row r="324" spans="1:10" ht="15" customHeight="1" x14ac:dyDescent="0.25">
      <c r="A324" s="23"/>
      <c r="B324" s="27" t="s">
        <v>49</v>
      </c>
      <c r="C324" s="45">
        <v>0</v>
      </c>
      <c r="D324" s="45">
        <v>40240000</v>
      </c>
      <c r="E324" s="45">
        <v>40240000</v>
      </c>
      <c r="F324" s="45">
        <v>40240000</v>
      </c>
      <c r="G324" s="23"/>
      <c r="H324" s="23"/>
      <c r="I324" s="23"/>
      <c r="J324" s="23"/>
    </row>
    <row r="325" spans="1:10" ht="15" customHeight="1" x14ac:dyDescent="0.25">
      <c r="A325" s="23"/>
      <c r="B325" s="27" t="s">
        <v>50</v>
      </c>
      <c r="C325" s="45">
        <v>0</v>
      </c>
      <c r="D325" s="45">
        <v>0</v>
      </c>
      <c r="E325" s="45">
        <v>0</v>
      </c>
      <c r="F325" s="45">
        <v>0</v>
      </c>
      <c r="G325" s="23"/>
      <c r="H325" s="23"/>
      <c r="I325" s="23"/>
      <c r="J325" s="23"/>
    </row>
    <row r="326" spans="1:10" ht="15" customHeight="1" x14ac:dyDescent="0.25">
      <c r="A326" s="23"/>
      <c r="B326" s="27" t="s">
        <v>57</v>
      </c>
      <c r="C326" s="45">
        <v>0</v>
      </c>
      <c r="D326" s="45">
        <v>0</v>
      </c>
      <c r="E326" s="45">
        <v>0</v>
      </c>
      <c r="F326" s="45">
        <v>0</v>
      </c>
      <c r="G326" s="23"/>
      <c r="H326" s="23"/>
      <c r="I326" s="23"/>
      <c r="J326" s="23"/>
    </row>
    <row r="327" spans="1:10" ht="15" customHeight="1" x14ac:dyDescent="0.25">
      <c r="A327" s="23"/>
      <c r="B327" s="27" t="s">
        <v>49</v>
      </c>
      <c r="C327" s="45">
        <v>0</v>
      </c>
      <c r="D327" s="45">
        <v>0</v>
      </c>
      <c r="E327" s="45">
        <v>0</v>
      </c>
      <c r="F327" s="45">
        <v>0</v>
      </c>
      <c r="G327" s="23"/>
      <c r="H327" s="23"/>
      <c r="I327" s="23"/>
      <c r="J327" s="23"/>
    </row>
    <row r="328" spans="1:10" ht="15" customHeight="1" x14ac:dyDescent="0.25">
      <c r="A328" s="23"/>
      <c r="B328" s="27" t="s">
        <v>58</v>
      </c>
      <c r="C328" s="45">
        <v>0</v>
      </c>
      <c r="D328" s="45">
        <v>0</v>
      </c>
      <c r="E328" s="45">
        <v>0</v>
      </c>
      <c r="F328" s="45">
        <v>0</v>
      </c>
      <c r="G328" s="23"/>
      <c r="H328" s="23"/>
      <c r="I328" s="23"/>
      <c r="J328" s="23"/>
    </row>
    <row r="329" spans="1:10" ht="15" customHeight="1" x14ac:dyDescent="0.25">
      <c r="A329" s="23"/>
      <c r="B329" s="27" t="s">
        <v>59</v>
      </c>
      <c r="C329" s="45">
        <v>0</v>
      </c>
      <c r="D329" s="45">
        <v>0</v>
      </c>
      <c r="E329" s="45">
        <v>0</v>
      </c>
      <c r="F329" s="45">
        <v>0</v>
      </c>
      <c r="G329" s="23"/>
      <c r="H329" s="23"/>
      <c r="I329" s="23"/>
      <c r="J329" s="23"/>
    </row>
    <row r="330" spans="1:10" ht="15" customHeight="1" x14ac:dyDescent="0.25">
      <c r="A330" s="23"/>
      <c r="B330" s="27" t="s">
        <v>60</v>
      </c>
      <c r="C330" s="45">
        <v>0</v>
      </c>
      <c r="D330" s="45">
        <v>0</v>
      </c>
      <c r="E330" s="45">
        <v>0</v>
      </c>
      <c r="F330" s="45">
        <v>0</v>
      </c>
      <c r="G330" s="23"/>
      <c r="H330" s="23"/>
      <c r="I330" s="23"/>
      <c r="J330" s="23"/>
    </row>
    <row r="331" spans="1:10" ht="15" customHeight="1" x14ac:dyDescent="0.25">
      <c r="A331" s="23"/>
      <c r="B331" s="27" t="s">
        <v>61</v>
      </c>
      <c r="C331" s="45">
        <v>0</v>
      </c>
      <c r="D331" s="45">
        <v>0</v>
      </c>
      <c r="E331" s="45">
        <v>0</v>
      </c>
      <c r="F331" s="45">
        <v>0</v>
      </c>
      <c r="G331" s="23"/>
      <c r="H331" s="23"/>
      <c r="I331" s="23"/>
      <c r="J331" s="23"/>
    </row>
    <row r="332" spans="1:10" ht="15" customHeight="1" x14ac:dyDescent="0.25">
      <c r="A332" s="23"/>
      <c r="B332" s="27" t="s">
        <v>62</v>
      </c>
      <c r="C332" s="45">
        <v>0</v>
      </c>
      <c r="D332" s="45">
        <v>1500000</v>
      </c>
      <c r="E332" s="45">
        <v>1500000</v>
      </c>
      <c r="F332" s="45">
        <v>1500000</v>
      </c>
      <c r="G332" s="23"/>
      <c r="H332" s="23"/>
      <c r="I332" s="23"/>
      <c r="J332" s="23"/>
    </row>
    <row r="333" spans="1:10" ht="15" customHeight="1" x14ac:dyDescent="0.25">
      <c r="A333" s="23"/>
      <c r="B333" s="27" t="s">
        <v>49</v>
      </c>
      <c r="C333" s="45">
        <v>0</v>
      </c>
      <c r="D333" s="45">
        <v>1500000</v>
      </c>
      <c r="E333" s="45">
        <v>1500000</v>
      </c>
      <c r="F333" s="45">
        <v>1500000</v>
      </c>
      <c r="G333" s="23"/>
      <c r="H333" s="23"/>
      <c r="I333" s="23"/>
      <c r="J333" s="23"/>
    </row>
    <row r="334" spans="1:10" ht="15" customHeight="1" x14ac:dyDescent="0.25">
      <c r="A334" s="23"/>
      <c r="B334" s="27" t="s">
        <v>58</v>
      </c>
      <c r="C334" s="45">
        <v>0</v>
      </c>
      <c r="D334" s="45">
        <v>0</v>
      </c>
      <c r="E334" s="45">
        <v>0</v>
      </c>
      <c r="F334" s="45">
        <v>0</v>
      </c>
      <c r="G334" s="23"/>
      <c r="H334" s="23"/>
      <c r="I334" s="23"/>
      <c r="J334" s="23"/>
    </row>
    <row r="335" spans="1:10" ht="15" customHeight="1" x14ac:dyDescent="0.25">
      <c r="A335" s="23"/>
      <c r="B335" s="27" t="s">
        <v>59</v>
      </c>
      <c r="C335" s="45">
        <v>0</v>
      </c>
      <c r="D335" s="45">
        <v>0</v>
      </c>
      <c r="E335" s="45">
        <v>0</v>
      </c>
      <c r="F335" s="45">
        <v>0</v>
      </c>
      <c r="G335" s="23"/>
      <c r="H335" s="23"/>
      <c r="I335" s="23"/>
      <c r="J335" s="23"/>
    </row>
    <row r="336" spans="1:10" ht="15" customHeight="1" x14ac:dyDescent="0.25">
      <c r="A336" s="23"/>
      <c r="B336" s="27" t="s">
        <v>60</v>
      </c>
      <c r="C336" s="45">
        <v>0</v>
      </c>
      <c r="D336" s="45">
        <v>0</v>
      </c>
      <c r="E336" s="45">
        <v>0</v>
      </c>
      <c r="F336" s="45">
        <v>0</v>
      </c>
      <c r="G336" s="23"/>
      <c r="H336" s="23"/>
      <c r="I336" s="23"/>
      <c r="J336" s="23"/>
    </row>
    <row r="337" spans="1:10" ht="15" customHeight="1" x14ac:dyDescent="0.25">
      <c r="A337" s="23"/>
      <c r="B337" s="27" t="s">
        <v>61</v>
      </c>
      <c r="C337" s="45">
        <v>0</v>
      </c>
      <c r="D337" s="45">
        <v>0</v>
      </c>
      <c r="E337" s="45">
        <v>0</v>
      </c>
      <c r="F337" s="45">
        <v>0</v>
      </c>
      <c r="G337" s="23"/>
      <c r="H337" s="23"/>
      <c r="I337" s="23"/>
      <c r="J337" s="23"/>
    </row>
    <row r="338" spans="1:10" ht="15" customHeight="1" x14ac:dyDescent="0.25">
      <c r="A338" s="23"/>
      <c r="B338" s="27" t="s">
        <v>63</v>
      </c>
      <c r="C338" s="45">
        <v>0</v>
      </c>
      <c r="D338" s="45">
        <v>0</v>
      </c>
      <c r="E338" s="45">
        <v>0</v>
      </c>
      <c r="F338" s="45">
        <v>0</v>
      </c>
      <c r="G338" s="23"/>
      <c r="H338" s="23"/>
      <c r="I338" s="23"/>
      <c r="J338" s="23"/>
    </row>
    <row r="339" spans="1:10" ht="15" customHeight="1" x14ac:dyDescent="0.25">
      <c r="A339" s="23"/>
      <c r="B339" s="27" t="s">
        <v>49</v>
      </c>
      <c r="C339" s="45">
        <v>0</v>
      </c>
      <c r="D339" s="45">
        <v>0</v>
      </c>
      <c r="E339" s="45">
        <v>0</v>
      </c>
      <c r="F339" s="45">
        <v>0</v>
      </c>
      <c r="G339" s="23"/>
      <c r="H339" s="23"/>
      <c r="I339" s="23"/>
      <c r="J339" s="23"/>
    </row>
    <row r="340" spans="1:10" ht="15" customHeight="1" x14ac:dyDescent="0.25">
      <c r="A340" s="23"/>
      <c r="B340" s="27" t="s">
        <v>58</v>
      </c>
      <c r="C340" s="45">
        <v>0</v>
      </c>
      <c r="D340" s="45">
        <v>0</v>
      </c>
      <c r="E340" s="45">
        <v>0</v>
      </c>
      <c r="F340" s="45">
        <v>0</v>
      </c>
      <c r="G340" s="23"/>
      <c r="H340" s="23"/>
      <c r="I340" s="23"/>
      <c r="J340" s="23"/>
    </row>
    <row r="341" spans="1:10" ht="15" customHeight="1" x14ac:dyDescent="0.25">
      <c r="A341" s="23"/>
      <c r="B341" s="27" t="s">
        <v>59</v>
      </c>
      <c r="C341" s="45">
        <v>0</v>
      </c>
      <c r="D341" s="45">
        <v>0</v>
      </c>
      <c r="E341" s="45">
        <v>0</v>
      </c>
      <c r="F341" s="45">
        <v>0</v>
      </c>
      <c r="G341" s="23"/>
      <c r="H341" s="23"/>
      <c r="I341" s="23"/>
      <c r="J341" s="23"/>
    </row>
    <row r="342" spans="1:10" ht="15" customHeight="1" x14ac:dyDescent="0.25">
      <c r="A342" s="23"/>
      <c r="B342" s="27" t="s">
        <v>60</v>
      </c>
      <c r="C342" s="45">
        <v>0</v>
      </c>
      <c r="D342" s="45">
        <v>0</v>
      </c>
      <c r="E342" s="45">
        <v>0</v>
      </c>
      <c r="F342" s="45">
        <v>0</v>
      </c>
      <c r="G342" s="23"/>
      <c r="H342" s="23"/>
      <c r="I342" s="23"/>
      <c r="J342" s="23"/>
    </row>
    <row r="343" spans="1:10" ht="15" customHeight="1" x14ac:dyDescent="0.25">
      <c r="A343" s="23"/>
      <c r="B343" s="27" t="s">
        <v>61</v>
      </c>
      <c r="C343" s="45">
        <v>0</v>
      </c>
      <c r="D343" s="45">
        <v>0</v>
      </c>
      <c r="E343" s="45">
        <v>0</v>
      </c>
      <c r="F343" s="45">
        <v>0</v>
      </c>
      <c r="G343" s="23"/>
      <c r="H343" s="23"/>
      <c r="I343" s="23"/>
      <c r="J343" s="23"/>
    </row>
    <row r="344" spans="1:10" ht="15" customHeight="1" x14ac:dyDescent="0.25">
      <c r="A344" s="23"/>
      <c r="B344" s="27" t="s">
        <v>64</v>
      </c>
      <c r="C344" s="45">
        <v>0</v>
      </c>
      <c r="D344" s="45">
        <v>0</v>
      </c>
      <c r="E344" s="45">
        <v>0</v>
      </c>
      <c r="F344" s="45">
        <v>0</v>
      </c>
      <c r="G344" s="23"/>
      <c r="H344" s="23"/>
      <c r="I344" s="23"/>
      <c r="J344" s="23"/>
    </row>
    <row r="345" spans="1:10" ht="15" customHeight="1" x14ac:dyDescent="0.25">
      <c r="A345" s="23"/>
      <c r="B345" s="27" t="s">
        <v>65</v>
      </c>
      <c r="C345" s="45">
        <v>0</v>
      </c>
      <c r="D345" s="45">
        <v>0</v>
      </c>
      <c r="E345" s="45">
        <v>0</v>
      </c>
      <c r="F345" s="45">
        <v>0</v>
      </c>
      <c r="G345" s="23"/>
      <c r="H345" s="23"/>
      <c r="I345" s="23"/>
      <c r="J345" s="23"/>
    </row>
    <row r="346" spans="1:10" ht="20.100000000000001" customHeight="1" x14ac:dyDescent="0.25">
      <c r="A346" s="23"/>
      <c r="B346" s="47" t="s">
        <v>18</v>
      </c>
      <c r="C346" s="23"/>
      <c r="D346" s="23"/>
      <c r="E346" s="23"/>
      <c r="F346" s="23"/>
      <c r="G346" s="23"/>
      <c r="H346" s="23"/>
      <c r="I346" s="23"/>
      <c r="J346" s="23"/>
    </row>
  </sheetData>
  <mergeCells count="36">
    <mergeCell ref="B258:F258"/>
    <mergeCell ref="B201:F201"/>
    <mergeCell ref="C246:F246"/>
    <mergeCell ref="C247:F247"/>
    <mergeCell ref="C248:F248"/>
    <mergeCell ref="C249:F249"/>
    <mergeCell ref="C189:F189"/>
    <mergeCell ref="C190:F190"/>
    <mergeCell ref="C191:F191"/>
    <mergeCell ref="C192:F192"/>
    <mergeCell ref="C14:F14"/>
    <mergeCell ref="B18:F18"/>
    <mergeCell ref="C19:F19"/>
    <mergeCell ref="C20:F20"/>
    <mergeCell ref="C21:F21"/>
    <mergeCell ref="C22:F22"/>
    <mergeCell ref="B87:F87"/>
    <mergeCell ref="C132:F132"/>
    <mergeCell ref="C133:F133"/>
    <mergeCell ref="C134:F134"/>
    <mergeCell ref="B143:F143"/>
    <mergeCell ref="B188:F188"/>
    <mergeCell ref="C76:F76"/>
    <mergeCell ref="C77:F77"/>
    <mergeCell ref="C78:F78"/>
    <mergeCell ref="B1:F1"/>
    <mergeCell ref="B2:F2"/>
    <mergeCell ref="C3:F3"/>
    <mergeCell ref="C4:F4"/>
    <mergeCell ref="C5:F5"/>
    <mergeCell ref="C6:F6"/>
    <mergeCell ref="C7:F7"/>
    <mergeCell ref="B8:F8"/>
    <mergeCell ref="B9:F9"/>
    <mergeCell ref="C10:F10"/>
    <mergeCell ref="B31:F31"/>
  </mergeCells>
  <pageMargins left="0" right="0" top="0" bottom="0"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300"/>
  <sheetViews>
    <sheetView zoomScaleNormal="100" workbookViewId="0">
      <selection activeCell="H296" sqref="H296"/>
    </sheetView>
  </sheetViews>
  <sheetFormatPr defaultRowHeight="15" x14ac:dyDescent="0.25"/>
  <cols>
    <col min="1" max="1" width="9.7109375" style="396" customWidth="1"/>
    <col min="2" max="2" width="28.28515625" style="396" customWidth="1"/>
    <col min="3" max="5" width="15.85546875" style="396" customWidth="1"/>
    <col min="6" max="6" width="16.140625" style="396" customWidth="1"/>
    <col min="7" max="7" width="6.7109375" style="396" customWidth="1"/>
    <col min="8" max="8" width="18.28515625" style="396" customWidth="1"/>
    <col min="9" max="9" width="10.7109375" style="396" customWidth="1"/>
    <col min="10" max="10" width="17.42578125" style="396" customWidth="1"/>
    <col min="11" max="16384" width="9.140625" style="396"/>
  </cols>
  <sheetData>
    <row r="1" spans="1:10" ht="20.100000000000001" customHeight="1" x14ac:dyDescent="0.25">
      <c r="A1" s="1324"/>
      <c r="B1" s="1611" t="s">
        <v>0</v>
      </c>
      <c r="C1" s="1612"/>
      <c r="D1" s="1612"/>
      <c r="E1" s="1612"/>
      <c r="F1" s="1612"/>
      <c r="G1" s="1324"/>
      <c r="H1" s="1324"/>
      <c r="I1" s="1324"/>
      <c r="J1" s="1324"/>
    </row>
    <row r="2" spans="1:10" ht="24.95" customHeight="1" x14ac:dyDescent="0.25">
      <c r="A2" s="1324"/>
      <c r="B2" s="1613" t="s">
        <v>1</v>
      </c>
      <c r="C2" s="1614"/>
      <c r="D2" s="1614"/>
      <c r="E2" s="1614"/>
      <c r="F2" s="1614"/>
      <c r="G2" s="1324"/>
      <c r="H2" s="1324"/>
      <c r="I2" s="1324"/>
      <c r="J2" s="1324"/>
    </row>
    <row r="3" spans="1:10" ht="14.1" customHeight="1" x14ac:dyDescent="0.25">
      <c r="A3" s="1324"/>
      <c r="B3" s="1346" t="s">
        <v>2</v>
      </c>
      <c r="C3" s="1609" t="s">
        <v>1846</v>
      </c>
      <c r="D3" s="1610"/>
      <c r="E3" s="1610"/>
      <c r="F3" s="1610"/>
      <c r="G3" s="1324"/>
      <c r="H3" s="1324"/>
      <c r="I3" s="1324"/>
      <c r="J3" s="1324"/>
    </row>
    <row r="4" spans="1:10" ht="14.1" customHeight="1" x14ac:dyDescent="0.25">
      <c r="A4" s="1324"/>
      <c r="B4" s="1346" t="s">
        <v>4</v>
      </c>
      <c r="C4" s="1609" t="s">
        <v>1847</v>
      </c>
      <c r="D4" s="1610"/>
      <c r="E4" s="1610"/>
      <c r="F4" s="1610"/>
      <c r="G4" s="1324"/>
      <c r="H4" s="1324"/>
      <c r="I4" s="1324"/>
      <c r="J4" s="1324"/>
    </row>
    <row r="5" spans="1:10" ht="14.1" customHeight="1" x14ac:dyDescent="0.25">
      <c r="A5" s="1324"/>
      <c r="B5" s="1346" t="s">
        <v>6</v>
      </c>
      <c r="C5" s="1609" t="s">
        <v>1956</v>
      </c>
      <c r="D5" s="1610"/>
      <c r="E5" s="1610"/>
      <c r="F5" s="1610"/>
      <c r="G5" s="1324"/>
      <c r="H5" s="1324"/>
      <c r="I5" s="1324"/>
      <c r="J5" s="1324"/>
    </row>
    <row r="6" spans="1:10" ht="14.1" customHeight="1" x14ac:dyDescent="0.25">
      <c r="A6" s="1324"/>
      <c r="B6" s="1346" t="s">
        <v>8</v>
      </c>
      <c r="C6" s="1609" t="s">
        <v>1957</v>
      </c>
      <c r="D6" s="1610"/>
      <c r="E6" s="1610"/>
      <c r="F6" s="1610"/>
      <c r="G6" s="1324"/>
      <c r="H6" s="1324"/>
      <c r="I6" s="1324"/>
      <c r="J6" s="1324"/>
    </row>
    <row r="7" spans="1:10" ht="14.1" customHeight="1" x14ac:dyDescent="0.25">
      <c r="A7" s="1324"/>
      <c r="B7" s="1346" t="s">
        <v>10</v>
      </c>
      <c r="C7" s="1603" t="s">
        <v>11</v>
      </c>
      <c r="D7" s="1604"/>
      <c r="E7" s="1604"/>
      <c r="F7" s="1604"/>
      <c r="G7" s="1324"/>
      <c r="H7" s="1324"/>
      <c r="I7" s="1324"/>
      <c r="J7" s="1324"/>
    </row>
    <row r="8" spans="1:10" ht="14.1" customHeight="1" x14ac:dyDescent="0.25">
      <c r="A8" s="1324"/>
      <c r="B8" s="1605" t="s">
        <v>12</v>
      </c>
      <c r="C8" s="1606"/>
      <c r="D8" s="1606"/>
      <c r="E8" s="1606"/>
      <c r="F8" s="1606"/>
      <c r="G8" s="1324"/>
      <c r="H8" s="1324"/>
      <c r="I8" s="1324"/>
      <c r="J8" s="1324"/>
    </row>
    <row r="9" spans="1:10" ht="114.95" customHeight="1" x14ac:dyDescent="0.25">
      <c r="A9" s="1324"/>
      <c r="B9" s="1607" t="s">
        <v>1958</v>
      </c>
      <c r="C9" s="1608"/>
      <c r="D9" s="1608"/>
      <c r="E9" s="1608"/>
      <c r="F9" s="1608"/>
      <c r="G9" s="1324"/>
      <c r="H9" s="1324"/>
      <c r="I9" s="1324"/>
      <c r="J9" s="1324"/>
    </row>
    <row r="10" spans="1:10" ht="96.75" customHeight="1" x14ac:dyDescent="0.25">
      <c r="A10" s="1324"/>
      <c r="B10" s="1330" t="s">
        <v>14</v>
      </c>
      <c r="C10" s="1601" t="s">
        <v>1959</v>
      </c>
      <c r="D10" s="1602"/>
      <c r="E10" s="1602"/>
      <c r="F10" s="1602"/>
      <c r="G10" s="1324"/>
      <c r="H10" s="1324"/>
      <c r="I10" s="1324"/>
      <c r="J10" s="1324"/>
    </row>
    <row r="11" spans="1:10" ht="22.5" x14ac:dyDescent="0.25">
      <c r="A11" s="1324"/>
      <c r="B11" s="1327" t="s">
        <v>179</v>
      </c>
      <c r="C11" s="1345">
        <v>2023</v>
      </c>
      <c r="D11" s="1345">
        <v>2024</v>
      </c>
      <c r="E11" s="1345">
        <v>2025</v>
      </c>
      <c r="F11" s="1345">
        <v>2026</v>
      </c>
      <c r="G11" s="1324"/>
      <c r="H11" s="1324"/>
      <c r="I11" s="1324"/>
      <c r="J11" s="1324"/>
    </row>
    <row r="12" spans="1:10" ht="14.1" customHeight="1" x14ac:dyDescent="0.25">
      <c r="A12" s="1324"/>
      <c r="B12" s="1344"/>
      <c r="C12" s="1343" t="s">
        <v>22</v>
      </c>
      <c r="D12" s="1343" t="s">
        <v>23</v>
      </c>
      <c r="E12" s="1343" t="s">
        <v>23</v>
      </c>
      <c r="F12" s="1343" t="s">
        <v>23</v>
      </c>
      <c r="G12" s="1324"/>
      <c r="H12" s="1324"/>
      <c r="I12" s="1324"/>
      <c r="J12" s="1324"/>
    </row>
    <row r="13" spans="1:10" ht="41.1" customHeight="1" x14ac:dyDescent="0.25">
      <c r="A13" s="1324"/>
      <c r="B13" s="1327" t="s">
        <v>1960</v>
      </c>
      <c r="C13" s="1340" t="s">
        <v>18</v>
      </c>
      <c r="D13" s="1340" t="s">
        <v>220</v>
      </c>
      <c r="E13" s="1340" t="s">
        <v>220</v>
      </c>
      <c r="F13" s="1340" t="s">
        <v>220</v>
      </c>
      <c r="G13" s="1324"/>
      <c r="H13" s="1324"/>
      <c r="I13" s="1324"/>
      <c r="J13" s="1324"/>
    </row>
    <row r="14" spans="1:10" ht="51.95" customHeight="1" x14ac:dyDescent="0.25">
      <c r="A14" s="1324"/>
      <c r="B14" s="1327" t="s">
        <v>1961</v>
      </c>
      <c r="C14" s="1340" t="s">
        <v>18</v>
      </c>
      <c r="D14" s="1340" t="s">
        <v>220</v>
      </c>
      <c r="E14" s="1340" t="s">
        <v>220</v>
      </c>
      <c r="F14" s="1340" t="s">
        <v>220</v>
      </c>
      <c r="G14" s="1324"/>
      <c r="H14" s="1324"/>
      <c r="I14" s="1324"/>
      <c r="J14" s="1324"/>
    </row>
    <row r="15" spans="1:10" ht="20.100000000000001" customHeight="1" x14ac:dyDescent="0.25">
      <c r="A15" s="1324"/>
      <c r="B15" s="1327" t="s">
        <v>1962</v>
      </c>
      <c r="C15" s="1340" t="s">
        <v>18</v>
      </c>
      <c r="D15" s="1340" t="s">
        <v>245</v>
      </c>
      <c r="E15" s="1340" t="s">
        <v>245</v>
      </c>
      <c r="F15" s="1340" t="s">
        <v>245</v>
      </c>
      <c r="G15" s="1324"/>
      <c r="H15" s="1324"/>
      <c r="I15" s="1324"/>
      <c r="J15" s="1324"/>
    </row>
    <row r="16" spans="1:10" ht="30.95" customHeight="1" x14ac:dyDescent="0.25">
      <c r="A16" s="1324"/>
      <c r="B16" s="1327" t="s">
        <v>1963</v>
      </c>
      <c r="C16" s="1340" t="s">
        <v>18</v>
      </c>
      <c r="D16" s="1340" t="s">
        <v>245</v>
      </c>
      <c r="E16" s="1340" t="s">
        <v>245</v>
      </c>
      <c r="F16" s="1340" t="s">
        <v>245</v>
      </c>
      <c r="G16" s="1324"/>
      <c r="H16" s="1324"/>
      <c r="I16" s="1324"/>
      <c r="J16" s="1324"/>
    </row>
    <row r="17" spans="1:10" ht="63" customHeight="1" x14ac:dyDescent="0.25">
      <c r="A17" s="1324"/>
      <c r="B17" s="1330" t="s">
        <v>16</v>
      </c>
      <c r="C17" s="1601" t="s">
        <v>1964</v>
      </c>
      <c r="D17" s="1602"/>
      <c r="E17" s="1602"/>
      <c r="F17" s="1602"/>
      <c r="G17" s="1324"/>
      <c r="H17" s="1324"/>
      <c r="I17" s="1324"/>
      <c r="J17" s="1324"/>
    </row>
    <row r="18" spans="1:10" x14ac:dyDescent="0.25">
      <c r="A18" s="1324"/>
      <c r="B18" s="1327" t="s">
        <v>184</v>
      </c>
      <c r="C18" s="1345">
        <v>2023</v>
      </c>
      <c r="D18" s="1345">
        <v>2024</v>
      </c>
      <c r="E18" s="1345">
        <v>2025</v>
      </c>
      <c r="F18" s="1345">
        <v>2026</v>
      </c>
      <c r="G18" s="1324"/>
      <c r="H18" s="1324"/>
      <c r="I18" s="1324"/>
      <c r="J18" s="1324"/>
    </row>
    <row r="19" spans="1:10" ht="14.1" customHeight="1" x14ac:dyDescent="0.25">
      <c r="A19" s="1324"/>
      <c r="B19" s="1344"/>
      <c r="C19" s="1343" t="s">
        <v>22</v>
      </c>
      <c r="D19" s="1343" t="s">
        <v>23</v>
      </c>
      <c r="E19" s="1343" t="s">
        <v>23</v>
      </c>
      <c r="F19" s="1343" t="s">
        <v>23</v>
      </c>
      <c r="G19" s="1324"/>
      <c r="H19" s="1324"/>
      <c r="I19" s="1324"/>
      <c r="J19" s="1324"/>
    </row>
    <row r="20" spans="1:10" ht="62.1" customHeight="1" x14ac:dyDescent="0.25">
      <c r="A20" s="1324"/>
      <c r="B20" s="1327" t="s">
        <v>1965</v>
      </c>
      <c r="C20" s="1340" t="s">
        <v>18</v>
      </c>
      <c r="D20" s="1340" t="s">
        <v>245</v>
      </c>
      <c r="E20" s="1340" t="s">
        <v>245</v>
      </c>
      <c r="F20" s="1340" t="s">
        <v>245</v>
      </c>
      <c r="G20" s="1324"/>
      <c r="H20" s="1324"/>
      <c r="I20" s="1324"/>
      <c r="J20" s="1324"/>
    </row>
    <row r="21" spans="1:10" ht="30.95" customHeight="1" x14ac:dyDescent="0.25">
      <c r="A21" s="1324"/>
      <c r="B21" s="1327" t="s">
        <v>1966</v>
      </c>
      <c r="C21" s="1340" t="s">
        <v>18</v>
      </c>
      <c r="D21" s="1340" t="s">
        <v>1240</v>
      </c>
      <c r="E21" s="1340" t="s">
        <v>220</v>
      </c>
      <c r="F21" s="1340" t="s">
        <v>245</v>
      </c>
      <c r="G21" s="1324"/>
      <c r="H21" s="1324"/>
      <c r="I21" s="1324"/>
      <c r="J21" s="1324"/>
    </row>
    <row r="22" spans="1:10" ht="30.95" customHeight="1" x14ac:dyDescent="0.25">
      <c r="A22" s="1324"/>
      <c r="B22" s="1327" t="s">
        <v>1967</v>
      </c>
      <c r="C22" s="1340" t="s">
        <v>18</v>
      </c>
      <c r="D22" s="1340" t="s">
        <v>220</v>
      </c>
      <c r="E22" s="1340" t="s">
        <v>245</v>
      </c>
      <c r="F22" s="1340" t="s">
        <v>245</v>
      </c>
      <c r="G22" s="1324"/>
      <c r="H22" s="1324"/>
      <c r="I22" s="1324"/>
      <c r="J22" s="1324"/>
    </row>
    <row r="23" spans="1:10" ht="51.95" customHeight="1" x14ac:dyDescent="0.25">
      <c r="A23" s="1324"/>
      <c r="B23" s="1327" t="s">
        <v>1968</v>
      </c>
      <c r="C23" s="1340" t="s">
        <v>18</v>
      </c>
      <c r="D23" s="1340" t="s">
        <v>155</v>
      </c>
      <c r="E23" s="1340" t="s">
        <v>155</v>
      </c>
      <c r="F23" s="1340" t="s">
        <v>155</v>
      </c>
      <c r="G23" s="1324"/>
      <c r="H23" s="1324"/>
      <c r="I23" s="1324"/>
      <c r="J23" s="1324"/>
    </row>
    <row r="24" spans="1:10" ht="14.1" customHeight="1" x14ac:dyDescent="0.25">
      <c r="A24" s="1324"/>
      <c r="B24" s="1599" t="s">
        <v>27</v>
      </c>
      <c r="C24" s="1600"/>
      <c r="D24" s="1600"/>
      <c r="E24" s="1600"/>
      <c r="F24" s="1600"/>
      <c r="G24" s="1324"/>
      <c r="H24" s="1324"/>
      <c r="I24" s="1324"/>
      <c r="J24" s="1324"/>
    </row>
    <row r="25" spans="1:10" ht="14.1" customHeight="1" x14ac:dyDescent="0.25">
      <c r="A25" s="1324"/>
      <c r="B25" s="1342" t="s">
        <v>1969</v>
      </c>
      <c r="C25" s="1599" t="s">
        <v>1970</v>
      </c>
      <c r="D25" s="1600"/>
      <c r="E25" s="1600"/>
      <c r="F25" s="1600"/>
      <c r="G25" s="1324"/>
      <c r="H25" s="1324"/>
      <c r="I25" s="1324"/>
      <c r="J25" s="1324"/>
    </row>
    <row r="26" spans="1:10" ht="18" customHeight="1" x14ac:dyDescent="0.25">
      <c r="A26" s="1324"/>
      <c r="B26" s="1341" t="s">
        <v>19</v>
      </c>
      <c r="C26" s="1597" t="s">
        <v>1971</v>
      </c>
      <c r="D26" s="1598"/>
      <c r="E26" s="1598"/>
      <c r="F26" s="1598"/>
      <c r="G26" s="1324"/>
      <c r="H26" s="1324"/>
      <c r="I26" s="1324"/>
      <c r="J26" s="1324"/>
    </row>
    <row r="27" spans="1:10" ht="18" customHeight="1" x14ac:dyDescent="0.25">
      <c r="A27" s="1324"/>
      <c r="B27" s="1323" t="s">
        <v>20</v>
      </c>
      <c r="C27" s="1593" t="s">
        <v>1972</v>
      </c>
      <c r="D27" s="1594"/>
      <c r="E27" s="1594"/>
      <c r="F27" s="1594"/>
      <c r="G27" s="1324"/>
      <c r="H27" s="1324"/>
      <c r="I27" s="1324"/>
      <c r="J27" s="1324"/>
    </row>
    <row r="28" spans="1:10" ht="18" customHeight="1" x14ac:dyDescent="0.25">
      <c r="A28" s="1324"/>
      <c r="B28" s="1323" t="s">
        <v>21</v>
      </c>
      <c r="C28" s="1593" t="s">
        <v>1973</v>
      </c>
      <c r="D28" s="1594"/>
      <c r="E28" s="1594"/>
      <c r="F28" s="1594"/>
      <c r="G28" s="1324"/>
      <c r="H28" s="1324"/>
      <c r="I28" s="1324"/>
      <c r="J28" s="1324"/>
    </row>
    <row r="29" spans="1:10" ht="15" customHeight="1" x14ac:dyDescent="0.25">
      <c r="A29" s="1324"/>
      <c r="B29" s="1339"/>
      <c r="C29" s="1338">
        <v>2023</v>
      </c>
      <c r="D29" s="1338">
        <v>2024</v>
      </c>
      <c r="E29" s="1338">
        <v>2025</v>
      </c>
      <c r="F29" s="1338">
        <v>2026</v>
      </c>
      <c r="G29" s="1324"/>
      <c r="H29" s="1324"/>
      <c r="I29" s="1324"/>
      <c r="J29" s="1324"/>
    </row>
    <row r="30" spans="1:10" ht="15" customHeight="1" x14ac:dyDescent="0.25">
      <c r="A30" s="1324"/>
      <c r="B30" s="1337"/>
      <c r="C30" s="1336" t="s">
        <v>22</v>
      </c>
      <c r="D30" s="1336" t="s">
        <v>23</v>
      </c>
      <c r="E30" s="1336" t="s">
        <v>23</v>
      </c>
      <c r="F30" s="1336" t="s">
        <v>23</v>
      </c>
      <c r="G30" s="1324"/>
      <c r="H30" s="1324"/>
      <c r="I30" s="1324"/>
      <c r="J30" s="1324"/>
    </row>
    <row r="31" spans="1:10" ht="14.1" customHeight="1" x14ac:dyDescent="0.25">
      <c r="A31" s="1324"/>
      <c r="B31" s="1327" t="s">
        <v>33</v>
      </c>
      <c r="C31" s="1340" t="s">
        <v>1974</v>
      </c>
      <c r="D31" s="1340" t="s">
        <v>1974</v>
      </c>
      <c r="E31" s="1340" t="s">
        <v>1974</v>
      </c>
      <c r="F31" s="1340" t="s">
        <v>1974</v>
      </c>
      <c r="G31" s="1324"/>
      <c r="H31" s="1324"/>
      <c r="I31" s="1324"/>
      <c r="J31" s="1324"/>
    </row>
    <row r="32" spans="1:10" ht="14.1" customHeight="1" x14ac:dyDescent="0.25">
      <c r="A32" s="1324"/>
      <c r="B32" s="1327" t="s">
        <v>35</v>
      </c>
      <c r="C32" s="1340" t="s">
        <v>1975</v>
      </c>
      <c r="D32" s="1340" t="s">
        <v>1976</v>
      </c>
      <c r="E32" s="1340" t="s">
        <v>1976</v>
      </c>
      <c r="F32" s="1340" t="s">
        <v>1977</v>
      </c>
      <c r="G32" s="1324"/>
      <c r="H32" s="1324"/>
      <c r="I32" s="1324"/>
      <c r="J32" s="1324"/>
    </row>
    <row r="33" spans="1:10" ht="14.1" customHeight="1" x14ac:dyDescent="0.25">
      <c r="A33" s="1324"/>
      <c r="B33" s="1327" t="s">
        <v>40</v>
      </c>
      <c r="C33" s="1340" t="s">
        <v>1978</v>
      </c>
      <c r="D33" s="1340" t="s">
        <v>1979</v>
      </c>
      <c r="E33" s="1340" t="s">
        <v>1979</v>
      </c>
      <c r="F33" s="1340" t="s">
        <v>1980</v>
      </c>
      <c r="G33" s="1324"/>
      <c r="H33" s="1324"/>
      <c r="I33" s="1324"/>
      <c r="J33" s="1324"/>
    </row>
    <row r="34" spans="1:10" ht="14.1" customHeight="1" x14ac:dyDescent="0.25">
      <c r="A34" s="1324"/>
      <c r="B34" s="1327" t="s">
        <v>41</v>
      </c>
      <c r="C34" s="1340" t="s">
        <v>18</v>
      </c>
      <c r="D34" s="1340" t="s">
        <v>42</v>
      </c>
      <c r="E34" s="1340" t="s">
        <v>42</v>
      </c>
      <c r="F34" s="1340" t="s">
        <v>42</v>
      </c>
      <c r="G34" s="1324"/>
      <c r="H34" s="1324"/>
      <c r="I34" s="1324"/>
      <c r="J34" s="1324"/>
    </row>
    <row r="35" spans="1:10" ht="14.1" customHeight="1" x14ac:dyDescent="0.25">
      <c r="A35" s="1324"/>
      <c r="B35" s="1327" t="s">
        <v>43</v>
      </c>
      <c r="C35" s="1340" t="s">
        <v>18</v>
      </c>
      <c r="D35" s="1340" t="s">
        <v>1981</v>
      </c>
      <c r="E35" s="1340" t="s">
        <v>42</v>
      </c>
      <c r="F35" s="1340" t="s">
        <v>1982</v>
      </c>
      <c r="G35" s="1324"/>
      <c r="H35" s="1324"/>
      <c r="I35" s="1324"/>
      <c r="J35" s="1324"/>
    </row>
    <row r="36" spans="1:10" ht="14.1" customHeight="1" x14ac:dyDescent="0.25">
      <c r="A36" s="1324"/>
      <c r="B36" s="1327" t="s">
        <v>47</v>
      </c>
      <c r="C36" s="1340" t="s">
        <v>18</v>
      </c>
      <c r="D36" s="1340" t="s">
        <v>1981</v>
      </c>
      <c r="E36" s="1340" t="s">
        <v>42</v>
      </c>
      <c r="F36" s="1340" t="s">
        <v>1982</v>
      </c>
      <c r="G36" s="1324"/>
      <c r="H36" s="1324"/>
      <c r="I36" s="1324"/>
      <c r="J36" s="1324"/>
    </row>
    <row r="37" spans="1:10" ht="14.1" customHeight="1" x14ac:dyDescent="0.25">
      <c r="A37" s="1324"/>
      <c r="B37" s="1595" t="s">
        <v>24</v>
      </c>
      <c r="C37" s="1596"/>
      <c r="D37" s="1596"/>
      <c r="E37" s="1596"/>
      <c r="F37" s="1596"/>
      <c r="G37" s="1324"/>
      <c r="H37" s="1324"/>
      <c r="I37" s="1324"/>
      <c r="J37" s="1324"/>
    </row>
    <row r="38" spans="1:10" ht="14.1" customHeight="1" x14ac:dyDescent="0.25">
      <c r="A38" s="1324"/>
      <c r="B38" s="1339"/>
      <c r="C38" s="1338">
        <v>2023</v>
      </c>
      <c r="D38" s="1338">
        <v>2024</v>
      </c>
      <c r="E38" s="1338">
        <v>2025</v>
      </c>
      <c r="F38" s="1338">
        <v>2026</v>
      </c>
      <c r="G38" s="1324"/>
      <c r="H38" s="1324"/>
      <c r="I38" s="1324"/>
      <c r="J38" s="1324"/>
    </row>
    <row r="39" spans="1:10" ht="14.1" customHeight="1" x14ac:dyDescent="0.25">
      <c r="A39" s="1324"/>
      <c r="B39" s="1337"/>
      <c r="C39" s="1336" t="s">
        <v>22</v>
      </c>
      <c r="D39" s="1336" t="s">
        <v>23</v>
      </c>
      <c r="E39" s="1336" t="s">
        <v>23</v>
      </c>
      <c r="F39" s="1336" t="s">
        <v>23</v>
      </c>
      <c r="G39" s="1324"/>
      <c r="H39" s="1324"/>
      <c r="I39" s="1324"/>
      <c r="J39" s="1324"/>
    </row>
    <row r="40" spans="1:10" ht="14.1" customHeight="1" x14ac:dyDescent="0.25">
      <c r="A40" s="1324"/>
      <c r="B40" s="1335" t="s">
        <v>48</v>
      </c>
      <c r="C40" s="1333">
        <v>0</v>
      </c>
      <c r="D40" s="1333">
        <v>369200000</v>
      </c>
      <c r="E40" s="1333">
        <v>369200000</v>
      </c>
      <c r="F40" s="1333">
        <v>369200000</v>
      </c>
      <c r="G40" s="1324"/>
      <c r="H40" s="1324"/>
      <c r="I40" s="1324"/>
      <c r="J40" s="1324"/>
    </row>
    <row r="41" spans="1:10" ht="14.1" customHeight="1" x14ac:dyDescent="0.25">
      <c r="A41" s="1324"/>
      <c r="B41" s="1335" t="s">
        <v>49</v>
      </c>
      <c r="C41" s="1333">
        <v>0</v>
      </c>
      <c r="D41" s="1333">
        <v>369200000</v>
      </c>
      <c r="E41" s="1333">
        <v>369200000</v>
      </c>
      <c r="F41" s="1333">
        <v>369200000</v>
      </c>
      <c r="G41" s="1324"/>
      <c r="H41" s="1324"/>
      <c r="I41" s="1324"/>
      <c r="J41" s="1324"/>
    </row>
    <row r="42" spans="1:10" ht="14.1" customHeight="1" x14ac:dyDescent="0.25">
      <c r="A42" s="1324"/>
      <c r="B42" s="1335" t="s">
        <v>50</v>
      </c>
      <c r="C42" s="1333">
        <v>0</v>
      </c>
      <c r="D42" s="1333">
        <v>0</v>
      </c>
      <c r="E42" s="1333">
        <v>0</v>
      </c>
      <c r="F42" s="1333">
        <v>0</v>
      </c>
      <c r="G42" s="1324"/>
      <c r="H42" s="1324"/>
      <c r="I42" s="1324"/>
      <c r="J42" s="1324"/>
    </row>
    <row r="43" spans="1:10" ht="14.1" customHeight="1" x14ac:dyDescent="0.25">
      <c r="A43" s="1324"/>
      <c r="B43" s="1335" t="s">
        <v>51</v>
      </c>
      <c r="C43" s="1333">
        <v>0</v>
      </c>
      <c r="D43" s="1333">
        <v>51700000</v>
      </c>
      <c r="E43" s="1333">
        <v>51700000</v>
      </c>
      <c r="F43" s="1333">
        <v>51700000</v>
      </c>
      <c r="G43" s="1324"/>
      <c r="H43" s="1324"/>
      <c r="I43" s="1324"/>
      <c r="J43" s="1324"/>
    </row>
    <row r="44" spans="1:10" ht="14.1" customHeight="1" x14ac:dyDescent="0.25">
      <c r="A44" s="1324"/>
      <c r="B44" s="1335" t="s">
        <v>49</v>
      </c>
      <c r="C44" s="1333">
        <v>0</v>
      </c>
      <c r="D44" s="1333">
        <v>51700000</v>
      </c>
      <c r="E44" s="1333">
        <v>51700000</v>
      </c>
      <c r="F44" s="1333">
        <v>51700000</v>
      </c>
      <c r="G44" s="1324"/>
      <c r="H44" s="1324"/>
      <c r="I44" s="1324"/>
      <c r="J44" s="1324"/>
    </row>
    <row r="45" spans="1:10" ht="14.1" customHeight="1" x14ac:dyDescent="0.25">
      <c r="A45" s="1324"/>
      <c r="B45" s="1335" t="s">
        <v>50</v>
      </c>
      <c r="C45" s="1333">
        <v>0</v>
      </c>
      <c r="D45" s="1333">
        <v>0</v>
      </c>
      <c r="E45" s="1333">
        <v>0</v>
      </c>
      <c r="F45" s="1333">
        <v>0</v>
      </c>
      <c r="G45" s="1324"/>
      <c r="H45" s="1324"/>
      <c r="I45" s="1324"/>
      <c r="J45" s="1324"/>
    </row>
    <row r="46" spans="1:10" ht="14.1" customHeight="1" x14ac:dyDescent="0.25">
      <c r="A46" s="1324"/>
      <c r="B46" s="1335" t="s">
        <v>52</v>
      </c>
      <c r="C46" s="1333">
        <v>0</v>
      </c>
      <c r="D46" s="1333">
        <v>212726000</v>
      </c>
      <c r="E46" s="1333">
        <v>212726000</v>
      </c>
      <c r="F46" s="1333">
        <v>216726000</v>
      </c>
      <c r="G46" s="1324"/>
      <c r="H46" s="1324"/>
      <c r="I46" s="1324"/>
      <c r="J46" s="1324"/>
    </row>
    <row r="47" spans="1:10" ht="14.1" customHeight="1" x14ac:dyDescent="0.25">
      <c r="A47" s="1324"/>
      <c r="B47" s="1335" t="s">
        <v>49</v>
      </c>
      <c r="C47" s="1333">
        <v>0</v>
      </c>
      <c r="D47" s="1333">
        <v>212726000</v>
      </c>
      <c r="E47" s="1333">
        <v>212726000</v>
      </c>
      <c r="F47" s="1333">
        <v>216726000</v>
      </c>
      <c r="G47" s="1324"/>
      <c r="H47" s="1324"/>
      <c r="I47" s="1324"/>
      <c r="J47" s="1324"/>
    </row>
    <row r="48" spans="1:10" ht="14.1" customHeight="1" x14ac:dyDescent="0.25">
      <c r="A48" s="1324"/>
      <c r="B48" s="1335" t="s">
        <v>50</v>
      </c>
      <c r="C48" s="1333">
        <v>0</v>
      </c>
      <c r="D48" s="1333">
        <v>0</v>
      </c>
      <c r="E48" s="1333">
        <v>0</v>
      </c>
      <c r="F48" s="1333">
        <v>0</v>
      </c>
      <c r="G48" s="1324"/>
      <c r="H48" s="1324"/>
      <c r="I48" s="1324"/>
      <c r="J48" s="1324"/>
    </row>
    <row r="49" spans="1:10" ht="14.1" customHeight="1" x14ac:dyDescent="0.25">
      <c r="A49" s="1324"/>
      <c r="B49" s="1335" t="s">
        <v>53</v>
      </c>
      <c r="C49" s="1333">
        <v>0</v>
      </c>
      <c r="D49" s="1333">
        <v>0</v>
      </c>
      <c r="E49" s="1333">
        <v>0</v>
      </c>
      <c r="F49" s="1333">
        <v>0</v>
      </c>
      <c r="G49" s="1324"/>
      <c r="H49" s="1324"/>
      <c r="I49" s="1324"/>
      <c r="J49" s="1324"/>
    </row>
    <row r="50" spans="1:10" ht="14.1" customHeight="1" x14ac:dyDescent="0.25">
      <c r="A50" s="1324"/>
      <c r="B50" s="1335" t="s">
        <v>49</v>
      </c>
      <c r="C50" s="1333">
        <v>0</v>
      </c>
      <c r="D50" s="1333">
        <v>0</v>
      </c>
      <c r="E50" s="1333">
        <v>0</v>
      </c>
      <c r="F50" s="1333">
        <v>0</v>
      </c>
      <c r="G50" s="1324"/>
      <c r="H50" s="1324"/>
      <c r="I50" s="1324"/>
      <c r="J50" s="1324"/>
    </row>
    <row r="51" spans="1:10" ht="14.1" customHeight="1" x14ac:dyDescent="0.25">
      <c r="A51" s="1324"/>
      <c r="B51" s="1335" t="s">
        <v>50</v>
      </c>
      <c r="C51" s="1333">
        <v>0</v>
      </c>
      <c r="D51" s="1333">
        <v>0</v>
      </c>
      <c r="E51" s="1333">
        <v>0</v>
      </c>
      <c r="F51" s="1333">
        <v>0</v>
      </c>
      <c r="G51" s="1324"/>
      <c r="H51" s="1324"/>
      <c r="I51" s="1324"/>
      <c r="J51" s="1324"/>
    </row>
    <row r="52" spans="1:10" ht="14.1" customHeight="1" x14ac:dyDescent="0.25">
      <c r="A52" s="1324"/>
      <c r="B52" s="1335" t="s">
        <v>54</v>
      </c>
      <c r="C52" s="1333">
        <v>0</v>
      </c>
      <c r="D52" s="1333">
        <v>0</v>
      </c>
      <c r="E52" s="1333">
        <v>0</v>
      </c>
      <c r="F52" s="1333">
        <v>0</v>
      </c>
      <c r="G52" s="1324"/>
      <c r="H52" s="1324"/>
      <c r="I52" s="1324"/>
      <c r="J52" s="1324"/>
    </row>
    <row r="53" spans="1:10" ht="14.1" customHeight="1" x14ac:dyDescent="0.25">
      <c r="A53" s="1324"/>
      <c r="B53" s="1335" t="s">
        <v>49</v>
      </c>
      <c r="C53" s="1333">
        <v>0</v>
      </c>
      <c r="D53" s="1333">
        <v>0</v>
      </c>
      <c r="E53" s="1333">
        <v>0</v>
      </c>
      <c r="F53" s="1333">
        <v>0</v>
      </c>
      <c r="G53" s="1324"/>
      <c r="H53" s="1324"/>
      <c r="I53" s="1324"/>
      <c r="J53" s="1324"/>
    </row>
    <row r="54" spans="1:10" ht="14.1" customHeight="1" x14ac:dyDescent="0.25">
      <c r="A54" s="1324"/>
      <c r="B54" s="1335" t="s">
        <v>50</v>
      </c>
      <c r="C54" s="1333">
        <v>0</v>
      </c>
      <c r="D54" s="1333">
        <v>0</v>
      </c>
      <c r="E54" s="1333">
        <v>0</v>
      </c>
      <c r="F54" s="1333">
        <v>0</v>
      </c>
      <c r="G54" s="1324"/>
      <c r="H54" s="1324"/>
      <c r="I54" s="1324"/>
      <c r="J54" s="1324"/>
    </row>
    <row r="55" spans="1:10" ht="14.1" customHeight="1" x14ac:dyDescent="0.25">
      <c r="A55" s="1324"/>
      <c r="B55" s="1335" t="s">
        <v>55</v>
      </c>
      <c r="C55" s="1333">
        <v>0</v>
      </c>
      <c r="D55" s="1333">
        <v>0</v>
      </c>
      <c r="E55" s="1333">
        <v>0</v>
      </c>
      <c r="F55" s="1333">
        <v>0</v>
      </c>
      <c r="G55" s="1324"/>
      <c r="H55" s="1324"/>
      <c r="I55" s="1324"/>
      <c r="J55" s="1324"/>
    </row>
    <row r="56" spans="1:10" ht="14.1" customHeight="1" x14ac:dyDescent="0.25">
      <c r="A56" s="1324"/>
      <c r="B56" s="1335" t="s">
        <v>49</v>
      </c>
      <c r="C56" s="1333">
        <v>0</v>
      </c>
      <c r="D56" s="1333">
        <v>0</v>
      </c>
      <c r="E56" s="1333">
        <v>0</v>
      </c>
      <c r="F56" s="1333">
        <v>0</v>
      </c>
      <c r="G56" s="1324"/>
      <c r="H56" s="1324"/>
      <c r="I56" s="1324"/>
      <c r="J56" s="1324"/>
    </row>
    <row r="57" spans="1:10" ht="14.1" customHeight="1" x14ac:dyDescent="0.25">
      <c r="A57" s="1324"/>
      <c r="B57" s="1335" t="s">
        <v>50</v>
      </c>
      <c r="C57" s="1333">
        <v>0</v>
      </c>
      <c r="D57" s="1333">
        <v>0</v>
      </c>
      <c r="E57" s="1333">
        <v>0</v>
      </c>
      <c r="F57" s="1333">
        <v>0</v>
      </c>
      <c r="G57" s="1324"/>
      <c r="H57" s="1324"/>
      <c r="I57" s="1324"/>
      <c r="J57" s="1324"/>
    </row>
    <row r="58" spans="1:10" ht="14.1" customHeight="1" x14ac:dyDescent="0.25">
      <c r="A58" s="1324"/>
      <c r="B58" s="1335" t="s">
        <v>56</v>
      </c>
      <c r="C58" s="1333">
        <v>0</v>
      </c>
      <c r="D58" s="1333">
        <v>0</v>
      </c>
      <c r="E58" s="1333">
        <v>0</v>
      </c>
      <c r="F58" s="1333">
        <v>0</v>
      </c>
      <c r="G58" s="1324"/>
      <c r="H58" s="1324"/>
      <c r="I58" s="1324"/>
      <c r="J58" s="1324"/>
    </row>
    <row r="59" spans="1:10" ht="14.1" customHeight="1" x14ac:dyDescent="0.25">
      <c r="A59" s="1324"/>
      <c r="B59" s="1335" t="s">
        <v>49</v>
      </c>
      <c r="C59" s="1333">
        <v>0</v>
      </c>
      <c r="D59" s="1333">
        <v>0</v>
      </c>
      <c r="E59" s="1333">
        <v>0</v>
      </c>
      <c r="F59" s="1333">
        <v>0</v>
      </c>
      <c r="G59" s="1324"/>
      <c r="H59" s="1324"/>
      <c r="I59" s="1324"/>
      <c r="J59" s="1324"/>
    </row>
    <row r="60" spans="1:10" ht="14.1" customHeight="1" x14ac:dyDescent="0.25">
      <c r="A60" s="1324"/>
      <c r="B60" s="1335" t="s">
        <v>50</v>
      </c>
      <c r="C60" s="1333">
        <v>0</v>
      </c>
      <c r="D60" s="1333">
        <v>0</v>
      </c>
      <c r="E60" s="1333">
        <v>0</v>
      </c>
      <c r="F60" s="1333">
        <v>0</v>
      </c>
      <c r="G60" s="1324"/>
      <c r="H60" s="1324"/>
      <c r="I60" s="1324"/>
      <c r="J60" s="1324"/>
    </row>
    <row r="61" spans="1:10" ht="14.1" customHeight="1" x14ac:dyDescent="0.25">
      <c r="A61" s="1324"/>
      <c r="B61" s="1335" t="s">
        <v>57</v>
      </c>
      <c r="C61" s="1333">
        <v>0</v>
      </c>
      <c r="D61" s="1333">
        <v>0</v>
      </c>
      <c r="E61" s="1333">
        <v>0</v>
      </c>
      <c r="F61" s="1333">
        <v>0</v>
      </c>
      <c r="G61" s="1324"/>
      <c r="H61" s="1324"/>
      <c r="I61" s="1324"/>
      <c r="J61" s="1324"/>
    </row>
    <row r="62" spans="1:10" ht="14.1" customHeight="1" x14ac:dyDescent="0.25">
      <c r="A62" s="1324"/>
      <c r="B62" s="1335" t="s">
        <v>49</v>
      </c>
      <c r="C62" s="1333">
        <v>0</v>
      </c>
      <c r="D62" s="1333">
        <v>0</v>
      </c>
      <c r="E62" s="1333">
        <v>0</v>
      </c>
      <c r="F62" s="1333">
        <v>0</v>
      </c>
      <c r="G62" s="1324"/>
      <c r="H62" s="1324"/>
      <c r="I62" s="1324"/>
      <c r="J62" s="1324"/>
    </row>
    <row r="63" spans="1:10" ht="14.1" customHeight="1" x14ac:dyDescent="0.25">
      <c r="A63" s="1324"/>
      <c r="B63" s="1335" t="s">
        <v>58</v>
      </c>
      <c r="C63" s="1333">
        <v>0</v>
      </c>
      <c r="D63" s="1333">
        <v>0</v>
      </c>
      <c r="E63" s="1333">
        <v>0</v>
      </c>
      <c r="F63" s="1333">
        <v>0</v>
      </c>
      <c r="G63" s="1324"/>
      <c r="H63" s="1324"/>
      <c r="I63" s="1324"/>
      <c r="J63" s="1324"/>
    </row>
    <row r="64" spans="1:10" ht="14.1" customHeight="1" x14ac:dyDescent="0.25">
      <c r="A64" s="1324"/>
      <c r="B64" s="1335" t="s">
        <v>59</v>
      </c>
      <c r="C64" s="1333">
        <v>0</v>
      </c>
      <c r="D64" s="1333">
        <v>0</v>
      </c>
      <c r="E64" s="1333">
        <v>0</v>
      </c>
      <c r="F64" s="1333">
        <v>0</v>
      </c>
      <c r="G64" s="1324"/>
      <c r="H64" s="1324"/>
      <c r="I64" s="1324"/>
      <c r="J64" s="1324"/>
    </row>
    <row r="65" spans="1:10" ht="14.1" customHeight="1" x14ac:dyDescent="0.25">
      <c r="A65" s="1324"/>
      <c r="B65" s="1335" t="s">
        <v>60</v>
      </c>
      <c r="C65" s="1333">
        <v>0</v>
      </c>
      <c r="D65" s="1333">
        <v>0</v>
      </c>
      <c r="E65" s="1333">
        <v>0</v>
      </c>
      <c r="F65" s="1333">
        <v>0</v>
      </c>
      <c r="G65" s="1324"/>
      <c r="H65" s="1324"/>
      <c r="I65" s="1324"/>
      <c r="J65" s="1324"/>
    </row>
    <row r="66" spans="1:10" ht="14.1" customHeight="1" x14ac:dyDescent="0.25">
      <c r="A66" s="1324"/>
      <c r="B66" s="1335" t="s">
        <v>61</v>
      </c>
      <c r="C66" s="1333">
        <v>0</v>
      </c>
      <c r="D66" s="1333">
        <v>0</v>
      </c>
      <c r="E66" s="1333">
        <v>0</v>
      </c>
      <c r="F66" s="1333">
        <v>0</v>
      </c>
      <c r="G66" s="1324"/>
      <c r="H66" s="1324"/>
      <c r="I66" s="1324"/>
      <c r="J66" s="1324"/>
    </row>
    <row r="67" spans="1:10" ht="14.1" customHeight="1" x14ac:dyDescent="0.25">
      <c r="A67" s="1324"/>
      <c r="B67" s="1335" t="s">
        <v>62</v>
      </c>
      <c r="C67" s="1333">
        <v>0</v>
      </c>
      <c r="D67" s="1333">
        <v>0</v>
      </c>
      <c r="E67" s="1333">
        <v>0</v>
      </c>
      <c r="F67" s="1333">
        <v>0</v>
      </c>
      <c r="G67" s="1324"/>
      <c r="H67" s="1324"/>
      <c r="I67" s="1324"/>
      <c r="J67" s="1324"/>
    </row>
    <row r="68" spans="1:10" ht="14.1" customHeight="1" x14ac:dyDescent="0.25">
      <c r="A68" s="1324"/>
      <c r="B68" s="1335" t="s">
        <v>49</v>
      </c>
      <c r="C68" s="1333">
        <v>0</v>
      </c>
      <c r="D68" s="1333">
        <v>0</v>
      </c>
      <c r="E68" s="1333">
        <v>0</v>
      </c>
      <c r="F68" s="1333">
        <v>0</v>
      </c>
      <c r="G68" s="1324"/>
      <c r="H68" s="1324"/>
      <c r="I68" s="1324"/>
      <c r="J68" s="1324"/>
    </row>
    <row r="69" spans="1:10" ht="14.1" customHeight="1" x14ac:dyDescent="0.25">
      <c r="A69" s="1324"/>
      <c r="B69" s="1335" t="s">
        <v>58</v>
      </c>
      <c r="C69" s="1333">
        <v>0</v>
      </c>
      <c r="D69" s="1333">
        <v>0</v>
      </c>
      <c r="E69" s="1333">
        <v>0</v>
      </c>
      <c r="F69" s="1333">
        <v>0</v>
      </c>
      <c r="G69" s="1324"/>
      <c r="H69" s="1324"/>
      <c r="I69" s="1324"/>
      <c r="J69" s="1324"/>
    </row>
    <row r="70" spans="1:10" ht="14.1" customHeight="1" x14ac:dyDescent="0.25">
      <c r="A70" s="1324"/>
      <c r="B70" s="1335" t="s">
        <v>59</v>
      </c>
      <c r="C70" s="1333">
        <v>0</v>
      </c>
      <c r="D70" s="1333">
        <v>0</v>
      </c>
      <c r="E70" s="1333">
        <v>0</v>
      </c>
      <c r="F70" s="1333">
        <v>0</v>
      </c>
      <c r="G70" s="1324"/>
      <c r="H70" s="1324"/>
      <c r="I70" s="1324"/>
      <c r="J70" s="1324"/>
    </row>
    <row r="71" spans="1:10" ht="14.1" customHeight="1" x14ac:dyDescent="0.25">
      <c r="A71" s="1324"/>
      <c r="B71" s="1335" t="s">
        <v>60</v>
      </c>
      <c r="C71" s="1333">
        <v>0</v>
      </c>
      <c r="D71" s="1333">
        <v>0</v>
      </c>
      <c r="E71" s="1333">
        <v>0</v>
      </c>
      <c r="F71" s="1333">
        <v>0</v>
      </c>
      <c r="G71" s="1324"/>
      <c r="H71" s="1324"/>
      <c r="I71" s="1324"/>
      <c r="J71" s="1324"/>
    </row>
    <row r="72" spans="1:10" ht="14.1" customHeight="1" x14ac:dyDescent="0.25">
      <c r="A72" s="1324"/>
      <c r="B72" s="1335" t="s">
        <v>61</v>
      </c>
      <c r="C72" s="1333">
        <v>0</v>
      </c>
      <c r="D72" s="1333">
        <v>0</v>
      </c>
      <c r="E72" s="1333">
        <v>0</v>
      </c>
      <c r="F72" s="1333">
        <v>0</v>
      </c>
      <c r="G72" s="1324"/>
      <c r="H72" s="1324"/>
      <c r="I72" s="1324"/>
      <c r="J72" s="1324"/>
    </row>
    <row r="73" spans="1:10" ht="14.1" customHeight="1" x14ac:dyDescent="0.25">
      <c r="A73" s="1324"/>
      <c r="B73" s="1335" t="s">
        <v>63</v>
      </c>
      <c r="C73" s="1333">
        <v>0</v>
      </c>
      <c r="D73" s="1333">
        <v>0</v>
      </c>
      <c r="E73" s="1333">
        <v>0</v>
      </c>
      <c r="F73" s="1333">
        <v>0</v>
      </c>
      <c r="G73" s="1324"/>
      <c r="H73" s="1324"/>
      <c r="I73" s="1324"/>
      <c r="J73" s="1324"/>
    </row>
    <row r="74" spans="1:10" ht="14.1" customHeight="1" x14ac:dyDescent="0.25">
      <c r="A74" s="1324"/>
      <c r="B74" s="1335" t="s">
        <v>49</v>
      </c>
      <c r="C74" s="1333">
        <v>0</v>
      </c>
      <c r="D74" s="1333">
        <v>0</v>
      </c>
      <c r="E74" s="1333">
        <v>0</v>
      </c>
      <c r="F74" s="1333">
        <v>0</v>
      </c>
      <c r="G74" s="1324"/>
      <c r="H74" s="1324"/>
      <c r="I74" s="1324"/>
      <c r="J74" s="1324"/>
    </row>
    <row r="75" spans="1:10" ht="14.1" customHeight="1" x14ac:dyDescent="0.25">
      <c r="A75" s="1324"/>
      <c r="B75" s="1335" t="s">
        <v>58</v>
      </c>
      <c r="C75" s="1333">
        <v>0</v>
      </c>
      <c r="D75" s="1333">
        <v>0</v>
      </c>
      <c r="E75" s="1333">
        <v>0</v>
      </c>
      <c r="F75" s="1333">
        <v>0</v>
      </c>
      <c r="G75" s="1324"/>
      <c r="H75" s="1324"/>
      <c r="I75" s="1324"/>
      <c r="J75" s="1324"/>
    </row>
    <row r="76" spans="1:10" ht="14.1" customHeight="1" x14ac:dyDescent="0.25">
      <c r="A76" s="1324"/>
      <c r="B76" s="1335" t="s">
        <v>59</v>
      </c>
      <c r="C76" s="1333">
        <v>0</v>
      </c>
      <c r="D76" s="1333">
        <v>0</v>
      </c>
      <c r="E76" s="1333">
        <v>0</v>
      </c>
      <c r="F76" s="1333">
        <v>0</v>
      </c>
      <c r="G76" s="1324"/>
      <c r="H76" s="1324"/>
      <c r="I76" s="1324"/>
      <c r="J76" s="1324"/>
    </row>
    <row r="77" spans="1:10" ht="14.1" customHeight="1" x14ac:dyDescent="0.25">
      <c r="A77" s="1324"/>
      <c r="B77" s="1335" t="s">
        <v>60</v>
      </c>
      <c r="C77" s="1333">
        <v>0</v>
      </c>
      <c r="D77" s="1333">
        <v>0</v>
      </c>
      <c r="E77" s="1333">
        <v>0</v>
      </c>
      <c r="F77" s="1333">
        <v>0</v>
      </c>
      <c r="G77" s="1324"/>
      <c r="H77" s="1324"/>
      <c r="I77" s="1324"/>
      <c r="J77" s="1324"/>
    </row>
    <row r="78" spans="1:10" ht="14.1" customHeight="1" x14ac:dyDescent="0.25">
      <c r="A78" s="1324"/>
      <c r="B78" s="1335" t="s">
        <v>61</v>
      </c>
      <c r="C78" s="1333">
        <v>0</v>
      </c>
      <c r="D78" s="1333">
        <v>0</v>
      </c>
      <c r="E78" s="1333">
        <v>0</v>
      </c>
      <c r="F78" s="1333">
        <v>0</v>
      </c>
      <c r="G78" s="1324"/>
      <c r="H78" s="1324"/>
      <c r="I78" s="1324"/>
      <c r="J78" s="1324"/>
    </row>
    <row r="79" spans="1:10" ht="14.1" customHeight="1" x14ac:dyDescent="0.25">
      <c r="A79" s="1324"/>
      <c r="B79" s="1335" t="s">
        <v>64</v>
      </c>
      <c r="C79" s="1333">
        <v>0</v>
      </c>
      <c r="D79" s="1333">
        <v>0</v>
      </c>
      <c r="E79" s="1333">
        <v>0</v>
      </c>
      <c r="F79" s="1333">
        <v>0</v>
      </c>
      <c r="G79" s="1324"/>
      <c r="H79" s="1324"/>
      <c r="I79" s="1324"/>
      <c r="J79" s="1324"/>
    </row>
    <row r="80" spans="1:10" ht="14.1" customHeight="1" x14ac:dyDescent="0.25">
      <c r="A80" s="1324"/>
      <c r="B80" s="1335" t="s">
        <v>65</v>
      </c>
      <c r="C80" s="1333">
        <v>0</v>
      </c>
      <c r="D80" s="1333">
        <v>0</v>
      </c>
      <c r="E80" s="1333">
        <v>0</v>
      </c>
      <c r="F80" s="1333">
        <v>0</v>
      </c>
      <c r="G80" s="1324"/>
      <c r="H80" s="1324"/>
      <c r="I80" s="1324"/>
      <c r="J80" s="1324"/>
    </row>
    <row r="81" spans="1:10" ht="14.1" customHeight="1" x14ac:dyDescent="0.25">
      <c r="A81" s="1324"/>
      <c r="B81" s="1334" t="s">
        <v>25</v>
      </c>
      <c r="C81" s="1333">
        <v>0</v>
      </c>
      <c r="D81" s="1333">
        <v>633626000</v>
      </c>
      <c r="E81" s="1333">
        <v>633626000</v>
      </c>
      <c r="F81" s="1333">
        <v>637626000</v>
      </c>
      <c r="G81" s="1324"/>
      <c r="H81" s="1324"/>
      <c r="I81" s="1324"/>
      <c r="J81" s="1324"/>
    </row>
    <row r="82" spans="1:10" ht="14.1" customHeight="1" x14ac:dyDescent="0.25">
      <c r="A82" s="1324"/>
      <c r="B82" s="1341" t="s">
        <v>19</v>
      </c>
      <c r="C82" s="1597" t="s">
        <v>1983</v>
      </c>
      <c r="D82" s="1598"/>
      <c r="E82" s="1598"/>
      <c r="F82" s="1598"/>
      <c r="G82" s="1324"/>
      <c r="H82" s="1324"/>
      <c r="I82" s="1324"/>
      <c r="J82" s="1324"/>
    </row>
    <row r="83" spans="1:10" ht="14.1" customHeight="1" x14ac:dyDescent="0.25">
      <c r="A83" s="1324"/>
      <c r="B83" s="1323" t="s">
        <v>20</v>
      </c>
      <c r="C83" s="1593" t="s">
        <v>18</v>
      </c>
      <c r="D83" s="1594"/>
      <c r="E83" s="1594"/>
      <c r="F83" s="1594"/>
      <c r="G83" s="1324"/>
      <c r="H83" s="1324"/>
      <c r="I83" s="1324"/>
      <c r="J83" s="1324"/>
    </row>
    <row r="84" spans="1:10" ht="14.1" customHeight="1" x14ac:dyDescent="0.25">
      <c r="A84" s="1324"/>
      <c r="B84" s="1323" t="s">
        <v>21</v>
      </c>
      <c r="C84" s="1593" t="s">
        <v>1984</v>
      </c>
      <c r="D84" s="1594"/>
      <c r="E84" s="1594"/>
      <c r="F84" s="1594"/>
      <c r="G84" s="1324"/>
      <c r="H84" s="1324"/>
      <c r="I84" s="1324"/>
      <c r="J84" s="1324"/>
    </row>
    <row r="85" spans="1:10" ht="15" customHeight="1" x14ac:dyDescent="0.25">
      <c r="A85" s="1324"/>
      <c r="B85" s="1339"/>
      <c r="C85" s="1338">
        <v>2023</v>
      </c>
      <c r="D85" s="1338">
        <v>2024</v>
      </c>
      <c r="E85" s="1338">
        <v>2025</v>
      </c>
      <c r="F85" s="1338">
        <v>2026</v>
      </c>
      <c r="G85" s="1324"/>
      <c r="H85" s="1324"/>
      <c r="I85" s="1324"/>
      <c r="J85" s="1324"/>
    </row>
    <row r="86" spans="1:10" ht="15" customHeight="1" x14ac:dyDescent="0.25">
      <c r="A86" s="1324"/>
      <c r="B86" s="1337"/>
      <c r="C86" s="1336" t="s">
        <v>22</v>
      </c>
      <c r="D86" s="1336" t="s">
        <v>23</v>
      </c>
      <c r="E86" s="1336" t="s">
        <v>23</v>
      </c>
      <c r="F86" s="1336" t="s">
        <v>23</v>
      </c>
      <c r="G86" s="1324"/>
      <c r="H86" s="1324"/>
      <c r="I86" s="1324"/>
      <c r="J86" s="1324"/>
    </row>
    <row r="87" spans="1:10" ht="14.1" customHeight="1" x14ac:dyDescent="0.25">
      <c r="A87" s="1324"/>
      <c r="B87" s="1327" t="s">
        <v>33</v>
      </c>
      <c r="C87" s="1340" t="s">
        <v>1985</v>
      </c>
      <c r="D87" s="1340" t="s">
        <v>1986</v>
      </c>
      <c r="E87" s="1340" t="s">
        <v>1986</v>
      </c>
      <c r="F87" s="1340" t="s">
        <v>1986</v>
      </c>
      <c r="G87" s="1324"/>
      <c r="H87" s="1324"/>
      <c r="I87" s="1324"/>
      <c r="J87" s="1324"/>
    </row>
    <row r="88" spans="1:10" ht="14.1" customHeight="1" x14ac:dyDescent="0.25">
      <c r="A88" s="1324"/>
      <c r="B88" s="1327" t="s">
        <v>35</v>
      </c>
      <c r="C88" s="1340" t="s">
        <v>1844</v>
      </c>
      <c r="D88" s="1340" t="s">
        <v>1987</v>
      </c>
      <c r="E88" s="1340" t="s">
        <v>1987</v>
      </c>
      <c r="F88" s="1340" t="s">
        <v>1987</v>
      </c>
      <c r="G88" s="1324"/>
      <c r="H88" s="1324"/>
      <c r="I88" s="1324"/>
      <c r="J88" s="1324"/>
    </row>
    <row r="89" spans="1:10" ht="14.1" customHeight="1" x14ac:dyDescent="0.25">
      <c r="A89" s="1324"/>
      <c r="B89" s="1327" t="s">
        <v>40</v>
      </c>
      <c r="C89" s="1340" t="s">
        <v>1988</v>
      </c>
      <c r="D89" s="1340" t="s">
        <v>1989</v>
      </c>
      <c r="E89" s="1340" t="s">
        <v>1989</v>
      </c>
      <c r="F89" s="1340" t="s">
        <v>1989</v>
      </c>
      <c r="G89" s="1324"/>
      <c r="H89" s="1324"/>
      <c r="I89" s="1324"/>
      <c r="J89" s="1324"/>
    </row>
    <row r="90" spans="1:10" ht="14.1" customHeight="1" x14ac:dyDescent="0.25">
      <c r="A90" s="1324"/>
      <c r="B90" s="1327" t="s">
        <v>41</v>
      </c>
      <c r="C90" s="1340" t="s">
        <v>18</v>
      </c>
      <c r="D90" s="1340" t="s">
        <v>1990</v>
      </c>
      <c r="E90" s="1340" t="s">
        <v>42</v>
      </c>
      <c r="F90" s="1340" t="s">
        <v>42</v>
      </c>
      <c r="G90" s="1324"/>
      <c r="H90" s="1324"/>
      <c r="I90" s="1324"/>
      <c r="J90" s="1324"/>
    </row>
    <row r="91" spans="1:10" ht="14.1" customHeight="1" x14ac:dyDescent="0.25">
      <c r="A91" s="1324"/>
      <c r="B91" s="1327" t="s">
        <v>43</v>
      </c>
      <c r="C91" s="1340" t="s">
        <v>18</v>
      </c>
      <c r="D91" s="1340" t="s">
        <v>1991</v>
      </c>
      <c r="E91" s="1340" t="s">
        <v>42</v>
      </c>
      <c r="F91" s="1340" t="s">
        <v>42</v>
      </c>
      <c r="G91" s="1324"/>
      <c r="H91" s="1324"/>
      <c r="I91" s="1324"/>
      <c r="J91" s="1324"/>
    </row>
    <row r="92" spans="1:10" ht="14.1" customHeight="1" x14ac:dyDescent="0.25">
      <c r="A92" s="1324"/>
      <c r="B92" s="1327" t="s">
        <v>47</v>
      </c>
      <c r="C92" s="1340" t="s">
        <v>18</v>
      </c>
      <c r="D92" s="1340" t="s">
        <v>1992</v>
      </c>
      <c r="E92" s="1340" t="s">
        <v>42</v>
      </c>
      <c r="F92" s="1340" t="s">
        <v>42</v>
      </c>
      <c r="G92" s="1324"/>
      <c r="H92" s="1324"/>
      <c r="I92" s="1324"/>
      <c r="J92" s="1324"/>
    </row>
    <row r="93" spans="1:10" ht="14.1" customHeight="1" x14ac:dyDescent="0.25">
      <c r="A93" s="1324"/>
      <c r="B93" s="1595" t="s">
        <v>24</v>
      </c>
      <c r="C93" s="1596"/>
      <c r="D93" s="1596"/>
      <c r="E93" s="1596"/>
      <c r="F93" s="1596"/>
      <c r="G93" s="1324"/>
      <c r="H93" s="1324"/>
      <c r="I93" s="1324"/>
      <c r="J93" s="1324"/>
    </row>
    <row r="94" spans="1:10" ht="14.1" customHeight="1" x14ac:dyDescent="0.25">
      <c r="A94" s="1324"/>
      <c r="B94" s="1339"/>
      <c r="C94" s="1338">
        <v>2023</v>
      </c>
      <c r="D94" s="1338">
        <v>2024</v>
      </c>
      <c r="E94" s="1338">
        <v>2025</v>
      </c>
      <c r="F94" s="1338">
        <v>2026</v>
      </c>
      <c r="G94" s="1324"/>
      <c r="H94" s="1324"/>
      <c r="I94" s="1324"/>
      <c r="J94" s="1324"/>
    </row>
    <row r="95" spans="1:10" ht="14.1" customHeight="1" x14ac:dyDescent="0.25">
      <c r="A95" s="1324"/>
      <c r="B95" s="1337"/>
      <c r="C95" s="1336" t="s">
        <v>22</v>
      </c>
      <c r="D95" s="1336" t="s">
        <v>23</v>
      </c>
      <c r="E95" s="1336" t="s">
        <v>23</v>
      </c>
      <c r="F95" s="1336" t="s">
        <v>23</v>
      </c>
      <c r="G95" s="1324"/>
      <c r="H95" s="1324"/>
      <c r="I95" s="1324"/>
      <c r="J95" s="1324"/>
    </row>
    <row r="96" spans="1:10" ht="14.1" customHeight="1" x14ac:dyDescent="0.25">
      <c r="A96" s="1324"/>
      <c r="B96" s="1335" t="s">
        <v>48</v>
      </c>
      <c r="C96" s="1333">
        <v>0</v>
      </c>
      <c r="D96" s="1333">
        <v>0</v>
      </c>
      <c r="E96" s="1333">
        <v>0</v>
      </c>
      <c r="F96" s="1333">
        <v>0</v>
      </c>
      <c r="G96" s="1324"/>
      <c r="H96" s="1324"/>
      <c r="I96" s="1324"/>
      <c r="J96" s="1324"/>
    </row>
    <row r="97" spans="1:10" ht="14.1" customHeight="1" x14ac:dyDescent="0.25">
      <c r="A97" s="1324"/>
      <c r="B97" s="1335" t="s">
        <v>49</v>
      </c>
      <c r="C97" s="1333">
        <v>0</v>
      </c>
      <c r="D97" s="1333">
        <v>0</v>
      </c>
      <c r="E97" s="1333">
        <v>0</v>
      </c>
      <c r="F97" s="1333">
        <v>0</v>
      </c>
      <c r="G97" s="1324"/>
      <c r="H97" s="1324"/>
      <c r="I97" s="1324"/>
      <c r="J97" s="1324"/>
    </row>
    <row r="98" spans="1:10" ht="14.1" customHeight="1" x14ac:dyDescent="0.25">
      <c r="A98" s="1324"/>
      <c r="B98" s="1335" t="s">
        <v>50</v>
      </c>
      <c r="C98" s="1333">
        <v>0</v>
      </c>
      <c r="D98" s="1333">
        <v>0</v>
      </c>
      <c r="E98" s="1333">
        <v>0</v>
      </c>
      <c r="F98" s="1333">
        <v>0</v>
      </c>
      <c r="G98" s="1324"/>
      <c r="H98" s="1324"/>
      <c r="I98" s="1324"/>
      <c r="J98" s="1324"/>
    </row>
    <row r="99" spans="1:10" ht="14.1" customHeight="1" x14ac:dyDescent="0.25">
      <c r="A99" s="1324"/>
      <c r="B99" s="1335" t="s">
        <v>51</v>
      </c>
      <c r="C99" s="1333">
        <v>0</v>
      </c>
      <c r="D99" s="1333">
        <v>0</v>
      </c>
      <c r="E99" s="1333">
        <v>0</v>
      </c>
      <c r="F99" s="1333">
        <v>0</v>
      </c>
      <c r="G99" s="1324"/>
      <c r="H99" s="1324"/>
      <c r="I99" s="1324"/>
      <c r="J99" s="1324"/>
    </row>
    <row r="100" spans="1:10" ht="14.1" customHeight="1" x14ac:dyDescent="0.25">
      <c r="A100" s="1324"/>
      <c r="B100" s="1335" t="s">
        <v>49</v>
      </c>
      <c r="C100" s="1333">
        <v>0</v>
      </c>
      <c r="D100" s="1333">
        <v>0</v>
      </c>
      <c r="E100" s="1333">
        <v>0</v>
      </c>
      <c r="F100" s="1333">
        <v>0</v>
      </c>
      <c r="G100" s="1324"/>
      <c r="H100" s="1324"/>
      <c r="I100" s="1324"/>
      <c r="J100" s="1324"/>
    </row>
    <row r="101" spans="1:10" ht="14.1" customHeight="1" x14ac:dyDescent="0.25">
      <c r="A101" s="1324"/>
      <c r="B101" s="1335" t="s">
        <v>50</v>
      </c>
      <c r="C101" s="1333">
        <v>0</v>
      </c>
      <c r="D101" s="1333">
        <v>0</v>
      </c>
      <c r="E101" s="1333">
        <v>0</v>
      </c>
      <c r="F101" s="1333">
        <v>0</v>
      </c>
      <c r="G101" s="1324"/>
      <c r="H101" s="1324"/>
      <c r="I101" s="1324"/>
      <c r="J101" s="1324"/>
    </row>
    <row r="102" spans="1:10" ht="14.1" customHeight="1" x14ac:dyDescent="0.25">
      <c r="A102" s="1324"/>
      <c r="B102" s="1335" t="s">
        <v>52</v>
      </c>
      <c r="C102" s="1333">
        <v>0</v>
      </c>
      <c r="D102" s="1333">
        <v>4500000</v>
      </c>
      <c r="E102" s="1333">
        <v>4500000</v>
      </c>
      <c r="F102" s="1333">
        <v>4500000</v>
      </c>
      <c r="G102" s="1324"/>
      <c r="H102" s="1324"/>
      <c r="I102" s="1324"/>
      <c r="J102" s="1324"/>
    </row>
    <row r="103" spans="1:10" ht="14.1" customHeight="1" x14ac:dyDescent="0.25">
      <c r="A103" s="1324"/>
      <c r="B103" s="1335" t="s">
        <v>49</v>
      </c>
      <c r="C103" s="1333">
        <v>0</v>
      </c>
      <c r="D103" s="1333">
        <v>4500000</v>
      </c>
      <c r="E103" s="1333">
        <v>4500000</v>
      </c>
      <c r="F103" s="1333">
        <v>4500000</v>
      </c>
      <c r="G103" s="1324"/>
      <c r="H103" s="1324"/>
      <c r="I103" s="1324"/>
      <c r="J103" s="1324"/>
    </row>
    <row r="104" spans="1:10" ht="14.1" customHeight="1" x14ac:dyDescent="0.25">
      <c r="A104" s="1324"/>
      <c r="B104" s="1335" t="s">
        <v>50</v>
      </c>
      <c r="C104" s="1333">
        <v>0</v>
      </c>
      <c r="D104" s="1333">
        <v>0</v>
      </c>
      <c r="E104" s="1333">
        <v>0</v>
      </c>
      <c r="F104" s="1333">
        <v>0</v>
      </c>
      <c r="G104" s="1324"/>
      <c r="H104" s="1324"/>
      <c r="I104" s="1324"/>
      <c r="J104" s="1324"/>
    </row>
    <row r="105" spans="1:10" ht="14.1" customHeight="1" x14ac:dyDescent="0.25">
      <c r="A105" s="1324"/>
      <c r="B105" s="1335" t="s">
        <v>53</v>
      </c>
      <c r="C105" s="1333">
        <v>0</v>
      </c>
      <c r="D105" s="1333">
        <v>0</v>
      </c>
      <c r="E105" s="1333">
        <v>0</v>
      </c>
      <c r="F105" s="1333">
        <v>0</v>
      </c>
      <c r="G105" s="1324"/>
      <c r="H105" s="1324"/>
      <c r="I105" s="1324"/>
      <c r="J105" s="1324"/>
    </row>
    <row r="106" spans="1:10" ht="14.1" customHeight="1" x14ac:dyDescent="0.25">
      <c r="A106" s="1324"/>
      <c r="B106" s="1335" t="s">
        <v>49</v>
      </c>
      <c r="C106" s="1333">
        <v>0</v>
      </c>
      <c r="D106" s="1333">
        <v>0</v>
      </c>
      <c r="E106" s="1333">
        <v>0</v>
      </c>
      <c r="F106" s="1333">
        <v>0</v>
      </c>
      <c r="G106" s="1324"/>
      <c r="H106" s="1324"/>
      <c r="I106" s="1324"/>
      <c r="J106" s="1324"/>
    </row>
    <row r="107" spans="1:10" ht="14.1" customHeight="1" x14ac:dyDescent="0.25">
      <c r="A107" s="1324"/>
      <c r="B107" s="1335" t="s">
        <v>50</v>
      </c>
      <c r="C107" s="1333">
        <v>0</v>
      </c>
      <c r="D107" s="1333">
        <v>0</v>
      </c>
      <c r="E107" s="1333">
        <v>0</v>
      </c>
      <c r="F107" s="1333">
        <v>0</v>
      </c>
      <c r="G107" s="1324"/>
      <c r="H107" s="1324"/>
      <c r="I107" s="1324"/>
      <c r="J107" s="1324"/>
    </row>
    <row r="108" spans="1:10" ht="14.1" customHeight="1" x14ac:dyDescent="0.25">
      <c r="A108" s="1324"/>
      <c r="B108" s="1335" t="s">
        <v>54</v>
      </c>
      <c r="C108" s="1333">
        <v>0</v>
      </c>
      <c r="D108" s="1333">
        <v>0</v>
      </c>
      <c r="E108" s="1333">
        <v>0</v>
      </c>
      <c r="F108" s="1333">
        <v>0</v>
      </c>
      <c r="G108" s="1324"/>
      <c r="H108" s="1324"/>
      <c r="I108" s="1324"/>
      <c r="J108" s="1324"/>
    </row>
    <row r="109" spans="1:10" ht="14.1" customHeight="1" x14ac:dyDescent="0.25">
      <c r="A109" s="1324"/>
      <c r="B109" s="1335" t="s">
        <v>49</v>
      </c>
      <c r="C109" s="1333">
        <v>0</v>
      </c>
      <c r="D109" s="1333">
        <v>0</v>
      </c>
      <c r="E109" s="1333">
        <v>0</v>
      </c>
      <c r="F109" s="1333">
        <v>0</v>
      </c>
      <c r="G109" s="1324"/>
      <c r="H109" s="1324"/>
      <c r="I109" s="1324"/>
      <c r="J109" s="1324"/>
    </row>
    <row r="110" spans="1:10" ht="14.1" customHeight="1" x14ac:dyDescent="0.25">
      <c r="A110" s="1324"/>
      <c r="B110" s="1335" t="s">
        <v>50</v>
      </c>
      <c r="C110" s="1333">
        <v>0</v>
      </c>
      <c r="D110" s="1333">
        <v>0</v>
      </c>
      <c r="E110" s="1333">
        <v>0</v>
      </c>
      <c r="F110" s="1333">
        <v>0</v>
      </c>
      <c r="G110" s="1324"/>
      <c r="H110" s="1324"/>
      <c r="I110" s="1324"/>
      <c r="J110" s="1324"/>
    </row>
    <row r="111" spans="1:10" ht="14.1" customHeight="1" x14ac:dyDescent="0.25">
      <c r="A111" s="1324"/>
      <c r="B111" s="1335" t="s">
        <v>55</v>
      </c>
      <c r="C111" s="1333">
        <v>0</v>
      </c>
      <c r="D111" s="1333">
        <v>0</v>
      </c>
      <c r="E111" s="1333">
        <v>0</v>
      </c>
      <c r="F111" s="1333">
        <v>0</v>
      </c>
      <c r="G111" s="1324"/>
      <c r="H111" s="1324"/>
      <c r="I111" s="1324"/>
      <c r="J111" s="1324"/>
    </row>
    <row r="112" spans="1:10" ht="14.1" customHeight="1" x14ac:dyDescent="0.25">
      <c r="A112" s="1324"/>
      <c r="B112" s="1335" t="s">
        <v>49</v>
      </c>
      <c r="C112" s="1333">
        <v>0</v>
      </c>
      <c r="D112" s="1333">
        <v>0</v>
      </c>
      <c r="E112" s="1333">
        <v>0</v>
      </c>
      <c r="F112" s="1333">
        <v>0</v>
      </c>
      <c r="G112" s="1324"/>
      <c r="H112" s="1324"/>
      <c r="I112" s="1324"/>
      <c r="J112" s="1324"/>
    </row>
    <row r="113" spans="1:10" ht="14.1" customHeight="1" x14ac:dyDescent="0.25">
      <c r="A113" s="1324"/>
      <c r="B113" s="1335" t="s">
        <v>50</v>
      </c>
      <c r="C113" s="1333">
        <v>0</v>
      </c>
      <c r="D113" s="1333">
        <v>0</v>
      </c>
      <c r="E113" s="1333">
        <v>0</v>
      </c>
      <c r="F113" s="1333">
        <v>0</v>
      </c>
      <c r="G113" s="1324"/>
      <c r="H113" s="1324"/>
      <c r="I113" s="1324"/>
      <c r="J113" s="1324"/>
    </row>
    <row r="114" spans="1:10" ht="14.1" customHeight="1" x14ac:dyDescent="0.25">
      <c r="A114" s="1324"/>
      <c r="B114" s="1335" t="s">
        <v>56</v>
      </c>
      <c r="C114" s="1333">
        <v>0</v>
      </c>
      <c r="D114" s="1333">
        <v>0</v>
      </c>
      <c r="E114" s="1333">
        <v>0</v>
      </c>
      <c r="F114" s="1333">
        <v>0</v>
      </c>
      <c r="G114" s="1324"/>
      <c r="H114" s="1324"/>
      <c r="I114" s="1324"/>
      <c r="J114" s="1324"/>
    </row>
    <row r="115" spans="1:10" ht="14.1" customHeight="1" x14ac:dyDescent="0.25">
      <c r="A115" s="1324"/>
      <c r="B115" s="1335" t="s">
        <v>49</v>
      </c>
      <c r="C115" s="1333">
        <v>0</v>
      </c>
      <c r="D115" s="1333">
        <v>0</v>
      </c>
      <c r="E115" s="1333">
        <v>0</v>
      </c>
      <c r="F115" s="1333">
        <v>0</v>
      </c>
      <c r="G115" s="1324"/>
      <c r="H115" s="1324"/>
      <c r="I115" s="1324"/>
      <c r="J115" s="1324"/>
    </row>
    <row r="116" spans="1:10" ht="14.1" customHeight="1" x14ac:dyDescent="0.25">
      <c r="A116" s="1324"/>
      <c r="B116" s="1335" t="s">
        <v>50</v>
      </c>
      <c r="C116" s="1333">
        <v>0</v>
      </c>
      <c r="D116" s="1333">
        <v>0</v>
      </c>
      <c r="E116" s="1333">
        <v>0</v>
      </c>
      <c r="F116" s="1333">
        <v>0</v>
      </c>
      <c r="G116" s="1324"/>
      <c r="H116" s="1324"/>
      <c r="I116" s="1324"/>
      <c r="J116" s="1324"/>
    </row>
    <row r="117" spans="1:10" ht="14.1" customHeight="1" x14ac:dyDescent="0.25">
      <c r="A117" s="1324"/>
      <c r="B117" s="1335" t="s">
        <v>57</v>
      </c>
      <c r="C117" s="1333">
        <v>0</v>
      </c>
      <c r="D117" s="1333">
        <v>0</v>
      </c>
      <c r="E117" s="1333">
        <v>0</v>
      </c>
      <c r="F117" s="1333">
        <v>0</v>
      </c>
      <c r="G117" s="1324"/>
      <c r="H117" s="1324"/>
      <c r="I117" s="1324"/>
      <c r="J117" s="1324"/>
    </row>
    <row r="118" spans="1:10" ht="14.1" customHeight="1" x14ac:dyDescent="0.25">
      <c r="A118" s="1324"/>
      <c r="B118" s="1335" t="s">
        <v>49</v>
      </c>
      <c r="C118" s="1333">
        <v>0</v>
      </c>
      <c r="D118" s="1333">
        <v>0</v>
      </c>
      <c r="E118" s="1333">
        <v>0</v>
      </c>
      <c r="F118" s="1333">
        <v>0</v>
      </c>
      <c r="G118" s="1324"/>
      <c r="H118" s="1324"/>
      <c r="I118" s="1324"/>
      <c r="J118" s="1324"/>
    </row>
    <row r="119" spans="1:10" ht="14.1" customHeight="1" x14ac:dyDescent="0.25">
      <c r="A119" s="1324"/>
      <c r="B119" s="1335" t="s">
        <v>58</v>
      </c>
      <c r="C119" s="1333">
        <v>0</v>
      </c>
      <c r="D119" s="1333">
        <v>0</v>
      </c>
      <c r="E119" s="1333">
        <v>0</v>
      </c>
      <c r="F119" s="1333">
        <v>0</v>
      </c>
      <c r="G119" s="1324"/>
      <c r="H119" s="1324"/>
      <c r="I119" s="1324"/>
      <c r="J119" s="1324"/>
    </row>
    <row r="120" spans="1:10" ht="14.1" customHeight="1" x14ac:dyDescent="0.25">
      <c r="A120" s="1324"/>
      <c r="B120" s="1335" t="s">
        <v>59</v>
      </c>
      <c r="C120" s="1333">
        <v>0</v>
      </c>
      <c r="D120" s="1333">
        <v>0</v>
      </c>
      <c r="E120" s="1333">
        <v>0</v>
      </c>
      <c r="F120" s="1333">
        <v>0</v>
      </c>
      <c r="G120" s="1324"/>
      <c r="H120" s="1324"/>
      <c r="I120" s="1324"/>
      <c r="J120" s="1324"/>
    </row>
    <row r="121" spans="1:10" ht="14.1" customHeight="1" x14ac:dyDescent="0.25">
      <c r="A121" s="1324"/>
      <c r="B121" s="1335" t="s">
        <v>60</v>
      </c>
      <c r="C121" s="1333">
        <v>0</v>
      </c>
      <c r="D121" s="1333">
        <v>0</v>
      </c>
      <c r="E121" s="1333">
        <v>0</v>
      </c>
      <c r="F121" s="1333">
        <v>0</v>
      </c>
      <c r="G121" s="1324"/>
      <c r="H121" s="1324"/>
      <c r="I121" s="1324"/>
      <c r="J121" s="1324"/>
    </row>
    <row r="122" spans="1:10" ht="14.1" customHeight="1" x14ac:dyDescent="0.25">
      <c r="A122" s="1324"/>
      <c r="B122" s="1335" t="s">
        <v>61</v>
      </c>
      <c r="C122" s="1333">
        <v>0</v>
      </c>
      <c r="D122" s="1333">
        <v>0</v>
      </c>
      <c r="E122" s="1333">
        <v>0</v>
      </c>
      <c r="F122" s="1333">
        <v>0</v>
      </c>
      <c r="G122" s="1324"/>
      <c r="H122" s="1324"/>
      <c r="I122" s="1324"/>
      <c r="J122" s="1324"/>
    </row>
    <row r="123" spans="1:10" ht="14.1" customHeight="1" x14ac:dyDescent="0.25">
      <c r="A123" s="1324"/>
      <c r="B123" s="1335" t="s">
        <v>62</v>
      </c>
      <c r="C123" s="1333">
        <v>0</v>
      </c>
      <c r="D123" s="1333">
        <v>0</v>
      </c>
      <c r="E123" s="1333">
        <v>0</v>
      </c>
      <c r="F123" s="1333">
        <v>0</v>
      </c>
      <c r="G123" s="1324"/>
      <c r="H123" s="1324"/>
      <c r="I123" s="1324"/>
      <c r="J123" s="1324"/>
    </row>
    <row r="124" spans="1:10" ht="14.1" customHeight="1" x14ac:dyDescent="0.25">
      <c r="A124" s="1324"/>
      <c r="B124" s="1335" t="s">
        <v>49</v>
      </c>
      <c r="C124" s="1333">
        <v>0</v>
      </c>
      <c r="D124" s="1333">
        <v>0</v>
      </c>
      <c r="E124" s="1333">
        <v>0</v>
      </c>
      <c r="F124" s="1333">
        <v>0</v>
      </c>
      <c r="G124" s="1324"/>
      <c r="H124" s="1324"/>
      <c r="I124" s="1324"/>
      <c r="J124" s="1324"/>
    </row>
    <row r="125" spans="1:10" ht="14.1" customHeight="1" x14ac:dyDescent="0.25">
      <c r="A125" s="1324"/>
      <c r="B125" s="1335" t="s">
        <v>58</v>
      </c>
      <c r="C125" s="1333">
        <v>0</v>
      </c>
      <c r="D125" s="1333">
        <v>0</v>
      </c>
      <c r="E125" s="1333">
        <v>0</v>
      </c>
      <c r="F125" s="1333">
        <v>0</v>
      </c>
      <c r="G125" s="1324"/>
      <c r="H125" s="1324"/>
      <c r="I125" s="1324"/>
      <c r="J125" s="1324"/>
    </row>
    <row r="126" spans="1:10" ht="14.1" customHeight="1" x14ac:dyDescent="0.25">
      <c r="A126" s="1324"/>
      <c r="B126" s="1335" t="s">
        <v>59</v>
      </c>
      <c r="C126" s="1333">
        <v>0</v>
      </c>
      <c r="D126" s="1333">
        <v>0</v>
      </c>
      <c r="E126" s="1333">
        <v>0</v>
      </c>
      <c r="F126" s="1333">
        <v>0</v>
      </c>
      <c r="G126" s="1324"/>
      <c r="H126" s="1324"/>
      <c r="I126" s="1324"/>
      <c r="J126" s="1324"/>
    </row>
    <row r="127" spans="1:10" ht="14.1" customHeight="1" x14ac:dyDescent="0.25">
      <c r="A127" s="1324"/>
      <c r="B127" s="1335" t="s">
        <v>60</v>
      </c>
      <c r="C127" s="1333">
        <v>0</v>
      </c>
      <c r="D127" s="1333">
        <v>0</v>
      </c>
      <c r="E127" s="1333">
        <v>0</v>
      </c>
      <c r="F127" s="1333">
        <v>0</v>
      </c>
      <c r="G127" s="1324"/>
      <c r="H127" s="1324"/>
      <c r="I127" s="1324"/>
      <c r="J127" s="1324"/>
    </row>
    <row r="128" spans="1:10" ht="14.1" customHeight="1" x14ac:dyDescent="0.25">
      <c r="A128" s="1324"/>
      <c r="B128" s="1335" t="s">
        <v>61</v>
      </c>
      <c r="C128" s="1333">
        <v>0</v>
      </c>
      <c r="D128" s="1333">
        <v>0</v>
      </c>
      <c r="E128" s="1333">
        <v>0</v>
      </c>
      <c r="F128" s="1333">
        <v>0</v>
      </c>
      <c r="G128" s="1324"/>
      <c r="H128" s="1324"/>
      <c r="I128" s="1324"/>
      <c r="J128" s="1324"/>
    </row>
    <row r="129" spans="1:10" ht="14.1" customHeight="1" x14ac:dyDescent="0.25">
      <c r="A129" s="1324"/>
      <c r="B129" s="1335" t="s">
        <v>63</v>
      </c>
      <c r="C129" s="1333">
        <v>0</v>
      </c>
      <c r="D129" s="1333">
        <v>0</v>
      </c>
      <c r="E129" s="1333">
        <v>0</v>
      </c>
      <c r="F129" s="1333">
        <v>0</v>
      </c>
      <c r="G129" s="1324"/>
      <c r="H129" s="1324"/>
      <c r="I129" s="1324"/>
      <c r="J129" s="1324"/>
    </row>
    <row r="130" spans="1:10" ht="14.1" customHeight="1" x14ac:dyDescent="0.25">
      <c r="A130" s="1324"/>
      <c r="B130" s="1335" t="s">
        <v>49</v>
      </c>
      <c r="C130" s="1333">
        <v>0</v>
      </c>
      <c r="D130" s="1333">
        <v>0</v>
      </c>
      <c r="E130" s="1333">
        <v>0</v>
      </c>
      <c r="F130" s="1333">
        <v>0</v>
      </c>
      <c r="G130" s="1324"/>
      <c r="H130" s="1324"/>
      <c r="I130" s="1324"/>
      <c r="J130" s="1324"/>
    </row>
    <row r="131" spans="1:10" ht="14.1" customHeight="1" x14ac:dyDescent="0.25">
      <c r="A131" s="1324"/>
      <c r="B131" s="1335" t="s">
        <v>58</v>
      </c>
      <c r="C131" s="1333">
        <v>0</v>
      </c>
      <c r="D131" s="1333">
        <v>0</v>
      </c>
      <c r="E131" s="1333">
        <v>0</v>
      </c>
      <c r="F131" s="1333">
        <v>0</v>
      </c>
      <c r="G131" s="1324"/>
      <c r="H131" s="1324"/>
      <c r="I131" s="1324"/>
      <c r="J131" s="1324"/>
    </row>
    <row r="132" spans="1:10" ht="14.1" customHeight="1" x14ac:dyDescent="0.25">
      <c r="A132" s="1324"/>
      <c r="B132" s="1335" t="s">
        <v>59</v>
      </c>
      <c r="C132" s="1333">
        <v>0</v>
      </c>
      <c r="D132" s="1333">
        <v>0</v>
      </c>
      <c r="E132" s="1333">
        <v>0</v>
      </c>
      <c r="F132" s="1333">
        <v>0</v>
      </c>
      <c r="G132" s="1324"/>
      <c r="H132" s="1324"/>
      <c r="I132" s="1324"/>
      <c r="J132" s="1324"/>
    </row>
    <row r="133" spans="1:10" ht="14.1" customHeight="1" x14ac:dyDescent="0.25">
      <c r="A133" s="1324"/>
      <c r="B133" s="1335" t="s">
        <v>60</v>
      </c>
      <c r="C133" s="1333">
        <v>0</v>
      </c>
      <c r="D133" s="1333">
        <v>0</v>
      </c>
      <c r="E133" s="1333">
        <v>0</v>
      </c>
      <c r="F133" s="1333">
        <v>0</v>
      </c>
      <c r="G133" s="1324"/>
      <c r="H133" s="1324"/>
      <c r="I133" s="1324"/>
      <c r="J133" s="1324"/>
    </row>
    <row r="134" spans="1:10" ht="14.1" customHeight="1" x14ac:dyDescent="0.25">
      <c r="A134" s="1324"/>
      <c r="B134" s="1335" t="s">
        <v>61</v>
      </c>
      <c r="C134" s="1333">
        <v>0</v>
      </c>
      <c r="D134" s="1333">
        <v>0</v>
      </c>
      <c r="E134" s="1333">
        <v>0</v>
      </c>
      <c r="F134" s="1333">
        <v>0</v>
      </c>
      <c r="G134" s="1324"/>
      <c r="H134" s="1324"/>
      <c r="I134" s="1324"/>
      <c r="J134" s="1324"/>
    </row>
    <row r="135" spans="1:10" ht="14.1" customHeight="1" x14ac:dyDescent="0.25">
      <c r="A135" s="1324"/>
      <c r="B135" s="1335" t="s">
        <v>64</v>
      </c>
      <c r="C135" s="1333">
        <v>0</v>
      </c>
      <c r="D135" s="1333">
        <v>0</v>
      </c>
      <c r="E135" s="1333">
        <v>0</v>
      </c>
      <c r="F135" s="1333">
        <v>0</v>
      </c>
      <c r="G135" s="1324"/>
      <c r="H135" s="1324"/>
      <c r="I135" s="1324"/>
      <c r="J135" s="1324"/>
    </row>
    <row r="136" spans="1:10" ht="14.1" customHeight="1" x14ac:dyDescent="0.25">
      <c r="A136" s="1324"/>
      <c r="B136" s="1335" t="s">
        <v>65</v>
      </c>
      <c r="C136" s="1333">
        <v>0</v>
      </c>
      <c r="D136" s="1333">
        <v>0</v>
      </c>
      <c r="E136" s="1333">
        <v>0</v>
      </c>
      <c r="F136" s="1333">
        <v>0</v>
      </c>
      <c r="G136" s="1324"/>
      <c r="H136" s="1324"/>
      <c r="I136" s="1324"/>
      <c r="J136" s="1324"/>
    </row>
    <row r="137" spans="1:10" ht="14.1" customHeight="1" x14ac:dyDescent="0.25">
      <c r="A137" s="1324"/>
      <c r="B137" s="1334" t="s">
        <v>25</v>
      </c>
      <c r="C137" s="1333">
        <v>0</v>
      </c>
      <c r="D137" s="1333">
        <v>4500000</v>
      </c>
      <c r="E137" s="1333">
        <v>4500000</v>
      </c>
      <c r="F137" s="1333">
        <v>4500000</v>
      </c>
      <c r="G137" s="1324"/>
      <c r="H137" s="1324"/>
      <c r="I137" s="1324"/>
      <c r="J137" s="1324"/>
    </row>
    <row r="138" spans="1:10" ht="22.5" customHeight="1" x14ac:dyDescent="0.25">
      <c r="A138" s="1324"/>
      <c r="B138" s="1330" t="s">
        <v>16</v>
      </c>
      <c r="C138" s="1601" t="s">
        <v>1993</v>
      </c>
      <c r="D138" s="1602"/>
      <c r="E138" s="1602"/>
      <c r="F138" s="1602"/>
      <c r="G138" s="1324"/>
      <c r="H138" s="1324"/>
      <c r="I138" s="1324"/>
      <c r="J138" s="1324"/>
    </row>
    <row r="139" spans="1:10" x14ac:dyDescent="0.25">
      <c r="A139" s="1324"/>
      <c r="B139" s="1327" t="s">
        <v>184</v>
      </c>
      <c r="C139" s="1345">
        <v>2023</v>
      </c>
      <c r="D139" s="1345">
        <v>2024</v>
      </c>
      <c r="E139" s="1345">
        <v>2025</v>
      </c>
      <c r="F139" s="1345">
        <v>2026</v>
      </c>
      <c r="G139" s="1324"/>
      <c r="H139" s="1324"/>
      <c r="I139" s="1324"/>
      <c r="J139" s="1324"/>
    </row>
    <row r="140" spans="1:10" ht="14.1" customHeight="1" x14ac:dyDescent="0.25">
      <c r="A140" s="1324"/>
      <c r="B140" s="1344"/>
      <c r="C140" s="1343" t="s">
        <v>22</v>
      </c>
      <c r="D140" s="1343" t="s">
        <v>23</v>
      </c>
      <c r="E140" s="1343" t="s">
        <v>23</v>
      </c>
      <c r="F140" s="1343" t="s">
        <v>23</v>
      </c>
      <c r="G140" s="1324"/>
      <c r="H140" s="1324"/>
      <c r="I140" s="1324"/>
      <c r="J140" s="1324"/>
    </row>
    <row r="141" spans="1:10" ht="30.95" customHeight="1" x14ac:dyDescent="0.25">
      <c r="A141" s="1324"/>
      <c r="B141" s="1327" t="s">
        <v>1994</v>
      </c>
      <c r="C141" s="1340" t="s">
        <v>18</v>
      </c>
      <c r="D141" s="1340" t="s">
        <v>220</v>
      </c>
      <c r="E141" s="1340" t="s">
        <v>245</v>
      </c>
      <c r="F141" s="1340" t="s">
        <v>245</v>
      </c>
      <c r="G141" s="1324"/>
      <c r="H141" s="1324"/>
      <c r="I141" s="1324"/>
      <c r="J141" s="1324"/>
    </row>
    <row r="142" spans="1:10" ht="30.95" customHeight="1" x14ac:dyDescent="0.25">
      <c r="A142" s="1324"/>
      <c r="B142" s="1327" t="s">
        <v>1995</v>
      </c>
      <c r="C142" s="1340" t="s">
        <v>18</v>
      </c>
      <c r="D142" s="1340" t="s">
        <v>1996</v>
      </c>
      <c r="E142" s="1340" t="s">
        <v>1996</v>
      </c>
      <c r="F142" s="1340" t="s">
        <v>1996</v>
      </c>
      <c r="G142" s="1324"/>
      <c r="H142" s="1324"/>
      <c r="I142" s="1324"/>
      <c r="J142" s="1324"/>
    </row>
    <row r="143" spans="1:10" ht="14.1" customHeight="1" x14ac:dyDescent="0.25">
      <c r="A143" s="1324"/>
      <c r="B143" s="1599" t="s">
        <v>27</v>
      </c>
      <c r="C143" s="1600"/>
      <c r="D143" s="1600"/>
      <c r="E143" s="1600"/>
      <c r="F143" s="1600"/>
      <c r="G143" s="1324"/>
      <c r="H143" s="1324"/>
      <c r="I143" s="1324"/>
      <c r="J143" s="1324"/>
    </row>
    <row r="144" spans="1:10" ht="14.1" customHeight="1" x14ac:dyDescent="0.25">
      <c r="A144" s="1324"/>
      <c r="B144" s="1342" t="s">
        <v>1969</v>
      </c>
      <c r="C144" s="1599" t="s">
        <v>1970</v>
      </c>
      <c r="D144" s="1600"/>
      <c r="E144" s="1600"/>
      <c r="F144" s="1600"/>
      <c r="G144" s="1324"/>
      <c r="H144" s="1324"/>
      <c r="I144" s="1324"/>
      <c r="J144" s="1324"/>
    </row>
    <row r="145" spans="1:10" ht="18" customHeight="1" x14ac:dyDescent="0.25">
      <c r="A145" s="1324"/>
      <c r="B145" s="1341" t="s">
        <v>19</v>
      </c>
      <c r="C145" s="1597" t="s">
        <v>1997</v>
      </c>
      <c r="D145" s="1598"/>
      <c r="E145" s="1598"/>
      <c r="F145" s="1598"/>
      <c r="G145" s="1324"/>
      <c r="H145" s="1324"/>
      <c r="I145" s="1324"/>
      <c r="J145" s="1324"/>
    </row>
    <row r="146" spans="1:10" ht="18" customHeight="1" x14ac:dyDescent="0.25">
      <c r="A146" s="1324"/>
      <c r="B146" s="1323" t="s">
        <v>20</v>
      </c>
      <c r="C146" s="1593" t="s">
        <v>1998</v>
      </c>
      <c r="D146" s="1594"/>
      <c r="E146" s="1594"/>
      <c r="F146" s="1594"/>
      <c r="G146" s="1324"/>
      <c r="H146" s="1324"/>
      <c r="I146" s="1324"/>
      <c r="J146" s="1324"/>
    </row>
    <row r="147" spans="1:10" ht="18" customHeight="1" x14ac:dyDescent="0.25">
      <c r="A147" s="1324"/>
      <c r="B147" s="1323" t="s">
        <v>21</v>
      </c>
      <c r="C147" s="1593" t="s">
        <v>1999</v>
      </c>
      <c r="D147" s="1594"/>
      <c r="E147" s="1594"/>
      <c r="F147" s="1594"/>
      <c r="G147" s="1324"/>
      <c r="H147" s="1324"/>
      <c r="I147" s="1324"/>
      <c r="J147" s="1324"/>
    </row>
    <row r="148" spans="1:10" ht="15" customHeight="1" x14ac:dyDescent="0.25">
      <c r="A148" s="1324"/>
      <c r="B148" s="1339"/>
      <c r="C148" s="1338">
        <v>2023</v>
      </c>
      <c r="D148" s="1338">
        <v>2024</v>
      </c>
      <c r="E148" s="1338">
        <v>2025</v>
      </c>
      <c r="F148" s="1338">
        <v>2026</v>
      </c>
      <c r="G148" s="1324"/>
      <c r="H148" s="1324"/>
      <c r="I148" s="1324"/>
      <c r="J148" s="1324"/>
    </row>
    <row r="149" spans="1:10" ht="15" customHeight="1" x14ac:dyDescent="0.25">
      <c r="A149" s="1324"/>
      <c r="B149" s="1337"/>
      <c r="C149" s="1336" t="s">
        <v>22</v>
      </c>
      <c r="D149" s="1336" t="s">
        <v>23</v>
      </c>
      <c r="E149" s="1336" t="s">
        <v>23</v>
      </c>
      <c r="F149" s="1336" t="s">
        <v>23</v>
      </c>
      <c r="G149" s="1324"/>
      <c r="H149" s="1324"/>
      <c r="I149" s="1324"/>
      <c r="J149" s="1324"/>
    </row>
    <row r="150" spans="1:10" ht="14.1" customHeight="1" x14ac:dyDescent="0.25">
      <c r="A150" s="1324"/>
      <c r="B150" s="1327" t="s">
        <v>33</v>
      </c>
      <c r="C150" s="1340" t="s">
        <v>1552</v>
      </c>
      <c r="D150" s="1340" t="s">
        <v>1552</v>
      </c>
      <c r="E150" s="1340" t="s">
        <v>1552</v>
      </c>
      <c r="F150" s="1340" t="s">
        <v>1552</v>
      </c>
      <c r="G150" s="1324"/>
      <c r="H150" s="1324"/>
      <c r="I150" s="1324"/>
      <c r="J150" s="1324"/>
    </row>
    <row r="151" spans="1:10" ht="14.1" customHeight="1" x14ac:dyDescent="0.25">
      <c r="A151" s="1324"/>
      <c r="B151" s="1327" t="s">
        <v>35</v>
      </c>
      <c r="C151" s="1340" t="s">
        <v>2000</v>
      </c>
      <c r="D151" s="1340" t="s">
        <v>2000</v>
      </c>
      <c r="E151" s="1340" t="s">
        <v>2000</v>
      </c>
      <c r="F151" s="1340" t="s">
        <v>2000</v>
      </c>
      <c r="G151" s="1324"/>
      <c r="H151" s="1324"/>
      <c r="I151" s="1324"/>
      <c r="J151" s="1324"/>
    </row>
    <row r="152" spans="1:10" ht="14.1" customHeight="1" x14ac:dyDescent="0.25">
      <c r="A152" s="1324"/>
      <c r="B152" s="1327" t="s">
        <v>40</v>
      </c>
      <c r="C152" s="1340" t="s">
        <v>2001</v>
      </c>
      <c r="D152" s="1340" t="s">
        <v>2001</v>
      </c>
      <c r="E152" s="1340" t="s">
        <v>2001</v>
      </c>
      <c r="F152" s="1340" t="s">
        <v>2001</v>
      </c>
      <c r="G152" s="1324"/>
      <c r="H152" s="1324"/>
      <c r="I152" s="1324"/>
      <c r="J152" s="1324"/>
    </row>
    <row r="153" spans="1:10" ht="14.1" customHeight="1" x14ac:dyDescent="0.25">
      <c r="A153" s="1324"/>
      <c r="B153" s="1327" t="s">
        <v>41</v>
      </c>
      <c r="C153" s="1340" t="s">
        <v>18</v>
      </c>
      <c r="D153" s="1340" t="s">
        <v>42</v>
      </c>
      <c r="E153" s="1340" t="s">
        <v>42</v>
      </c>
      <c r="F153" s="1340" t="s">
        <v>42</v>
      </c>
      <c r="G153" s="1324"/>
      <c r="H153" s="1324"/>
      <c r="I153" s="1324"/>
      <c r="J153" s="1324"/>
    </row>
    <row r="154" spans="1:10" ht="14.1" customHeight="1" x14ac:dyDescent="0.25">
      <c r="A154" s="1324"/>
      <c r="B154" s="1327" t="s">
        <v>43</v>
      </c>
      <c r="C154" s="1340" t="s">
        <v>18</v>
      </c>
      <c r="D154" s="1340" t="s">
        <v>42</v>
      </c>
      <c r="E154" s="1340" t="s">
        <v>42</v>
      </c>
      <c r="F154" s="1340" t="s">
        <v>42</v>
      </c>
      <c r="G154" s="1324"/>
      <c r="H154" s="1324"/>
      <c r="I154" s="1324"/>
      <c r="J154" s="1324"/>
    </row>
    <row r="155" spans="1:10" ht="14.1" customHeight="1" x14ac:dyDescent="0.25">
      <c r="A155" s="1324"/>
      <c r="B155" s="1327" t="s">
        <v>47</v>
      </c>
      <c r="C155" s="1340" t="s">
        <v>18</v>
      </c>
      <c r="D155" s="1340" t="s">
        <v>42</v>
      </c>
      <c r="E155" s="1340" t="s">
        <v>42</v>
      </c>
      <c r="F155" s="1340" t="s">
        <v>42</v>
      </c>
      <c r="G155" s="1324"/>
      <c r="H155" s="1324"/>
      <c r="I155" s="1324"/>
      <c r="J155" s="1324"/>
    </row>
    <row r="156" spans="1:10" ht="14.1" customHeight="1" x14ac:dyDescent="0.25">
      <c r="A156" s="1324"/>
      <c r="B156" s="1595" t="s">
        <v>24</v>
      </c>
      <c r="C156" s="1596"/>
      <c r="D156" s="1596"/>
      <c r="E156" s="1596"/>
      <c r="F156" s="1596"/>
      <c r="G156" s="1324"/>
      <c r="H156" s="1324"/>
      <c r="I156" s="1324"/>
      <c r="J156" s="1324"/>
    </row>
    <row r="157" spans="1:10" ht="14.1" customHeight="1" x14ac:dyDescent="0.25">
      <c r="A157" s="1324"/>
      <c r="B157" s="1339"/>
      <c r="C157" s="1338">
        <v>2023</v>
      </c>
      <c r="D157" s="1338">
        <v>2024</v>
      </c>
      <c r="E157" s="1338">
        <v>2025</v>
      </c>
      <c r="F157" s="1338">
        <v>2026</v>
      </c>
      <c r="G157" s="1324"/>
      <c r="H157" s="1324"/>
      <c r="I157" s="1324"/>
      <c r="J157" s="1324"/>
    </row>
    <row r="158" spans="1:10" ht="14.1" customHeight="1" x14ac:dyDescent="0.25">
      <c r="A158" s="1324"/>
      <c r="B158" s="1337"/>
      <c r="C158" s="1336" t="s">
        <v>22</v>
      </c>
      <c r="D158" s="1336" t="s">
        <v>23</v>
      </c>
      <c r="E158" s="1336" t="s">
        <v>23</v>
      </c>
      <c r="F158" s="1336" t="s">
        <v>23</v>
      </c>
      <c r="G158" s="1324"/>
      <c r="H158" s="1324"/>
      <c r="I158" s="1324"/>
      <c r="J158" s="1324"/>
    </row>
    <row r="159" spans="1:10" ht="14.1" customHeight="1" x14ac:dyDescent="0.25">
      <c r="A159" s="1324"/>
      <c r="B159" s="1335" t="s">
        <v>48</v>
      </c>
      <c r="C159" s="1333">
        <v>0</v>
      </c>
      <c r="D159" s="1333">
        <v>0</v>
      </c>
      <c r="E159" s="1333">
        <v>0</v>
      </c>
      <c r="F159" s="1333">
        <v>0</v>
      </c>
      <c r="G159" s="1324"/>
      <c r="H159" s="1324"/>
      <c r="I159" s="1324"/>
      <c r="J159" s="1324"/>
    </row>
    <row r="160" spans="1:10" ht="14.1" customHeight="1" x14ac:dyDescent="0.25">
      <c r="A160" s="1324"/>
      <c r="B160" s="1335" t="s">
        <v>49</v>
      </c>
      <c r="C160" s="1333">
        <v>0</v>
      </c>
      <c r="D160" s="1333">
        <v>0</v>
      </c>
      <c r="E160" s="1333">
        <v>0</v>
      </c>
      <c r="F160" s="1333">
        <v>0</v>
      </c>
      <c r="G160" s="1324"/>
      <c r="H160" s="1324"/>
      <c r="I160" s="1324"/>
      <c r="J160" s="1324"/>
    </row>
    <row r="161" spans="1:10" ht="14.1" customHeight="1" x14ac:dyDescent="0.25">
      <c r="A161" s="1324"/>
      <c r="B161" s="1335" t="s">
        <v>50</v>
      </c>
      <c r="C161" s="1333">
        <v>0</v>
      </c>
      <c r="D161" s="1333">
        <v>0</v>
      </c>
      <c r="E161" s="1333">
        <v>0</v>
      </c>
      <c r="F161" s="1333">
        <v>0</v>
      </c>
      <c r="G161" s="1324"/>
      <c r="H161" s="1324"/>
      <c r="I161" s="1324"/>
      <c r="J161" s="1324"/>
    </row>
    <row r="162" spans="1:10" ht="14.1" customHeight="1" x14ac:dyDescent="0.25">
      <c r="A162" s="1324"/>
      <c r="B162" s="1335" t="s">
        <v>51</v>
      </c>
      <c r="C162" s="1333">
        <v>0</v>
      </c>
      <c r="D162" s="1333">
        <v>0</v>
      </c>
      <c r="E162" s="1333">
        <v>0</v>
      </c>
      <c r="F162" s="1333">
        <v>0</v>
      </c>
      <c r="G162" s="1324"/>
      <c r="H162" s="1324"/>
      <c r="I162" s="1324"/>
      <c r="J162" s="1324"/>
    </row>
    <row r="163" spans="1:10" ht="14.1" customHeight="1" x14ac:dyDescent="0.25">
      <c r="A163" s="1324"/>
      <c r="B163" s="1335" t="s">
        <v>49</v>
      </c>
      <c r="C163" s="1333">
        <v>0</v>
      </c>
      <c r="D163" s="1333">
        <v>0</v>
      </c>
      <c r="E163" s="1333">
        <v>0</v>
      </c>
      <c r="F163" s="1333">
        <v>0</v>
      </c>
      <c r="G163" s="1324"/>
      <c r="H163" s="1324"/>
      <c r="I163" s="1324"/>
      <c r="J163" s="1324"/>
    </row>
    <row r="164" spans="1:10" ht="14.1" customHeight="1" x14ac:dyDescent="0.25">
      <c r="A164" s="1324"/>
      <c r="B164" s="1335" t="s">
        <v>50</v>
      </c>
      <c r="C164" s="1333">
        <v>0</v>
      </c>
      <c r="D164" s="1333">
        <v>0</v>
      </c>
      <c r="E164" s="1333">
        <v>0</v>
      </c>
      <c r="F164" s="1333">
        <v>0</v>
      </c>
      <c r="G164" s="1324"/>
      <c r="H164" s="1324"/>
      <c r="I164" s="1324"/>
      <c r="J164" s="1324"/>
    </row>
    <row r="165" spans="1:10" ht="14.1" customHeight="1" x14ac:dyDescent="0.25">
      <c r="A165" s="1324"/>
      <c r="B165" s="1335" t="s">
        <v>52</v>
      </c>
      <c r="C165" s="1333">
        <v>0</v>
      </c>
      <c r="D165" s="1333">
        <v>83000000</v>
      </c>
      <c r="E165" s="1333">
        <v>83000000</v>
      </c>
      <c r="F165" s="1333">
        <v>83000000</v>
      </c>
      <c r="G165" s="1324"/>
      <c r="H165" s="1324"/>
      <c r="I165" s="1324"/>
      <c r="J165" s="1324"/>
    </row>
    <row r="166" spans="1:10" ht="14.1" customHeight="1" x14ac:dyDescent="0.25">
      <c r="A166" s="1324"/>
      <c r="B166" s="1335" t="s">
        <v>49</v>
      </c>
      <c r="C166" s="1333">
        <v>0</v>
      </c>
      <c r="D166" s="1333">
        <v>83000000</v>
      </c>
      <c r="E166" s="1333">
        <v>83000000</v>
      </c>
      <c r="F166" s="1333">
        <v>83000000</v>
      </c>
      <c r="G166" s="1324"/>
      <c r="H166" s="1324"/>
      <c r="I166" s="1324"/>
      <c r="J166" s="1324"/>
    </row>
    <row r="167" spans="1:10" ht="14.1" customHeight="1" x14ac:dyDescent="0.25">
      <c r="A167" s="1324"/>
      <c r="B167" s="1335" t="s">
        <v>50</v>
      </c>
      <c r="C167" s="1333">
        <v>0</v>
      </c>
      <c r="D167" s="1333">
        <v>0</v>
      </c>
      <c r="E167" s="1333">
        <v>0</v>
      </c>
      <c r="F167" s="1333">
        <v>0</v>
      </c>
      <c r="G167" s="1324"/>
      <c r="H167" s="1324"/>
      <c r="I167" s="1324"/>
      <c r="J167" s="1324"/>
    </row>
    <row r="168" spans="1:10" ht="14.1" customHeight="1" x14ac:dyDescent="0.25">
      <c r="A168" s="1324"/>
      <c r="B168" s="1335" t="s">
        <v>53</v>
      </c>
      <c r="C168" s="1333">
        <v>0</v>
      </c>
      <c r="D168" s="1333">
        <v>0</v>
      </c>
      <c r="E168" s="1333">
        <v>0</v>
      </c>
      <c r="F168" s="1333">
        <v>0</v>
      </c>
      <c r="G168" s="1324"/>
      <c r="H168" s="1324"/>
      <c r="I168" s="1324"/>
      <c r="J168" s="1324"/>
    </row>
    <row r="169" spans="1:10" ht="14.1" customHeight="1" x14ac:dyDescent="0.25">
      <c r="A169" s="1324"/>
      <c r="B169" s="1335" t="s">
        <v>49</v>
      </c>
      <c r="C169" s="1333">
        <v>0</v>
      </c>
      <c r="D169" s="1333">
        <v>0</v>
      </c>
      <c r="E169" s="1333">
        <v>0</v>
      </c>
      <c r="F169" s="1333">
        <v>0</v>
      </c>
      <c r="G169" s="1324"/>
      <c r="H169" s="1324"/>
      <c r="I169" s="1324"/>
      <c r="J169" s="1324"/>
    </row>
    <row r="170" spans="1:10" ht="14.1" customHeight="1" x14ac:dyDescent="0.25">
      <c r="A170" s="1324"/>
      <c r="B170" s="1335" t="s">
        <v>50</v>
      </c>
      <c r="C170" s="1333">
        <v>0</v>
      </c>
      <c r="D170" s="1333">
        <v>0</v>
      </c>
      <c r="E170" s="1333">
        <v>0</v>
      </c>
      <c r="F170" s="1333">
        <v>0</v>
      </c>
      <c r="G170" s="1324"/>
      <c r="H170" s="1324"/>
      <c r="I170" s="1324"/>
      <c r="J170" s="1324"/>
    </row>
    <row r="171" spans="1:10" ht="14.1" customHeight="1" x14ac:dyDescent="0.25">
      <c r="A171" s="1324"/>
      <c r="B171" s="1335" t="s">
        <v>54</v>
      </c>
      <c r="C171" s="1333">
        <v>0</v>
      </c>
      <c r="D171" s="1333">
        <v>0</v>
      </c>
      <c r="E171" s="1333">
        <v>0</v>
      </c>
      <c r="F171" s="1333">
        <v>0</v>
      </c>
      <c r="G171" s="1324"/>
      <c r="H171" s="1324"/>
      <c r="I171" s="1324"/>
      <c r="J171" s="1324"/>
    </row>
    <row r="172" spans="1:10" ht="14.1" customHeight="1" x14ac:dyDescent="0.25">
      <c r="A172" s="1324"/>
      <c r="B172" s="1335" t="s">
        <v>49</v>
      </c>
      <c r="C172" s="1333">
        <v>0</v>
      </c>
      <c r="D172" s="1333">
        <v>0</v>
      </c>
      <c r="E172" s="1333">
        <v>0</v>
      </c>
      <c r="F172" s="1333">
        <v>0</v>
      </c>
      <c r="G172" s="1324"/>
      <c r="H172" s="1324"/>
      <c r="I172" s="1324"/>
      <c r="J172" s="1324"/>
    </row>
    <row r="173" spans="1:10" ht="14.1" customHeight="1" x14ac:dyDescent="0.25">
      <c r="A173" s="1324"/>
      <c r="B173" s="1335" t="s">
        <v>50</v>
      </c>
      <c r="C173" s="1333">
        <v>0</v>
      </c>
      <c r="D173" s="1333">
        <v>0</v>
      </c>
      <c r="E173" s="1333">
        <v>0</v>
      </c>
      <c r="F173" s="1333">
        <v>0</v>
      </c>
      <c r="G173" s="1324"/>
      <c r="H173" s="1324"/>
      <c r="I173" s="1324"/>
      <c r="J173" s="1324"/>
    </row>
    <row r="174" spans="1:10" ht="14.1" customHeight="1" x14ac:dyDescent="0.25">
      <c r="A174" s="1324"/>
      <c r="B174" s="1335" t="s">
        <v>55</v>
      </c>
      <c r="C174" s="1333">
        <v>0</v>
      </c>
      <c r="D174" s="1333">
        <v>0</v>
      </c>
      <c r="E174" s="1333">
        <v>0</v>
      </c>
      <c r="F174" s="1333">
        <v>0</v>
      </c>
      <c r="G174" s="1324"/>
      <c r="H174" s="1324"/>
      <c r="I174" s="1324"/>
      <c r="J174" s="1324"/>
    </row>
    <row r="175" spans="1:10" ht="14.1" customHeight="1" x14ac:dyDescent="0.25">
      <c r="A175" s="1324"/>
      <c r="B175" s="1335" t="s">
        <v>49</v>
      </c>
      <c r="C175" s="1333">
        <v>0</v>
      </c>
      <c r="D175" s="1333">
        <v>0</v>
      </c>
      <c r="E175" s="1333">
        <v>0</v>
      </c>
      <c r="F175" s="1333">
        <v>0</v>
      </c>
      <c r="G175" s="1324"/>
      <c r="H175" s="1324"/>
      <c r="I175" s="1324"/>
      <c r="J175" s="1324"/>
    </row>
    <row r="176" spans="1:10" ht="14.1" customHeight="1" x14ac:dyDescent="0.25">
      <c r="A176" s="1324"/>
      <c r="B176" s="1335" t="s">
        <v>50</v>
      </c>
      <c r="C176" s="1333">
        <v>0</v>
      </c>
      <c r="D176" s="1333">
        <v>0</v>
      </c>
      <c r="E176" s="1333">
        <v>0</v>
      </c>
      <c r="F176" s="1333">
        <v>0</v>
      </c>
      <c r="G176" s="1324"/>
      <c r="H176" s="1324"/>
      <c r="I176" s="1324"/>
      <c r="J176" s="1324"/>
    </row>
    <row r="177" spans="1:10" ht="14.1" customHeight="1" x14ac:dyDescent="0.25">
      <c r="A177" s="1324"/>
      <c r="B177" s="1335" t="s">
        <v>56</v>
      </c>
      <c r="C177" s="1333">
        <v>0</v>
      </c>
      <c r="D177" s="1333">
        <v>0</v>
      </c>
      <c r="E177" s="1333">
        <v>0</v>
      </c>
      <c r="F177" s="1333">
        <v>0</v>
      </c>
      <c r="G177" s="1324"/>
      <c r="H177" s="1324"/>
      <c r="I177" s="1324"/>
      <c r="J177" s="1324"/>
    </row>
    <row r="178" spans="1:10" ht="14.1" customHeight="1" x14ac:dyDescent="0.25">
      <c r="A178" s="1324"/>
      <c r="B178" s="1335" t="s">
        <v>49</v>
      </c>
      <c r="C178" s="1333">
        <v>0</v>
      </c>
      <c r="D178" s="1333">
        <v>0</v>
      </c>
      <c r="E178" s="1333">
        <v>0</v>
      </c>
      <c r="F178" s="1333">
        <v>0</v>
      </c>
      <c r="G178" s="1324"/>
      <c r="H178" s="1324"/>
      <c r="I178" s="1324"/>
      <c r="J178" s="1324"/>
    </row>
    <row r="179" spans="1:10" ht="14.1" customHeight="1" x14ac:dyDescent="0.25">
      <c r="A179" s="1324"/>
      <c r="B179" s="1335" t="s">
        <v>50</v>
      </c>
      <c r="C179" s="1333">
        <v>0</v>
      </c>
      <c r="D179" s="1333">
        <v>0</v>
      </c>
      <c r="E179" s="1333">
        <v>0</v>
      </c>
      <c r="F179" s="1333">
        <v>0</v>
      </c>
      <c r="G179" s="1324"/>
      <c r="H179" s="1324"/>
      <c r="I179" s="1324"/>
      <c r="J179" s="1324"/>
    </row>
    <row r="180" spans="1:10" ht="14.1" customHeight="1" x14ac:dyDescent="0.25">
      <c r="A180" s="1324"/>
      <c r="B180" s="1335" t="s">
        <v>57</v>
      </c>
      <c r="C180" s="1333">
        <v>0</v>
      </c>
      <c r="D180" s="1333">
        <v>0</v>
      </c>
      <c r="E180" s="1333">
        <v>0</v>
      </c>
      <c r="F180" s="1333">
        <v>0</v>
      </c>
      <c r="G180" s="1324"/>
      <c r="H180" s="1324"/>
      <c r="I180" s="1324"/>
      <c r="J180" s="1324"/>
    </row>
    <row r="181" spans="1:10" ht="14.1" customHeight="1" x14ac:dyDescent="0.25">
      <c r="A181" s="1324"/>
      <c r="B181" s="1335" t="s">
        <v>49</v>
      </c>
      <c r="C181" s="1333">
        <v>0</v>
      </c>
      <c r="D181" s="1333">
        <v>0</v>
      </c>
      <c r="E181" s="1333">
        <v>0</v>
      </c>
      <c r="F181" s="1333">
        <v>0</v>
      </c>
      <c r="G181" s="1324"/>
      <c r="H181" s="1324"/>
      <c r="I181" s="1324"/>
      <c r="J181" s="1324"/>
    </row>
    <row r="182" spans="1:10" ht="14.1" customHeight="1" x14ac:dyDescent="0.25">
      <c r="A182" s="1324"/>
      <c r="B182" s="1335" t="s">
        <v>58</v>
      </c>
      <c r="C182" s="1333">
        <v>0</v>
      </c>
      <c r="D182" s="1333">
        <v>0</v>
      </c>
      <c r="E182" s="1333">
        <v>0</v>
      </c>
      <c r="F182" s="1333">
        <v>0</v>
      </c>
      <c r="G182" s="1324"/>
      <c r="H182" s="1324"/>
      <c r="I182" s="1324"/>
      <c r="J182" s="1324"/>
    </row>
    <row r="183" spans="1:10" ht="14.1" customHeight="1" x14ac:dyDescent="0.25">
      <c r="A183" s="1324"/>
      <c r="B183" s="1335" t="s">
        <v>59</v>
      </c>
      <c r="C183" s="1333">
        <v>0</v>
      </c>
      <c r="D183" s="1333">
        <v>0</v>
      </c>
      <c r="E183" s="1333">
        <v>0</v>
      </c>
      <c r="F183" s="1333">
        <v>0</v>
      </c>
      <c r="G183" s="1324"/>
      <c r="H183" s="1324"/>
      <c r="I183" s="1324"/>
      <c r="J183" s="1324"/>
    </row>
    <row r="184" spans="1:10" ht="14.1" customHeight="1" x14ac:dyDescent="0.25">
      <c r="A184" s="1324"/>
      <c r="B184" s="1335" t="s">
        <v>60</v>
      </c>
      <c r="C184" s="1333">
        <v>0</v>
      </c>
      <c r="D184" s="1333">
        <v>0</v>
      </c>
      <c r="E184" s="1333">
        <v>0</v>
      </c>
      <c r="F184" s="1333">
        <v>0</v>
      </c>
      <c r="G184" s="1324"/>
      <c r="H184" s="1324"/>
      <c r="I184" s="1324"/>
      <c r="J184" s="1324"/>
    </row>
    <row r="185" spans="1:10" ht="14.1" customHeight="1" x14ac:dyDescent="0.25">
      <c r="A185" s="1324"/>
      <c r="B185" s="1335" t="s">
        <v>61</v>
      </c>
      <c r="C185" s="1333">
        <v>0</v>
      </c>
      <c r="D185" s="1333">
        <v>0</v>
      </c>
      <c r="E185" s="1333">
        <v>0</v>
      </c>
      <c r="F185" s="1333">
        <v>0</v>
      </c>
      <c r="G185" s="1324"/>
      <c r="H185" s="1324"/>
      <c r="I185" s="1324"/>
      <c r="J185" s="1324"/>
    </row>
    <row r="186" spans="1:10" ht="14.1" customHeight="1" x14ac:dyDescent="0.25">
      <c r="A186" s="1324"/>
      <c r="B186" s="1335" t="s">
        <v>62</v>
      </c>
      <c r="C186" s="1333">
        <v>0</v>
      </c>
      <c r="D186" s="1333">
        <v>0</v>
      </c>
      <c r="E186" s="1333">
        <v>0</v>
      </c>
      <c r="F186" s="1333">
        <v>0</v>
      </c>
      <c r="G186" s="1324"/>
      <c r="H186" s="1324"/>
      <c r="I186" s="1324"/>
      <c r="J186" s="1324"/>
    </row>
    <row r="187" spans="1:10" ht="14.1" customHeight="1" x14ac:dyDescent="0.25">
      <c r="A187" s="1324"/>
      <c r="B187" s="1335" t="s">
        <v>49</v>
      </c>
      <c r="C187" s="1333">
        <v>0</v>
      </c>
      <c r="D187" s="1333">
        <v>0</v>
      </c>
      <c r="E187" s="1333">
        <v>0</v>
      </c>
      <c r="F187" s="1333">
        <v>0</v>
      </c>
      <c r="G187" s="1324"/>
      <c r="H187" s="1324"/>
      <c r="I187" s="1324"/>
      <c r="J187" s="1324"/>
    </row>
    <row r="188" spans="1:10" ht="14.1" customHeight="1" x14ac:dyDescent="0.25">
      <c r="A188" s="1324"/>
      <c r="B188" s="1335" t="s">
        <v>58</v>
      </c>
      <c r="C188" s="1333">
        <v>0</v>
      </c>
      <c r="D188" s="1333">
        <v>0</v>
      </c>
      <c r="E188" s="1333">
        <v>0</v>
      </c>
      <c r="F188" s="1333">
        <v>0</v>
      </c>
      <c r="G188" s="1324"/>
      <c r="H188" s="1324"/>
      <c r="I188" s="1324"/>
      <c r="J188" s="1324"/>
    </row>
    <row r="189" spans="1:10" ht="14.1" customHeight="1" x14ac:dyDescent="0.25">
      <c r="A189" s="1324"/>
      <c r="B189" s="1335" t="s">
        <v>59</v>
      </c>
      <c r="C189" s="1333">
        <v>0</v>
      </c>
      <c r="D189" s="1333">
        <v>0</v>
      </c>
      <c r="E189" s="1333">
        <v>0</v>
      </c>
      <c r="F189" s="1333">
        <v>0</v>
      </c>
      <c r="G189" s="1324"/>
      <c r="H189" s="1324"/>
      <c r="I189" s="1324"/>
      <c r="J189" s="1324"/>
    </row>
    <row r="190" spans="1:10" ht="14.1" customHeight="1" x14ac:dyDescent="0.25">
      <c r="A190" s="1324"/>
      <c r="B190" s="1335" t="s">
        <v>60</v>
      </c>
      <c r="C190" s="1333">
        <v>0</v>
      </c>
      <c r="D190" s="1333">
        <v>0</v>
      </c>
      <c r="E190" s="1333">
        <v>0</v>
      </c>
      <c r="F190" s="1333">
        <v>0</v>
      </c>
      <c r="G190" s="1324"/>
      <c r="H190" s="1324"/>
      <c r="I190" s="1324"/>
      <c r="J190" s="1324"/>
    </row>
    <row r="191" spans="1:10" ht="14.1" customHeight="1" x14ac:dyDescent="0.25">
      <c r="A191" s="1324"/>
      <c r="B191" s="1335" t="s">
        <v>61</v>
      </c>
      <c r="C191" s="1333">
        <v>0</v>
      </c>
      <c r="D191" s="1333">
        <v>0</v>
      </c>
      <c r="E191" s="1333">
        <v>0</v>
      </c>
      <c r="F191" s="1333">
        <v>0</v>
      </c>
      <c r="G191" s="1324"/>
      <c r="H191" s="1324"/>
      <c r="I191" s="1324"/>
      <c r="J191" s="1324"/>
    </row>
    <row r="192" spans="1:10" ht="14.1" customHeight="1" x14ac:dyDescent="0.25">
      <c r="A192" s="1324"/>
      <c r="B192" s="1335" t="s">
        <v>63</v>
      </c>
      <c r="C192" s="1333">
        <v>0</v>
      </c>
      <c r="D192" s="1333">
        <v>0</v>
      </c>
      <c r="E192" s="1333">
        <v>0</v>
      </c>
      <c r="F192" s="1333">
        <v>0</v>
      </c>
      <c r="G192" s="1324"/>
      <c r="H192" s="1324"/>
      <c r="I192" s="1324"/>
      <c r="J192" s="1324"/>
    </row>
    <row r="193" spans="1:10" ht="14.1" customHeight="1" x14ac:dyDescent="0.25">
      <c r="A193" s="1324"/>
      <c r="B193" s="1335" t="s">
        <v>49</v>
      </c>
      <c r="C193" s="1333">
        <v>0</v>
      </c>
      <c r="D193" s="1333">
        <v>0</v>
      </c>
      <c r="E193" s="1333">
        <v>0</v>
      </c>
      <c r="F193" s="1333">
        <v>0</v>
      </c>
      <c r="G193" s="1324"/>
      <c r="H193" s="1324"/>
      <c r="I193" s="1324"/>
      <c r="J193" s="1324"/>
    </row>
    <row r="194" spans="1:10" ht="14.1" customHeight="1" x14ac:dyDescent="0.25">
      <c r="A194" s="1324"/>
      <c r="B194" s="1335" t="s">
        <v>58</v>
      </c>
      <c r="C194" s="1333">
        <v>0</v>
      </c>
      <c r="D194" s="1333">
        <v>0</v>
      </c>
      <c r="E194" s="1333">
        <v>0</v>
      </c>
      <c r="F194" s="1333">
        <v>0</v>
      </c>
      <c r="G194" s="1324"/>
      <c r="H194" s="1324"/>
      <c r="I194" s="1324"/>
      <c r="J194" s="1324"/>
    </row>
    <row r="195" spans="1:10" ht="14.1" customHeight="1" x14ac:dyDescent="0.25">
      <c r="A195" s="1324"/>
      <c r="B195" s="1335" t="s">
        <v>59</v>
      </c>
      <c r="C195" s="1333">
        <v>0</v>
      </c>
      <c r="D195" s="1333">
        <v>0</v>
      </c>
      <c r="E195" s="1333">
        <v>0</v>
      </c>
      <c r="F195" s="1333">
        <v>0</v>
      </c>
      <c r="G195" s="1324"/>
      <c r="H195" s="1324"/>
      <c r="I195" s="1324"/>
      <c r="J195" s="1324"/>
    </row>
    <row r="196" spans="1:10" ht="14.1" customHeight="1" x14ac:dyDescent="0.25">
      <c r="A196" s="1324"/>
      <c r="B196" s="1335" t="s">
        <v>60</v>
      </c>
      <c r="C196" s="1333">
        <v>0</v>
      </c>
      <c r="D196" s="1333">
        <v>0</v>
      </c>
      <c r="E196" s="1333">
        <v>0</v>
      </c>
      <c r="F196" s="1333">
        <v>0</v>
      </c>
      <c r="G196" s="1324"/>
      <c r="H196" s="1324"/>
      <c r="I196" s="1324"/>
      <c r="J196" s="1324"/>
    </row>
    <row r="197" spans="1:10" ht="14.1" customHeight="1" x14ac:dyDescent="0.25">
      <c r="A197" s="1324"/>
      <c r="B197" s="1335" t="s">
        <v>61</v>
      </c>
      <c r="C197" s="1333">
        <v>0</v>
      </c>
      <c r="D197" s="1333">
        <v>0</v>
      </c>
      <c r="E197" s="1333">
        <v>0</v>
      </c>
      <c r="F197" s="1333">
        <v>0</v>
      </c>
      <c r="G197" s="1324"/>
      <c r="H197" s="1324"/>
      <c r="I197" s="1324"/>
      <c r="J197" s="1324"/>
    </row>
    <row r="198" spans="1:10" ht="14.1" customHeight="1" x14ac:dyDescent="0.25">
      <c r="A198" s="1324"/>
      <c r="B198" s="1335" t="s">
        <v>64</v>
      </c>
      <c r="C198" s="1333">
        <v>0</v>
      </c>
      <c r="D198" s="1333">
        <v>0</v>
      </c>
      <c r="E198" s="1333">
        <v>0</v>
      </c>
      <c r="F198" s="1333">
        <v>0</v>
      </c>
      <c r="G198" s="1324"/>
      <c r="H198" s="1324"/>
      <c r="I198" s="1324"/>
      <c r="J198" s="1324"/>
    </row>
    <row r="199" spans="1:10" ht="14.1" customHeight="1" x14ac:dyDescent="0.25">
      <c r="A199" s="1324"/>
      <c r="B199" s="1335" t="s">
        <v>65</v>
      </c>
      <c r="C199" s="1333">
        <v>0</v>
      </c>
      <c r="D199" s="1333">
        <v>0</v>
      </c>
      <c r="E199" s="1333">
        <v>0</v>
      </c>
      <c r="F199" s="1333">
        <v>0</v>
      </c>
      <c r="G199" s="1324"/>
      <c r="H199" s="1324"/>
      <c r="I199" s="1324"/>
      <c r="J199" s="1324"/>
    </row>
    <row r="200" spans="1:10" ht="14.1" customHeight="1" x14ac:dyDescent="0.25">
      <c r="A200" s="1324"/>
      <c r="B200" s="1334" t="s">
        <v>25</v>
      </c>
      <c r="C200" s="1333">
        <v>0</v>
      </c>
      <c r="D200" s="1333">
        <v>83000000</v>
      </c>
      <c r="E200" s="1333">
        <v>83000000</v>
      </c>
      <c r="F200" s="1333">
        <v>83000000</v>
      </c>
      <c r="G200" s="1324"/>
      <c r="H200" s="1324"/>
      <c r="I200" s="1324"/>
      <c r="J200" s="1324"/>
    </row>
    <row r="201" spans="1:10" x14ac:dyDescent="0.25">
      <c r="A201" s="1324"/>
      <c r="B201" s="1341" t="s">
        <v>19</v>
      </c>
      <c r="C201" s="1597" t="s">
        <v>2002</v>
      </c>
      <c r="D201" s="1598"/>
      <c r="E201" s="1598"/>
      <c r="F201" s="1598"/>
      <c r="G201" s="1324"/>
      <c r="H201" s="1324"/>
      <c r="I201" s="1324"/>
      <c r="J201" s="1324"/>
    </row>
    <row r="202" spans="1:10" ht="18" customHeight="1" x14ac:dyDescent="0.25">
      <c r="A202" s="1324"/>
      <c r="B202" s="1323" t="s">
        <v>20</v>
      </c>
      <c r="C202" s="1593" t="s">
        <v>2003</v>
      </c>
      <c r="D202" s="1594"/>
      <c r="E202" s="1594"/>
      <c r="F202" s="1594"/>
      <c r="G202" s="1324"/>
      <c r="H202" s="1324"/>
      <c r="I202" s="1324"/>
      <c r="J202" s="1324"/>
    </row>
    <row r="203" spans="1:10" x14ac:dyDescent="0.25">
      <c r="A203" s="1324"/>
      <c r="B203" s="1323" t="s">
        <v>21</v>
      </c>
      <c r="C203" s="1593" t="s">
        <v>2004</v>
      </c>
      <c r="D203" s="1594"/>
      <c r="E203" s="1594"/>
      <c r="F203" s="1594"/>
      <c r="G203" s="1324"/>
      <c r="H203" s="1324"/>
      <c r="I203" s="1324"/>
      <c r="J203" s="1324"/>
    </row>
    <row r="204" spans="1:10" ht="15" customHeight="1" x14ac:dyDescent="0.25">
      <c r="A204" s="1324"/>
      <c r="B204" s="1339"/>
      <c r="C204" s="1338">
        <v>2023</v>
      </c>
      <c r="D204" s="1338">
        <v>2024</v>
      </c>
      <c r="E204" s="1338">
        <v>2025</v>
      </c>
      <c r="F204" s="1338">
        <v>2026</v>
      </c>
      <c r="G204" s="1324"/>
      <c r="H204" s="1324"/>
      <c r="I204" s="1324"/>
      <c r="J204" s="1324"/>
    </row>
    <row r="205" spans="1:10" ht="15" customHeight="1" x14ac:dyDescent="0.25">
      <c r="A205" s="1324"/>
      <c r="B205" s="1337"/>
      <c r="C205" s="1336" t="s">
        <v>22</v>
      </c>
      <c r="D205" s="1336" t="s">
        <v>23</v>
      </c>
      <c r="E205" s="1336" t="s">
        <v>23</v>
      </c>
      <c r="F205" s="1336" t="s">
        <v>23</v>
      </c>
      <c r="G205" s="1324"/>
      <c r="H205" s="1324"/>
      <c r="I205" s="1324"/>
      <c r="J205" s="1324"/>
    </row>
    <row r="206" spans="1:10" ht="14.1" customHeight="1" x14ac:dyDescent="0.25">
      <c r="A206" s="1324"/>
      <c r="B206" s="1327" t="s">
        <v>33</v>
      </c>
      <c r="C206" s="1340" t="s">
        <v>1996</v>
      </c>
      <c r="D206" s="1340" t="s">
        <v>1996</v>
      </c>
      <c r="E206" s="1340" t="s">
        <v>1996</v>
      </c>
      <c r="F206" s="1340" t="s">
        <v>1996</v>
      </c>
      <c r="G206" s="1324"/>
      <c r="H206" s="1324"/>
      <c r="I206" s="1324"/>
      <c r="J206" s="1324"/>
    </row>
    <row r="207" spans="1:10" ht="14.1" customHeight="1" x14ac:dyDescent="0.25">
      <c r="A207" s="1324"/>
      <c r="B207" s="1327" t="s">
        <v>35</v>
      </c>
      <c r="C207" s="1340" t="s">
        <v>1198</v>
      </c>
      <c r="D207" s="1340" t="s">
        <v>1198</v>
      </c>
      <c r="E207" s="1340" t="s">
        <v>1198</v>
      </c>
      <c r="F207" s="1340" t="s">
        <v>1198</v>
      </c>
      <c r="G207" s="1324"/>
      <c r="H207" s="1324"/>
      <c r="I207" s="1324"/>
      <c r="J207" s="1324"/>
    </row>
    <row r="208" spans="1:10" ht="14.1" customHeight="1" x14ac:dyDescent="0.25">
      <c r="A208" s="1324"/>
      <c r="B208" s="1327" t="s">
        <v>40</v>
      </c>
      <c r="C208" s="1340" t="s">
        <v>2005</v>
      </c>
      <c r="D208" s="1340" t="s">
        <v>2005</v>
      </c>
      <c r="E208" s="1340" t="s">
        <v>2005</v>
      </c>
      <c r="F208" s="1340" t="s">
        <v>2005</v>
      </c>
      <c r="G208" s="1324"/>
      <c r="H208" s="1324"/>
      <c r="I208" s="1324"/>
      <c r="J208" s="1324"/>
    </row>
    <row r="209" spans="1:10" ht="14.1" customHeight="1" x14ac:dyDescent="0.25">
      <c r="A209" s="1324"/>
      <c r="B209" s="1327" t="s">
        <v>41</v>
      </c>
      <c r="C209" s="1340" t="s">
        <v>18</v>
      </c>
      <c r="D209" s="1340" t="s">
        <v>42</v>
      </c>
      <c r="E209" s="1340" t="s">
        <v>42</v>
      </c>
      <c r="F209" s="1340" t="s">
        <v>42</v>
      </c>
      <c r="G209" s="1324"/>
      <c r="H209" s="1324"/>
      <c r="I209" s="1324"/>
      <c r="J209" s="1324"/>
    </row>
    <row r="210" spans="1:10" ht="14.1" customHeight="1" x14ac:dyDescent="0.25">
      <c r="A210" s="1324"/>
      <c r="B210" s="1327" t="s">
        <v>43</v>
      </c>
      <c r="C210" s="1340" t="s">
        <v>18</v>
      </c>
      <c r="D210" s="1340" t="s">
        <v>42</v>
      </c>
      <c r="E210" s="1340" t="s">
        <v>42</v>
      </c>
      <c r="F210" s="1340" t="s">
        <v>42</v>
      </c>
      <c r="G210" s="1324"/>
      <c r="H210" s="1324"/>
      <c r="I210" s="1324"/>
      <c r="J210" s="1324"/>
    </row>
    <row r="211" spans="1:10" ht="14.1" customHeight="1" x14ac:dyDescent="0.25">
      <c r="A211" s="1324"/>
      <c r="B211" s="1327" t="s">
        <v>47</v>
      </c>
      <c r="C211" s="1340" t="s">
        <v>18</v>
      </c>
      <c r="D211" s="1340" t="s">
        <v>42</v>
      </c>
      <c r="E211" s="1340" t="s">
        <v>42</v>
      </c>
      <c r="F211" s="1340" t="s">
        <v>42</v>
      </c>
      <c r="G211" s="1324"/>
      <c r="H211" s="1324"/>
      <c r="I211" s="1324"/>
      <c r="J211" s="1324"/>
    </row>
    <row r="212" spans="1:10" ht="14.1" customHeight="1" x14ac:dyDescent="0.25">
      <c r="A212" s="1324"/>
      <c r="B212" s="1595" t="s">
        <v>24</v>
      </c>
      <c r="C212" s="1596"/>
      <c r="D212" s="1596"/>
      <c r="E212" s="1596"/>
      <c r="F212" s="1596"/>
      <c r="G212" s="1324"/>
      <c r="H212" s="1324"/>
      <c r="I212" s="1324"/>
      <c r="J212" s="1324"/>
    </row>
    <row r="213" spans="1:10" ht="14.1" customHeight="1" x14ac:dyDescent="0.25">
      <c r="A213" s="1324"/>
      <c r="B213" s="1339"/>
      <c r="C213" s="1338">
        <v>2023</v>
      </c>
      <c r="D213" s="1338">
        <v>2024</v>
      </c>
      <c r="E213" s="1338">
        <v>2025</v>
      </c>
      <c r="F213" s="1338">
        <v>2026</v>
      </c>
      <c r="G213" s="1324"/>
      <c r="H213" s="1324"/>
      <c r="I213" s="1324"/>
      <c r="J213" s="1324"/>
    </row>
    <row r="214" spans="1:10" ht="14.1" customHeight="1" x14ac:dyDescent="0.25">
      <c r="A214" s="1324"/>
      <c r="B214" s="1337"/>
      <c r="C214" s="1336" t="s">
        <v>22</v>
      </c>
      <c r="D214" s="1336" t="s">
        <v>23</v>
      </c>
      <c r="E214" s="1336" t="s">
        <v>23</v>
      </c>
      <c r="F214" s="1336" t="s">
        <v>23</v>
      </c>
      <c r="G214" s="1324"/>
      <c r="H214" s="1324"/>
      <c r="I214" s="1324"/>
      <c r="J214" s="1324"/>
    </row>
    <row r="215" spans="1:10" ht="14.1" customHeight="1" x14ac:dyDescent="0.25">
      <c r="A215" s="1324"/>
      <c r="B215" s="1335" t="s">
        <v>48</v>
      </c>
      <c r="C215" s="1333">
        <v>0</v>
      </c>
      <c r="D215" s="1333">
        <v>0</v>
      </c>
      <c r="E215" s="1333">
        <v>0</v>
      </c>
      <c r="F215" s="1333">
        <v>0</v>
      </c>
      <c r="G215" s="1324"/>
      <c r="H215" s="1324"/>
      <c r="I215" s="1324"/>
      <c r="J215" s="1324"/>
    </row>
    <row r="216" spans="1:10" ht="14.1" customHeight="1" x14ac:dyDescent="0.25">
      <c r="A216" s="1324"/>
      <c r="B216" s="1335" t="s">
        <v>49</v>
      </c>
      <c r="C216" s="1333">
        <v>0</v>
      </c>
      <c r="D216" s="1333">
        <v>0</v>
      </c>
      <c r="E216" s="1333">
        <v>0</v>
      </c>
      <c r="F216" s="1333">
        <v>0</v>
      </c>
      <c r="G216" s="1324"/>
      <c r="H216" s="1324"/>
      <c r="I216" s="1324"/>
      <c r="J216" s="1324"/>
    </row>
    <row r="217" spans="1:10" ht="14.1" customHeight="1" x14ac:dyDescent="0.25">
      <c r="A217" s="1324"/>
      <c r="B217" s="1335" t="s">
        <v>50</v>
      </c>
      <c r="C217" s="1333">
        <v>0</v>
      </c>
      <c r="D217" s="1333">
        <v>0</v>
      </c>
      <c r="E217" s="1333">
        <v>0</v>
      </c>
      <c r="F217" s="1333">
        <v>0</v>
      </c>
      <c r="G217" s="1324"/>
      <c r="H217" s="1324"/>
      <c r="I217" s="1324"/>
      <c r="J217" s="1324"/>
    </row>
    <row r="218" spans="1:10" ht="14.1" customHeight="1" x14ac:dyDescent="0.25">
      <c r="A218" s="1324"/>
      <c r="B218" s="1335" t="s">
        <v>51</v>
      </c>
      <c r="C218" s="1333">
        <v>0</v>
      </c>
      <c r="D218" s="1333">
        <v>0</v>
      </c>
      <c r="E218" s="1333">
        <v>0</v>
      </c>
      <c r="F218" s="1333">
        <v>0</v>
      </c>
      <c r="G218" s="1324"/>
      <c r="H218" s="1324"/>
      <c r="I218" s="1324"/>
      <c r="J218" s="1324"/>
    </row>
    <row r="219" spans="1:10" ht="14.1" customHeight="1" x14ac:dyDescent="0.25">
      <c r="A219" s="1324"/>
      <c r="B219" s="1335" t="s">
        <v>49</v>
      </c>
      <c r="C219" s="1333">
        <v>0</v>
      </c>
      <c r="D219" s="1333">
        <v>0</v>
      </c>
      <c r="E219" s="1333">
        <v>0</v>
      </c>
      <c r="F219" s="1333">
        <v>0</v>
      </c>
      <c r="G219" s="1324"/>
      <c r="H219" s="1324"/>
      <c r="I219" s="1324"/>
      <c r="J219" s="1324"/>
    </row>
    <row r="220" spans="1:10" ht="14.1" customHeight="1" x14ac:dyDescent="0.25">
      <c r="A220" s="1324"/>
      <c r="B220" s="1335" t="s">
        <v>50</v>
      </c>
      <c r="C220" s="1333">
        <v>0</v>
      </c>
      <c r="D220" s="1333">
        <v>0</v>
      </c>
      <c r="E220" s="1333">
        <v>0</v>
      </c>
      <c r="F220" s="1333">
        <v>0</v>
      </c>
      <c r="G220" s="1324"/>
      <c r="H220" s="1324"/>
      <c r="I220" s="1324"/>
      <c r="J220" s="1324"/>
    </row>
    <row r="221" spans="1:10" ht="14.1" customHeight="1" x14ac:dyDescent="0.25">
      <c r="A221" s="1324"/>
      <c r="B221" s="1335" t="s">
        <v>52</v>
      </c>
      <c r="C221" s="1333">
        <v>0</v>
      </c>
      <c r="D221" s="1333">
        <v>0</v>
      </c>
      <c r="E221" s="1333">
        <v>0</v>
      </c>
      <c r="F221" s="1333">
        <v>0</v>
      </c>
      <c r="G221" s="1324"/>
      <c r="H221" s="1324"/>
      <c r="I221" s="1324"/>
      <c r="J221" s="1324"/>
    </row>
    <row r="222" spans="1:10" ht="14.1" customHeight="1" x14ac:dyDescent="0.25">
      <c r="A222" s="1324"/>
      <c r="B222" s="1335" t="s">
        <v>49</v>
      </c>
      <c r="C222" s="1333">
        <v>0</v>
      </c>
      <c r="D222" s="1333">
        <v>0</v>
      </c>
      <c r="E222" s="1333">
        <v>0</v>
      </c>
      <c r="F222" s="1333">
        <v>0</v>
      </c>
      <c r="G222" s="1324"/>
      <c r="H222" s="1324"/>
      <c r="I222" s="1324"/>
      <c r="J222" s="1324"/>
    </row>
    <row r="223" spans="1:10" ht="14.1" customHeight="1" x14ac:dyDescent="0.25">
      <c r="A223" s="1324"/>
      <c r="B223" s="1335" t="s">
        <v>50</v>
      </c>
      <c r="C223" s="1333">
        <v>0</v>
      </c>
      <c r="D223" s="1333">
        <v>0</v>
      </c>
      <c r="E223" s="1333">
        <v>0</v>
      </c>
      <c r="F223" s="1333">
        <v>0</v>
      </c>
      <c r="G223" s="1324"/>
      <c r="H223" s="1324"/>
      <c r="I223" s="1324"/>
      <c r="J223" s="1324"/>
    </row>
    <row r="224" spans="1:10" ht="14.1" customHeight="1" x14ac:dyDescent="0.25">
      <c r="A224" s="1324"/>
      <c r="B224" s="1335" t="s">
        <v>53</v>
      </c>
      <c r="C224" s="1333">
        <v>0</v>
      </c>
      <c r="D224" s="1333">
        <v>0</v>
      </c>
      <c r="E224" s="1333">
        <v>0</v>
      </c>
      <c r="F224" s="1333">
        <v>0</v>
      </c>
      <c r="G224" s="1324"/>
      <c r="H224" s="1324"/>
      <c r="I224" s="1324"/>
      <c r="J224" s="1324"/>
    </row>
    <row r="225" spans="1:10" ht="14.1" customHeight="1" x14ac:dyDescent="0.25">
      <c r="A225" s="1324"/>
      <c r="B225" s="1335" t="s">
        <v>49</v>
      </c>
      <c r="C225" s="1333">
        <v>0</v>
      </c>
      <c r="D225" s="1333">
        <v>0</v>
      </c>
      <c r="E225" s="1333">
        <v>0</v>
      </c>
      <c r="F225" s="1333">
        <v>0</v>
      </c>
      <c r="G225" s="1324"/>
      <c r="H225" s="1324"/>
      <c r="I225" s="1324"/>
      <c r="J225" s="1324"/>
    </row>
    <row r="226" spans="1:10" ht="14.1" customHeight="1" x14ac:dyDescent="0.25">
      <c r="A226" s="1324"/>
      <c r="B226" s="1335" t="s">
        <v>50</v>
      </c>
      <c r="C226" s="1333">
        <v>0</v>
      </c>
      <c r="D226" s="1333">
        <v>0</v>
      </c>
      <c r="E226" s="1333">
        <v>0</v>
      </c>
      <c r="F226" s="1333">
        <v>0</v>
      </c>
      <c r="G226" s="1324"/>
      <c r="H226" s="1324"/>
      <c r="I226" s="1324"/>
      <c r="J226" s="1324"/>
    </row>
    <row r="227" spans="1:10" ht="14.1" customHeight="1" x14ac:dyDescent="0.25">
      <c r="A227" s="1324"/>
      <c r="B227" s="1335" t="s">
        <v>54</v>
      </c>
      <c r="C227" s="1333">
        <v>0</v>
      </c>
      <c r="D227" s="1333">
        <v>0</v>
      </c>
      <c r="E227" s="1333">
        <v>0</v>
      </c>
      <c r="F227" s="1333">
        <v>0</v>
      </c>
      <c r="G227" s="1324"/>
      <c r="H227" s="1324"/>
      <c r="I227" s="1324"/>
      <c r="J227" s="1324"/>
    </row>
    <row r="228" spans="1:10" ht="14.1" customHeight="1" x14ac:dyDescent="0.25">
      <c r="A228" s="1324"/>
      <c r="B228" s="1335" t="s">
        <v>49</v>
      </c>
      <c r="C228" s="1333">
        <v>0</v>
      </c>
      <c r="D228" s="1333">
        <v>0</v>
      </c>
      <c r="E228" s="1333">
        <v>0</v>
      </c>
      <c r="F228" s="1333">
        <v>0</v>
      </c>
      <c r="G228" s="1324"/>
      <c r="H228" s="1324"/>
      <c r="I228" s="1324"/>
      <c r="J228" s="1324"/>
    </row>
    <row r="229" spans="1:10" ht="14.1" customHeight="1" x14ac:dyDescent="0.25">
      <c r="A229" s="1324"/>
      <c r="B229" s="1335" t="s">
        <v>50</v>
      </c>
      <c r="C229" s="1333">
        <v>0</v>
      </c>
      <c r="D229" s="1333">
        <v>0</v>
      </c>
      <c r="E229" s="1333">
        <v>0</v>
      </c>
      <c r="F229" s="1333">
        <v>0</v>
      </c>
      <c r="G229" s="1324"/>
      <c r="H229" s="1324"/>
      <c r="I229" s="1324"/>
      <c r="J229" s="1324"/>
    </row>
    <row r="230" spans="1:10" ht="14.1" customHeight="1" x14ac:dyDescent="0.25">
      <c r="A230" s="1324"/>
      <c r="B230" s="1335" t="s">
        <v>55</v>
      </c>
      <c r="C230" s="1333">
        <v>0</v>
      </c>
      <c r="D230" s="1333">
        <v>15000000</v>
      </c>
      <c r="E230" s="1333">
        <v>15000000</v>
      </c>
      <c r="F230" s="1333">
        <v>15000000</v>
      </c>
      <c r="G230" s="1324"/>
      <c r="H230" s="1324"/>
      <c r="I230" s="1324"/>
      <c r="J230" s="1324"/>
    </row>
    <row r="231" spans="1:10" ht="14.1" customHeight="1" x14ac:dyDescent="0.25">
      <c r="A231" s="1324"/>
      <c r="B231" s="1335" t="s">
        <v>49</v>
      </c>
      <c r="C231" s="1333">
        <v>0</v>
      </c>
      <c r="D231" s="1333">
        <v>15000000</v>
      </c>
      <c r="E231" s="1333">
        <v>15000000</v>
      </c>
      <c r="F231" s="1333">
        <v>15000000</v>
      </c>
      <c r="G231" s="1324"/>
      <c r="H231" s="1324"/>
      <c r="I231" s="1324"/>
      <c r="J231" s="1324"/>
    </row>
    <row r="232" spans="1:10" ht="14.1" customHeight="1" x14ac:dyDescent="0.25">
      <c r="A232" s="1324"/>
      <c r="B232" s="1335" t="s">
        <v>50</v>
      </c>
      <c r="C232" s="1333">
        <v>0</v>
      </c>
      <c r="D232" s="1333">
        <v>0</v>
      </c>
      <c r="E232" s="1333">
        <v>0</v>
      </c>
      <c r="F232" s="1333">
        <v>0</v>
      </c>
      <c r="G232" s="1324"/>
      <c r="H232" s="1324"/>
      <c r="I232" s="1324"/>
      <c r="J232" s="1324"/>
    </row>
    <row r="233" spans="1:10" ht="14.1" customHeight="1" x14ac:dyDescent="0.25">
      <c r="A233" s="1324"/>
      <c r="B233" s="1335" t="s">
        <v>56</v>
      </c>
      <c r="C233" s="1333">
        <v>0</v>
      </c>
      <c r="D233" s="1333">
        <v>0</v>
      </c>
      <c r="E233" s="1333">
        <v>0</v>
      </c>
      <c r="F233" s="1333">
        <v>0</v>
      </c>
      <c r="G233" s="1324"/>
      <c r="H233" s="1324"/>
      <c r="I233" s="1324"/>
      <c r="J233" s="1324"/>
    </row>
    <row r="234" spans="1:10" ht="14.1" customHeight="1" x14ac:dyDescent="0.25">
      <c r="A234" s="1324"/>
      <c r="B234" s="1335" t="s">
        <v>49</v>
      </c>
      <c r="C234" s="1333">
        <v>0</v>
      </c>
      <c r="D234" s="1333">
        <v>0</v>
      </c>
      <c r="E234" s="1333">
        <v>0</v>
      </c>
      <c r="F234" s="1333">
        <v>0</v>
      </c>
      <c r="G234" s="1324"/>
      <c r="H234" s="1324"/>
      <c r="I234" s="1324"/>
      <c r="J234" s="1324"/>
    </row>
    <row r="235" spans="1:10" ht="14.1" customHeight="1" x14ac:dyDescent="0.25">
      <c r="A235" s="1324"/>
      <c r="B235" s="1335" t="s">
        <v>50</v>
      </c>
      <c r="C235" s="1333">
        <v>0</v>
      </c>
      <c r="D235" s="1333">
        <v>0</v>
      </c>
      <c r="E235" s="1333">
        <v>0</v>
      </c>
      <c r="F235" s="1333">
        <v>0</v>
      </c>
      <c r="G235" s="1324"/>
      <c r="H235" s="1324"/>
      <c r="I235" s="1324"/>
      <c r="J235" s="1324"/>
    </row>
    <row r="236" spans="1:10" ht="14.1" customHeight="1" x14ac:dyDescent="0.25">
      <c r="A236" s="1324"/>
      <c r="B236" s="1335" t="s">
        <v>57</v>
      </c>
      <c r="C236" s="1333">
        <v>0</v>
      </c>
      <c r="D236" s="1333">
        <v>0</v>
      </c>
      <c r="E236" s="1333">
        <v>0</v>
      </c>
      <c r="F236" s="1333">
        <v>0</v>
      </c>
      <c r="G236" s="1324"/>
      <c r="H236" s="1324"/>
      <c r="I236" s="1324"/>
      <c r="J236" s="1324"/>
    </row>
    <row r="237" spans="1:10" ht="14.1" customHeight="1" x14ac:dyDescent="0.25">
      <c r="A237" s="1324"/>
      <c r="B237" s="1335" t="s">
        <v>49</v>
      </c>
      <c r="C237" s="1333">
        <v>0</v>
      </c>
      <c r="D237" s="1333">
        <v>0</v>
      </c>
      <c r="E237" s="1333">
        <v>0</v>
      </c>
      <c r="F237" s="1333">
        <v>0</v>
      </c>
      <c r="G237" s="1324"/>
      <c r="H237" s="1324"/>
      <c r="I237" s="1324"/>
      <c r="J237" s="1324"/>
    </row>
    <row r="238" spans="1:10" ht="14.1" customHeight="1" x14ac:dyDescent="0.25">
      <c r="A238" s="1324"/>
      <c r="B238" s="1335" t="s">
        <v>58</v>
      </c>
      <c r="C238" s="1333">
        <v>0</v>
      </c>
      <c r="D238" s="1333">
        <v>0</v>
      </c>
      <c r="E238" s="1333">
        <v>0</v>
      </c>
      <c r="F238" s="1333">
        <v>0</v>
      </c>
      <c r="G238" s="1324"/>
      <c r="H238" s="1324"/>
      <c r="I238" s="1324"/>
      <c r="J238" s="1324"/>
    </row>
    <row r="239" spans="1:10" ht="14.1" customHeight="1" x14ac:dyDescent="0.25">
      <c r="A239" s="1324"/>
      <c r="B239" s="1335" t="s">
        <v>59</v>
      </c>
      <c r="C239" s="1333">
        <v>0</v>
      </c>
      <c r="D239" s="1333">
        <v>0</v>
      </c>
      <c r="E239" s="1333">
        <v>0</v>
      </c>
      <c r="F239" s="1333">
        <v>0</v>
      </c>
      <c r="G239" s="1324"/>
      <c r="H239" s="1324"/>
      <c r="I239" s="1324"/>
      <c r="J239" s="1324"/>
    </row>
    <row r="240" spans="1:10" ht="14.1" customHeight="1" x14ac:dyDescent="0.25">
      <c r="A240" s="1324"/>
      <c r="B240" s="1335" t="s">
        <v>60</v>
      </c>
      <c r="C240" s="1333">
        <v>0</v>
      </c>
      <c r="D240" s="1333">
        <v>0</v>
      </c>
      <c r="E240" s="1333">
        <v>0</v>
      </c>
      <c r="F240" s="1333">
        <v>0</v>
      </c>
      <c r="G240" s="1324"/>
      <c r="H240" s="1324"/>
      <c r="I240" s="1324"/>
      <c r="J240" s="1324"/>
    </row>
    <row r="241" spans="1:10" ht="14.1" customHeight="1" x14ac:dyDescent="0.25">
      <c r="A241" s="1324"/>
      <c r="B241" s="1335" t="s">
        <v>61</v>
      </c>
      <c r="C241" s="1333">
        <v>0</v>
      </c>
      <c r="D241" s="1333">
        <v>0</v>
      </c>
      <c r="E241" s="1333">
        <v>0</v>
      </c>
      <c r="F241" s="1333">
        <v>0</v>
      </c>
      <c r="G241" s="1324"/>
      <c r="H241" s="1324"/>
      <c r="I241" s="1324"/>
      <c r="J241" s="1324"/>
    </row>
    <row r="242" spans="1:10" ht="14.1" customHeight="1" x14ac:dyDescent="0.25">
      <c r="A242" s="1324"/>
      <c r="B242" s="1335" t="s">
        <v>62</v>
      </c>
      <c r="C242" s="1333">
        <v>0</v>
      </c>
      <c r="D242" s="1333">
        <v>0</v>
      </c>
      <c r="E242" s="1333">
        <v>0</v>
      </c>
      <c r="F242" s="1333">
        <v>0</v>
      </c>
      <c r="G242" s="1324"/>
      <c r="H242" s="1324"/>
      <c r="I242" s="1324"/>
      <c r="J242" s="1324"/>
    </row>
    <row r="243" spans="1:10" ht="14.1" customHeight="1" x14ac:dyDescent="0.25">
      <c r="A243" s="1324"/>
      <c r="B243" s="1335" t="s">
        <v>49</v>
      </c>
      <c r="C243" s="1333">
        <v>0</v>
      </c>
      <c r="D243" s="1333">
        <v>0</v>
      </c>
      <c r="E243" s="1333">
        <v>0</v>
      </c>
      <c r="F243" s="1333">
        <v>0</v>
      </c>
      <c r="G243" s="1324"/>
      <c r="H243" s="1324"/>
      <c r="I243" s="1324"/>
      <c r="J243" s="1324"/>
    </row>
    <row r="244" spans="1:10" ht="14.1" customHeight="1" x14ac:dyDescent="0.25">
      <c r="A244" s="1324"/>
      <c r="B244" s="1335" t="s">
        <v>58</v>
      </c>
      <c r="C244" s="1333">
        <v>0</v>
      </c>
      <c r="D244" s="1333">
        <v>0</v>
      </c>
      <c r="E244" s="1333">
        <v>0</v>
      </c>
      <c r="F244" s="1333">
        <v>0</v>
      </c>
      <c r="G244" s="1324"/>
      <c r="H244" s="1324"/>
      <c r="I244" s="1324"/>
      <c r="J244" s="1324"/>
    </row>
    <row r="245" spans="1:10" ht="14.1" customHeight="1" x14ac:dyDescent="0.25">
      <c r="A245" s="1324"/>
      <c r="B245" s="1335" t="s">
        <v>59</v>
      </c>
      <c r="C245" s="1333">
        <v>0</v>
      </c>
      <c r="D245" s="1333">
        <v>0</v>
      </c>
      <c r="E245" s="1333">
        <v>0</v>
      </c>
      <c r="F245" s="1333">
        <v>0</v>
      </c>
      <c r="G245" s="1324"/>
      <c r="H245" s="1324"/>
      <c r="I245" s="1324"/>
      <c r="J245" s="1324"/>
    </row>
    <row r="246" spans="1:10" ht="14.1" customHeight="1" x14ac:dyDescent="0.25">
      <c r="A246" s="1324"/>
      <c r="B246" s="1335" t="s">
        <v>60</v>
      </c>
      <c r="C246" s="1333">
        <v>0</v>
      </c>
      <c r="D246" s="1333">
        <v>0</v>
      </c>
      <c r="E246" s="1333">
        <v>0</v>
      </c>
      <c r="F246" s="1333">
        <v>0</v>
      </c>
      <c r="G246" s="1324"/>
      <c r="H246" s="1324"/>
      <c r="I246" s="1324"/>
      <c r="J246" s="1324"/>
    </row>
    <row r="247" spans="1:10" ht="14.1" customHeight="1" x14ac:dyDescent="0.25">
      <c r="A247" s="1324"/>
      <c r="B247" s="1335" t="s">
        <v>61</v>
      </c>
      <c r="C247" s="1333">
        <v>0</v>
      </c>
      <c r="D247" s="1333">
        <v>0</v>
      </c>
      <c r="E247" s="1333">
        <v>0</v>
      </c>
      <c r="F247" s="1333">
        <v>0</v>
      </c>
      <c r="G247" s="1324"/>
      <c r="H247" s="1324"/>
      <c r="I247" s="1324"/>
      <c r="J247" s="1324"/>
    </row>
    <row r="248" spans="1:10" ht="14.1" customHeight="1" x14ac:dyDescent="0.25">
      <c r="A248" s="1324"/>
      <c r="B248" s="1335" t="s">
        <v>63</v>
      </c>
      <c r="C248" s="1333">
        <v>0</v>
      </c>
      <c r="D248" s="1333">
        <v>0</v>
      </c>
      <c r="E248" s="1333">
        <v>0</v>
      </c>
      <c r="F248" s="1333">
        <v>0</v>
      </c>
      <c r="G248" s="1324"/>
      <c r="H248" s="1324"/>
      <c r="I248" s="1324"/>
      <c r="J248" s="1324"/>
    </row>
    <row r="249" spans="1:10" ht="14.1" customHeight="1" x14ac:dyDescent="0.25">
      <c r="A249" s="1324"/>
      <c r="B249" s="1335" t="s">
        <v>49</v>
      </c>
      <c r="C249" s="1333">
        <v>0</v>
      </c>
      <c r="D249" s="1333">
        <v>0</v>
      </c>
      <c r="E249" s="1333">
        <v>0</v>
      </c>
      <c r="F249" s="1333">
        <v>0</v>
      </c>
      <c r="G249" s="1324"/>
      <c r="H249" s="1324"/>
      <c r="I249" s="1324"/>
      <c r="J249" s="1324"/>
    </row>
    <row r="250" spans="1:10" ht="14.1" customHeight="1" x14ac:dyDescent="0.25">
      <c r="A250" s="1324"/>
      <c r="B250" s="1335" t="s">
        <v>58</v>
      </c>
      <c r="C250" s="1333">
        <v>0</v>
      </c>
      <c r="D250" s="1333">
        <v>0</v>
      </c>
      <c r="E250" s="1333">
        <v>0</v>
      </c>
      <c r="F250" s="1333">
        <v>0</v>
      </c>
      <c r="G250" s="1324"/>
      <c r="H250" s="1324"/>
      <c r="I250" s="1324"/>
      <c r="J250" s="1324"/>
    </row>
    <row r="251" spans="1:10" ht="14.1" customHeight="1" x14ac:dyDescent="0.25">
      <c r="A251" s="1324"/>
      <c r="B251" s="1335" t="s">
        <v>59</v>
      </c>
      <c r="C251" s="1333">
        <v>0</v>
      </c>
      <c r="D251" s="1333">
        <v>0</v>
      </c>
      <c r="E251" s="1333">
        <v>0</v>
      </c>
      <c r="F251" s="1333">
        <v>0</v>
      </c>
      <c r="G251" s="1324"/>
      <c r="H251" s="1324"/>
      <c r="I251" s="1324"/>
      <c r="J251" s="1324"/>
    </row>
    <row r="252" spans="1:10" ht="14.1" customHeight="1" x14ac:dyDescent="0.25">
      <c r="A252" s="1324"/>
      <c r="B252" s="1335" t="s">
        <v>60</v>
      </c>
      <c r="C252" s="1333">
        <v>0</v>
      </c>
      <c r="D252" s="1333">
        <v>0</v>
      </c>
      <c r="E252" s="1333">
        <v>0</v>
      </c>
      <c r="F252" s="1333">
        <v>0</v>
      </c>
      <c r="G252" s="1324"/>
      <c r="H252" s="1324"/>
      <c r="I252" s="1324"/>
      <c r="J252" s="1324"/>
    </row>
    <row r="253" spans="1:10" ht="14.1" customHeight="1" x14ac:dyDescent="0.25">
      <c r="A253" s="1324"/>
      <c r="B253" s="1335" t="s">
        <v>61</v>
      </c>
      <c r="C253" s="1333">
        <v>0</v>
      </c>
      <c r="D253" s="1333">
        <v>0</v>
      </c>
      <c r="E253" s="1333">
        <v>0</v>
      </c>
      <c r="F253" s="1333">
        <v>0</v>
      </c>
      <c r="G253" s="1324"/>
      <c r="H253" s="1324"/>
      <c r="I253" s="1324"/>
      <c r="J253" s="1324"/>
    </row>
    <row r="254" spans="1:10" ht="14.1" customHeight="1" x14ac:dyDescent="0.25">
      <c r="A254" s="1324"/>
      <c r="B254" s="1335" t="s">
        <v>64</v>
      </c>
      <c r="C254" s="1333">
        <v>0</v>
      </c>
      <c r="D254" s="1333">
        <v>0</v>
      </c>
      <c r="E254" s="1333">
        <v>0</v>
      </c>
      <c r="F254" s="1333">
        <v>0</v>
      </c>
      <c r="G254" s="1324"/>
      <c r="H254" s="1324"/>
      <c r="I254" s="1324"/>
      <c r="J254" s="1324"/>
    </row>
    <row r="255" spans="1:10" ht="14.1" customHeight="1" x14ac:dyDescent="0.25">
      <c r="A255" s="1324"/>
      <c r="B255" s="1335" t="s">
        <v>65</v>
      </c>
      <c r="C255" s="1333">
        <v>0</v>
      </c>
      <c r="D255" s="1333">
        <v>0</v>
      </c>
      <c r="E255" s="1333">
        <v>0</v>
      </c>
      <c r="F255" s="1333">
        <v>0</v>
      </c>
      <c r="G255" s="1324"/>
      <c r="H255" s="1324"/>
      <c r="I255" s="1324"/>
      <c r="J255" s="1324"/>
    </row>
    <row r="256" spans="1:10" ht="14.1" customHeight="1" x14ac:dyDescent="0.25">
      <c r="A256" s="1324"/>
      <c r="B256" s="1334" t="s">
        <v>25</v>
      </c>
      <c r="C256" s="1333">
        <v>0</v>
      </c>
      <c r="D256" s="1333">
        <v>15000000</v>
      </c>
      <c r="E256" s="1333">
        <v>15000000</v>
      </c>
      <c r="F256" s="1333">
        <v>15000000</v>
      </c>
      <c r="G256" s="1324"/>
      <c r="H256" s="1324"/>
      <c r="I256" s="1324"/>
      <c r="J256" s="1324"/>
    </row>
    <row r="257" spans="1:10" ht="15" customHeight="1" x14ac:dyDescent="0.25">
      <c r="A257" s="1324"/>
      <c r="B257" s="1332" t="s">
        <v>18</v>
      </c>
      <c r="C257" s="1331" t="s">
        <v>18</v>
      </c>
      <c r="D257" s="1331" t="s">
        <v>18</v>
      </c>
      <c r="E257" s="1331" t="s">
        <v>18</v>
      </c>
      <c r="F257" s="1331" t="s">
        <v>18</v>
      </c>
      <c r="G257" s="1324"/>
      <c r="H257" s="1324"/>
      <c r="I257" s="1324"/>
      <c r="J257" s="1324"/>
    </row>
    <row r="258" spans="1:10" ht="15" customHeight="1" x14ac:dyDescent="0.25">
      <c r="A258" s="1324"/>
      <c r="B258" s="1330" t="s">
        <v>171</v>
      </c>
      <c r="C258" s="1329">
        <v>0</v>
      </c>
      <c r="D258" s="1329">
        <v>736126000</v>
      </c>
      <c r="E258" s="1329">
        <v>736126000</v>
      </c>
      <c r="F258" s="1329">
        <v>740126000</v>
      </c>
      <c r="G258" s="1324"/>
      <c r="H258" s="1349"/>
      <c r="I258" s="1324"/>
      <c r="J258" s="1324"/>
    </row>
    <row r="259" spans="1:10" ht="15" customHeight="1" x14ac:dyDescent="0.25">
      <c r="A259" s="1324"/>
      <c r="B259" s="1327" t="s">
        <v>48</v>
      </c>
      <c r="C259" s="1326">
        <v>0</v>
      </c>
      <c r="D259" s="1326">
        <v>369200000</v>
      </c>
      <c r="E259" s="1326">
        <v>369200000</v>
      </c>
      <c r="F259" s="1326">
        <v>369200000</v>
      </c>
      <c r="G259" s="1324"/>
      <c r="H259" s="1324"/>
      <c r="I259" s="1324"/>
      <c r="J259" s="1324"/>
    </row>
    <row r="260" spans="1:10" ht="15" customHeight="1" x14ac:dyDescent="0.25">
      <c r="A260" s="1324"/>
      <c r="B260" s="1327" t="s">
        <v>49</v>
      </c>
      <c r="C260" s="1326">
        <v>0</v>
      </c>
      <c r="D260" s="1326">
        <v>369200000</v>
      </c>
      <c r="E260" s="1326">
        <v>369200000</v>
      </c>
      <c r="F260" s="1326">
        <v>369200000</v>
      </c>
      <c r="G260" s="1324"/>
      <c r="H260" s="1324"/>
      <c r="I260" s="1324"/>
      <c r="J260" s="1324"/>
    </row>
    <row r="261" spans="1:10" ht="15" customHeight="1" x14ac:dyDescent="0.25">
      <c r="A261" s="1324"/>
      <c r="B261" s="1327" t="s">
        <v>50</v>
      </c>
      <c r="C261" s="1326">
        <v>0</v>
      </c>
      <c r="D261" s="1326">
        <v>0</v>
      </c>
      <c r="E261" s="1326">
        <v>0</v>
      </c>
      <c r="F261" s="1326">
        <v>0</v>
      </c>
      <c r="G261" s="1324"/>
      <c r="H261" s="1324"/>
      <c r="I261" s="1324"/>
      <c r="J261" s="1324"/>
    </row>
    <row r="262" spans="1:10" ht="15" customHeight="1" x14ac:dyDescent="0.25">
      <c r="A262" s="1324"/>
      <c r="B262" s="1327" t="s">
        <v>51</v>
      </c>
      <c r="C262" s="1326">
        <v>0</v>
      </c>
      <c r="D262" s="1326">
        <v>51700000</v>
      </c>
      <c r="E262" s="1326">
        <v>51700000</v>
      </c>
      <c r="F262" s="1326">
        <v>51700000</v>
      </c>
      <c r="G262" s="1324"/>
      <c r="H262" s="1324"/>
      <c r="I262" s="1324"/>
      <c r="J262" s="1324"/>
    </row>
    <row r="263" spans="1:10" ht="15" customHeight="1" x14ac:dyDescent="0.25">
      <c r="A263" s="1324"/>
      <c r="B263" s="1327" t="s">
        <v>49</v>
      </c>
      <c r="C263" s="1326">
        <v>0</v>
      </c>
      <c r="D263" s="1326">
        <v>51700000</v>
      </c>
      <c r="E263" s="1326">
        <v>51700000</v>
      </c>
      <c r="F263" s="1326">
        <v>51700000</v>
      </c>
      <c r="G263" s="1324"/>
      <c r="H263" s="1324"/>
      <c r="I263" s="1324"/>
      <c r="J263" s="1324"/>
    </row>
    <row r="264" spans="1:10" ht="15" customHeight="1" x14ac:dyDescent="0.25">
      <c r="A264" s="1324"/>
      <c r="B264" s="1327" t="s">
        <v>50</v>
      </c>
      <c r="C264" s="1326">
        <v>0</v>
      </c>
      <c r="D264" s="1326">
        <v>0</v>
      </c>
      <c r="E264" s="1326">
        <v>0</v>
      </c>
      <c r="F264" s="1326">
        <v>0</v>
      </c>
      <c r="G264" s="1324"/>
      <c r="H264" s="1324"/>
      <c r="I264" s="1324"/>
      <c r="J264" s="1324"/>
    </row>
    <row r="265" spans="1:10" ht="15" customHeight="1" x14ac:dyDescent="0.25">
      <c r="A265" s="1324"/>
      <c r="B265" s="1327" t="s">
        <v>52</v>
      </c>
      <c r="C265" s="1326">
        <v>0</v>
      </c>
      <c r="D265" s="1326">
        <v>300226000</v>
      </c>
      <c r="E265" s="1326">
        <v>300226000</v>
      </c>
      <c r="F265" s="1326">
        <v>304226000</v>
      </c>
      <c r="G265" s="1324"/>
      <c r="H265" s="1324"/>
      <c r="I265" s="1324"/>
      <c r="J265" s="1324"/>
    </row>
    <row r="266" spans="1:10" ht="15" customHeight="1" x14ac:dyDescent="0.25">
      <c r="A266" s="1324"/>
      <c r="B266" s="1327" t="s">
        <v>49</v>
      </c>
      <c r="C266" s="1326">
        <v>0</v>
      </c>
      <c r="D266" s="1326">
        <v>300226000</v>
      </c>
      <c r="E266" s="1326">
        <v>300226000</v>
      </c>
      <c r="F266" s="1326">
        <v>304226000</v>
      </c>
      <c r="G266" s="1324"/>
      <c r="H266" s="1324"/>
      <c r="I266" s="1324"/>
      <c r="J266" s="1324"/>
    </row>
    <row r="267" spans="1:10" ht="15" customHeight="1" x14ac:dyDescent="0.25">
      <c r="A267" s="1324"/>
      <c r="B267" s="1327" t="s">
        <v>50</v>
      </c>
      <c r="C267" s="1326">
        <v>0</v>
      </c>
      <c r="D267" s="1326">
        <v>0</v>
      </c>
      <c r="E267" s="1326">
        <v>0</v>
      </c>
      <c r="F267" s="1326">
        <v>0</v>
      </c>
      <c r="G267" s="1324"/>
      <c r="H267" s="1324"/>
      <c r="I267" s="1324"/>
      <c r="J267" s="1324"/>
    </row>
    <row r="268" spans="1:10" ht="15" customHeight="1" x14ac:dyDescent="0.25">
      <c r="A268" s="1324"/>
      <c r="B268" s="1327" t="s">
        <v>53</v>
      </c>
      <c r="C268" s="1326">
        <v>0</v>
      </c>
      <c r="D268" s="1326">
        <v>0</v>
      </c>
      <c r="E268" s="1326">
        <v>0</v>
      </c>
      <c r="F268" s="1326">
        <v>0</v>
      </c>
      <c r="G268" s="1324"/>
      <c r="H268" s="1324"/>
      <c r="I268" s="1324"/>
      <c r="J268" s="1324"/>
    </row>
    <row r="269" spans="1:10" ht="15" customHeight="1" x14ac:dyDescent="0.25">
      <c r="A269" s="1324"/>
      <c r="B269" s="1327" t="s">
        <v>49</v>
      </c>
      <c r="C269" s="1326">
        <v>0</v>
      </c>
      <c r="D269" s="1326">
        <v>0</v>
      </c>
      <c r="E269" s="1326">
        <v>0</v>
      </c>
      <c r="F269" s="1326">
        <v>0</v>
      </c>
      <c r="G269" s="1324"/>
      <c r="H269" s="1324"/>
      <c r="I269" s="1324"/>
      <c r="J269" s="1324"/>
    </row>
    <row r="270" spans="1:10" ht="15" customHeight="1" x14ac:dyDescent="0.25">
      <c r="A270" s="1324"/>
      <c r="B270" s="1327" t="s">
        <v>50</v>
      </c>
      <c r="C270" s="1326">
        <v>0</v>
      </c>
      <c r="D270" s="1326">
        <v>0</v>
      </c>
      <c r="E270" s="1326">
        <v>0</v>
      </c>
      <c r="F270" s="1326">
        <v>0</v>
      </c>
      <c r="G270" s="1324"/>
      <c r="H270" s="1324"/>
      <c r="I270" s="1324"/>
      <c r="J270" s="1324"/>
    </row>
    <row r="271" spans="1:10" ht="20.100000000000001" customHeight="1" x14ac:dyDescent="0.25">
      <c r="A271" s="1324"/>
      <c r="B271" s="1327" t="s">
        <v>172</v>
      </c>
      <c r="C271" s="1328">
        <v>0</v>
      </c>
      <c r="D271" s="1328">
        <v>0</v>
      </c>
      <c r="E271" s="1328">
        <v>0</v>
      </c>
      <c r="F271" s="1328">
        <v>0</v>
      </c>
      <c r="G271" s="1324"/>
      <c r="H271" s="1324"/>
      <c r="I271" s="1324"/>
      <c r="J271" s="1324"/>
    </row>
    <row r="272" spans="1:10" ht="15" customHeight="1" x14ac:dyDescent="0.25">
      <c r="A272" s="1324"/>
      <c r="B272" s="1327" t="s">
        <v>49</v>
      </c>
      <c r="C272" s="1326">
        <v>0</v>
      </c>
      <c r="D272" s="1326">
        <v>0</v>
      </c>
      <c r="E272" s="1326">
        <v>0</v>
      </c>
      <c r="F272" s="1326">
        <v>0</v>
      </c>
      <c r="G272" s="1324"/>
      <c r="H272" s="1324"/>
      <c r="I272" s="1324"/>
      <c r="J272" s="1324"/>
    </row>
    <row r="273" spans="1:10" ht="15" customHeight="1" x14ac:dyDescent="0.25">
      <c r="A273" s="1324"/>
      <c r="B273" s="1327" t="s">
        <v>50</v>
      </c>
      <c r="C273" s="1326">
        <v>0</v>
      </c>
      <c r="D273" s="1326">
        <v>0</v>
      </c>
      <c r="E273" s="1326">
        <v>0</v>
      </c>
      <c r="F273" s="1326">
        <v>0</v>
      </c>
      <c r="G273" s="1324"/>
      <c r="H273" s="1324"/>
      <c r="I273" s="1324"/>
      <c r="J273" s="1324"/>
    </row>
    <row r="274" spans="1:10" ht="15" customHeight="1" x14ac:dyDescent="0.25">
      <c r="A274" s="1324"/>
      <c r="B274" s="1327" t="s">
        <v>55</v>
      </c>
      <c r="C274" s="1326">
        <v>0</v>
      </c>
      <c r="D274" s="1326">
        <v>15000000</v>
      </c>
      <c r="E274" s="1326">
        <v>15000000</v>
      </c>
      <c r="F274" s="1326">
        <v>15000000</v>
      </c>
      <c r="G274" s="1324"/>
      <c r="H274" s="1324"/>
      <c r="I274" s="1324"/>
      <c r="J274" s="1324"/>
    </row>
    <row r="275" spans="1:10" ht="15" customHeight="1" x14ac:dyDescent="0.25">
      <c r="A275" s="1324"/>
      <c r="B275" s="1327" t="s">
        <v>49</v>
      </c>
      <c r="C275" s="1326">
        <v>0</v>
      </c>
      <c r="D275" s="1326">
        <v>15000000</v>
      </c>
      <c r="E275" s="1326">
        <v>15000000</v>
      </c>
      <c r="F275" s="1326">
        <v>15000000</v>
      </c>
      <c r="G275" s="1324"/>
      <c r="H275" s="1324"/>
      <c r="I275" s="1324"/>
      <c r="J275" s="1324"/>
    </row>
    <row r="276" spans="1:10" ht="15" customHeight="1" x14ac:dyDescent="0.25">
      <c r="A276" s="1324"/>
      <c r="B276" s="1327" t="s">
        <v>50</v>
      </c>
      <c r="C276" s="1326">
        <v>0</v>
      </c>
      <c r="D276" s="1326">
        <v>0</v>
      </c>
      <c r="E276" s="1326">
        <v>0</v>
      </c>
      <c r="F276" s="1326">
        <v>0</v>
      </c>
      <c r="G276" s="1324"/>
      <c r="H276" s="1324"/>
      <c r="I276" s="1324"/>
      <c r="J276" s="1324"/>
    </row>
    <row r="277" spans="1:10" ht="15" customHeight="1" x14ac:dyDescent="0.25">
      <c r="A277" s="1324"/>
      <c r="B277" s="1327" t="s">
        <v>56</v>
      </c>
      <c r="C277" s="1326">
        <v>0</v>
      </c>
      <c r="D277" s="1326">
        <v>0</v>
      </c>
      <c r="E277" s="1326">
        <v>0</v>
      </c>
      <c r="F277" s="1326">
        <v>0</v>
      </c>
      <c r="G277" s="1324"/>
      <c r="H277" s="1324"/>
      <c r="I277" s="1324"/>
      <c r="J277" s="1324"/>
    </row>
    <row r="278" spans="1:10" ht="15" customHeight="1" x14ac:dyDescent="0.25">
      <c r="A278" s="1324"/>
      <c r="B278" s="1327" t="s">
        <v>49</v>
      </c>
      <c r="C278" s="1326">
        <v>0</v>
      </c>
      <c r="D278" s="1326">
        <v>0</v>
      </c>
      <c r="E278" s="1326">
        <v>0</v>
      </c>
      <c r="F278" s="1326">
        <v>0</v>
      </c>
      <c r="G278" s="1324"/>
      <c r="H278" s="1324"/>
      <c r="I278" s="1324"/>
      <c r="J278" s="1324"/>
    </row>
    <row r="279" spans="1:10" ht="15" customHeight="1" x14ac:dyDescent="0.25">
      <c r="A279" s="1324"/>
      <c r="B279" s="1327" t="s">
        <v>50</v>
      </c>
      <c r="C279" s="1326">
        <v>0</v>
      </c>
      <c r="D279" s="1326">
        <v>0</v>
      </c>
      <c r="E279" s="1326">
        <v>0</v>
      </c>
      <c r="F279" s="1326">
        <v>0</v>
      </c>
      <c r="G279" s="1324"/>
      <c r="H279" s="1324"/>
      <c r="I279" s="1324"/>
      <c r="J279" s="1324"/>
    </row>
    <row r="280" spans="1:10" ht="15" customHeight="1" x14ac:dyDescent="0.25">
      <c r="A280" s="1324"/>
      <c r="B280" s="1327" t="s">
        <v>57</v>
      </c>
      <c r="C280" s="1326">
        <v>0</v>
      </c>
      <c r="D280" s="1326">
        <v>0</v>
      </c>
      <c r="E280" s="1326">
        <v>0</v>
      </c>
      <c r="F280" s="1326">
        <v>0</v>
      </c>
      <c r="G280" s="1324"/>
      <c r="H280" s="1324"/>
      <c r="I280" s="1324"/>
      <c r="J280" s="1324"/>
    </row>
    <row r="281" spans="1:10" ht="15" customHeight="1" x14ac:dyDescent="0.25">
      <c r="A281" s="1324"/>
      <c r="B281" s="1327" t="s">
        <v>49</v>
      </c>
      <c r="C281" s="1326">
        <v>0</v>
      </c>
      <c r="D281" s="1326">
        <v>0</v>
      </c>
      <c r="E281" s="1326">
        <v>0</v>
      </c>
      <c r="F281" s="1326">
        <v>0</v>
      </c>
      <c r="G281" s="1324"/>
      <c r="H281" s="1324"/>
      <c r="I281" s="1324"/>
      <c r="J281" s="1324"/>
    </row>
    <row r="282" spans="1:10" ht="15" customHeight="1" x14ac:dyDescent="0.25">
      <c r="A282" s="1324"/>
      <c r="B282" s="1327" t="s">
        <v>58</v>
      </c>
      <c r="C282" s="1326">
        <v>0</v>
      </c>
      <c r="D282" s="1326">
        <v>0</v>
      </c>
      <c r="E282" s="1326">
        <v>0</v>
      </c>
      <c r="F282" s="1326">
        <v>0</v>
      </c>
      <c r="G282" s="1324"/>
      <c r="H282" s="1324"/>
      <c r="I282" s="1324"/>
      <c r="J282" s="1324"/>
    </row>
    <row r="283" spans="1:10" ht="15" customHeight="1" x14ac:dyDescent="0.25">
      <c r="A283" s="1324"/>
      <c r="B283" s="1327" t="s">
        <v>59</v>
      </c>
      <c r="C283" s="1326">
        <v>0</v>
      </c>
      <c r="D283" s="1326">
        <v>0</v>
      </c>
      <c r="E283" s="1326">
        <v>0</v>
      </c>
      <c r="F283" s="1326">
        <v>0</v>
      </c>
      <c r="G283" s="1324"/>
      <c r="H283" s="1324"/>
      <c r="I283" s="1324"/>
      <c r="J283" s="1324"/>
    </row>
    <row r="284" spans="1:10" ht="15" customHeight="1" x14ac:dyDescent="0.25">
      <c r="A284" s="1324"/>
      <c r="B284" s="1327" t="s">
        <v>60</v>
      </c>
      <c r="C284" s="1326">
        <v>0</v>
      </c>
      <c r="D284" s="1326">
        <v>0</v>
      </c>
      <c r="E284" s="1326">
        <v>0</v>
      </c>
      <c r="F284" s="1326">
        <v>0</v>
      </c>
      <c r="G284" s="1324"/>
      <c r="H284" s="1324"/>
      <c r="I284" s="1324"/>
      <c r="J284" s="1324"/>
    </row>
    <row r="285" spans="1:10" ht="15" customHeight="1" x14ac:dyDescent="0.25">
      <c r="A285" s="1324"/>
      <c r="B285" s="1327" t="s">
        <v>61</v>
      </c>
      <c r="C285" s="1326">
        <v>0</v>
      </c>
      <c r="D285" s="1326">
        <v>0</v>
      </c>
      <c r="E285" s="1326">
        <v>0</v>
      </c>
      <c r="F285" s="1326">
        <v>0</v>
      </c>
      <c r="G285" s="1324"/>
      <c r="H285" s="1324"/>
      <c r="I285" s="1324"/>
      <c r="J285" s="1324"/>
    </row>
    <row r="286" spans="1:10" ht="15" customHeight="1" x14ac:dyDescent="0.25">
      <c r="A286" s="1324"/>
      <c r="B286" s="1327" t="s">
        <v>62</v>
      </c>
      <c r="C286" s="1326">
        <v>0</v>
      </c>
      <c r="D286" s="1326">
        <v>0</v>
      </c>
      <c r="E286" s="1326">
        <v>0</v>
      </c>
      <c r="F286" s="1326">
        <v>0</v>
      </c>
      <c r="G286" s="1324"/>
      <c r="H286" s="1324"/>
      <c r="I286" s="1324"/>
      <c r="J286" s="1324"/>
    </row>
    <row r="287" spans="1:10" ht="15" customHeight="1" x14ac:dyDescent="0.25">
      <c r="A287" s="1324"/>
      <c r="B287" s="1327" t="s">
        <v>49</v>
      </c>
      <c r="C287" s="1326">
        <v>0</v>
      </c>
      <c r="D287" s="1326">
        <v>0</v>
      </c>
      <c r="E287" s="1326">
        <v>0</v>
      </c>
      <c r="F287" s="1326">
        <v>0</v>
      </c>
      <c r="G287" s="1324"/>
      <c r="H287" s="1324"/>
      <c r="I287" s="1324"/>
      <c r="J287" s="1324"/>
    </row>
    <row r="288" spans="1:10" ht="15" customHeight="1" x14ac:dyDescent="0.25">
      <c r="A288" s="1324"/>
      <c r="B288" s="1327" t="s">
        <v>58</v>
      </c>
      <c r="C288" s="1326">
        <v>0</v>
      </c>
      <c r="D288" s="1326">
        <v>0</v>
      </c>
      <c r="E288" s="1326">
        <v>0</v>
      </c>
      <c r="F288" s="1326">
        <v>0</v>
      </c>
      <c r="G288" s="1324"/>
      <c r="H288" s="1324"/>
      <c r="I288" s="1324"/>
      <c r="J288" s="1324"/>
    </row>
    <row r="289" spans="1:10" ht="15" customHeight="1" x14ac:dyDescent="0.25">
      <c r="A289" s="1324"/>
      <c r="B289" s="1327" t="s">
        <v>59</v>
      </c>
      <c r="C289" s="1326">
        <v>0</v>
      </c>
      <c r="D289" s="1326">
        <v>0</v>
      </c>
      <c r="E289" s="1326">
        <v>0</v>
      </c>
      <c r="F289" s="1326">
        <v>0</v>
      </c>
      <c r="G289" s="1324"/>
      <c r="H289" s="1324"/>
      <c r="I289" s="1324"/>
      <c r="J289" s="1324"/>
    </row>
    <row r="290" spans="1:10" ht="15" customHeight="1" x14ac:dyDescent="0.25">
      <c r="A290" s="1324"/>
      <c r="B290" s="1327" t="s">
        <v>60</v>
      </c>
      <c r="C290" s="1326">
        <v>0</v>
      </c>
      <c r="D290" s="1326">
        <v>0</v>
      </c>
      <c r="E290" s="1326">
        <v>0</v>
      </c>
      <c r="F290" s="1326">
        <v>0</v>
      </c>
      <c r="G290" s="1324"/>
      <c r="H290" s="1324"/>
      <c r="I290" s="1324"/>
      <c r="J290" s="1324"/>
    </row>
    <row r="291" spans="1:10" ht="15" customHeight="1" x14ac:dyDescent="0.25">
      <c r="A291" s="1324"/>
      <c r="B291" s="1327" t="s">
        <v>61</v>
      </c>
      <c r="C291" s="1326">
        <v>0</v>
      </c>
      <c r="D291" s="1326">
        <v>0</v>
      </c>
      <c r="E291" s="1326">
        <v>0</v>
      </c>
      <c r="F291" s="1326">
        <v>0</v>
      </c>
      <c r="G291" s="1324"/>
      <c r="H291" s="1324"/>
      <c r="I291" s="1324"/>
      <c r="J291" s="1324"/>
    </row>
    <row r="292" spans="1:10" ht="15" customHeight="1" x14ac:dyDescent="0.25">
      <c r="A292" s="1324"/>
      <c r="B292" s="1327" t="s">
        <v>63</v>
      </c>
      <c r="C292" s="1326">
        <v>0</v>
      </c>
      <c r="D292" s="1326">
        <v>0</v>
      </c>
      <c r="E292" s="1326">
        <v>0</v>
      </c>
      <c r="F292" s="1326">
        <v>0</v>
      </c>
      <c r="G292" s="1324"/>
      <c r="H292" s="1324"/>
      <c r="I292" s="1324"/>
      <c r="J292" s="1324"/>
    </row>
    <row r="293" spans="1:10" ht="15" customHeight="1" x14ac:dyDescent="0.25">
      <c r="A293" s="1324"/>
      <c r="B293" s="1327" t="s">
        <v>49</v>
      </c>
      <c r="C293" s="1326">
        <v>0</v>
      </c>
      <c r="D293" s="1326">
        <v>0</v>
      </c>
      <c r="E293" s="1326">
        <v>0</v>
      </c>
      <c r="F293" s="1326">
        <v>0</v>
      </c>
      <c r="G293" s="1324"/>
      <c r="H293" s="1324"/>
      <c r="I293" s="1324"/>
      <c r="J293" s="1324"/>
    </row>
    <row r="294" spans="1:10" ht="15" customHeight="1" x14ac:dyDescent="0.25">
      <c r="A294" s="1324"/>
      <c r="B294" s="1327" t="s">
        <v>58</v>
      </c>
      <c r="C294" s="1326">
        <v>0</v>
      </c>
      <c r="D294" s="1326">
        <v>0</v>
      </c>
      <c r="E294" s="1326">
        <v>0</v>
      </c>
      <c r="F294" s="1326">
        <v>0</v>
      </c>
      <c r="G294" s="1324"/>
      <c r="H294" s="1324"/>
      <c r="I294" s="1324"/>
      <c r="J294" s="1324"/>
    </row>
    <row r="295" spans="1:10" ht="15" customHeight="1" x14ac:dyDescent="0.25">
      <c r="A295" s="1324"/>
      <c r="B295" s="1327" t="s">
        <v>59</v>
      </c>
      <c r="C295" s="1326">
        <v>0</v>
      </c>
      <c r="D295" s="1326">
        <v>0</v>
      </c>
      <c r="E295" s="1326">
        <v>0</v>
      </c>
      <c r="F295" s="1326">
        <v>0</v>
      </c>
      <c r="G295" s="1324"/>
      <c r="H295" s="1324"/>
      <c r="I295" s="1324"/>
      <c r="J295" s="1324"/>
    </row>
    <row r="296" spans="1:10" ht="15" customHeight="1" x14ac:dyDescent="0.25">
      <c r="A296" s="1324"/>
      <c r="B296" s="1327" t="s">
        <v>60</v>
      </c>
      <c r="C296" s="1326">
        <v>0</v>
      </c>
      <c r="D296" s="1326">
        <v>0</v>
      </c>
      <c r="E296" s="1326">
        <v>0</v>
      </c>
      <c r="F296" s="1326">
        <v>0</v>
      </c>
      <c r="G296" s="1324"/>
      <c r="H296" s="1324"/>
      <c r="I296" s="1324"/>
      <c r="J296" s="1324"/>
    </row>
    <row r="297" spans="1:10" ht="15" customHeight="1" x14ac:dyDescent="0.25">
      <c r="A297" s="1324"/>
      <c r="B297" s="1327" t="s">
        <v>61</v>
      </c>
      <c r="C297" s="1326">
        <v>0</v>
      </c>
      <c r="D297" s="1326">
        <v>0</v>
      </c>
      <c r="E297" s="1326">
        <v>0</v>
      </c>
      <c r="F297" s="1326">
        <v>0</v>
      </c>
      <c r="G297" s="1324"/>
      <c r="H297" s="1324"/>
      <c r="I297" s="1324"/>
      <c r="J297" s="1324"/>
    </row>
    <row r="298" spans="1:10" ht="15" customHeight="1" x14ac:dyDescent="0.25">
      <c r="A298" s="1324"/>
      <c r="B298" s="1327" t="s">
        <v>64</v>
      </c>
      <c r="C298" s="1326">
        <v>0</v>
      </c>
      <c r="D298" s="1326">
        <v>0</v>
      </c>
      <c r="E298" s="1326">
        <v>0</v>
      </c>
      <c r="F298" s="1326">
        <v>0</v>
      </c>
      <c r="G298" s="1324"/>
      <c r="H298" s="1324"/>
      <c r="I298" s="1324"/>
      <c r="J298" s="1324"/>
    </row>
    <row r="299" spans="1:10" ht="15" customHeight="1" x14ac:dyDescent="0.25">
      <c r="A299" s="1324"/>
      <c r="B299" s="1327" t="s">
        <v>65</v>
      </c>
      <c r="C299" s="1326">
        <v>0</v>
      </c>
      <c r="D299" s="1326">
        <v>0</v>
      </c>
      <c r="E299" s="1326">
        <v>0</v>
      </c>
      <c r="F299" s="1326">
        <v>0</v>
      </c>
      <c r="G299" s="1324"/>
      <c r="H299" s="1324"/>
      <c r="I299" s="1324"/>
      <c r="J299" s="1324"/>
    </row>
    <row r="300" spans="1:10" ht="20.100000000000001" customHeight="1" x14ac:dyDescent="0.25">
      <c r="A300" s="1324"/>
      <c r="B300" s="1325" t="s">
        <v>18</v>
      </c>
      <c r="C300" s="1324"/>
      <c r="D300" s="1324"/>
      <c r="E300" s="1324"/>
      <c r="F300" s="1324"/>
      <c r="G300" s="1324"/>
      <c r="H300" s="1324"/>
      <c r="I300" s="1324"/>
      <c r="J300" s="1324"/>
    </row>
  </sheetData>
  <mergeCells count="32">
    <mergeCell ref="B24:F24"/>
    <mergeCell ref="B1:F1"/>
    <mergeCell ref="B2:F2"/>
    <mergeCell ref="C3:F3"/>
    <mergeCell ref="C4:F4"/>
    <mergeCell ref="C5:F5"/>
    <mergeCell ref="C6:F6"/>
    <mergeCell ref="C7:F7"/>
    <mergeCell ref="B8:F8"/>
    <mergeCell ref="B9:F9"/>
    <mergeCell ref="C10:F10"/>
    <mergeCell ref="C17:F17"/>
    <mergeCell ref="C144:F144"/>
    <mergeCell ref="C25:F25"/>
    <mergeCell ref="C26:F26"/>
    <mergeCell ref="C27:F27"/>
    <mergeCell ref="C28:F28"/>
    <mergeCell ref="B37:F37"/>
    <mergeCell ref="C82:F82"/>
    <mergeCell ref="C83:F83"/>
    <mergeCell ref="C84:F84"/>
    <mergeCell ref="B93:F93"/>
    <mergeCell ref="C138:F138"/>
    <mergeCell ref="B143:F143"/>
    <mergeCell ref="C203:F203"/>
    <mergeCell ref="B212:F212"/>
    <mergeCell ref="C145:F145"/>
    <mergeCell ref="C146:F146"/>
    <mergeCell ref="C147:F147"/>
    <mergeCell ref="B156:F156"/>
    <mergeCell ref="C201:F201"/>
    <mergeCell ref="C202:F202"/>
  </mergeCells>
  <pageMargins left="0" right="0" top="0" bottom="0" header="0" footer="0"/>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350"/>
  <sheetViews>
    <sheetView view="pageBreakPreview" topLeftCell="A331" zoomScale="60" zoomScaleNormal="100" workbookViewId="0">
      <selection activeCell="H362" sqref="H362"/>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1803</v>
      </c>
      <c r="D3" s="1632"/>
      <c r="E3" s="1632"/>
      <c r="F3" s="1632"/>
      <c r="G3" s="23"/>
      <c r="H3" s="23"/>
      <c r="I3" s="23"/>
      <c r="J3" s="23"/>
    </row>
    <row r="4" spans="1:10" ht="14.1" customHeight="1" x14ac:dyDescent="0.25">
      <c r="A4" s="23"/>
      <c r="B4" s="25" t="s">
        <v>4</v>
      </c>
      <c r="C4" s="1631" t="s">
        <v>1802</v>
      </c>
      <c r="D4" s="1632"/>
      <c r="E4" s="1632"/>
      <c r="F4" s="1632"/>
      <c r="G4" s="23"/>
      <c r="H4" s="23"/>
      <c r="I4" s="23"/>
      <c r="J4" s="23"/>
    </row>
    <row r="5" spans="1:10" ht="14.1" customHeight="1" x14ac:dyDescent="0.25">
      <c r="A5" s="23"/>
      <c r="B5" s="25" t="s">
        <v>6</v>
      </c>
      <c r="C5" s="1631" t="s">
        <v>726</v>
      </c>
      <c r="D5" s="1632"/>
      <c r="E5" s="1632"/>
      <c r="F5" s="1632"/>
      <c r="G5" s="23"/>
      <c r="H5" s="23"/>
      <c r="I5" s="23"/>
      <c r="J5" s="23"/>
    </row>
    <row r="6" spans="1:10" ht="14.1" customHeight="1" x14ac:dyDescent="0.25">
      <c r="A6" s="23"/>
      <c r="B6" s="25" t="s">
        <v>8</v>
      </c>
      <c r="C6" s="1631" t="s">
        <v>365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62.1" customHeight="1" x14ac:dyDescent="0.25">
      <c r="A9" s="23"/>
      <c r="B9" s="1629" t="s">
        <v>1801</v>
      </c>
      <c r="C9" s="1630"/>
      <c r="D9" s="1630"/>
      <c r="E9" s="1630"/>
      <c r="F9" s="1630"/>
      <c r="G9" s="23"/>
      <c r="H9" s="23"/>
      <c r="I9" s="23"/>
      <c r="J9" s="23"/>
    </row>
    <row r="10" spans="1:10" ht="224.1" customHeight="1" x14ac:dyDescent="0.25">
      <c r="A10" s="23"/>
      <c r="B10" s="26" t="s">
        <v>14</v>
      </c>
      <c r="C10" s="1623" t="s">
        <v>1800</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20.100000000000001" customHeight="1" x14ac:dyDescent="0.25">
      <c r="A13" s="23"/>
      <c r="B13" s="27" t="s">
        <v>1799</v>
      </c>
      <c r="C13" s="31" t="s">
        <v>181</v>
      </c>
      <c r="D13" s="31" t="s">
        <v>181</v>
      </c>
      <c r="E13" s="31" t="s">
        <v>181</v>
      </c>
      <c r="F13" s="31" t="s">
        <v>181</v>
      </c>
      <c r="G13" s="23"/>
      <c r="H13" s="23"/>
      <c r="I13" s="23"/>
      <c r="J13" s="23"/>
    </row>
    <row r="14" spans="1:10" ht="20.100000000000001" customHeight="1" x14ac:dyDescent="0.25">
      <c r="A14" s="23"/>
      <c r="B14" s="27" t="s">
        <v>1798</v>
      </c>
      <c r="C14" s="31" t="s">
        <v>1797</v>
      </c>
      <c r="D14" s="31" t="s">
        <v>1796</v>
      </c>
      <c r="E14" s="31" t="s">
        <v>1795</v>
      </c>
      <c r="F14" s="31" t="s">
        <v>1795</v>
      </c>
      <c r="G14" s="23"/>
      <c r="H14" s="23"/>
      <c r="I14" s="23"/>
      <c r="J14" s="23"/>
    </row>
    <row r="15" spans="1:10" ht="41.1" customHeight="1" x14ac:dyDescent="0.25">
      <c r="A15" s="23"/>
      <c r="B15" s="27" t="s">
        <v>1794</v>
      </c>
      <c r="C15" s="31" t="s">
        <v>181</v>
      </c>
      <c r="D15" s="31" t="s">
        <v>181</v>
      </c>
      <c r="E15" s="31" t="s">
        <v>181</v>
      </c>
      <c r="F15" s="31" t="s">
        <v>181</v>
      </c>
      <c r="G15" s="23"/>
      <c r="H15" s="23"/>
      <c r="I15" s="23"/>
      <c r="J15" s="23"/>
    </row>
    <row r="16" spans="1:10" ht="129" customHeight="1" x14ac:dyDescent="0.25">
      <c r="A16" s="23"/>
      <c r="B16" s="26" t="s">
        <v>16</v>
      </c>
      <c r="C16" s="1623" t="s">
        <v>1793</v>
      </c>
      <c r="D16" s="1624"/>
      <c r="E16" s="1624"/>
      <c r="F16" s="1624"/>
      <c r="G16" s="23"/>
      <c r="H16" s="23"/>
      <c r="I16" s="23"/>
      <c r="J16" s="23"/>
    </row>
    <row r="17" spans="1:10" ht="27.95" customHeight="1" x14ac:dyDescent="0.25">
      <c r="A17" s="23"/>
      <c r="B17" s="27" t="s">
        <v>184</v>
      </c>
      <c r="C17" s="28">
        <v>2023</v>
      </c>
      <c r="D17" s="28">
        <v>2024</v>
      </c>
      <c r="E17" s="28">
        <v>2025</v>
      </c>
      <c r="F17" s="28">
        <v>2026</v>
      </c>
      <c r="G17" s="23"/>
      <c r="H17" s="23"/>
      <c r="I17" s="23"/>
      <c r="J17" s="23"/>
    </row>
    <row r="18" spans="1:10" ht="14.1" customHeight="1" x14ac:dyDescent="0.25">
      <c r="A18" s="23"/>
      <c r="B18" s="29"/>
      <c r="C18" s="30" t="s">
        <v>22</v>
      </c>
      <c r="D18" s="30" t="s">
        <v>23</v>
      </c>
      <c r="E18" s="30" t="s">
        <v>23</v>
      </c>
      <c r="F18" s="30" t="s">
        <v>23</v>
      </c>
      <c r="G18" s="23"/>
      <c r="H18" s="23"/>
      <c r="I18" s="23"/>
      <c r="J18" s="23"/>
    </row>
    <row r="19" spans="1:10" ht="20.100000000000001" customHeight="1" x14ac:dyDescent="0.25">
      <c r="A19" s="23"/>
      <c r="B19" s="27" t="s">
        <v>1792</v>
      </c>
      <c r="C19" s="31" t="s">
        <v>1783</v>
      </c>
      <c r="D19" s="31" t="s">
        <v>1783</v>
      </c>
      <c r="E19" s="31" t="s">
        <v>1783</v>
      </c>
      <c r="F19" s="31" t="s">
        <v>1783</v>
      </c>
      <c r="G19" s="23"/>
      <c r="H19" s="23"/>
      <c r="I19" s="23"/>
      <c r="J19" s="23"/>
    </row>
    <row r="20" spans="1:10" ht="20.100000000000001" customHeight="1" x14ac:dyDescent="0.25">
      <c r="A20" s="23"/>
      <c r="B20" s="27" t="s">
        <v>1791</v>
      </c>
      <c r="C20" s="31" t="s">
        <v>1790</v>
      </c>
      <c r="D20" s="31" t="s">
        <v>1790</v>
      </c>
      <c r="E20" s="31" t="s">
        <v>1790</v>
      </c>
      <c r="F20" s="31" t="s">
        <v>1790</v>
      </c>
      <c r="G20" s="23"/>
      <c r="H20" s="23"/>
      <c r="I20" s="23"/>
      <c r="J20" s="23"/>
    </row>
    <row r="21" spans="1:10" ht="30.95" customHeight="1" x14ac:dyDescent="0.25">
      <c r="A21" s="23"/>
      <c r="B21" s="27" t="s">
        <v>1789</v>
      </c>
      <c r="C21" s="31" t="s">
        <v>181</v>
      </c>
      <c r="D21" s="31" t="s">
        <v>181</v>
      </c>
      <c r="E21" s="31" t="s">
        <v>181</v>
      </c>
      <c r="F21" s="31" t="s">
        <v>181</v>
      </c>
      <c r="G21" s="23"/>
      <c r="H21" s="23"/>
      <c r="I21" s="23"/>
      <c r="J21" s="23"/>
    </row>
    <row r="22" spans="1:10" ht="30.95" customHeight="1" x14ac:dyDescent="0.25">
      <c r="A22" s="23"/>
      <c r="B22" s="27" t="s">
        <v>1788</v>
      </c>
      <c r="C22" s="31" t="s">
        <v>18</v>
      </c>
      <c r="D22" s="31" t="s">
        <v>18</v>
      </c>
      <c r="E22" s="31" t="s">
        <v>18</v>
      </c>
      <c r="F22" s="31" t="s">
        <v>18</v>
      </c>
      <c r="G22" s="23"/>
      <c r="H22" s="23"/>
      <c r="I22" s="23"/>
      <c r="J22" s="23"/>
    </row>
    <row r="23" spans="1:10" ht="14.1" customHeight="1" x14ac:dyDescent="0.25">
      <c r="A23" s="23"/>
      <c r="B23" s="1621" t="s">
        <v>27</v>
      </c>
      <c r="C23" s="1622"/>
      <c r="D23" s="1622"/>
      <c r="E23" s="1622"/>
      <c r="F23" s="1622"/>
      <c r="G23" s="23"/>
      <c r="H23" s="23"/>
      <c r="I23" s="23"/>
      <c r="J23" s="23"/>
    </row>
    <row r="24" spans="1:10" ht="14.1" customHeight="1" x14ac:dyDescent="0.25">
      <c r="A24" s="23"/>
      <c r="B24" s="32" t="s">
        <v>1787</v>
      </c>
      <c r="C24" s="1621" t="s">
        <v>1786</v>
      </c>
      <c r="D24" s="1622"/>
      <c r="E24" s="1622"/>
      <c r="F24" s="1622"/>
      <c r="G24" s="23"/>
      <c r="H24" s="23"/>
      <c r="I24" s="23"/>
      <c r="J24" s="23"/>
    </row>
    <row r="25" spans="1:10" ht="18" customHeight="1" x14ac:dyDescent="0.25">
      <c r="A25" s="23"/>
      <c r="B25" s="33" t="s">
        <v>19</v>
      </c>
      <c r="C25" s="1619" t="s">
        <v>1785</v>
      </c>
      <c r="D25" s="1620"/>
      <c r="E25" s="1620"/>
      <c r="F25" s="1620"/>
      <c r="G25" s="23"/>
      <c r="H25" s="23"/>
      <c r="I25" s="23"/>
      <c r="J25" s="23"/>
    </row>
    <row r="26" spans="1:10" ht="18" customHeight="1" x14ac:dyDescent="0.25">
      <c r="A26" s="23"/>
      <c r="B26" s="34" t="s">
        <v>20</v>
      </c>
      <c r="C26" s="1615" t="s">
        <v>1784</v>
      </c>
      <c r="D26" s="1616"/>
      <c r="E26" s="1616"/>
      <c r="F26" s="1616"/>
      <c r="G26" s="23"/>
      <c r="H26" s="23"/>
      <c r="I26" s="23"/>
      <c r="J26" s="23"/>
    </row>
    <row r="27" spans="1:10" ht="18" customHeight="1" x14ac:dyDescent="0.25">
      <c r="A27" s="23"/>
      <c r="B27" s="34" t="s">
        <v>21</v>
      </c>
      <c r="C27" s="1615" t="s">
        <v>1762</v>
      </c>
      <c r="D27" s="1616"/>
      <c r="E27" s="1616"/>
      <c r="F27" s="1616"/>
      <c r="G27" s="23"/>
      <c r="H27" s="23"/>
      <c r="I27" s="23"/>
      <c r="J27" s="23"/>
    </row>
    <row r="28" spans="1:10" ht="15" customHeight="1" x14ac:dyDescent="0.25">
      <c r="A28" s="23"/>
      <c r="B28" s="35"/>
      <c r="C28" s="36">
        <v>2023</v>
      </c>
      <c r="D28" s="36">
        <v>2024</v>
      </c>
      <c r="E28" s="36">
        <v>2025</v>
      </c>
      <c r="F28" s="36">
        <v>2026</v>
      </c>
      <c r="G28" s="23"/>
      <c r="H28" s="23"/>
      <c r="I28" s="23"/>
      <c r="J28" s="23"/>
    </row>
    <row r="29" spans="1:10" ht="15" customHeight="1" x14ac:dyDescent="0.25">
      <c r="A29" s="23"/>
      <c r="B29" s="37"/>
      <c r="C29" s="38" t="s">
        <v>22</v>
      </c>
      <c r="D29" s="38" t="s">
        <v>23</v>
      </c>
      <c r="E29" s="38" t="s">
        <v>23</v>
      </c>
      <c r="F29" s="38" t="s">
        <v>23</v>
      </c>
      <c r="G29" s="23"/>
      <c r="H29" s="23"/>
      <c r="I29" s="23"/>
      <c r="J29" s="23"/>
    </row>
    <row r="30" spans="1:10" ht="14.1" customHeight="1" x14ac:dyDescent="0.25">
      <c r="A30" s="23"/>
      <c r="B30" s="27" t="s">
        <v>33</v>
      </c>
      <c r="C30" s="31" t="s">
        <v>1783</v>
      </c>
      <c r="D30" s="31" t="s">
        <v>1783</v>
      </c>
      <c r="E30" s="31" t="s">
        <v>1783</v>
      </c>
      <c r="F30" s="31" t="s">
        <v>1783</v>
      </c>
      <c r="G30" s="23"/>
      <c r="H30" s="23"/>
      <c r="I30" s="23"/>
      <c r="J30" s="23"/>
    </row>
    <row r="31" spans="1:10" ht="14.1" customHeight="1" x14ac:dyDescent="0.25">
      <c r="A31" s="23"/>
      <c r="B31" s="27" t="s">
        <v>35</v>
      </c>
      <c r="C31" s="31" t="s">
        <v>1782</v>
      </c>
      <c r="D31" s="31" t="s">
        <v>1781</v>
      </c>
      <c r="E31" s="31" t="s">
        <v>1781</v>
      </c>
      <c r="F31" s="31" t="s">
        <v>1780</v>
      </c>
      <c r="G31" s="23"/>
      <c r="H31" s="23"/>
      <c r="I31" s="23"/>
      <c r="J31" s="23"/>
    </row>
    <row r="32" spans="1:10" ht="14.1" customHeight="1" x14ac:dyDescent="0.25">
      <c r="A32" s="23"/>
      <c r="B32" s="27" t="s">
        <v>40</v>
      </c>
      <c r="C32" s="31" t="s">
        <v>1779</v>
      </c>
      <c r="D32" s="31" t="s">
        <v>1778</v>
      </c>
      <c r="E32" s="31" t="s">
        <v>1778</v>
      </c>
      <c r="F32" s="31" t="s">
        <v>1777</v>
      </c>
      <c r="G32" s="23"/>
      <c r="H32" s="23"/>
      <c r="I32" s="23"/>
      <c r="J32" s="23"/>
    </row>
    <row r="33" spans="1:10" ht="14.1" customHeight="1" x14ac:dyDescent="0.25">
      <c r="A33" s="23"/>
      <c r="B33" s="27" t="s">
        <v>41</v>
      </c>
      <c r="C33" s="31" t="s">
        <v>18</v>
      </c>
      <c r="D33" s="31" t="s">
        <v>42</v>
      </c>
      <c r="E33" s="31" t="s">
        <v>42</v>
      </c>
      <c r="F33" s="31" t="s">
        <v>42</v>
      </c>
      <c r="G33" s="23"/>
      <c r="H33" s="23"/>
      <c r="I33" s="23"/>
      <c r="J33" s="23"/>
    </row>
    <row r="34" spans="1:10" ht="14.1" customHeight="1" x14ac:dyDescent="0.25">
      <c r="A34" s="23"/>
      <c r="B34" s="27" t="s">
        <v>43</v>
      </c>
      <c r="C34" s="31" t="s">
        <v>18</v>
      </c>
      <c r="D34" s="31" t="s">
        <v>1668</v>
      </c>
      <c r="E34" s="31" t="s">
        <v>42</v>
      </c>
      <c r="F34" s="31" t="s">
        <v>1776</v>
      </c>
      <c r="G34" s="23"/>
      <c r="H34" s="23"/>
      <c r="I34" s="23"/>
      <c r="J34" s="23"/>
    </row>
    <row r="35" spans="1:10" ht="14.1" customHeight="1" x14ac:dyDescent="0.25">
      <c r="A35" s="23"/>
      <c r="B35" s="27" t="s">
        <v>47</v>
      </c>
      <c r="C35" s="31" t="s">
        <v>18</v>
      </c>
      <c r="D35" s="31" t="s">
        <v>1668</v>
      </c>
      <c r="E35" s="31" t="s">
        <v>42</v>
      </c>
      <c r="F35" s="31" t="s">
        <v>1776</v>
      </c>
      <c r="G35" s="23"/>
      <c r="H35" s="23"/>
      <c r="I35" s="23"/>
      <c r="J35" s="23"/>
    </row>
    <row r="36" spans="1:10" ht="14.1" customHeight="1" x14ac:dyDescent="0.25">
      <c r="A36" s="23"/>
      <c r="B36" s="1617" t="s">
        <v>24</v>
      </c>
      <c r="C36" s="1618"/>
      <c r="D36" s="1618"/>
      <c r="E36" s="1618"/>
      <c r="F36" s="1618"/>
      <c r="G36" s="23"/>
      <c r="H36" s="23"/>
      <c r="I36" s="23"/>
      <c r="J36" s="23"/>
    </row>
    <row r="37" spans="1:10" ht="14.1" customHeight="1" x14ac:dyDescent="0.25">
      <c r="A37" s="23"/>
      <c r="B37" s="35"/>
      <c r="C37" s="36">
        <v>2023</v>
      </c>
      <c r="D37" s="36">
        <v>2024</v>
      </c>
      <c r="E37" s="36">
        <v>2025</v>
      </c>
      <c r="F37" s="36">
        <v>2026</v>
      </c>
      <c r="G37" s="23"/>
      <c r="H37" s="23"/>
      <c r="I37" s="23"/>
      <c r="J37" s="23"/>
    </row>
    <row r="38" spans="1:10" ht="14.1" customHeight="1" x14ac:dyDescent="0.25">
      <c r="A38" s="23"/>
      <c r="B38" s="37"/>
      <c r="C38" s="38" t="s">
        <v>22</v>
      </c>
      <c r="D38" s="38" t="s">
        <v>23</v>
      </c>
      <c r="E38" s="38" t="s">
        <v>23</v>
      </c>
      <c r="F38" s="38" t="s">
        <v>23</v>
      </c>
      <c r="G38" s="23"/>
      <c r="H38" s="23"/>
      <c r="I38" s="23"/>
      <c r="J38" s="23"/>
    </row>
    <row r="39" spans="1:10" ht="14.1" customHeight="1" x14ac:dyDescent="0.25">
      <c r="A39" s="23"/>
      <c r="B39" s="39" t="s">
        <v>48</v>
      </c>
      <c r="C39" s="40">
        <v>0</v>
      </c>
      <c r="D39" s="40">
        <v>120000000</v>
      </c>
      <c r="E39" s="40">
        <v>120000000</v>
      </c>
      <c r="F39" s="40">
        <v>120000000</v>
      </c>
      <c r="G39" s="23"/>
      <c r="H39" s="23"/>
      <c r="I39" s="23"/>
      <c r="J39" s="23"/>
    </row>
    <row r="40" spans="1:10" ht="14.1" customHeight="1" x14ac:dyDescent="0.25">
      <c r="A40" s="23"/>
      <c r="B40" s="39" t="s">
        <v>49</v>
      </c>
      <c r="C40" s="40">
        <v>0</v>
      </c>
      <c r="D40" s="40">
        <v>120000000</v>
      </c>
      <c r="E40" s="40">
        <v>120000000</v>
      </c>
      <c r="F40" s="40">
        <v>120000000</v>
      </c>
      <c r="G40" s="23"/>
      <c r="H40" s="23"/>
      <c r="I40" s="23"/>
      <c r="J40" s="23"/>
    </row>
    <row r="41" spans="1:10" ht="14.1" customHeight="1" x14ac:dyDescent="0.25">
      <c r="A41" s="23"/>
      <c r="B41" s="39" t="s">
        <v>50</v>
      </c>
      <c r="C41" s="40">
        <v>0</v>
      </c>
      <c r="D41" s="40">
        <v>0</v>
      </c>
      <c r="E41" s="40">
        <v>0</v>
      </c>
      <c r="F41" s="40">
        <v>0</v>
      </c>
      <c r="G41" s="23"/>
      <c r="H41" s="23"/>
      <c r="I41" s="23"/>
      <c r="J41" s="23"/>
    </row>
    <row r="42" spans="1:10" ht="14.1" customHeight="1" x14ac:dyDescent="0.25">
      <c r="A42" s="23"/>
      <c r="B42" s="39" t="s">
        <v>51</v>
      </c>
      <c r="C42" s="40">
        <v>0</v>
      </c>
      <c r="D42" s="40">
        <v>17020000</v>
      </c>
      <c r="E42" s="40">
        <v>17020000</v>
      </c>
      <c r="F42" s="40">
        <v>17020000</v>
      </c>
      <c r="G42" s="23"/>
      <c r="H42" s="23"/>
      <c r="I42" s="23"/>
      <c r="J42" s="23"/>
    </row>
    <row r="43" spans="1:10" ht="14.1" customHeight="1" x14ac:dyDescent="0.25">
      <c r="A43" s="23"/>
      <c r="B43" s="39" t="s">
        <v>49</v>
      </c>
      <c r="C43" s="40">
        <v>0</v>
      </c>
      <c r="D43" s="40">
        <v>17020000</v>
      </c>
      <c r="E43" s="40">
        <v>17020000</v>
      </c>
      <c r="F43" s="40">
        <v>17020000</v>
      </c>
      <c r="G43" s="23"/>
      <c r="H43" s="23"/>
      <c r="I43" s="23"/>
      <c r="J43" s="23"/>
    </row>
    <row r="44" spans="1:10" ht="14.1" customHeight="1" x14ac:dyDescent="0.25">
      <c r="A44" s="23"/>
      <c r="B44" s="39" t="s">
        <v>50</v>
      </c>
      <c r="C44" s="40">
        <v>0</v>
      </c>
      <c r="D44" s="40">
        <v>0</v>
      </c>
      <c r="E44" s="40">
        <v>0</v>
      </c>
      <c r="F44" s="40">
        <v>0</v>
      </c>
      <c r="G44" s="23"/>
      <c r="H44" s="23"/>
      <c r="I44" s="23"/>
      <c r="J44" s="23"/>
    </row>
    <row r="45" spans="1:10" ht="14.1" customHeight="1" x14ac:dyDescent="0.25">
      <c r="A45" s="23"/>
      <c r="B45" s="39" t="s">
        <v>52</v>
      </c>
      <c r="C45" s="40">
        <v>0</v>
      </c>
      <c r="D45" s="40">
        <v>41340000</v>
      </c>
      <c r="E45" s="40">
        <v>41340000</v>
      </c>
      <c r="F45" s="40">
        <v>35340000</v>
      </c>
      <c r="G45" s="23"/>
      <c r="H45" s="23"/>
      <c r="I45" s="23"/>
      <c r="J45" s="23"/>
    </row>
    <row r="46" spans="1:10" ht="14.1" customHeight="1" x14ac:dyDescent="0.25">
      <c r="A46" s="23"/>
      <c r="B46" s="39" t="s">
        <v>49</v>
      </c>
      <c r="C46" s="40">
        <v>0</v>
      </c>
      <c r="D46" s="40">
        <v>41340000</v>
      </c>
      <c r="E46" s="40">
        <v>41340000</v>
      </c>
      <c r="F46" s="40">
        <v>35340000</v>
      </c>
      <c r="G46" s="23"/>
      <c r="H46" s="23"/>
      <c r="I46" s="23"/>
      <c r="J46" s="23"/>
    </row>
    <row r="47" spans="1:10" ht="14.1" customHeight="1" x14ac:dyDescent="0.25">
      <c r="A47" s="23"/>
      <c r="B47" s="39" t="s">
        <v>50</v>
      </c>
      <c r="C47" s="40">
        <v>0</v>
      </c>
      <c r="D47" s="40">
        <v>0</v>
      </c>
      <c r="E47" s="40">
        <v>0</v>
      </c>
      <c r="F47" s="40">
        <v>0</v>
      </c>
      <c r="G47" s="23"/>
      <c r="H47" s="23"/>
      <c r="I47" s="23"/>
      <c r="J47" s="23"/>
    </row>
    <row r="48" spans="1:10" ht="14.1" customHeight="1" x14ac:dyDescent="0.25">
      <c r="A48" s="23"/>
      <c r="B48" s="39" t="s">
        <v>53</v>
      </c>
      <c r="C48" s="40">
        <v>0</v>
      </c>
      <c r="D48" s="40">
        <v>0</v>
      </c>
      <c r="E48" s="40">
        <v>0</v>
      </c>
      <c r="F48" s="40">
        <v>0</v>
      </c>
      <c r="G48" s="23"/>
      <c r="H48" s="23"/>
      <c r="I48" s="23"/>
      <c r="J48" s="23"/>
    </row>
    <row r="49" spans="1:10" ht="14.1" customHeight="1" x14ac:dyDescent="0.25">
      <c r="A49" s="23"/>
      <c r="B49" s="39" t="s">
        <v>49</v>
      </c>
      <c r="C49" s="40">
        <v>0</v>
      </c>
      <c r="D49" s="40">
        <v>0</v>
      </c>
      <c r="E49" s="40">
        <v>0</v>
      </c>
      <c r="F49" s="40">
        <v>0</v>
      </c>
      <c r="G49" s="23"/>
      <c r="H49" s="23"/>
      <c r="I49" s="23"/>
      <c r="J49" s="23"/>
    </row>
    <row r="50" spans="1:10" ht="14.1" customHeight="1" x14ac:dyDescent="0.25">
      <c r="A50" s="23"/>
      <c r="B50" s="39" t="s">
        <v>50</v>
      </c>
      <c r="C50" s="40">
        <v>0</v>
      </c>
      <c r="D50" s="40">
        <v>0</v>
      </c>
      <c r="E50" s="40">
        <v>0</v>
      </c>
      <c r="F50" s="40">
        <v>0</v>
      </c>
      <c r="G50" s="23"/>
      <c r="H50" s="23"/>
      <c r="I50" s="23"/>
      <c r="J50" s="23"/>
    </row>
    <row r="51" spans="1:10" ht="14.1" customHeight="1" x14ac:dyDescent="0.25">
      <c r="A51" s="23"/>
      <c r="B51" s="39" t="s">
        <v>54</v>
      </c>
      <c r="C51" s="40">
        <v>0</v>
      </c>
      <c r="D51" s="40">
        <v>0</v>
      </c>
      <c r="E51" s="40">
        <v>0</v>
      </c>
      <c r="F51" s="40">
        <v>0</v>
      </c>
      <c r="G51" s="23"/>
      <c r="H51" s="23"/>
      <c r="I51" s="23"/>
      <c r="J51" s="23"/>
    </row>
    <row r="52" spans="1:10" ht="14.1" customHeight="1" x14ac:dyDescent="0.25">
      <c r="A52" s="23"/>
      <c r="B52" s="39" t="s">
        <v>49</v>
      </c>
      <c r="C52" s="40">
        <v>0</v>
      </c>
      <c r="D52" s="40">
        <v>0</v>
      </c>
      <c r="E52" s="40">
        <v>0</v>
      </c>
      <c r="F52" s="40">
        <v>0</v>
      </c>
      <c r="G52" s="23"/>
      <c r="H52" s="23"/>
      <c r="I52" s="23"/>
      <c r="J52" s="23"/>
    </row>
    <row r="53" spans="1:10" ht="14.1" customHeight="1" x14ac:dyDescent="0.25">
      <c r="A53" s="23"/>
      <c r="B53" s="39" t="s">
        <v>50</v>
      </c>
      <c r="C53" s="40">
        <v>0</v>
      </c>
      <c r="D53" s="40">
        <v>0</v>
      </c>
      <c r="E53" s="40">
        <v>0</v>
      </c>
      <c r="F53" s="40">
        <v>0</v>
      </c>
      <c r="G53" s="23"/>
      <c r="H53" s="23"/>
      <c r="I53" s="23"/>
      <c r="J53" s="23"/>
    </row>
    <row r="54" spans="1:10" ht="14.1" customHeight="1" x14ac:dyDescent="0.25">
      <c r="A54" s="23"/>
      <c r="B54" s="39" t="s">
        <v>55</v>
      </c>
      <c r="C54" s="40">
        <v>0</v>
      </c>
      <c r="D54" s="40">
        <v>0</v>
      </c>
      <c r="E54" s="40">
        <v>0</v>
      </c>
      <c r="F54" s="40">
        <v>0</v>
      </c>
      <c r="G54" s="23"/>
      <c r="H54" s="23"/>
      <c r="I54" s="23"/>
      <c r="J54" s="23"/>
    </row>
    <row r="55" spans="1:10" ht="14.1" customHeight="1" x14ac:dyDescent="0.25">
      <c r="A55" s="23"/>
      <c r="B55" s="39" t="s">
        <v>49</v>
      </c>
      <c r="C55" s="40">
        <v>0</v>
      </c>
      <c r="D55" s="40">
        <v>0</v>
      </c>
      <c r="E55" s="40">
        <v>0</v>
      </c>
      <c r="F55" s="40">
        <v>0</v>
      </c>
      <c r="G55" s="23"/>
      <c r="H55" s="23"/>
      <c r="I55" s="23"/>
      <c r="J55" s="23"/>
    </row>
    <row r="56" spans="1:10" ht="14.1" customHeight="1" x14ac:dyDescent="0.25">
      <c r="A56" s="23"/>
      <c r="B56" s="39" t="s">
        <v>50</v>
      </c>
      <c r="C56" s="40">
        <v>0</v>
      </c>
      <c r="D56" s="40">
        <v>0</v>
      </c>
      <c r="E56" s="40">
        <v>0</v>
      </c>
      <c r="F56" s="40">
        <v>0</v>
      </c>
      <c r="G56" s="23"/>
      <c r="H56" s="23"/>
      <c r="I56" s="23"/>
      <c r="J56" s="23"/>
    </row>
    <row r="57" spans="1:10" ht="14.1" customHeight="1" x14ac:dyDescent="0.25">
      <c r="A57" s="23"/>
      <c r="B57" s="39" t="s">
        <v>56</v>
      </c>
      <c r="C57" s="40">
        <v>0</v>
      </c>
      <c r="D57" s="40">
        <v>240000</v>
      </c>
      <c r="E57" s="40">
        <v>240000</v>
      </c>
      <c r="F57" s="40">
        <v>240000</v>
      </c>
      <c r="G57" s="23"/>
      <c r="H57" s="23"/>
      <c r="I57" s="23"/>
      <c r="J57" s="23"/>
    </row>
    <row r="58" spans="1:10" ht="14.1" customHeight="1" x14ac:dyDescent="0.25">
      <c r="A58" s="23"/>
      <c r="B58" s="39" t="s">
        <v>49</v>
      </c>
      <c r="C58" s="40">
        <v>0</v>
      </c>
      <c r="D58" s="40">
        <v>240000</v>
      </c>
      <c r="E58" s="40">
        <v>240000</v>
      </c>
      <c r="F58" s="40">
        <v>240000</v>
      </c>
      <c r="G58" s="23"/>
      <c r="H58" s="23"/>
      <c r="I58" s="23"/>
      <c r="J58" s="23"/>
    </row>
    <row r="59" spans="1:10" ht="14.1" customHeight="1" x14ac:dyDescent="0.25">
      <c r="A59" s="23"/>
      <c r="B59" s="39" t="s">
        <v>50</v>
      </c>
      <c r="C59" s="40">
        <v>0</v>
      </c>
      <c r="D59" s="40">
        <v>0</v>
      </c>
      <c r="E59" s="40">
        <v>0</v>
      </c>
      <c r="F59" s="40">
        <v>0</v>
      </c>
      <c r="G59" s="23"/>
      <c r="H59" s="23"/>
      <c r="I59" s="23"/>
      <c r="J59" s="23"/>
    </row>
    <row r="60" spans="1:10" ht="14.1" customHeight="1" x14ac:dyDescent="0.25">
      <c r="A60" s="23"/>
      <c r="B60" s="39" t="s">
        <v>57</v>
      </c>
      <c r="C60" s="40">
        <v>0</v>
      </c>
      <c r="D60" s="40">
        <v>0</v>
      </c>
      <c r="E60" s="40">
        <v>0</v>
      </c>
      <c r="F60" s="40">
        <v>0</v>
      </c>
      <c r="G60" s="23"/>
      <c r="H60" s="23"/>
      <c r="I60" s="23"/>
      <c r="J60" s="23"/>
    </row>
    <row r="61" spans="1:10" ht="14.1" customHeight="1" x14ac:dyDescent="0.25">
      <c r="A61" s="23"/>
      <c r="B61" s="39" t="s">
        <v>49</v>
      </c>
      <c r="C61" s="40">
        <v>0</v>
      </c>
      <c r="D61" s="40">
        <v>0</v>
      </c>
      <c r="E61" s="40">
        <v>0</v>
      </c>
      <c r="F61" s="40">
        <v>0</v>
      </c>
      <c r="G61" s="23"/>
      <c r="H61" s="23"/>
      <c r="I61" s="23"/>
      <c r="J61" s="23"/>
    </row>
    <row r="62" spans="1:10" ht="14.1" customHeight="1" x14ac:dyDescent="0.25">
      <c r="A62" s="23"/>
      <c r="B62" s="39" t="s">
        <v>58</v>
      </c>
      <c r="C62" s="40">
        <v>0</v>
      </c>
      <c r="D62" s="40">
        <v>0</v>
      </c>
      <c r="E62" s="40">
        <v>0</v>
      </c>
      <c r="F62" s="40">
        <v>0</v>
      </c>
      <c r="G62" s="23"/>
      <c r="H62" s="23"/>
      <c r="I62" s="23"/>
      <c r="J62" s="23"/>
    </row>
    <row r="63" spans="1:10" ht="14.1" customHeight="1" x14ac:dyDescent="0.25">
      <c r="A63" s="23"/>
      <c r="B63" s="39" t="s">
        <v>59</v>
      </c>
      <c r="C63" s="40">
        <v>0</v>
      </c>
      <c r="D63" s="40">
        <v>0</v>
      </c>
      <c r="E63" s="40">
        <v>0</v>
      </c>
      <c r="F63" s="40">
        <v>0</v>
      </c>
      <c r="G63" s="23"/>
      <c r="H63" s="23"/>
      <c r="I63" s="23"/>
      <c r="J63" s="23"/>
    </row>
    <row r="64" spans="1:10" ht="14.1" customHeight="1" x14ac:dyDescent="0.25">
      <c r="A64" s="23"/>
      <c r="B64" s="39" t="s">
        <v>60</v>
      </c>
      <c r="C64" s="40">
        <v>0</v>
      </c>
      <c r="D64" s="40">
        <v>0</v>
      </c>
      <c r="E64" s="40">
        <v>0</v>
      </c>
      <c r="F64" s="40">
        <v>0</v>
      </c>
      <c r="G64" s="23"/>
      <c r="H64" s="23"/>
      <c r="I64" s="23"/>
      <c r="J64" s="23"/>
    </row>
    <row r="65" spans="1:10" ht="14.1" customHeight="1" x14ac:dyDescent="0.25">
      <c r="A65" s="23"/>
      <c r="B65" s="39" t="s">
        <v>61</v>
      </c>
      <c r="C65" s="40">
        <v>0</v>
      </c>
      <c r="D65" s="40">
        <v>0</v>
      </c>
      <c r="E65" s="40">
        <v>0</v>
      </c>
      <c r="F65" s="40">
        <v>0</v>
      </c>
      <c r="G65" s="23"/>
      <c r="H65" s="23"/>
      <c r="I65" s="23"/>
      <c r="J65" s="23"/>
    </row>
    <row r="66" spans="1:10" ht="14.1" customHeight="1" x14ac:dyDescent="0.25">
      <c r="A66" s="23"/>
      <c r="B66" s="39" t="s">
        <v>62</v>
      </c>
      <c r="C66" s="40">
        <v>0</v>
      </c>
      <c r="D66" s="40">
        <v>0</v>
      </c>
      <c r="E66" s="40">
        <v>0</v>
      </c>
      <c r="F66" s="40">
        <v>0</v>
      </c>
      <c r="G66" s="23"/>
      <c r="H66" s="23"/>
      <c r="I66" s="23"/>
      <c r="J66" s="23"/>
    </row>
    <row r="67" spans="1:10" ht="14.1" customHeight="1" x14ac:dyDescent="0.25">
      <c r="A67" s="23"/>
      <c r="B67" s="39" t="s">
        <v>49</v>
      </c>
      <c r="C67" s="40">
        <v>0</v>
      </c>
      <c r="D67" s="40">
        <v>0</v>
      </c>
      <c r="E67" s="40">
        <v>0</v>
      </c>
      <c r="F67" s="40">
        <v>0</v>
      </c>
      <c r="G67" s="23"/>
      <c r="H67" s="23"/>
      <c r="I67" s="23"/>
      <c r="J67" s="23"/>
    </row>
    <row r="68" spans="1:10" ht="14.1" customHeight="1" x14ac:dyDescent="0.25">
      <c r="A68" s="23"/>
      <c r="B68" s="39" t="s">
        <v>58</v>
      </c>
      <c r="C68" s="40">
        <v>0</v>
      </c>
      <c r="D68" s="40">
        <v>0</v>
      </c>
      <c r="E68" s="40">
        <v>0</v>
      </c>
      <c r="F68" s="40">
        <v>0</v>
      </c>
      <c r="G68" s="23"/>
      <c r="H68" s="23"/>
      <c r="I68" s="23"/>
      <c r="J68" s="23"/>
    </row>
    <row r="69" spans="1:10" ht="14.1" customHeight="1" x14ac:dyDescent="0.25">
      <c r="A69" s="23"/>
      <c r="B69" s="39" t="s">
        <v>59</v>
      </c>
      <c r="C69" s="40">
        <v>0</v>
      </c>
      <c r="D69" s="40">
        <v>0</v>
      </c>
      <c r="E69" s="40">
        <v>0</v>
      </c>
      <c r="F69" s="40">
        <v>0</v>
      </c>
      <c r="G69" s="23"/>
      <c r="H69" s="23"/>
      <c r="I69" s="23"/>
      <c r="J69" s="23"/>
    </row>
    <row r="70" spans="1:10" ht="14.1" customHeight="1" x14ac:dyDescent="0.25">
      <c r="A70" s="23"/>
      <c r="B70" s="39" t="s">
        <v>60</v>
      </c>
      <c r="C70" s="40">
        <v>0</v>
      </c>
      <c r="D70" s="40">
        <v>0</v>
      </c>
      <c r="E70" s="40">
        <v>0</v>
      </c>
      <c r="F70" s="40">
        <v>0</v>
      </c>
      <c r="G70" s="23"/>
      <c r="H70" s="23"/>
      <c r="I70" s="23"/>
      <c r="J70" s="23"/>
    </row>
    <row r="71" spans="1:10" ht="14.1" customHeight="1" x14ac:dyDescent="0.25">
      <c r="A71" s="23"/>
      <c r="B71" s="39" t="s">
        <v>61</v>
      </c>
      <c r="C71" s="40">
        <v>0</v>
      </c>
      <c r="D71" s="40">
        <v>0</v>
      </c>
      <c r="E71" s="40">
        <v>0</v>
      </c>
      <c r="F71" s="40">
        <v>0</v>
      </c>
      <c r="G71" s="23"/>
      <c r="H71" s="23"/>
      <c r="I71" s="23"/>
      <c r="J71" s="23"/>
    </row>
    <row r="72" spans="1:10" ht="14.1" customHeight="1" x14ac:dyDescent="0.25">
      <c r="A72" s="23"/>
      <c r="B72" s="39" t="s">
        <v>63</v>
      </c>
      <c r="C72" s="40">
        <v>0</v>
      </c>
      <c r="D72" s="40">
        <v>0</v>
      </c>
      <c r="E72" s="40">
        <v>0</v>
      </c>
      <c r="F72" s="40">
        <v>0</v>
      </c>
      <c r="G72" s="23"/>
      <c r="H72" s="23"/>
      <c r="I72" s="23"/>
      <c r="J72" s="23"/>
    </row>
    <row r="73" spans="1:10" ht="14.1" customHeight="1" x14ac:dyDescent="0.25">
      <c r="A73" s="23"/>
      <c r="B73" s="39" t="s">
        <v>49</v>
      </c>
      <c r="C73" s="40">
        <v>0</v>
      </c>
      <c r="D73" s="40">
        <v>0</v>
      </c>
      <c r="E73" s="40">
        <v>0</v>
      </c>
      <c r="F73" s="40">
        <v>0</v>
      </c>
      <c r="G73" s="23"/>
      <c r="H73" s="23"/>
      <c r="I73" s="23"/>
      <c r="J73" s="23"/>
    </row>
    <row r="74" spans="1:10" ht="14.1" customHeight="1" x14ac:dyDescent="0.25">
      <c r="A74" s="23"/>
      <c r="B74" s="39" t="s">
        <v>58</v>
      </c>
      <c r="C74" s="40">
        <v>0</v>
      </c>
      <c r="D74" s="40">
        <v>0</v>
      </c>
      <c r="E74" s="40">
        <v>0</v>
      </c>
      <c r="F74" s="40">
        <v>0</v>
      </c>
      <c r="G74" s="23"/>
      <c r="H74" s="23"/>
      <c r="I74" s="23"/>
      <c r="J74" s="23"/>
    </row>
    <row r="75" spans="1:10" ht="14.1" customHeight="1" x14ac:dyDescent="0.25">
      <c r="A75" s="23"/>
      <c r="B75" s="39" t="s">
        <v>59</v>
      </c>
      <c r="C75" s="40">
        <v>0</v>
      </c>
      <c r="D75" s="40">
        <v>0</v>
      </c>
      <c r="E75" s="40">
        <v>0</v>
      </c>
      <c r="F75" s="40">
        <v>0</v>
      </c>
      <c r="G75" s="23"/>
      <c r="H75" s="23"/>
      <c r="I75" s="23"/>
      <c r="J75" s="23"/>
    </row>
    <row r="76" spans="1:10" ht="14.1" customHeight="1" x14ac:dyDescent="0.25">
      <c r="A76" s="23"/>
      <c r="B76" s="39" t="s">
        <v>60</v>
      </c>
      <c r="C76" s="40">
        <v>0</v>
      </c>
      <c r="D76" s="40">
        <v>0</v>
      </c>
      <c r="E76" s="40">
        <v>0</v>
      </c>
      <c r="F76" s="40">
        <v>0</v>
      </c>
      <c r="G76" s="23"/>
      <c r="H76" s="23"/>
      <c r="I76" s="23"/>
      <c r="J76" s="23"/>
    </row>
    <row r="77" spans="1:10" ht="14.1" customHeight="1" x14ac:dyDescent="0.25">
      <c r="A77" s="23"/>
      <c r="B77" s="39" t="s">
        <v>61</v>
      </c>
      <c r="C77" s="40">
        <v>0</v>
      </c>
      <c r="D77" s="40">
        <v>0</v>
      </c>
      <c r="E77" s="40">
        <v>0</v>
      </c>
      <c r="F77" s="40">
        <v>0</v>
      </c>
      <c r="G77" s="23"/>
      <c r="H77" s="23"/>
      <c r="I77" s="23"/>
      <c r="J77" s="23"/>
    </row>
    <row r="78" spans="1:10" ht="14.1" customHeight="1" x14ac:dyDescent="0.25">
      <c r="A78" s="23"/>
      <c r="B78" s="39" t="s">
        <v>64</v>
      </c>
      <c r="C78" s="40">
        <v>0</v>
      </c>
      <c r="D78" s="40">
        <v>0</v>
      </c>
      <c r="E78" s="40">
        <v>0</v>
      </c>
      <c r="F78" s="40">
        <v>0</v>
      </c>
      <c r="G78" s="23"/>
      <c r="H78" s="23"/>
      <c r="I78" s="23"/>
      <c r="J78" s="23"/>
    </row>
    <row r="79" spans="1:10" ht="14.1" customHeight="1" x14ac:dyDescent="0.25">
      <c r="A79" s="23"/>
      <c r="B79" s="39" t="s">
        <v>65</v>
      </c>
      <c r="C79" s="40">
        <v>0</v>
      </c>
      <c r="D79" s="40">
        <v>0</v>
      </c>
      <c r="E79" s="40">
        <v>0</v>
      </c>
      <c r="F79" s="40">
        <v>0</v>
      </c>
      <c r="G79" s="23"/>
      <c r="H79" s="23"/>
      <c r="I79" s="23"/>
      <c r="J79" s="23"/>
    </row>
    <row r="80" spans="1:10" ht="14.1" customHeight="1" x14ac:dyDescent="0.25">
      <c r="A80" s="23"/>
      <c r="B80" s="41" t="s">
        <v>25</v>
      </c>
      <c r="C80" s="40">
        <v>0</v>
      </c>
      <c r="D80" s="40">
        <v>178600000</v>
      </c>
      <c r="E80" s="40">
        <v>178600000</v>
      </c>
      <c r="F80" s="40">
        <v>172600000</v>
      </c>
      <c r="G80" s="23"/>
      <c r="H80" s="23"/>
      <c r="I80" s="23"/>
      <c r="J80" s="23"/>
    </row>
    <row r="81" spans="1:10" ht="14.1" customHeight="1" x14ac:dyDescent="0.25">
      <c r="A81" s="23"/>
      <c r="B81" s="1621" t="s">
        <v>66</v>
      </c>
      <c r="C81" s="1622"/>
      <c r="D81" s="1622"/>
      <c r="E81" s="1622"/>
      <c r="F81" s="1622"/>
      <c r="G81" s="23"/>
      <c r="H81" s="23"/>
      <c r="I81" s="23"/>
      <c r="J81" s="23"/>
    </row>
    <row r="82" spans="1:10" ht="14.1" customHeight="1" x14ac:dyDescent="0.25">
      <c r="A82" s="23"/>
      <c r="B82" s="32" t="s">
        <v>1775</v>
      </c>
      <c r="C82" s="1621" t="s">
        <v>1253</v>
      </c>
      <c r="D82" s="1622"/>
      <c r="E82" s="1622"/>
      <c r="F82" s="1622"/>
      <c r="G82" s="23"/>
      <c r="H82" s="23"/>
      <c r="I82" s="23"/>
      <c r="J82" s="23"/>
    </row>
    <row r="83" spans="1:10" ht="18" customHeight="1" x14ac:dyDescent="0.25">
      <c r="A83" s="23"/>
      <c r="B83" s="33" t="s">
        <v>19</v>
      </c>
      <c r="C83" s="1619" t="s">
        <v>1774</v>
      </c>
      <c r="D83" s="1620"/>
      <c r="E83" s="1620"/>
      <c r="F83" s="1620"/>
      <c r="G83" s="23"/>
      <c r="H83" s="23"/>
      <c r="I83" s="23"/>
      <c r="J83" s="23"/>
    </row>
    <row r="84" spans="1:10" ht="18" customHeight="1" x14ac:dyDescent="0.25">
      <c r="A84" s="23"/>
      <c r="B84" s="34" t="s">
        <v>20</v>
      </c>
      <c r="C84" s="1615" t="s">
        <v>1773</v>
      </c>
      <c r="D84" s="1616"/>
      <c r="E84" s="1616"/>
      <c r="F84" s="1616"/>
      <c r="G84" s="23"/>
      <c r="H84" s="23"/>
      <c r="I84" s="23"/>
      <c r="J84" s="23"/>
    </row>
    <row r="85" spans="1:10" ht="18" customHeight="1" x14ac:dyDescent="0.25">
      <c r="A85" s="23"/>
      <c r="B85" s="34" t="s">
        <v>21</v>
      </c>
      <c r="C85" s="1615" t="s">
        <v>1762</v>
      </c>
      <c r="D85" s="1616"/>
      <c r="E85" s="1616"/>
      <c r="F85" s="1616"/>
      <c r="G85" s="23"/>
      <c r="H85" s="23"/>
      <c r="I85" s="23"/>
      <c r="J85" s="23"/>
    </row>
    <row r="86" spans="1:10" ht="15" customHeight="1" x14ac:dyDescent="0.25">
      <c r="A86" s="23"/>
      <c r="B86" s="35"/>
      <c r="C86" s="36">
        <v>2023</v>
      </c>
      <c r="D86" s="36">
        <v>2024</v>
      </c>
      <c r="E86" s="36">
        <v>2025</v>
      </c>
      <c r="F86" s="36">
        <v>2026</v>
      </c>
      <c r="G86" s="23"/>
      <c r="H86" s="23"/>
      <c r="I86" s="23"/>
      <c r="J86" s="23"/>
    </row>
    <row r="87" spans="1:10" ht="15" customHeight="1" x14ac:dyDescent="0.25">
      <c r="A87" s="23"/>
      <c r="B87" s="37"/>
      <c r="C87" s="38" t="s">
        <v>22</v>
      </c>
      <c r="D87" s="38" t="s">
        <v>23</v>
      </c>
      <c r="E87" s="38" t="s">
        <v>23</v>
      </c>
      <c r="F87" s="38" t="s">
        <v>23</v>
      </c>
      <c r="G87" s="23"/>
      <c r="H87" s="23"/>
      <c r="I87" s="23"/>
      <c r="J87" s="23"/>
    </row>
    <row r="88" spans="1:10" ht="14.1" customHeight="1" x14ac:dyDescent="0.25">
      <c r="A88" s="23"/>
      <c r="B88" s="27" t="s">
        <v>33</v>
      </c>
      <c r="C88" s="31" t="s">
        <v>1499</v>
      </c>
      <c r="D88" s="31" t="s">
        <v>1352</v>
      </c>
      <c r="E88" s="31" t="s">
        <v>1352</v>
      </c>
      <c r="F88" s="31" t="s">
        <v>248</v>
      </c>
      <c r="G88" s="23"/>
      <c r="H88" s="23"/>
      <c r="I88" s="23"/>
      <c r="J88" s="23"/>
    </row>
    <row r="89" spans="1:10" ht="14.1" customHeight="1" x14ac:dyDescent="0.25">
      <c r="A89" s="23"/>
      <c r="B89" s="27" t="s">
        <v>35</v>
      </c>
      <c r="C89" s="31" t="s">
        <v>1772</v>
      </c>
      <c r="D89" s="31" t="s">
        <v>1319</v>
      </c>
      <c r="E89" s="31" t="s">
        <v>1319</v>
      </c>
      <c r="F89" s="31" t="s">
        <v>399</v>
      </c>
      <c r="G89" s="23"/>
      <c r="H89" s="23"/>
      <c r="I89" s="23"/>
      <c r="J89" s="23"/>
    </row>
    <row r="90" spans="1:10" ht="14.1" customHeight="1" x14ac:dyDescent="0.25">
      <c r="A90" s="23"/>
      <c r="B90" s="27" t="s">
        <v>40</v>
      </c>
      <c r="C90" s="31" t="s">
        <v>1771</v>
      </c>
      <c r="D90" s="31" t="s">
        <v>1348</v>
      </c>
      <c r="E90" s="31" t="s">
        <v>1348</v>
      </c>
      <c r="F90" s="31" t="s">
        <v>240</v>
      </c>
      <c r="G90" s="23"/>
      <c r="H90" s="23"/>
      <c r="I90" s="23"/>
      <c r="J90" s="23"/>
    </row>
    <row r="91" spans="1:10" ht="14.1" customHeight="1" x14ac:dyDescent="0.25">
      <c r="A91" s="23"/>
      <c r="B91" s="27" t="s">
        <v>41</v>
      </c>
      <c r="C91" s="31" t="s">
        <v>18</v>
      </c>
      <c r="D91" s="31" t="s">
        <v>1770</v>
      </c>
      <c r="E91" s="31" t="s">
        <v>42</v>
      </c>
      <c r="F91" s="31" t="s">
        <v>1769</v>
      </c>
      <c r="G91" s="23"/>
      <c r="H91" s="23"/>
      <c r="I91" s="23"/>
      <c r="J91" s="23"/>
    </row>
    <row r="92" spans="1:10" ht="14.1" customHeight="1" x14ac:dyDescent="0.25">
      <c r="A92" s="23"/>
      <c r="B92" s="27" t="s">
        <v>43</v>
      </c>
      <c r="C92" s="31" t="s">
        <v>18</v>
      </c>
      <c r="D92" s="31" t="s">
        <v>1542</v>
      </c>
      <c r="E92" s="31" t="s">
        <v>42</v>
      </c>
      <c r="F92" s="31" t="s">
        <v>1346</v>
      </c>
      <c r="G92" s="23"/>
      <c r="H92" s="23"/>
      <c r="I92" s="23"/>
      <c r="J92" s="23"/>
    </row>
    <row r="93" spans="1:10" ht="14.1" customHeight="1" x14ac:dyDescent="0.25">
      <c r="A93" s="23"/>
      <c r="B93" s="27" t="s">
        <v>47</v>
      </c>
      <c r="C93" s="31" t="s">
        <v>18</v>
      </c>
      <c r="D93" s="31" t="s">
        <v>1768</v>
      </c>
      <c r="E93" s="31" t="s">
        <v>42</v>
      </c>
      <c r="F93" s="31" t="s">
        <v>1767</v>
      </c>
      <c r="G93" s="23"/>
      <c r="H93" s="23"/>
      <c r="I93" s="23"/>
      <c r="J93" s="23"/>
    </row>
    <row r="94" spans="1:10" ht="14.1" customHeight="1" x14ac:dyDescent="0.25">
      <c r="A94" s="23"/>
      <c r="B94" s="1617" t="s">
        <v>24</v>
      </c>
      <c r="C94" s="1618"/>
      <c r="D94" s="1618"/>
      <c r="E94" s="1618"/>
      <c r="F94" s="1618"/>
      <c r="G94" s="23"/>
      <c r="H94" s="23"/>
      <c r="I94" s="23"/>
      <c r="J94" s="23"/>
    </row>
    <row r="95" spans="1:10" ht="14.1" customHeight="1" x14ac:dyDescent="0.25">
      <c r="A95" s="23"/>
      <c r="B95" s="35"/>
      <c r="C95" s="36">
        <v>2023</v>
      </c>
      <c r="D95" s="36">
        <v>2024</v>
      </c>
      <c r="E95" s="36">
        <v>2025</v>
      </c>
      <c r="F95" s="36">
        <v>2026</v>
      </c>
      <c r="G95" s="23"/>
      <c r="H95" s="23"/>
      <c r="I95" s="23"/>
      <c r="J95" s="23"/>
    </row>
    <row r="96" spans="1:10" ht="14.1" customHeight="1" x14ac:dyDescent="0.25">
      <c r="A96" s="23"/>
      <c r="B96" s="37"/>
      <c r="C96" s="38" t="s">
        <v>22</v>
      </c>
      <c r="D96" s="38" t="s">
        <v>23</v>
      </c>
      <c r="E96" s="38" t="s">
        <v>23</v>
      </c>
      <c r="F96" s="38" t="s">
        <v>23</v>
      </c>
      <c r="G96" s="23"/>
      <c r="H96" s="23"/>
      <c r="I96" s="23"/>
      <c r="J96" s="23"/>
    </row>
    <row r="97" spans="1:10" ht="14.1" customHeight="1" x14ac:dyDescent="0.25">
      <c r="A97" s="23"/>
      <c r="B97" s="39" t="s">
        <v>48</v>
      </c>
      <c r="C97" s="40">
        <v>0</v>
      </c>
      <c r="D97" s="40">
        <v>0</v>
      </c>
      <c r="E97" s="40">
        <v>0</v>
      </c>
      <c r="F97" s="40">
        <v>0</v>
      </c>
      <c r="G97" s="23"/>
      <c r="H97" s="23"/>
      <c r="I97" s="23"/>
      <c r="J97" s="23"/>
    </row>
    <row r="98" spans="1:10" ht="14.1" customHeight="1" x14ac:dyDescent="0.25">
      <c r="A98" s="23"/>
      <c r="B98" s="39" t="s">
        <v>49</v>
      </c>
      <c r="C98" s="40">
        <v>0</v>
      </c>
      <c r="D98" s="40">
        <v>0</v>
      </c>
      <c r="E98" s="40">
        <v>0</v>
      </c>
      <c r="F98" s="40">
        <v>0</v>
      </c>
      <c r="G98" s="23"/>
      <c r="H98" s="23"/>
      <c r="I98" s="23"/>
      <c r="J98" s="23"/>
    </row>
    <row r="99" spans="1:10" ht="14.1" customHeight="1" x14ac:dyDescent="0.25">
      <c r="A99" s="23"/>
      <c r="B99" s="39" t="s">
        <v>50</v>
      </c>
      <c r="C99" s="40">
        <v>0</v>
      </c>
      <c r="D99" s="40">
        <v>0</v>
      </c>
      <c r="E99" s="40">
        <v>0</v>
      </c>
      <c r="F99" s="40">
        <v>0</v>
      </c>
      <c r="G99" s="23"/>
      <c r="H99" s="23"/>
      <c r="I99" s="23"/>
      <c r="J99" s="23"/>
    </row>
    <row r="100" spans="1:10" ht="14.1" customHeight="1" x14ac:dyDescent="0.25">
      <c r="A100" s="23"/>
      <c r="B100" s="39" t="s">
        <v>51</v>
      </c>
      <c r="C100" s="40">
        <v>0</v>
      </c>
      <c r="D100" s="40">
        <v>0</v>
      </c>
      <c r="E100" s="40">
        <v>0</v>
      </c>
      <c r="F100" s="40">
        <v>0</v>
      </c>
      <c r="G100" s="23"/>
      <c r="H100" s="23"/>
      <c r="I100" s="23"/>
      <c r="J100" s="23"/>
    </row>
    <row r="101" spans="1:10" ht="14.1" customHeight="1" x14ac:dyDescent="0.25">
      <c r="A101" s="23"/>
      <c r="B101" s="39" t="s">
        <v>49</v>
      </c>
      <c r="C101" s="40">
        <v>0</v>
      </c>
      <c r="D101" s="40">
        <v>0</v>
      </c>
      <c r="E101" s="40">
        <v>0</v>
      </c>
      <c r="F101" s="40">
        <v>0</v>
      </c>
      <c r="G101" s="23"/>
      <c r="H101" s="23"/>
      <c r="I101" s="23"/>
      <c r="J101" s="23"/>
    </row>
    <row r="102" spans="1:10" ht="14.1" customHeight="1" x14ac:dyDescent="0.25">
      <c r="A102" s="23"/>
      <c r="B102" s="39" t="s">
        <v>50</v>
      </c>
      <c r="C102" s="40">
        <v>0</v>
      </c>
      <c r="D102" s="40">
        <v>0</v>
      </c>
      <c r="E102" s="40">
        <v>0</v>
      </c>
      <c r="F102" s="40">
        <v>0</v>
      </c>
      <c r="G102" s="23"/>
      <c r="H102" s="23"/>
      <c r="I102" s="23"/>
      <c r="J102" s="23"/>
    </row>
    <row r="103" spans="1:10" ht="14.1" customHeight="1" x14ac:dyDescent="0.25">
      <c r="A103" s="23"/>
      <c r="B103" s="39" t="s">
        <v>52</v>
      </c>
      <c r="C103" s="40">
        <v>0</v>
      </c>
      <c r="D103" s="40">
        <v>0</v>
      </c>
      <c r="E103" s="40">
        <v>0</v>
      </c>
      <c r="F103" s="40">
        <v>0</v>
      </c>
      <c r="G103" s="23"/>
      <c r="H103" s="23"/>
      <c r="I103" s="23"/>
      <c r="J103" s="23"/>
    </row>
    <row r="104" spans="1:10" ht="14.1" customHeight="1" x14ac:dyDescent="0.25">
      <c r="A104" s="23"/>
      <c r="B104" s="39" t="s">
        <v>49</v>
      </c>
      <c r="C104" s="40">
        <v>0</v>
      </c>
      <c r="D104" s="40">
        <v>0</v>
      </c>
      <c r="E104" s="40">
        <v>0</v>
      </c>
      <c r="F104" s="40">
        <v>0</v>
      </c>
      <c r="G104" s="23"/>
      <c r="H104" s="23"/>
      <c r="I104" s="23"/>
      <c r="J104" s="23"/>
    </row>
    <row r="105" spans="1:10" ht="14.1" customHeight="1" x14ac:dyDescent="0.25">
      <c r="A105" s="23"/>
      <c r="B105" s="39" t="s">
        <v>50</v>
      </c>
      <c r="C105" s="40">
        <v>0</v>
      </c>
      <c r="D105" s="40">
        <v>0</v>
      </c>
      <c r="E105" s="40">
        <v>0</v>
      </c>
      <c r="F105" s="40">
        <v>0</v>
      </c>
      <c r="G105" s="23"/>
      <c r="H105" s="23"/>
      <c r="I105" s="23"/>
      <c r="J105" s="23"/>
    </row>
    <row r="106" spans="1:10" ht="14.1" customHeight="1" x14ac:dyDescent="0.25">
      <c r="A106" s="23"/>
      <c r="B106" s="39" t="s">
        <v>53</v>
      </c>
      <c r="C106" s="40">
        <v>0</v>
      </c>
      <c r="D106" s="40">
        <v>0</v>
      </c>
      <c r="E106" s="40">
        <v>0</v>
      </c>
      <c r="F106" s="40">
        <v>0</v>
      </c>
      <c r="G106" s="23"/>
      <c r="H106" s="23"/>
      <c r="I106" s="23"/>
      <c r="J106" s="23"/>
    </row>
    <row r="107" spans="1:10" ht="14.1" customHeight="1" x14ac:dyDescent="0.25">
      <c r="A107" s="23"/>
      <c r="B107" s="39" t="s">
        <v>49</v>
      </c>
      <c r="C107" s="40">
        <v>0</v>
      </c>
      <c r="D107" s="40">
        <v>0</v>
      </c>
      <c r="E107" s="40">
        <v>0</v>
      </c>
      <c r="F107" s="40">
        <v>0</v>
      </c>
      <c r="G107" s="23"/>
      <c r="H107" s="23"/>
      <c r="I107" s="23"/>
      <c r="J107" s="23"/>
    </row>
    <row r="108" spans="1:10" ht="14.1" customHeight="1" x14ac:dyDescent="0.25">
      <c r="A108" s="23"/>
      <c r="B108" s="39" t="s">
        <v>50</v>
      </c>
      <c r="C108" s="40">
        <v>0</v>
      </c>
      <c r="D108" s="40">
        <v>0</v>
      </c>
      <c r="E108" s="40">
        <v>0</v>
      </c>
      <c r="F108" s="40">
        <v>0</v>
      </c>
      <c r="G108" s="23"/>
      <c r="H108" s="23"/>
      <c r="I108" s="23"/>
      <c r="J108" s="23"/>
    </row>
    <row r="109" spans="1:10" ht="14.1" customHeight="1" x14ac:dyDescent="0.25">
      <c r="A109" s="23"/>
      <c r="B109" s="39" t="s">
        <v>54</v>
      </c>
      <c r="C109" s="40">
        <v>0</v>
      </c>
      <c r="D109" s="40">
        <v>0</v>
      </c>
      <c r="E109" s="40">
        <v>0</v>
      </c>
      <c r="F109" s="40">
        <v>0</v>
      </c>
      <c r="G109" s="23"/>
      <c r="H109" s="23"/>
      <c r="I109" s="23"/>
      <c r="J109" s="23"/>
    </row>
    <row r="110" spans="1:10" ht="14.1" customHeight="1" x14ac:dyDescent="0.25">
      <c r="A110" s="23"/>
      <c r="B110" s="39" t="s">
        <v>49</v>
      </c>
      <c r="C110" s="40">
        <v>0</v>
      </c>
      <c r="D110" s="40">
        <v>0</v>
      </c>
      <c r="E110" s="40">
        <v>0</v>
      </c>
      <c r="F110" s="40">
        <v>0</v>
      </c>
      <c r="G110" s="23"/>
      <c r="H110" s="23"/>
      <c r="I110" s="23"/>
      <c r="J110" s="23"/>
    </row>
    <row r="111" spans="1:10" ht="14.1" customHeight="1" x14ac:dyDescent="0.25">
      <c r="A111" s="23"/>
      <c r="B111" s="39" t="s">
        <v>50</v>
      </c>
      <c r="C111" s="40">
        <v>0</v>
      </c>
      <c r="D111" s="40">
        <v>0</v>
      </c>
      <c r="E111" s="40">
        <v>0</v>
      </c>
      <c r="F111" s="40">
        <v>0</v>
      </c>
      <c r="G111" s="23"/>
      <c r="H111" s="23"/>
      <c r="I111" s="23"/>
      <c r="J111" s="23"/>
    </row>
    <row r="112" spans="1:10" ht="14.1" customHeight="1" x14ac:dyDescent="0.25">
      <c r="A112" s="23"/>
      <c r="B112" s="39" t="s">
        <v>55</v>
      </c>
      <c r="C112" s="40">
        <v>0</v>
      </c>
      <c r="D112" s="40">
        <v>0</v>
      </c>
      <c r="E112" s="40">
        <v>0</v>
      </c>
      <c r="F112" s="40">
        <v>0</v>
      </c>
      <c r="G112" s="23"/>
      <c r="H112" s="23"/>
      <c r="I112" s="23"/>
      <c r="J112" s="23"/>
    </row>
    <row r="113" spans="1:10" ht="14.1" customHeight="1" x14ac:dyDescent="0.25">
      <c r="A113" s="23"/>
      <c r="B113" s="39" t="s">
        <v>49</v>
      </c>
      <c r="C113" s="40">
        <v>0</v>
      </c>
      <c r="D113" s="40">
        <v>0</v>
      </c>
      <c r="E113" s="40">
        <v>0</v>
      </c>
      <c r="F113" s="40">
        <v>0</v>
      </c>
      <c r="G113" s="23"/>
      <c r="H113" s="23"/>
      <c r="I113" s="23"/>
      <c r="J113" s="23"/>
    </row>
    <row r="114" spans="1:10" ht="14.1" customHeight="1" x14ac:dyDescent="0.25">
      <c r="A114" s="23"/>
      <c r="B114" s="39" t="s">
        <v>50</v>
      </c>
      <c r="C114" s="40">
        <v>0</v>
      </c>
      <c r="D114" s="40">
        <v>0</v>
      </c>
      <c r="E114" s="40">
        <v>0</v>
      </c>
      <c r="F114" s="40">
        <v>0</v>
      </c>
      <c r="G114" s="23"/>
      <c r="H114" s="23"/>
      <c r="I114" s="23"/>
      <c r="J114" s="23"/>
    </row>
    <row r="115" spans="1:10" ht="14.1" customHeight="1" x14ac:dyDescent="0.25">
      <c r="A115" s="23"/>
      <c r="B115" s="39" t="s">
        <v>56</v>
      </c>
      <c r="C115" s="40">
        <v>0</v>
      </c>
      <c r="D115" s="40">
        <v>0</v>
      </c>
      <c r="E115" s="40">
        <v>0</v>
      </c>
      <c r="F115" s="40">
        <v>0</v>
      </c>
      <c r="G115" s="23"/>
      <c r="H115" s="23"/>
      <c r="I115" s="23"/>
      <c r="J115" s="23"/>
    </row>
    <row r="116" spans="1:10" ht="14.1" customHeight="1" x14ac:dyDescent="0.25">
      <c r="A116" s="23"/>
      <c r="B116" s="39" t="s">
        <v>49</v>
      </c>
      <c r="C116" s="40">
        <v>0</v>
      </c>
      <c r="D116" s="40">
        <v>0</v>
      </c>
      <c r="E116" s="40">
        <v>0</v>
      </c>
      <c r="F116" s="40">
        <v>0</v>
      </c>
      <c r="G116" s="23"/>
      <c r="H116" s="23"/>
      <c r="I116" s="23"/>
      <c r="J116" s="23"/>
    </row>
    <row r="117" spans="1:10" ht="14.1" customHeight="1" x14ac:dyDescent="0.25">
      <c r="A117" s="23"/>
      <c r="B117" s="39" t="s">
        <v>50</v>
      </c>
      <c r="C117" s="40">
        <v>0</v>
      </c>
      <c r="D117" s="40">
        <v>0</v>
      </c>
      <c r="E117" s="40">
        <v>0</v>
      </c>
      <c r="F117" s="40">
        <v>0</v>
      </c>
      <c r="G117" s="23"/>
      <c r="H117" s="23"/>
      <c r="I117" s="23"/>
      <c r="J117" s="23"/>
    </row>
    <row r="118" spans="1:10" ht="14.1" customHeight="1" x14ac:dyDescent="0.25">
      <c r="A118" s="23"/>
      <c r="B118" s="39" t="s">
        <v>57</v>
      </c>
      <c r="C118" s="40">
        <v>0</v>
      </c>
      <c r="D118" s="40">
        <v>0</v>
      </c>
      <c r="E118" s="40">
        <v>0</v>
      </c>
      <c r="F118" s="40">
        <v>0</v>
      </c>
      <c r="G118" s="23"/>
      <c r="H118" s="23"/>
      <c r="I118" s="23"/>
      <c r="J118" s="23"/>
    </row>
    <row r="119" spans="1:10" ht="14.1" customHeight="1" x14ac:dyDescent="0.25">
      <c r="A119" s="23"/>
      <c r="B119" s="39" t="s">
        <v>49</v>
      </c>
      <c r="C119" s="40">
        <v>0</v>
      </c>
      <c r="D119" s="40">
        <v>0</v>
      </c>
      <c r="E119" s="40">
        <v>0</v>
      </c>
      <c r="F119" s="40">
        <v>0</v>
      </c>
      <c r="G119" s="23"/>
      <c r="H119" s="23"/>
      <c r="I119" s="23"/>
      <c r="J119" s="23"/>
    </row>
    <row r="120" spans="1:10" ht="14.1" customHeight="1" x14ac:dyDescent="0.25">
      <c r="A120" s="23"/>
      <c r="B120" s="39" t="s">
        <v>58</v>
      </c>
      <c r="C120" s="40">
        <v>0</v>
      </c>
      <c r="D120" s="40">
        <v>0</v>
      </c>
      <c r="E120" s="40">
        <v>0</v>
      </c>
      <c r="F120" s="40">
        <v>0</v>
      </c>
      <c r="G120" s="23"/>
      <c r="H120" s="23"/>
      <c r="I120" s="23"/>
      <c r="J120" s="23"/>
    </row>
    <row r="121" spans="1:10" ht="14.1" customHeight="1" x14ac:dyDescent="0.25">
      <c r="A121" s="23"/>
      <c r="B121" s="39" t="s">
        <v>59</v>
      </c>
      <c r="C121" s="40">
        <v>0</v>
      </c>
      <c r="D121" s="40">
        <v>0</v>
      </c>
      <c r="E121" s="40">
        <v>0</v>
      </c>
      <c r="F121" s="40">
        <v>0</v>
      </c>
      <c r="G121" s="23"/>
      <c r="H121" s="23"/>
      <c r="I121" s="23"/>
      <c r="J121" s="23"/>
    </row>
    <row r="122" spans="1:10" ht="14.1" customHeight="1" x14ac:dyDescent="0.25">
      <c r="A122" s="23"/>
      <c r="B122" s="39" t="s">
        <v>60</v>
      </c>
      <c r="C122" s="40">
        <v>0</v>
      </c>
      <c r="D122" s="40">
        <v>0</v>
      </c>
      <c r="E122" s="40">
        <v>0</v>
      </c>
      <c r="F122" s="40">
        <v>0</v>
      </c>
      <c r="G122" s="23"/>
      <c r="H122" s="23"/>
      <c r="I122" s="23"/>
      <c r="J122" s="23"/>
    </row>
    <row r="123" spans="1:10" ht="14.1" customHeight="1" x14ac:dyDescent="0.25">
      <c r="A123" s="23"/>
      <c r="B123" s="39" t="s">
        <v>61</v>
      </c>
      <c r="C123" s="40">
        <v>0</v>
      </c>
      <c r="D123" s="40">
        <v>0</v>
      </c>
      <c r="E123" s="40">
        <v>0</v>
      </c>
      <c r="F123" s="40">
        <v>0</v>
      </c>
      <c r="G123" s="23"/>
      <c r="H123" s="23"/>
      <c r="I123" s="23"/>
      <c r="J123" s="23"/>
    </row>
    <row r="124" spans="1:10" ht="14.1" customHeight="1" x14ac:dyDescent="0.25">
      <c r="A124" s="23"/>
      <c r="B124" s="39" t="s">
        <v>62</v>
      </c>
      <c r="C124" s="40">
        <v>0</v>
      </c>
      <c r="D124" s="40">
        <v>1200000</v>
      </c>
      <c r="E124" s="40">
        <v>1200000</v>
      </c>
      <c r="F124" s="40">
        <v>3000000</v>
      </c>
      <c r="G124" s="23"/>
      <c r="H124" s="23"/>
      <c r="I124" s="23"/>
      <c r="J124" s="23"/>
    </row>
    <row r="125" spans="1:10" ht="14.1" customHeight="1" x14ac:dyDescent="0.25">
      <c r="A125" s="23"/>
      <c r="B125" s="39" t="s">
        <v>49</v>
      </c>
      <c r="C125" s="40">
        <v>0</v>
      </c>
      <c r="D125" s="40">
        <v>1200000</v>
      </c>
      <c r="E125" s="40">
        <v>1200000</v>
      </c>
      <c r="F125" s="40">
        <v>3000000</v>
      </c>
      <c r="G125" s="23"/>
      <c r="H125" s="23"/>
      <c r="I125" s="23"/>
      <c r="J125" s="23"/>
    </row>
    <row r="126" spans="1:10" ht="14.1" customHeight="1" x14ac:dyDescent="0.25">
      <c r="A126" s="23"/>
      <c r="B126" s="39" t="s">
        <v>58</v>
      </c>
      <c r="C126" s="40">
        <v>0</v>
      </c>
      <c r="D126" s="40">
        <v>0</v>
      </c>
      <c r="E126" s="40">
        <v>0</v>
      </c>
      <c r="F126" s="40">
        <v>0</v>
      </c>
      <c r="G126" s="23"/>
      <c r="H126" s="23"/>
      <c r="I126" s="23"/>
      <c r="J126" s="23"/>
    </row>
    <row r="127" spans="1:10" ht="14.1" customHeight="1" x14ac:dyDescent="0.25">
      <c r="A127" s="23"/>
      <c r="B127" s="39" t="s">
        <v>59</v>
      </c>
      <c r="C127" s="40">
        <v>0</v>
      </c>
      <c r="D127" s="40">
        <v>0</v>
      </c>
      <c r="E127" s="40">
        <v>0</v>
      </c>
      <c r="F127" s="40">
        <v>0</v>
      </c>
      <c r="G127" s="23"/>
      <c r="H127" s="23"/>
      <c r="I127" s="23"/>
      <c r="J127" s="23"/>
    </row>
    <row r="128" spans="1:10" ht="14.1" customHeight="1" x14ac:dyDescent="0.25">
      <c r="A128" s="23"/>
      <c r="B128" s="39" t="s">
        <v>60</v>
      </c>
      <c r="C128" s="40">
        <v>0</v>
      </c>
      <c r="D128" s="40">
        <v>0</v>
      </c>
      <c r="E128" s="40">
        <v>0</v>
      </c>
      <c r="F128" s="40">
        <v>0</v>
      </c>
      <c r="G128" s="23"/>
      <c r="H128" s="23"/>
      <c r="I128" s="23"/>
      <c r="J128" s="23"/>
    </row>
    <row r="129" spans="1:10" ht="14.1" customHeight="1" x14ac:dyDescent="0.25">
      <c r="A129" s="23"/>
      <c r="B129" s="39" t="s">
        <v>61</v>
      </c>
      <c r="C129" s="40">
        <v>0</v>
      </c>
      <c r="D129" s="40">
        <v>0</v>
      </c>
      <c r="E129" s="40">
        <v>0</v>
      </c>
      <c r="F129" s="40">
        <v>0</v>
      </c>
      <c r="G129" s="23"/>
      <c r="H129" s="23"/>
      <c r="I129" s="23"/>
      <c r="J129" s="23"/>
    </row>
    <row r="130" spans="1:10" ht="14.1" customHeight="1" x14ac:dyDescent="0.25">
      <c r="A130" s="23"/>
      <c r="B130" s="39" t="s">
        <v>63</v>
      </c>
      <c r="C130" s="40">
        <v>0</v>
      </c>
      <c r="D130" s="40">
        <v>0</v>
      </c>
      <c r="E130" s="40">
        <v>0</v>
      </c>
      <c r="F130" s="40">
        <v>0</v>
      </c>
      <c r="G130" s="23"/>
      <c r="H130" s="23"/>
      <c r="I130" s="23"/>
      <c r="J130" s="23"/>
    </row>
    <row r="131" spans="1:10" ht="14.1" customHeight="1" x14ac:dyDescent="0.25">
      <c r="A131" s="23"/>
      <c r="B131" s="39" t="s">
        <v>49</v>
      </c>
      <c r="C131" s="40">
        <v>0</v>
      </c>
      <c r="D131" s="40">
        <v>0</v>
      </c>
      <c r="E131" s="40">
        <v>0</v>
      </c>
      <c r="F131" s="40">
        <v>0</v>
      </c>
      <c r="G131" s="23"/>
      <c r="H131" s="23"/>
      <c r="I131" s="23"/>
      <c r="J131" s="23"/>
    </row>
    <row r="132" spans="1:10" ht="14.1" customHeight="1" x14ac:dyDescent="0.25">
      <c r="A132" s="23"/>
      <c r="B132" s="39" t="s">
        <v>58</v>
      </c>
      <c r="C132" s="40">
        <v>0</v>
      </c>
      <c r="D132" s="40">
        <v>0</v>
      </c>
      <c r="E132" s="40">
        <v>0</v>
      </c>
      <c r="F132" s="40">
        <v>0</v>
      </c>
      <c r="G132" s="23"/>
      <c r="H132" s="23"/>
      <c r="I132" s="23"/>
      <c r="J132" s="23"/>
    </row>
    <row r="133" spans="1:10" ht="14.1" customHeight="1" x14ac:dyDescent="0.25">
      <c r="A133" s="23"/>
      <c r="B133" s="39" t="s">
        <v>59</v>
      </c>
      <c r="C133" s="40">
        <v>0</v>
      </c>
      <c r="D133" s="40">
        <v>0</v>
      </c>
      <c r="E133" s="40">
        <v>0</v>
      </c>
      <c r="F133" s="40">
        <v>0</v>
      </c>
      <c r="G133" s="23"/>
      <c r="H133" s="23"/>
      <c r="I133" s="23"/>
      <c r="J133" s="23"/>
    </row>
    <row r="134" spans="1:10" ht="14.1" customHeight="1" x14ac:dyDescent="0.25">
      <c r="A134" s="23"/>
      <c r="B134" s="39" t="s">
        <v>60</v>
      </c>
      <c r="C134" s="40">
        <v>0</v>
      </c>
      <c r="D134" s="40">
        <v>0</v>
      </c>
      <c r="E134" s="40">
        <v>0</v>
      </c>
      <c r="F134" s="40">
        <v>0</v>
      </c>
      <c r="G134" s="23"/>
      <c r="H134" s="23"/>
      <c r="I134" s="23"/>
      <c r="J134" s="23"/>
    </row>
    <row r="135" spans="1:10" ht="14.1" customHeight="1" x14ac:dyDescent="0.25">
      <c r="A135" s="23"/>
      <c r="B135" s="39" t="s">
        <v>61</v>
      </c>
      <c r="C135" s="40">
        <v>0</v>
      </c>
      <c r="D135" s="40">
        <v>0</v>
      </c>
      <c r="E135" s="40">
        <v>0</v>
      </c>
      <c r="F135" s="40">
        <v>0</v>
      </c>
      <c r="G135" s="23"/>
      <c r="H135" s="23"/>
      <c r="I135" s="23"/>
      <c r="J135" s="23"/>
    </row>
    <row r="136" spans="1:10" ht="14.1" customHeight="1" x14ac:dyDescent="0.25">
      <c r="A136" s="23"/>
      <c r="B136" s="39" t="s">
        <v>64</v>
      </c>
      <c r="C136" s="40">
        <v>0</v>
      </c>
      <c r="D136" s="40">
        <v>0</v>
      </c>
      <c r="E136" s="40">
        <v>0</v>
      </c>
      <c r="F136" s="40">
        <v>0</v>
      </c>
      <c r="G136" s="23"/>
      <c r="H136" s="23"/>
      <c r="I136" s="23"/>
      <c r="J136" s="23"/>
    </row>
    <row r="137" spans="1:10" ht="14.1" customHeight="1" x14ac:dyDescent="0.25">
      <c r="A137" s="23"/>
      <c r="B137" s="39" t="s">
        <v>65</v>
      </c>
      <c r="C137" s="40">
        <v>0</v>
      </c>
      <c r="D137" s="40">
        <v>0</v>
      </c>
      <c r="E137" s="40">
        <v>0</v>
      </c>
      <c r="F137" s="40">
        <v>0</v>
      </c>
      <c r="G137" s="23"/>
      <c r="H137" s="23"/>
      <c r="I137" s="23"/>
      <c r="J137" s="23"/>
    </row>
    <row r="138" spans="1:10" ht="14.1" customHeight="1" x14ac:dyDescent="0.25">
      <c r="A138" s="23"/>
      <c r="B138" s="41" t="s">
        <v>25</v>
      </c>
      <c r="C138" s="40">
        <v>0</v>
      </c>
      <c r="D138" s="40">
        <v>1200000</v>
      </c>
      <c r="E138" s="40">
        <v>1200000</v>
      </c>
      <c r="F138" s="40">
        <v>3000000</v>
      </c>
      <c r="G138" s="23"/>
      <c r="H138" s="23"/>
      <c r="I138" s="23"/>
      <c r="J138" s="23"/>
    </row>
    <row r="139" spans="1:10" ht="14.1" customHeight="1" x14ac:dyDescent="0.25">
      <c r="A139" s="23"/>
      <c r="B139" s="33" t="s">
        <v>19</v>
      </c>
      <c r="C139" s="1619" t="s">
        <v>1766</v>
      </c>
      <c r="D139" s="1620"/>
      <c r="E139" s="1620"/>
      <c r="F139" s="1620"/>
      <c r="G139" s="23"/>
      <c r="H139" s="23"/>
      <c r="I139" s="23"/>
      <c r="J139" s="23"/>
    </row>
    <row r="140" spans="1:10" ht="14.1" customHeight="1" x14ac:dyDescent="0.25">
      <c r="A140" s="23"/>
      <c r="B140" s="34" t="s">
        <v>20</v>
      </c>
      <c r="C140" s="1615" t="s">
        <v>1765</v>
      </c>
      <c r="D140" s="1616"/>
      <c r="E140" s="1616"/>
      <c r="F140" s="1616"/>
      <c r="G140" s="23"/>
      <c r="H140" s="23"/>
      <c r="I140" s="23"/>
      <c r="J140" s="23"/>
    </row>
    <row r="141" spans="1:10" ht="14.1" customHeight="1" x14ac:dyDescent="0.25">
      <c r="A141" s="23"/>
      <c r="B141" s="34" t="s">
        <v>21</v>
      </c>
      <c r="C141" s="1615" t="s">
        <v>1762</v>
      </c>
      <c r="D141" s="1616"/>
      <c r="E141" s="1616"/>
      <c r="F141" s="1616"/>
      <c r="G141" s="23"/>
      <c r="H141" s="23"/>
      <c r="I141" s="23"/>
      <c r="J141" s="23"/>
    </row>
    <row r="142" spans="1:10" ht="15" customHeight="1" x14ac:dyDescent="0.25">
      <c r="A142" s="23"/>
      <c r="B142" s="35"/>
      <c r="C142" s="36">
        <v>2023</v>
      </c>
      <c r="D142" s="36">
        <v>2024</v>
      </c>
      <c r="E142" s="36">
        <v>2025</v>
      </c>
      <c r="F142" s="36">
        <v>2026</v>
      </c>
      <c r="G142" s="23"/>
      <c r="H142" s="23"/>
      <c r="I142" s="23"/>
      <c r="J142" s="23"/>
    </row>
    <row r="143" spans="1:10" ht="15" customHeight="1" x14ac:dyDescent="0.25">
      <c r="A143" s="23"/>
      <c r="B143" s="37"/>
      <c r="C143" s="38" t="s">
        <v>22</v>
      </c>
      <c r="D143" s="38" t="s">
        <v>23</v>
      </c>
      <c r="E143" s="38" t="s">
        <v>23</v>
      </c>
      <c r="F143" s="38" t="s">
        <v>23</v>
      </c>
      <c r="G143" s="23"/>
      <c r="H143" s="23"/>
      <c r="I143" s="23"/>
      <c r="J143" s="23"/>
    </row>
    <row r="144" spans="1:10" ht="14.1" customHeight="1" x14ac:dyDescent="0.25">
      <c r="A144" s="23"/>
      <c r="B144" s="27" t="s">
        <v>33</v>
      </c>
      <c r="C144" s="31" t="s">
        <v>42</v>
      </c>
      <c r="D144" s="31" t="s">
        <v>42</v>
      </c>
      <c r="E144" s="31" t="s">
        <v>129</v>
      </c>
      <c r="F144" s="31" t="s">
        <v>42</v>
      </c>
      <c r="G144" s="23"/>
      <c r="H144" s="23"/>
      <c r="I144" s="23"/>
      <c r="J144" s="23"/>
    </row>
    <row r="145" spans="1:10" ht="14.1" customHeight="1" x14ac:dyDescent="0.25">
      <c r="A145" s="23"/>
      <c r="B145" s="27" t="s">
        <v>35</v>
      </c>
      <c r="C145" s="31" t="s">
        <v>42</v>
      </c>
      <c r="D145" s="31" t="s">
        <v>42</v>
      </c>
      <c r="E145" s="31" t="s">
        <v>1420</v>
      </c>
      <c r="F145" s="31" t="s">
        <v>42</v>
      </c>
      <c r="G145" s="23"/>
      <c r="H145" s="23"/>
      <c r="I145" s="23"/>
      <c r="J145" s="23"/>
    </row>
    <row r="146" spans="1:10" ht="14.1" customHeight="1" x14ac:dyDescent="0.25">
      <c r="A146" s="23"/>
      <c r="B146" s="27" t="s">
        <v>40</v>
      </c>
      <c r="C146" s="31" t="s">
        <v>42</v>
      </c>
      <c r="D146" s="31" t="s">
        <v>42</v>
      </c>
      <c r="E146" s="31" t="s">
        <v>240</v>
      </c>
      <c r="F146" s="31" t="s">
        <v>42</v>
      </c>
      <c r="G146" s="23"/>
      <c r="H146" s="23"/>
      <c r="I146" s="23"/>
      <c r="J146" s="23"/>
    </row>
    <row r="147" spans="1:10" ht="14.1" customHeight="1" x14ac:dyDescent="0.25">
      <c r="A147" s="23"/>
      <c r="B147" s="27" t="s">
        <v>41</v>
      </c>
      <c r="C147" s="31" t="s">
        <v>18</v>
      </c>
      <c r="D147" s="31" t="s">
        <v>18</v>
      </c>
      <c r="E147" s="31" t="s">
        <v>18</v>
      </c>
      <c r="F147" s="31" t="s">
        <v>117</v>
      </c>
      <c r="G147" s="23"/>
      <c r="H147" s="23"/>
      <c r="I147" s="23"/>
      <c r="J147" s="23"/>
    </row>
    <row r="148" spans="1:10" ht="14.1" customHeight="1" x14ac:dyDescent="0.25">
      <c r="A148" s="23"/>
      <c r="B148" s="27" t="s">
        <v>43</v>
      </c>
      <c r="C148" s="31" t="s">
        <v>18</v>
      </c>
      <c r="D148" s="31" t="s">
        <v>18</v>
      </c>
      <c r="E148" s="31" t="s">
        <v>18</v>
      </c>
      <c r="F148" s="31" t="s">
        <v>117</v>
      </c>
      <c r="G148" s="23"/>
      <c r="H148" s="23"/>
      <c r="I148" s="23"/>
      <c r="J148" s="23"/>
    </row>
    <row r="149" spans="1:10" ht="14.1" customHeight="1" x14ac:dyDescent="0.25">
      <c r="A149" s="23"/>
      <c r="B149" s="27" t="s">
        <v>47</v>
      </c>
      <c r="C149" s="31" t="s">
        <v>18</v>
      </c>
      <c r="D149" s="31" t="s">
        <v>18</v>
      </c>
      <c r="E149" s="31" t="s">
        <v>18</v>
      </c>
      <c r="F149" s="31" t="s">
        <v>117</v>
      </c>
      <c r="G149" s="23"/>
      <c r="H149" s="23"/>
      <c r="I149" s="23"/>
      <c r="J149" s="23"/>
    </row>
    <row r="150" spans="1:10" ht="14.1" customHeight="1" x14ac:dyDescent="0.25">
      <c r="A150" s="23"/>
      <c r="B150" s="1617" t="s">
        <v>24</v>
      </c>
      <c r="C150" s="1618"/>
      <c r="D150" s="1618"/>
      <c r="E150" s="1618"/>
      <c r="F150" s="1618"/>
      <c r="G150" s="23"/>
      <c r="H150" s="23"/>
      <c r="I150" s="23"/>
      <c r="J150" s="23"/>
    </row>
    <row r="151" spans="1:10" ht="14.1" customHeight="1" x14ac:dyDescent="0.25">
      <c r="A151" s="23"/>
      <c r="B151" s="35"/>
      <c r="C151" s="36">
        <v>2023</v>
      </c>
      <c r="D151" s="36">
        <v>2024</v>
      </c>
      <c r="E151" s="36">
        <v>2025</v>
      </c>
      <c r="F151" s="36">
        <v>2026</v>
      </c>
      <c r="G151" s="23"/>
      <c r="H151" s="23"/>
      <c r="I151" s="23"/>
      <c r="J151" s="23"/>
    </row>
    <row r="152" spans="1:10" ht="14.1" customHeight="1" x14ac:dyDescent="0.25">
      <c r="A152" s="23"/>
      <c r="B152" s="37"/>
      <c r="C152" s="38" t="s">
        <v>22</v>
      </c>
      <c r="D152" s="38" t="s">
        <v>23</v>
      </c>
      <c r="E152" s="38" t="s">
        <v>23</v>
      </c>
      <c r="F152" s="38" t="s">
        <v>23</v>
      </c>
      <c r="G152" s="23"/>
      <c r="H152" s="23"/>
      <c r="I152" s="23"/>
      <c r="J152" s="23"/>
    </row>
    <row r="153" spans="1:10" ht="14.1" customHeight="1" x14ac:dyDescent="0.25">
      <c r="A153" s="23"/>
      <c r="B153" s="39" t="s">
        <v>48</v>
      </c>
      <c r="C153" s="40">
        <v>0</v>
      </c>
      <c r="D153" s="40">
        <v>0</v>
      </c>
      <c r="E153" s="40">
        <v>0</v>
      </c>
      <c r="F153" s="40">
        <v>0</v>
      </c>
      <c r="G153" s="23"/>
      <c r="H153" s="23"/>
      <c r="I153" s="23"/>
      <c r="J153" s="23"/>
    </row>
    <row r="154" spans="1:10" ht="14.1" customHeight="1" x14ac:dyDescent="0.25">
      <c r="A154" s="23"/>
      <c r="B154" s="39" t="s">
        <v>49</v>
      </c>
      <c r="C154" s="40">
        <v>0</v>
      </c>
      <c r="D154" s="40">
        <v>0</v>
      </c>
      <c r="E154" s="40">
        <v>0</v>
      </c>
      <c r="F154" s="40">
        <v>0</v>
      </c>
      <c r="G154" s="23"/>
      <c r="H154" s="23"/>
      <c r="I154" s="23"/>
      <c r="J154" s="23"/>
    </row>
    <row r="155" spans="1:10" ht="14.1" customHeight="1" x14ac:dyDescent="0.25">
      <c r="A155" s="23"/>
      <c r="B155" s="39" t="s">
        <v>50</v>
      </c>
      <c r="C155" s="40">
        <v>0</v>
      </c>
      <c r="D155" s="40">
        <v>0</v>
      </c>
      <c r="E155" s="40">
        <v>0</v>
      </c>
      <c r="F155" s="40">
        <v>0</v>
      </c>
      <c r="G155" s="23"/>
      <c r="H155" s="23"/>
      <c r="I155" s="23"/>
      <c r="J155" s="23"/>
    </row>
    <row r="156" spans="1:10" ht="14.1" customHeight="1" x14ac:dyDescent="0.25">
      <c r="A156" s="23"/>
      <c r="B156" s="39" t="s">
        <v>51</v>
      </c>
      <c r="C156" s="40">
        <v>0</v>
      </c>
      <c r="D156" s="40">
        <v>0</v>
      </c>
      <c r="E156" s="40">
        <v>0</v>
      </c>
      <c r="F156" s="40">
        <v>0</v>
      </c>
      <c r="G156" s="23"/>
      <c r="H156" s="23"/>
      <c r="I156" s="23"/>
      <c r="J156" s="23"/>
    </row>
    <row r="157" spans="1:10" ht="14.1" customHeight="1" x14ac:dyDescent="0.25">
      <c r="A157" s="23"/>
      <c r="B157" s="39" t="s">
        <v>49</v>
      </c>
      <c r="C157" s="40">
        <v>0</v>
      </c>
      <c r="D157" s="40">
        <v>0</v>
      </c>
      <c r="E157" s="40">
        <v>0</v>
      </c>
      <c r="F157" s="40">
        <v>0</v>
      </c>
      <c r="G157" s="23"/>
      <c r="H157" s="23"/>
      <c r="I157" s="23"/>
      <c r="J157" s="23"/>
    </row>
    <row r="158" spans="1:10" ht="14.1" customHeight="1" x14ac:dyDescent="0.25">
      <c r="A158" s="23"/>
      <c r="B158" s="39" t="s">
        <v>50</v>
      </c>
      <c r="C158" s="40">
        <v>0</v>
      </c>
      <c r="D158" s="40">
        <v>0</v>
      </c>
      <c r="E158" s="40">
        <v>0</v>
      </c>
      <c r="F158" s="40">
        <v>0</v>
      </c>
      <c r="G158" s="23"/>
      <c r="H158" s="23"/>
      <c r="I158" s="23"/>
      <c r="J158" s="23"/>
    </row>
    <row r="159" spans="1:10" ht="14.1" customHeight="1" x14ac:dyDescent="0.25">
      <c r="A159" s="23"/>
      <c r="B159" s="39" t="s">
        <v>52</v>
      </c>
      <c r="C159" s="40">
        <v>0</v>
      </c>
      <c r="D159" s="40">
        <v>0</v>
      </c>
      <c r="E159" s="40">
        <v>0</v>
      </c>
      <c r="F159" s="40">
        <v>0</v>
      </c>
      <c r="G159" s="23"/>
      <c r="H159" s="23"/>
      <c r="I159" s="23"/>
      <c r="J159" s="23"/>
    </row>
    <row r="160" spans="1:10" ht="14.1" customHeight="1" x14ac:dyDescent="0.25">
      <c r="A160" s="23"/>
      <c r="B160" s="39" t="s">
        <v>49</v>
      </c>
      <c r="C160" s="40">
        <v>0</v>
      </c>
      <c r="D160" s="40">
        <v>0</v>
      </c>
      <c r="E160" s="40">
        <v>0</v>
      </c>
      <c r="F160" s="40">
        <v>0</v>
      </c>
      <c r="G160" s="23"/>
      <c r="H160" s="23"/>
      <c r="I160" s="23"/>
      <c r="J160" s="23"/>
    </row>
    <row r="161" spans="1:10" ht="14.1" customHeight="1" x14ac:dyDescent="0.25">
      <c r="A161" s="23"/>
      <c r="B161" s="39" t="s">
        <v>50</v>
      </c>
      <c r="C161" s="40">
        <v>0</v>
      </c>
      <c r="D161" s="40">
        <v>0</v>
      </c>
      <c r="E161" s="40">
        <v>0</v>
      </c>
      <c r="F161" s="40">
        <v>0</v>
      </c>
      <c r="G161" s="23"/>
      <c r="H161" s="23"/>
      <c r="I161" s="23"/>
      <c r="J161" s="23"/>
    </row>
    <row r="162" spans="1:10" ht="14.1" customHeight="1" x14ac:dyDescent="0.25">
      <c r="A162" s="23"/>
      <c r="B162" s="39" t="s">
        <v>53</v>
      </c>
      <c r="C162" s="40">
        <v>0</v>
      </c>
      <c r="D162" s="40">
        <v>0</v>
      </c>
      <c r="E162" s="40">
        <v>0</v>
      </c>
      <c r="F162" s="40">
        <v>0</v>
      </c>
      <c r="G162" s="23"/>
      <c r="H162" s="23"/>
      <c r="I162" s="23"/>
      <c r="J162" s="23"/>
    </row>
    <row r="163" spans="1:10" ht="14.1" customHeight="1" x14ac:dyDescent="0.25">
      <c r="A163" s="23"/>
      <c r="B163" s="39" t="s">
        <v>49</v>
      </c>
      <c r="C163" s="40">
        <v>0</v>
      </c>
      <c r="D163" s="40">
        <v>0</v>
      </c>
      <c r="E163" s="40">
        <v>0</v>
      </c>
      <c r="F163" s="40">
        <v>0</v>
      </c>
      <c r="G163" s="23"/>
      <c r="H163" s="23"/>
      <c r="I163" s="23"/>
      <c r="J163" s="23"/>
    </row>
    <row r="164" spans="1:10" ht="14.1" customHeight="1" x14ac:dyDescent="0.25">
      <c r="A164" s="23"/>
      <c r="B164" s="39" t="s">
        <v>50</v>
      </c>
      <c r="C164" s="40">
        <v>0</v>
      </c>
      <c r="D164" s="40">
        <v>0</v>
      </c>
      <c r="E164" s="40">
        <v>0</v>
      </c>
      <c r="F164" s="40">
        <v>0</v>
      </c>
      <c r="G164" s="23"/>
      <c r="H164" s="23"/>
      <c r="I164" s="23"/>
      <c r="J164" s="23"/>
    </row>
    <row r="165" spans="1:10" ht="14.1" customHeight="1" x14ac:dyDescent="0.25">
      <c r="A165" s="23"/>
      <c r="B165" s="39" t="s">
        <v>54</v>
      </c>
      <c r="C165" s="40">
        <v>0</v>
      </c>
      <c r="D165" s="40">
        <v>0</v>
      </c>
      <c r="E165" s="40">
        <v>0</v>
      </c>
      <c r="F165" s="40">
        <v>0</v>
      </c>
      <c r="G165" s="23"/>
      <c r="H165" s="23"/>
      <c r="I165" s="23"/>
      <c r="J165" s="23"/>
    </row>
    <row r="166" spans="1:10" ht="14.1" customHeight="1" x14ac:dyDescent="0.25">
      <c r="A166" s="23"/>
      <c r="B166" s="39" t="s">
        <v>49</v>
      </c>
      <c r="C166" s="40">
        <v>0</v>
      </c>
      <c r="D166" s="40">
        <v>0</v>
      </c>
      <c r="E166" s="40">
        <v>0</v>
      </c>
      <c r="F166" s="40">
        <v>0</v>
      </c>
      <c r="G166" s="23"/>
      <c r="H166" s="23"/>
      <c r="I166" s="23"/>
      <c r="J166" s="23"/>
    </row>
    <row r="167" spans="1:10" ht="14.1" customHeight="1" x14ac:dyDescent="0.25">
      <c r="A167" s="23"/>
      <c r="B167" s="39" t="s">
        <v>50</v>
      </c>
      <c r="C167" s="40">
        <v>0</v>
      </c>
      <c r="D167" s="40">
        <v>0</v>
      </c>
      <c r="E167" s="40">
        <v>0</v>
      </c>
      <c r="F167" s="40">
        <v>0</v>
      </c>
      <c r="G167" s="23"/>
      <c r="H167" s="23"/>
      <c r="I167" s="23"/>
      <c r="J167" s="23"/>
    </row>
    <row r="168" spans="1:10" ht="14.1" customHeight="1" x14ac:dyDescent="0.25">
      <c r="A168" s="23"/>
      <c r="B168" s="39" t="s">
        <v>55</v>
      </c>
      <c r="C168" s="40">
        <v>0</v>
      </c>
      <c r="D168" s="40">
        <v>0</v>
      </c>
      <c r="E168" s="40">
        <v>0</v>
      </c>
      <c r="F168" s="40">
        <v>0</v>
      </c>
      <c r="G168" s="23"/>
      <c r="H168" s="23"/>
      <c r="I168" s="23"/>
      <c r="J168" s="23"/>
    </row>
    <row r="169" spans="1:10" ht="14.1" customHeight="1" x14ac:dyDescent="0.25">
      <c r="A169" s="23"/>
      <c r="B169" s="39" t="s">
        <v>49</v>
      </c>
      <c r="C169" s="40">
        <v>0</v>
      </c>
      <c r="D169" s="40">
        <v>0</v>
      </c>
      <c r="E169" s="40">
        <v>0</v>
      </c>
      <c r="F169" s="40">
        <v>0</v>
      </c>
      <c r="G169" s="23"/>
      <c r="H169" s="23"/>
      <c r="I169" s="23"/>
      <c r="J169" s="23"/>
    </row>
    <row r="170" spans="1:10" ht="14.1" customHeight="1" x14ac:dyDescent="0.25">
      <c r="A170" s="23"/>
      <c r="B170" s="39" t="s">
        <v>50</v>
      </c>
      <c r="C170" s="40">
        <v>0</v>
      </c>
      <c r="D170" s="40">
        <v>0</v>
      </c>
      <c r="E170" s="40">
        <v>0</v>
      </c>
      <c r="F170" s="40">
        <v>0</v>
      </c>
      <c r="G170" s="23"/>
      <c r="H170" s="23"/>
      <c r="I170" s="23"/>
      <c r="J170" s="23"/>
    </row>
    <row r="171" spans="1:10" ht="14.1" customHeight="1" x14ac:dyDescent="0.25">
      <c r="A171" s="23"/>
      <c r="B171" s="39" t="s">
        <v>56</v>
      </c>
      <c r="C171" s="40">
        <v>0</v>
      </c>
      <c r="D171" s="40">
        <v>0</v>
      </c>
      <c r="E171" s="40">
        <v>0</v>
      </c>
      <c r="F171" s="40">
        <v>0</v>
      </c>
      <c r="G171" s="23"/>
      <c r="H171" s="23"/>
      <c r="I171" s="23"/>
      <c r="J171" s="23"/>
    </row>
    <row r="172" spans="1:10" ht="14.1" customHeight="1" x14ac:dyDescent="0.25">
      <c r="A172" s="23"/>
      <c r="B172" s="39" t="s">
        <v>49</v>
      </c>
      <c r="C172" s="40">
        <v>0</v>
      </c>
      <c r="D172" s="40">
        <v>0</v>
      </c>
      <c r="E172" s="40">
        <v>0</v>
      </c>
      <c r="F172" s="40">
        <v>0</v>
      </c>
      <c r="G172" s="23"/>
      <c r="H172" s="23"/>
      <c r="I172" s="23"/>
      <c r="J172" s="23"/>
    </row>
    <row r="173" spans="1:10" ht="14.1" customHeight="1" x14ac:dyDescent="0.25">
      <c r="A173" s="23"/>
      <c r="B173" s="39" t="s">
        <v>50</v>
      </c>
      <c r="C173" s="40">
        <v>0</v>
      </c>
      <c r="D173" s="40">
        <v>0</v>
      </c>
      <c r="E173" s="40">
        <v>0</v>
      </c>
      <c r="F173" s="40">
        <v>0</v>
      </c>
      <c r="G173" s="23"/>
      <c r="H173" s="23"/>
      <c r="I173" s="23"/>
      <c r="J173" s="23"/>
    </row>
    <row r="174" spans="1:10" ht="14.1" customHeight="1" x14ac:dyDescent="0.25">
      <c r="A174" s="23"/>
      <c r="B174" s="39" t="s">
        <v>57</v>
      </c>
      <c r="C174" s="40">
        <v>0</v>
      </c>
      <c r="D174" s="40">
        <v>0</v>
      </c>
      <c r="E174" s="40">
        <v>0</v>
      </c>
      <c r="F174" s="40">
        <v>0</v>
      </c>
      <c r="G174" s="23"/>
      <c r="H174" s="23"/>
      <c r="I174" s="23"/>
      <c r="J174" s="23"/>
    </row>
    <row r="175" spans="1:10" ht="14.1" customHeight="1" x14ac:dyDescent="0.25">
      <c r="A175" s="23"/>
      <c r="B175" s="39" t="s">
        <v>49</v>
      </c>
      <c r="C175" s="40">
        <v>0</v>
      </c>
      <c r="D175" s="40">
        <v>0</v>
      </c>
      <c r="E175" s="40">
        <v>0</v>
      </c>
      <c r="F175" s="40">
        <v>0</v>
      </c>
      <c r="G175" s="23"/>
      <c r="H175" s="23"/>
      <c r="I175" s="23"/>
      <c r="J175" s="23"/>
    </row>
    <row r="176" spans="1:10" ht="14.1" customHeight="1" x14ac:dyDescent="0.25">
      <c r="A176" s="23"/>
      <c r="B176" s="39" t="s">
        <v>58</v>
      </c>
      <c r="C176" s="40">
        <v>0</v>
      </c>
      <c r="D176" s="40">
        <v>0</v>
      </c>
      <c r="E176" s="40">
        <v>0</v>
      </c>
      <c r="F176" s="40">
        <v>0</v>
      </c>
      <c r="G176" s="23"/>
      <c r="H176" s="23"/>
      <c r="I176" s="23"/>
      <c r="J176" s="23"/>
    </row>
    <row r="177" spans="1:10" ht="14.1" customHeight="1" x14ac:dyDescent="0.25">
      <c r="A177" s="23"/>
      <c r="B177" s="39" t="s">
        <v>59</v>
      </c>
      <c r="C177" s="40">
        <v>0</v>
      </c>
      <c r="D177" s="40">
        <v>0</v>
      </c>
      <c r="E177" s="40">
        <v>0</v>
      </c>
      <c r="F177" s="40">
        <v>0</v>
      </c>
      <c r="G177" s="23"/>
      <c r="H177" s="23"/>
      <c r="I177" s="23"/>
      <c r="J177" s="23"/>
    </row>
    <row r="178" spans="1:10" ht="14.1" customHeight="1" x14ac:dyDescent="0.25">
      <c r="A178" s="23"/>
      <c r="B178" s="39" t="s">
        <v>60</v>
      </c>
      <c r="C178" s="40">
        <v>0</v>
      </c>
      <c r="D178" s="40">
        <v>0</v>
      </c>
      <c r="E178" s="40">
        <v>0</v>
      </c>
      <c r="F178" s="40">
        <v>0</v>
      </c>
      <c r="G178" s="23"/>
      <c r="H178" s="23"/>
      <c r="I178" s="23"/>
      <c r="J178" s="23"/>
    </row>
    <row r="179" spans="1:10" ht="14.1" customHeight="1" x14ac:dyDescent="0.25">
      <c r="A179" s="23"/>
      <c r="B179" s="39" t="s">
        <v>61</v>
      </c>
      <c r="C179" s="40">
        <v>0</v>
      </c>
      <c r="D179" s="40">
        <v>0</v>
      </c>
      <c r="E179" s="40">
        <v>0</v>
      </c>
      <c r="F179" s="40">
        <v>0</v>
      </c>
      <c r="G179" s="23"/>
      <c r="H179" s="23"/>
      <c r="I179" s="23"/>
      <c r="J179" s="23"/>
    </row>
    <row r="180" spans="1:10" ht="14.1" customHeight="1" x14ac:dyDescent="0.25">
      <c r="A180" s="23"/>
      <c r="B180" s="39" t="s">
        <v>62</v>
      </c>
      <c r="C180" s="40">
        <v>0</v>
      </c>
      <c r="D180" s="40">
        <v>0</v>
      </c>
      <c r="E180" s="40">
        <v>600000</v>
      </c>
      <c r="F180" s="40">
        <v>0</v>
      </c>
      <c r="G180" s="23"/>
      <c r="H180" s="23"/>
      <c r="I180" s="23"/>
      <c r="J180" s="23"/>
    </row>
    <row r="181" spans="1:10" ht="14.1" customHeight="1" x14ac:dyDescent="0.25">
      <c r="A181" s="23"/>
      <c r="B181" s="39" t="s">
        <v>49</v>
      </c>
      <c r="C181" s="40">
        <v>0</v>
      </c>
      <c r="D181" s="40">
        <v>0</v>
      </c>
      <c r="E181" s="40">
        <v>600000</v>
      </c>
      <c r="F181" s="40">
        <v>0</v>
      </c>
      <c r="G181" s="23"/>
      <c r="H181" s="23"/>
      <c r="I181" s="23"/>
      <c r="J181" s="23"/>
    </row>
    <row r="182" spans="1:10" ht="14.1" customHeight="1" x14ac:dyDescent="0.25">
      <c r="A182" s="23"/>
      <c r="B182" s="39" t="s">
        <v>58</v>
      </c>
      <c r="C182" s="40">
        <v>0</v>
      </c>
      <c r="D182" s="40">
        <v>0</v>
      </c>
      <c r="E182" s="40">
        <v>0</v>
      </c>
      <c r="F182" s="40">
        <v>0</v>
      </c>
      <c r="G182" s="23"/>
      <c r="H182" s="23"/>
      <c r="I182" s="23"/>
      <c r="J182" s="23"/>
    </row>
    <row r="183" spans="1:10" ht="14.1" customHeight="1" x14ac:dyDescent="0.25">
      <c r="A183" s="23"/>
      <c r="B183" s="39" t="s">
        <v>59</v>
      </c>
      <c r="C183" s="40">
        <v>0</v>
      </c>
      <c r="D183" s="40">
        <v>0</v>
      </c>
      <c r="E183" s="40">
        <v>0</v>
      </c>
      <c r="F183" s="40">
        <v>0</v>
      </c>
      <c r="G183" s="23"/>
      <c r="H183" s="23"/>
      <c r="I183" s="23"/>
      <c r="J183" s="23"/>
    </row>
    <row r="184" spans="1:10" ht="14.1" customHeight="1" x14ac:dyDescent="0.25">
      <c r="A184" s="23"/>
      <c r="B184" s="39" t="s">
        <v>60</v>
      </c>
      <c r="C184" s="40">
        <v>0</v>
      </c>
      <c r="D184" s="40">
        <v>0</v>
      </c>
      <c r="E184" s="40">
        <v>0</v>
      </c>
      <c r="F184" s="40">
        <v>0</v>
      </c>
      <c r="G184" s="23"/>
      <c r="H184" s="23"/>
      <c r="I184" s="23"/>
      <c r="J184" s="23"/>
    </row>
    <row r="185" spans="1:10" ht="14.1" customHeight="1" x14ac:dyDescent="0.25">
      <c r="A185" s="23"/>
      <c r="B185" s="39" t="s">
        <v>61</v>
      </c>
      <c r="C185" s="40">
        <v>0</v>
      </c>
      <c r="D185" s="40">
        <v>0</v>
      </c>
      <c r="E185" s="40">
        <v>0</v>
      </c>
      <c r="F185" s="40">
        <v>0</v>
      </c>
      <c r="G185" s="23"/>
      <c r="H185" s="23"/>
      <c r="I185" s="23"/>
      <c r="J185" s="23"/>
    </row>
    <row r="186" spans="1:10" ht="14.1" customHeight="1" x14ac:dyDescent="0.25">
      <c r="A186" s="23"/>
      <c r="B186" s="39" t="s">
        <v>63</v>
      </c>
      <c r="C186" s="40">
        <v>0</v>
      </c>
      <c r="D186" s="40">
        <v>0</v>
      </c>
      <c r="E186" s="40">
        <v>0</v>
      </c>
      <c r="F186" s="40">
        <v>0</v>
      </c>
      <c r="G186" s="23"/>
      <c r="H186" s="23"/>
      <c r="I186" s="23"/>
      <c r="J186" s="23"/>
    </row>
    <row r="187" spans="1:10" ht="14.1" customHeight="1" x14ac:dyDescent="0.25">
      <c r="A187" s="23"/>
      <c r="B187" s="39" t="s">
        <v>49</v>
      </c>
      <c r="C187" s="40">
        <v>0</v>
      </c>
      <c r="D187" s="40">
        <v>0</v>
      </c>
      <c r="E187" s="40">
        <v>0</v>
      </c>
      <c r="F187" s="40">
        <v>0</v>
      </c>
      <c r="G187" s="23"/>
      <c r="H187" s="23"/>
      <c r="I187" s="23"/>
      <c r="J187" s="23"/>
    </row>
    <row r="188" spans="1:10" ht="14.1" customHeight="1" x14ac:dyDescent="0.25">
      <c r="A188" s="23"/>
      <c r="B188" s="39" t="s">
        <v>58</v>
      </c>
      <c r="C188" s="40">
        <v>0</v>
      </c>
      <c r="D188" s="40">
        <v>0</v>
      </c>
      <c r="E188" s="40">
        <v>0</v>
      </c>
      <c r="F188" s="40">
        <v>0</v>
      </c>
      <c r="G188" s="23"/>
      <c r="H188" s="23"/>
      <c r="I188" s="23"/>
      <c r="J188" s="23"/>
    </row>
    <row r="189" spans="1:10" ht="14.1" customHeight="1" x14ac:dyDescent="0.25">
      <c r="A189" s="23"/>
      <c r="B189" s="39" t="s">
        <v>59</v>
      </c>
      <c r="C189" s="40">
        <v>0</v>
      </c>
      <c r="D189" s="40">
        <v>0</v>
      </c>
      <c r="E189" s="40">
        <v>0</v>
      </c>
      <c r="F189" s="40">
        <v>0</v>
      </c>
      <c r="G189" s="23"/>
      <c r="H189" s="23"/>
      <c r="I189" s="23"/>
      <c r="J189" s="23"/>
    </row>
    <row r="190" spans="1:10" ht="14.1" customHeight="1" x14ac:dyDescent="0.25">
      <c r="A190" s="23"/>
      <c r="B190" s="39" t="s">
        <v>60</v>
      </c>
      <c r="C190" s="40">
        <v>0</v>
      </c>
      <c r="D190" s="40">
        <v>0</v>
      </c>
      <c r="E190" s="40">
        <v>0</v>
      </c>
      <c r="F190" s="40">
        <v>0</v>
      </c>
      <c r="G190" s="23"/>
      <c r="H190" s="23"/>
      <c r="I190" s="23"/>
      <c r="J190" s="23"/>
    </row>
    <row r="191" spans="1:10" ht="14.1" customHeight="1" x14ac:dyDescent="0.25">
      <c r="A191" s="23"/>
      <c r="B191" s="39" t="s">
        <v>61</v>
      </c>
      <c r="C191" s="40">
        <v>0</v>
      </c>
      <c r="D191" s="40">
        <v>0</v>
      </c>
      <c r="E191" s="40">
        <v>0</v>
      </c>
      <c r="F191" s="40">
        <v>0</v>
      </c>
      <c r="G191" s="23"/>
      <c r="H191" s="23"/>
      <c r="I191" s="23"/>
      <c r="J191" s="23"/>
    </row>
    <row r="192" spans="1:10" ht="14.1" customHeight="1" x14ac:dyDescent="0.25">
      <c r="A192" s="23"/>
      <c r="B192" s="39" t="s">
        <v>64</v>
      </c>
      <c r="C192" s="40">
        <v>0</v>
      </c>
      <c r="D192" s="40">
        <v>0</v>
      </c>
      <c r="E192" s="40">
        <v>0</v>
      </c>
      <c r="F192" s="40">
        <v>0</v>
      </c>
      <c r="G192" s="23"/>
      <c r="H192" s="23"/>
      <c r="I192" s="23"/>
      <c r="J192" s="23"/>
    </row>
    <row r="193" spans="1:10" ht="14.1" customHeight="1" x14ac:dyDescent="0.25">
      <c r="A193" s="23"/>
      <c r="B193" s="39" t="s">
        <v>65</v>
      </c>
      <c r="C193" s="40">
        <v>0</v>
      </c>
      <c r="D193" s="40">
        <v>0</v>
      </c>
      <c r="E193" s="40">
        <v>0</v>
      </c>
      <c r="F193" s="40">
        <v>0</v>
      </c>
      <c r="G193" s="23"/>
      <c r="H193" s="23"/>
      <c r="I193" s="23"/>
      <c r="J193" s="23"/>
    </row>
    <row r="194" spans="1:10" ht="14.1" customHeight="1" x14ac:dyDescent="0.25">
      <c r="A194" s="23"/>
      <c r="B194" s="41" t="s">
        <v>25</v>
      </c>
      <c r="C194" s="40">
        <v>0</v>
      </c>
      <c r="D194" s="40">
        <v>0</v>
      </c>
      <c r="E194" s="40">
        <v>600000</v>
      </c>
      <c r="F194" s="40">
        <v>0</v>
      </c>
      <c r="G194" s="23"/>
      <c r="H194" s="23"/>
      <c r="I194" s="23"/>
      <c r="J194" s="23"/>
    </row>
    <row r="195" spans="1:10" ht="18" customHeight="1" x14ac:dyDescent="0.25">
      <c r="A195" s="23"/>
      <c r="B195" s="33" t="s">
        <v>19</v>
      </c>
      <c r="C195" s="1619" t="s">
        <v>1764</v>
      </c>
      <c r="D195" s="1620"/>
      <c r="E195" s="1620"/>
      <c r="F195" s="1620"/>
      <c r="G195" s="23"/>
      <c r="H195" s="23"/>
      <c r="I195" s="23"/>
      <c r="J195" s="23"/>
    </row>
    <row r="196" spans="1:10" ht="18" customHeight="1" x14ac:dyDescent="0.25">
      <c r="A196" s="23"/>
      <c r="B196" s="34" t="s">
        <v>20</v>
      </c>
      <c r="C196" s="1615" t="s">
        <v>1763</v>
      </c>
      <c r="D196" s="1616"/>
      <c r="E196" s="1616"/>
      <c r="F196" s="1616"/>
      <c r="G196" s="23"/>
      <c r="H196" s="23"/>
      <c r="I196" s="23"/>
      <c r="J196" s="23"/>
    </row>
    <row r="197" spans="1:10" ht="18" customHeight="1" x14ac:dyDescent="0.25">
      <c r="A197" s="23"/>
      <c r="B197" s="34" t="s">
        <v>21</v>
      </c>
      <c r="C197" s="1615" t="s">
        <v>1762</v>
      </c>
      <c r="D197" s="1616"/>
      <c r="E197" s="1616"/>
      <c r="F197" s="1616"/>
      <c r="G197" s="23"/>
      <c r="H197" s="23"/>
      <c r="I197" s="23"/>
      <c r="J197" s="23"/>
    </row>
    <row r="198" spans="1:10" ht="15" customHeight="1" x14ac:dyDescent="0.25">
      <c r="A198" s="23"/>
      <c r="B198" s="35"/>
      <c r="C198" s="36">
        <v>2023</v>
      </c>
      <c r="D198" s="36">
        <v>2024</v>
      </c>
      <c r="E198" s="36">
        <v>2025</v>
      </c>
      <c r="F198" s="36">
        <v>2026</v>
      </c>
      <c r="G198" s="23"/>
      <c r="H198" s="23"/>
      <c r="I198" s="23"/>
      <c r="J198" s="23"/>
    </row>
    <row r="199" spans="1:10" ht="15" customHeight="1" x14ac:dyDescent="0.25">
      <c r="A199" s="23"/>
      <c r="B199" s="37"/>
      <c r="C199" s="38" t="s">
        <v>22</v>
      </c>
      <c r="D199" s="38" t="s">
        <v>23</v>
      </c>
      <c r="E199" s="38" t="s">
        <v>23</v>
      </c>
      <c r="F199" s="38" t="s">
        <v>23</v>
      </c>
      <c r="G199" s="23"/>
      <c r="H199" s="23"/>
      <c r="I199" s="23"/>
      <c r="J199" s="23"/>
    </row>
    <row r="200" spans="1:10" ht="14.1" customHeight="1" x14ac:dyDescent="0.25">
      <c r="A200" s="23"/>
      <c r="B200" s="27" t="s">
        <v>33</v>
      </c>
      <c r="C200" s="31" t="s">
        <v>42</v>
      </c>
      <c r="D200" s="31" t="s">
        <v>42</v>
      </c>
      <c r="E200" s="31" t="s">
        <v>1761</v>
      </c>
      <c r="F200" s="31" t="s">
        <v>42</v>
      </c>
      <c r="G200" s="23"/>
      <c r="H200" s="23"/>
      <c r="I200" s="23"/>
      <c r="J200" s="23"/>
    </row>
    <row r="201" spans="1:10" ht="14.1" customHeight="1" x14ac:dyDescent="0.25">
      <c r="A201" s="23"/>
      <c r="B201" s="27" t="s">
        <v>35</v>
      </c>
      <c r="C201" s="31" t="s">
        <v>42</v>
      </c>
      <c r="D201" s="31" t="s">
        <v>42</v>
      </c>
      <c r="E201" s="31" t="s">
        <v>1319</v>
      </c>
      <c r="F201" s="31" t="s">
        <v>42</v>
      </c>
      <c r="G201" s="23"/>
      <c r="H201" s="23"/>
      <c r="I201" s="23"/>
      <c r="J201" s="23"/>
    </row>
    <row r="202" spans="1:10" ht="14.1" customHeight="1" x14ac:dyDescent="0.25">
      <c r="A202" s="23"/>
      <c r="B202" s="27" t="s">
        <v>40</v>
      </c>
      <c r="C202" s="31" t="s">
        <v>42</v>
      </c>
      <c r="D202" s="31" t="s">
        <v>42</v>
      </c>
      <c r="E202" s="31" t="s">
        <v>1760</v>
      </c>
      <c r="F202" s="31" t="s">
        <v>42</v>
      </c>
      <c r="G202" s="23"/>
      <c r="H202" s="23"/>
      <c r="I202" s="23"/>
      <c r="J202" s="23"/>
    </row>
    <row r="203" spans="1:10" ht="14.1" customHeight="1" x14ac:dyDescent="0.25">
      <c r="A203" s="23"/>
      <c r="B203" s="27" t="s">
        <v>41</v>
      </c>
      <c r="C203" s="31" t="s">
        <v>18</v>
      </c>
      <c r="D203" s="31" t="s">
        <v>18</v>
      </c>
      <c r="E203" s="31" t="s">
        <v>18</v>
      </c>
      <c r="F203" s="31" t="s">
        <v>117</v>
      </c>
      <c r="G203" s="23"/>
      <c r="H203" s="23"/>
      <c r="I203" s="23"/>
      <c r="J203" s="23"/>
    </row>
    <row r="204" spans="1:10" ht="14.1" customHeight="1" x14ac:dyDescent="0.25">
      <c r="A204" s="23"/>
      <c r="B204" s="27" t="s">
        <v>43</v>
      </c>
      <c r="C204" s="31" t="s">
        <v>18</v>
      </c>
      <c r="D204" s="31" t="s">
        <v>18</v>
      </c>
      <c r="E204" s="31" t="s">
        <v>18</v>
      </c>
      <c r="F204" s="31" t="s">
        <v>117</v>
      </c>
      <c r="G204" s="23"/>
      <c r="H204" s="23"/>
      <c r="I204" s="23"/>
      <c r="J204" s="23"/>
    </row>
    <row r="205" spans="1:10" ht="14.1" customHeight="1" x14ac:dyDescent="0.25">
      <c r="A205" s="23"/>
      <c r="B205" s="27" t="s">
        <v>47</v>
      </c>
      <c r="C205" s="31" t="s">
        <v>18</v>
      </c>
      <c r="D205" s="31" t="s">
        <v>18</v>
      </c>
      <c r="E205" s="31" t="s">
        <v>18</v>
      </c>
      <c r="F205" s="31" t="s">
        <v>117</v>
      </c>
      <c r="G205" s="23"/>
      <c r="H205" s="23"/>
      <c r="I205" s="23"/>
      <c r="J205" s="23"/>
    </row>
    <row r="206" spans="1:10" ht="14.1" customHeight="1" x14ac:dyDescent="0.25">
      <c r="A206" s="23"/>
      <c r="B206" s="1617" t="s">
        <v>24</v>
      </c>
      <c r="C206" s="1618"/>
      <c r="D206" s="1618"/>
      <c r="E206" s="1618"/>
      <c r="F206" s="1618"/>
      <c r="G206" s="23"/>
      <c r="H206" s="23"/>
      <c r="I206" s="23"/>
      <c r="J206" s="23"/>
    </row>
    <row r="207" spans="1:10" ht="14.1" customHeight="1" x14ac:dyDescent="0.25">
      <c r="A207" s="23"/>
      <c r="B207" s="35"/>
      <c r="C207" s="36">
        <v>2023</v>
      </c>
      <c r="D207" s="36">
        <v>2024</v>
      </c>
      <c r="E207" s="36">
        <v>2025</v>
      </c>
      <c r="F207" s="36">
        <v>2026</v>
      </c>
      <c r="G207" s="23"/>
      <c r="H207" s="23"/>
      <c r="I207" s="23"/>
      <c r="J207" s="23"/>
    </row>
    <row r="208" spans="1:10" ht="14.1" customHeight="1" x14ac:dyDescent="0.25">
      <c r="A208" s="23"/>
      <c r="B208" s="37"/>
      <c r="C208" s="38" t="s">
        <v>22</v>
      </c>
      <c r="D208" s="38" t="s">
        <v>23</v>
      </c>
      <c r="E208" s="38" t="s">
        <v>23</v>
      </c>
      <c r="F208" s="38" t="s">
        <v>23</v>
      </c>
      <c r="G208" s="23"/>
      <c r="H208" s="23"/>
      <c r="I208" s="23"/>
      <c r="J208" s="23"/>
    </row>
    <row r="209" spans="1:10" ht="14.1" customHeight="1" x14ac:dyDescent="0.25">
      <c r="A209" s="23"/>
      <c r="B209" s="39" t="s">
        <v>48</v>
      </c>
      <c r="C209" s="40">
        <v>0</v>
      </c>
      <c r="D209" s="40">
        <v>0</v>
      </c>
      <c r="E209" s="40">
        <v>0</v>
      </c>
      <c r="F209" s="40">
        <v>0</v>
      </c>
      <c r="G209" s="23"/>
      <c r="H209" s="23"/>
      <c r="I209" s="23"/>
      <c r="J209" s="23"/>
    </row>
    <row r="210" spans="1:10" ht="14.1" customHeight="1" x14ac:dyDescent="0.25">
      <c r="A210" s="23"/>
      <c r="B210" s="39" t="s">
        <v>49</v>
      </c>
      <c r="C210" s="40">
        <v>0</v>
      </c>
      <c r="D210" s="40">
        <v>0</v>
      </c>
      <c r="E210" s="40">
        <v>0</v>
      </c>
      <c r="F210" s="40">
        <v>0</v>
      </c>
      <c r="G210" s="23"/>
      <c r="H210" s="23"/>
      <c r="I210" s="23"/>
      <c r="J210" s="23"/>
    </row>
    <row r="211" spans="1:10" ht="14.1" customHeight="1" x14ac:dyDescent="0.25">
      <c r="A211" s="23"/>
      <c r="B211" s="39" t="s">
        <v>50</v>
      </c>
      <c r="C211" s="40">
        <v>0</v>
      </c>
      <c r="D211" s="40">
        <v>0</v>
      </c>
      <c r="E211" s="40">
        <v>0</v>
      </c>
      <c r="F211" s="40">
        <v>0</v>
      </c>
      <c r="G211" s="23"/>
      <c r="H211" s="23"/>
      <c r="I211" s="23"/>
      <c r="J211" s="23"/>
    </row>
    <row r="212" spans="1:10" ht="14.1" customHeight="1" x14ac:dyDescent="0.25">
      <c r="A212" s="23"/>
      <c r="B212" s="39" t="s">
        <v>51</v>
      </c>
      <c r="C212" s="40">
        <v>0</v>
      </c>
      <c r="D212" s="40">
        <v>0</v>
      </c>
      <c r="E212" s="40">
        <v>0</v>
      </c>
      <c r="F212" s="40">
        <v>0</v>
      </c>
      <c r="G212" s="23"/>
      <c r="H212" s="23"/>
      <c r="I212" s="23"/>
      <c r="J212" s="23"/>
    </row>
    <row r="213" spans="1:10" ht="14.1" customHeight="1" x14ac:dyDescent="0.25">
      <c r="A213" s="23"/>
      <c r="B213" s="39" t="s">
        <v>49</v>
      </c>
      <c r="C213" s="40">
        <v>0</v>
      </c>
      <c r="D213" s="40">
        <v>0</v>
      </c>
      <c r="E213" s="40">
        <v>0</v>
      </c>
      <c r="F213" s="40">
        <v>0</v>
      </c>
      <c r="G213" s="23"/>
      <c r="H213" s="23"/>
      <c r="I213" s="23"/>
      <c r="J213" s="23"/>
    </row>
    <row r="214" spans="1:10" ht="14.1" customHeight="1" x14ac:dyDescent="0.25">
      <c r="A214" s="23"/>
      <c r="B214" s="39" t="s">
        <v>50</v>
      </c>
      <c r="C214" s="40">
        <v>0</v>
      </c>
      <c r="D214" s="40">
        <v>0</v>
      </c>
      <c r="E214" s="40">
        <v>0</v>
      </c>
      <c r="F214" s="40">
        <v>0</v>
      </c>
      <c r="G214" s="23"/>
      <c r="H214" s="23"/>
      <c r="I214" s="23"/>
      <c r="J214" s="23"/>
    </row>
    <row r="215" spans="1:10" ht="14.1" customHeight="1" x14ac:dyDescent="0.25">
      <c r="A215" s="23"/>
      <c r="B215" s="39" t="s">
        <v>52</v>
      </c>
      <c r="C215" s="40">
        <v>0</v>
      </c>
      <c r="D215" s="40">
        <v>0</v>
      </c>
      <c r="E215" s="40">
        <v>0</v>
      </c>
      <c r="F215" s="40">
        <v>0</v>
      </c>
      <c r="G215" s="23"/>
      <c r="H215" s="23"/>
      <c r="I215" s="23"/>
      <c r="J215" s="23"/>
    </row>
    <row r="216" spans="1:10" ht="14.1" customHeight="1" x14ac:dyDescent="0.25">
      <c r="A216" s="23"/>
      <c r="B216" s="39" t="s">
        <v>49</v>
      </c>
      <c r="C216" s="40">
        <v>0</v>
      </c>
      <c r="D216" s="40">
        <v>0</v>
      </c>
      <c r="E216" s="40">
        <v>0</v>
      </c>
      <c r="F216" s="40">
        <v>0</v>
      </c>
      <c r="G216" s="23"/>
      <c r="H216" s="23"/>
      <c r="I216" s="23"/>
      <c r="J216" s="23"/>
    </row>
    <row r="217" spans="1:10" ht="14.1" customHeight="1" x14ac:dyDescent="0.25">
      <c r="A217" s="23"/>
      <c r="B217" s="39" t="s">
        <v>50</v>
      </c>
      <c r="C217" s="40">
        <v>0</v>
      </c>
      <c r="D217" s="40">
        <v>0</v>
      </c>
      <c r="E217" s="40">
        <v>0</v>
      </c>
      <c r="F217" s="40">
        <v>0</v>
      </c>
      <c r="G217" s="23"/>
      <c r="H217" s="23"/>
      <c r="I217" s="23"/>
      <c r="J217" s="23"/>
    </row>
    <row r="218" spans="1:10" ht="14.1" customHeight="1" x14ac:dyDescent="0.25">
      <c r="A218" s="23"/>
      <c r="B218" s="39" t="s">
        <v>53</v>
      </c>
      <c r="C218" s="40">
        <v>0</v>
      </c>
      <c r="D218" s="40">
        <v>0</v>
      </c>
      <c r="E218" s="40">
        <v>0</v>
      </c>
      <c r="F218" s="40">
        <v>0</v>
      </c>
      <c r="G218" s="23"/>
      <c r="H218" s="23"/>
      <c r="I218" s="23"/>
      <c r="J218" s="23"/>
    </row>
    <row r="219" spans="1:10" ht="14.1" customHeight="1" x14ac:dyDescent="0.25">
      <c r="A219" s="23"/>
      <c r="B219" s="39" t="s">
        <v>49</v>
      </c>
      <c r="C219" s="40">
        <v>0</v>
      </c>
      <c r="D219" s="40">
        <v>0</v>
      </c>
      <c r="E219" s="40">
        <v>0</v>
      </c>
      <c r="F219" s="40">
        <v>0</v>
      </c>
      <c r="G219" s="23"/>
      <c r="H219" s="23"/>
      <c r="I219" s="23"/>
      <c r="J219" s="23"/>
    </row>
    <row r="220" spans="1:10" ht="14.1" customHeight="1" x14ac:dyDescent="0.25">
      <c r="A220" s="23"/>
      <c r="B220" s="39" t="s">
        <v>50</v>
      </c>
      <c r="C220" s="40">
        <v>0</v>
      </c>
      <c r="D220" s="40">
        <v>0</v>
      </c>
      <c r="E220" s="40">
        <v>0</v>
      </c>
      <c r="F220" s="40">
        <v>0</v>
      </c>
      <c r="G220" s="23"/>
      <c r="H220" s="23"/>
      <c r="I220" s="23"/>
      <c r="J220" s="23"/>
    </row>
    <row r="221" spans="1:10" ht="14.1" customHeight="1" x14ac:dyDescent="0.25">
      <c r="A221" s="23"/>
      <c r="B221" s="39" t="s">
        <v>54</v>
      </c>
      <c r="C221" s="40">
        <v>0</v>
      </c>
      <c r="D221" s="40">
        <v>0</v>
      </c>
      <c r="E221" s="40">
        <v>0</v>
      </c>
      <c r="F221" s="40">
        <v>0</v>
      </c>
      <c r="G221" s="23"/>
      <c r="H221" s="23"/>
      <c r="I221" s="23"/>
      <c r="J221" s="23"/>
    </row>
    <row r="222" spans="1:10" ht="14.1" customHeight="1" x14ac:dyDescent="0.25">
      <c r="A222" s="23"/>
      <c r="B222" s="39" t="s">
        <v>49</v>
      </c>
      <c r="C222" s="40">
        <v>0</v>
      </c>
      <c r="D222" s="40">
        <v>0</v>
      </c>
      <c r="E222" s="40">
        <v>0</v>
      </c>
      <c r="F222" s="40">
        <v>0</v>
      </c>
      <c r="G222" s="23"/>
      <c r="H222" s="23"/>
      <c r="I222" s="23"/>
      <c r="J222" s="23"/>
    </row>
    <row r="223" spans="1:10" ht="14.1" customHeight="1" x14ac:dyDescent="0.25">
      <c r="A223" s="23"/>
      <c r="B223" s="39" t="s">
        <v>50</v>
      </c>
      <c r="C223" s="40">
        <v>0</v>
      </c>
      <c r="D223" s="40">
        <v>0</v>
      </c>
      <c r="E223" s="40">
        <v>0</v>
      </c>
      <c r="F223" s="40">
        <v>0</v>
      </c>
      <c r="G223" s="23"/>
      <c r="H223" s="23"/>
      <c r="I223" s="23"/>
      <c r="J223" s="23"/>
    </row>
    <row r="224" spans="1:10" ht="14.1" customHeight="1" x14ac:dyDescent="0.25">
      <c r="A224" s="23"/>
      <c r="B224" s="39" t="s">
        <v>55</v>
      </c>
      <c r="C224" s="40">
        <v>0</v>
      </c>
      <c r="D224" s="40">
        <v>0</v>
      </c>
      <c r="E224" s="40">
        <v>0</v>
      </c>
      <c r="F224" s="40">
        <v>0</v>
      </c>
      <c r="G224" s="23"/>
      <c r="H224" s="23"/>
      <c r="I224" s="23"/>
      <c r="J224" s="23"/>
    </row>
    <row r="225" spans="1:10" ht="14.1" customHeight="1" x14ac:dyDescent="0.25">
      <c r="A225" s="23"/>
      <c r="B225" s="39" t="s">
        <v>49</v>
      </c>
      <c r="C225" s="40">
        <v>0</v>
      </c>
      <c r="D225" s="40">
        <v>0</v>
      </c>
      <c r="E225" s="40">
        <v>0</v>
      </c>
      <c r="F225" s="40">
        <v>0</v>
      </c>
      <c r="G225" s="23"/>
      <c r="H225" s="23"/>
      <c r="I225" s="23"/>
      <c r="J225" s="23"/>
    </row>
    <row r="226" spans="1:10" ht="14.1" customHeight="1" x14ac:dyDescent="0.25">
      <c r="A226" s="23"/>
      <c r="B226" s="39" t="s">
        <v>50</v>
      </c>
      <c r="C226" s="40">
        <v>0</v>
      </c>
      <c r="D226" s="40">
        <v>0</v>
      </c>
      <c r="E226" s="40">
        <v>0</v>
      </c>
      <c r="F226" s="40">
        <v>0</v>
      </c>
      <c r="G226" s="23"/>
      <c r="H226" s="23"/>
      <c r="I226" s="23"/>
      <c r="J226" s="23"/>
    </row>
    <row r="227" spans="1:10" ht="14.1" customHeight="1" x14ac:dyDescent="0.25">
      <c r="A227" s="23"/>
      <c r="B227" s="39" t="s">
        <v>56</v>
      </c>
      <c r="C227" s="40">
        <v>0</v>
      </c>
      <c r="D227" s="40">
        <v>0</v>
      </c>
      <c r="E227" s="40">
        <v>0</v>
      </c>
      <c r="F227" s="40">
        <v>0</v>
      </c>
      <c r="G227" s="23"/>
      <c r="H227" s="23"/>
      <c r="I227" s="23"/>
      <c r="J227" s="23"/>
    </row>
    <row r="228" spans="1:10" ht="14.1" customHeight="1" x14ac:dyDescent="0.25">
      <c r="A228" s="23"/>
      <c r="B228" s="39" t="s">
        <v>49</v>
      </c>
      <c r="C228" s="40">
        <v>0</v>
      </c>
      <c r="D228" s="40">
        <v>0</v>
      </c>
      <c r="E228" s="40">
        <v>0</v>
      </c>
      <c r="F228" s="40">
        <v>0</v>
      </c>
      <c r="G228" s="23"/>
      <c r="H228" s="23"/>
      <c r="I228" s="23"/>
      <c r="J228" s="23"/>
    </row>
    <row r="229" spans="1:10" ht="14.1" customHeight="1" x14ac:dyDescent="0.25">
      <c r="A229" s="23"/>
      <c r="B229" s="39" t="s">
        <v>50</v>
      </c>
      <c r="C229" s="40">
        <v>0</v>
      </c>
      <c r="D229" s="40">
        <v>0</v>
      </c>
      <c r="E229" s="40">
        <v>0</v>
      </c>
      <c r="F229" s="40">
        <v>0</v>
      </c>
      <c r="G229" s="23"/>
      <c r="H229" s="23"/>
      <c r="I229" s="23"/>
      <c r="J229" s="23"/>
    </row>
    <row r="230" spans="1:10" ht="14.1" customHeight="1" x14ac:dyDescent="0.25">
      <c r="A230" s="23"/>
      <c r="B230" s="39" t="s">
        <v>57</v>
      </c>
      <c r="C230" s="40">
        <v>0</v>
      </c>
      <c r="D230" s="40">
        <v>0</v>
      </c>
      <c r="E230" s="40">
        <v>0</v>
      </c>
      <c r="F230" s="40">
        <v>0</v>
      </c>
      <c r="G230" s="23"/>
      <c r="H230" s="23"/>
      <c r="I230" s="23"/>
      <c r="J230" s="23"/>
    </row>
    <row r="231" spans="1:10" ht="14.1" customHeight="1" x14ac:dyDescent="0.25">
      <c r="A231" s="23"/>
      <c r="B231" s="39" t="s">
        <v>49</v>
      </c>
      <c r="C231" s="40">
        <v>0</v>
      </c>
      <c r="D231" s="40">
        <v>0</v>
      </c>
      <c r="E231" s="40">
        <v>0</v>
      </c>
      <c r="F231" s="40">
        <v>0</v>
      </c>
      <c r="G231" s="23"/>
      <c r="H231" s="23"/>
      <c r="I231" s="23"/>
      <c r="J231" s="23"/>
    </row>
    <row r="232" spans="1:10" ht="14.1" customHeight="1" x14ac:dyDescent="0.25">
      <c r="A232" s="23"/>
      <c r="B232" s="39" t="s">
        <v>58</v>
      </c>
      <c r="C232" s="40">
        <v>0</v>
      </c>
      <c r="D232" s="40">
        <v>0</v>
      </c>
      <c r="E232" s="40">
        <v>0</v>
      </c>
      <c r="F232" s="40">
        <v>0</v>
      </c>
      <c r="G232" s="23"/>
      <c r="H232" s="23"/>
      <c r="I232" s="23"/>
      <c r="J232" s="23"/>
    </row>
    <row r="233" spans="1:10" ht="14.1" customHeight="1" x14ac:dyDescent="0.25">
      <c r="A233" s="23"/>
      <c r="B233" s="39" t="s">
        <v>59</v>
      </c>
      <c r="C233" s="40">
        <v>0</v>
      </c>
      <c r="D233" s="40">
        <v>0</v>
      </c>
      <c r="E233" s="40">
        <v>0</v>
      </c>
      <c r="F233" s="40">
        <v>0</v>
      </c>
      <c r="G233" s="23"/>
      <c r="H233" s="23"/>
      <c r="I233" s="23"/>
      <c r="J233" s="23"/>
    </row>
    <row r="234" spans="1:10" ht="14.1" customHeight="1" x14ac:dyDescent="0.25">
      <c r="A234" s="23"/>
      <c r="B234" s="39" t="s">
        <v>60</v>
      </c>
      <c r="C234" s="40">
        <v>0</v>
      </c>
      <c r="D234" s="40">
        <v>0</v>
      </c>
      <c r="E234" s="40">
        <v>0</v>
      </c>
      <c r="F234" s="40">
        <v>0</v>
      </c>
      <c r="G234" s="23"/>
      <c r="H234" s="23"/>
      <c r="I234" s="23"/>
      <c r="J234" s="23"/>
    </row>
    <row r="235" spans="1:10" ht="14.1" customHeight="1" x14ac:dyDescent="0.25">
      <c r="A235" s="23"/>
      <c r="B235" s="39" t="s">
        <v>61</v>
      </c>
      <c r="C235" s="40">
        <v>0</v>
      </c>
      <c r="D235" s="40">
        <v>0</v>
      </c>
      <c r="E235" s="40">
        <v>0</v>
      </c>
      <c r="F235" s="40">
        <v>0</v>
      </c>
      <c r="G235" s="23"/>
      <c r="H235" s="23"/>
      <c r="I235" s="23"/>
      <c r="J235" s="23"/>
    </row>
    <row r="236" spans="1:10" ht="14.1" customHeight="1" x14ac:dyDescent="0.25">
      <c r="A236" s="23"/>
      <c r="B236" s="39" t="s">
        <v>62</v>
      </c>
      <c r="C236" s="40">
        <v>0</v>
      </c>
      <c r="D236" s="40">
        <v>0</v>
      </c>
      <c r="E236" s="40">
        <v>1200000</v>
      </c>
      <c r="F236" s="40">
        <v>0</v>
      </c>
      <c r="G236" s="23"/>
      <c r="H236" s="23"/>
      <c r="I236" s="23"/>
      <c r="J236" s="23"/>
    </row>
    <row r="237" spans="1:10" ht="14.1" customHeight="1" x14ac:dyDescent="0.25">
      <c r="A237" s="23"/>
      <c r="B237" s="39" t="s">
        <v>49</v>
      </c>
      <c r="C237" s="40">
        <v>0</v>
      </c>
      <c r="D237" s="40">
        <v>0</v>
      </c>
      <c r="E237" s="40">
        <v>1200000</v>
      </c>
      <c r="F237" s="40">
        <v>0</v>
      </c>
      <c r="G237" s="23"/>
      <c r="H237" s="23"/>
      <c r="I237" s="23"/>
      <c r="J237" s="23"/>
    </row>
    <row r="238" spans="1:10" ht="14.1" customHeight="1" x14ac:dyDescent="0.25">
      <c r="A238" s="23"/>
      <c r="B238" s="39" t="s">
        <v>58</v>
      </c>
      <c r="C238" s="40">
        <v>0</v>
      </c>
      <c r="D238" s="40">
        <v>0</v>
      </c>
      <c r="E238" s="40">
        <v>0</v>
      </c>
      <c r="F238" s="40">
        <v>0</v>
      </c>
      <c r="G238" s="23"/>
      <c r="H238" s="23"/>
      <c r="I238" s="23"/>
      <c r="J238" s="23"/>
    </row>
    <row r="239" spans="1:10" ht="14.1" customHeight="1" x14ac:dyDescent="0.25">
      <c r="A239" s="23"/>
      <c r="B239" s="39" t="s">
        <v>59</v>
      </c>
      <c r="C239" s="40">
        <v>0</v>
      </c>
      <c r="D239" s="40">
        <v>0</v>
      </c>
      <c r="E239" s="40">
        <v>0</v>
      </c>
      <c r="F239" s="40">
        <v>0</v>
      </c>
      <c r="G239" s="23"/>
      <c r="H239" s="23"/>
      <c r="I239" s="23"/>
      <c r="J239" s="23"/>
    </row>
    <row r="240" spans="1:10" ht="14.1" customHeight="1" x14ac:dyDescent="0.25">
      <c r="A240" s="23"/>
      <c r="B240" s="39" t="s">
        <v>60</v>
      </c>
      <c r="C240" s="40">
        <v>0</v>
      </c>
      <c r="D240" s="40">
        <v>0</v>
      </c>
      <c r="E240" s="40">
        <v>0</v>
      </c>
      <c r="F240" s="40">
        <v>0</v>
      </c>
      <c r="G240" s="23"/>
      <c r="H240" s="23"/>
      <c r="I240" s="23"/>
      <c r="J240" s="23"/>
    </row>
    <row r="241" spans="1:10" ht="14.1" customHeight="1" x14ac:dyDescent="0.25">
      <c r="A241" s="23"/>
      <c r="B241" s="39" t="s">
        <v>61</v>
      </c>
      <c r="C241" s="40">
        <v>0</v>
      </c>
      <c r="D241" s="40">
        <v>0</v>
      </c>
      <c r="E241" s="40">
        <v>0</v>
      </c>
      <c r="F241" s="40">
        <v>0</v>
      </c>
      <c r="G241" s="23"/>
      <c r="H241" s="23"/>
      <c r="I241" s="23"/>
      <c r="J241" s="23"/>
    </row>
    <row r="242" spans="1:10" ht="14.1" customHeight="1" x14ac:dyDescent="0.25">
      <c r="A242" s="23"/>
      <c r="B242" s="39" t="s">
        <v>63</v>
      </c>
      <c r="C242" s="40">
        <v>0</v>
      </c>
      <c r="D242" s="40">
        <v>0</v>
      </c>
      <c r="E242" s="40">
        <v>0</v>
      </c>
      <c r="F242" s="40">
        <v>0</v>
      </c>
      <c r="G242" s="23"/>
      <c r="H242" s="23"/>
      <c r="I242" s="23"/>
      <c r="J242" s="23"/>
    </row>
    <row r="243" spans="1:10" ht="14.1" customHeight="1" x14ac:dyDescent="0.25">
      <c r="A243" s="23"/>
      <c r="B243" s="39" t="s">
        <v>49</v>
      </c>
      <c r="C243" s="40">
        <v>0</v>
      </c>
      <c r="D243" s="40">
        <v>0</v>
      </c>
      <c r="E243" s="40">
        <v>0</v>
      </c>
      <c r="F243" s="40">
        <v>0</v>
      </c>
      <c r="G243" s="23"/>
      <c r="H243" s="23"/>
      <c r="I243" s="23"/>
      <c r="J243" s="23"/>
    </row>
    <row r="244" spans="1:10" ht="14.1" customHeight="1" x14ac:dyDescent="0.25">
      <c r="A244" s="23"/>
      <c r="B244" s="39" t="s">
        <v>58</v>
      </c>
      <c r="C244" s="40">
        <v>0</v>
      </c>
      <c r="D244" s="40">
        <v>0</v>
      </c>
      <c r="E244" s="40">
        <v>0</v>
      </c>
      <c r="F244" s="40">
        <v>0</v>
      </c>
      <c r="G244" s="23"/>
      <c r="H244" s="23"/>
      <c r="I244" s="23"/>
      <c r="J244" s="23"/>
    </row>
    <row r="245" spans="1:10" ht="14.1" customHeight="1" x14ac:dyDescent="0.25">
      <c r="A245" s="23"/>
      <c r="B245" s="39" t="s">
        <v>59</v>
      </c>
      <c r="C245" s="40">
        <v>0</v>
      </c>
      <c r="D245" s="40">
        <v>0</v>
      </c>
      <c r="E245" s="40">
        <v>0</v>
      </c>
      <c r="F245" s="40">
        <v>0</v>
      </c>
      <c r="G245" s="23"/>
      <c r="H245" s="23"/>
      <c r="I245" s="23"/>
      <c r="J245" s="23"/>
    </row>
    <row r="246" spans="1:10" ht="14.1" customHeight="1" x14ac:dyDescent="0.25">
      <c r="A246" s="23"/>
      <c r="B246" s="39" t="s">
        <v>60</v>
      </c>
      <c r="C246" s="40">
        <v>0</v>
      </c>
      <c r="D246" s="40">
        <v>0</v>
      </c>
      <c r="E246" s="40">
        <v>0</v>
      </c>
      <c r="F246" s="40">
        <v>0</v>
      </c>
      <c r="G246" s="23"/>
      <c r="H246" s="23"/>
      <c r="I246" s="23"/>
      <c r="J246" s="23"/>
    </row>
    <row r="247" spans="1:10" ht="14.1" customHeight="1" x14ac:dyDescent="0.25">
      <c r="A247" s="23"/>
      <c r="B247" s="39" t="s">
        <v>61</v>
      </c>
      <c r="C247" s="40">
        <v>0</v>
      </c>
      <c r="D247" s="40">
        <v>0</v>
      </c>
      <c r="E247" s="40">
        <v>0</v>
      </c>
      <c r="F247" s="40">
        <v>0</v>
      </c>
      <c r="G247" s="23"/>
      <c r="H247" s="23"/>
      <c r="I247" s="23"/>
      <c r="J247" s="23"/>
    </row>
    <row r="248" spans="1:10" ht="14.1" customHeight="1" x14ac:dyDescent="0.25">
      <c r="A248" s="23"/>
      <c r="B248" s="39" t="s">
        <v>64</v>
      </c>
      <c r="C248" s="40">
        <v>0</v>
      </c>
      <c r="D248" s="40">
        <v>0</v>
      </c>
      <c r="E248" s="40">
        <v>0</v>
      </c>
      <c r="F248" s="40">
        <v>0</v>
      </c>
      <c r="G248" s="23"/>
      <c r="H248" s="23"/>
      <c r="I248" s="23"/>
      <c r="J248" s="23"/>
    </row>
    <row r="249" spans="1:10" ht="14.1" customHeight="1" x14ac:dyDescent="0.25">
      <c r="A249" s="23"/>
      <c r="B249" s="39" t="s">
        <v>65</v>
      </c>
      <c r="C249" s="40">
        <v>0</v>
      </c>
      <c r="D249" s="40">
        <v>0</v>
      </c>
      <c r="E249" s="40">
        <v>0</v>
      </c>
      <c r="F249" s="40">
        <v>0</v>
      </c>
      <c r="G249" s="23"/>
      <c r="H249" s="23"/>
      <c r="I249" s="23"/>
      <c r="J249" s="23"/>
    </row>
    <row r="250" spans="1:10" ht="14.1" customHeight="1" x14ac:dyDescent="0.25">
      <c r="A250" s="23"/>
      <c r="B250" s="41" t="s">
        <v>25</v>
      </c>
      <c r="C250" s="40">
        <v>0</v>
      </c>
      <c r="D250" s="40">
        <v>0</v>
      </c>
      <c r="E250" s="40">
        <v>1200000</v>
      </c>
      <c r="F250" s="40">
        <v>0</v>
      </c>
      <c r="G250" s="23"/>
      <c r="H250" s="23"/>
      <c r="I250" s="23"/>
      <c r="J250" s="23"/>
    </row>
    <row r="251" spans="1:10" ht="18" customHeight="1" x14ac:dyDescent="0.25">
      <c r="A251" s="23"/>
      <c r="B251" s="33" t="s">
        <v>19</v>
      </c>
      <c r="C251" s="1619" t="s">
        <v>1759</v>
      </c>
      <c r="D251" s="1620"/>
      <c r="E251" s="1620"/>
      <c r="F251" s="1620"/>
      <c r="G251" s="23"/>
      <c r="H251" s="23"/>
      <c r="I251" s="23"/>
      <c r="J251" s="23"/>
    </row>
    <row r="252" spans="1:10" ht="18" customHeight="1" x14ac:dyDescent="0.25">
      <c r="A252" s="23"/>
      <c r="B252" s="34" t="s">
        <v>20</v>
      </c>
      <c r="C252" s="1615" t="s">
        <v>1758</v>
      </c>
      <c r="D252" s="1616"/>
      <c r="E252" s="1616"/>
      <c r="F252" s="1616"/>
      <c r="G252" s="23"/>
      <c r="H252" s="23"/>
      <c r="I252" s="23"/>
      <c r="J252" s="23"/>
    </row>
    <row r="253" spans="1:10" ht="18" customHeight="1" x14ac:dyDescent="0.25">
      <c r="A253" s="23"/>
      <c r="B253" s="34" t="s">
        <v>21</v>
      </c>
      <c r="C253" s="1615" t="s">
        <v>154</v>
      </c>
      <c r="D253" s="1616"/>
      <c r="E253" s="1616"/>
      <c r="F253" s="1616"/>
      <c r="G253" s="23"/>
      <c r="H253" s="23"/>
      <c r="I253" s="23"/>
      <c r="J253" s="23"/>
    </row>
    <row r="254" spans="1:10" ht="15" customHeight="1" x14ac:dyDescent="0.25">
      <c r="A254" s="23"/>
      <c r="B254" s="35"/>
      <c r="C254" s="36">
        <v>2023</v>
      </c>
      <c r="D254" s="36">
        <v>2024</v>
      </c>
      <c r="E254" s="36">
        <v>2025</v>
      </c>
      <c r="F254" s="36">
        <v>2026</v>
      </c>
      <c r="G254" s="23"/>
      <c r="H254" s="23"/>
      <c r="I254" s="23"/>
      <c r="J254" s="23"/>
    </row>
    <row r="255" spans="1:10" ht="15" customHeight="1" x14ac:dyDescent="0.25">
      <c r="A255" s="23"/>
      <c r="B255" s="37"/>
      <c r="C255" s="38" t="s">
        <v>22</v>
      </c>
      <c r="D255" s="38" t="s">
        <v>23</v>
      </c>
      <c r="E255" s="38" t="s">
        <v>23</v>
      </c>
      <c r="F255" s="38" t="s">
        <v>23</v>
      </c>
      <c r="G255" s="23"/>
      <c r="H255" s="23"/>
      <c r="I255" s="23"/>
      <c r="J255" s="23"/>
    </row>
    <row r="256" spans="1:10" ht="14.1" customHeight="1" x14ac:dyDescent="0.25">
      <c r="A256" s="23"/>
      <c r="B256" s="27" t="s">
        <v>33</v>
      </c>
      <c r="C256" s="31" t="s">
        <v>42</v>
      </c>
      <c r="D256" s="31" t="s">
        <v>1494</v>
      </c>
      <c r="E256" s="31" t="s">
        <v>42</v>
      </c>
      <c r="F256" s="31" t="s">
        <v>42</v>
      </c>
      <c r="G256" s="23"/>
      <c r="H256" s="23"/>
      <c r="I256" s="23"/>
      <c r="J256" s="23"/>
    </row>
    <row r="257" spans="1:10" ht="14.1" customHeight="1" x14ac:dyDescent="0.25">
      <c r="A257" s="23"/>
      <c r="B257" s="27" t="s">
        <v>35</v>
      </c>
      <c r="C257" s="31" t="s">
        <v>42</v>
      </c>
      <c r="D257" s="31" t="s">
        <v>1757</v>
      </c>
      <c r="E257" s="31" t="s">
        <v>42</v>
      </c>
      <c r="F257" s="31" t="s">
        <v>42</v>
      </c>
      <c r="G257" s="23"/>
      <c r="H257" s="23"/>
      <c r="I257" s="23"/>
      <c r="J257" s="23"/>
    </row>
    <row r="258" spans="1:10" ht="14.1" customHeight="1" x14ac:dyDescent="0.25">
      <c r="A258" s="23"/>
      <c r="B258" s="27" t="s">
        <v>40</v>
      </c>
      <c r="C258" s="31" t="s">
        <v>42</v>
      </c>
      <c r="D258" s="31" t="s">
        <v>1560</v>
      </c>
      <c r="E258" s="31" t="s">
        <v>42</v>
      </c>
      <c r="F258" s="31" t="s">
        <v>42</v>
      </c>
      <c r="G258" s="23"/>
      <c r="H258" s="23"/>
      <c r="I258" s="23"/>
      <c r="J258" s="23"/>
    </row>
    <row r="259" spans="1:10" ht="14.1" customHeight="1" x14ac:dyDescent="0.25">
      <c r="A259" s="23"/>
      <c r="B259" s="27" t="s">
        <v>41</v>
      </c>
      <c r="C259" s="31" t="s">
        <v>18</v>
      </c>
      <c r="D259" s="31" t="s">
        <v>18</v>
      </c>
      <c r="E259" s="31" t="s">
        <v>117</v>
      </c>
      <c r="F259" s="31" t="s">
        <v>18</v>
      </c>
      <c r="G259" s="23"/>
      <c r="H259" s="23"/>
      <c r="I259" s="23"/>
      <c r="J259" s="23"/>
    </row>
    <row r="260" spans="1:10" ht="14.1" customHeight="1" x14ac:dyDescent="0.25">
      <c r="A260" s="23"/>
      <c r="B260" s="27" t="s">
        <v>43</v>
      </c>
      <c r="C260" s="31" t="s">
        <v>18</v>
      </c>
      <c r="D260" s="31" t="s">
        <v>18</v>
      </c>
      <c r="E260" s="31" t="s">
        <v>117</v>
      </c>
      <c r="F260" s="31" t="s">
        <v>18</v>
      </c>
      <c r="G260" s="23"/>
      <c r="H260" s="23"/>
      <c r="I260" s="23"/>
      <c r="J260" s="23"/>
    </row>
    <row r="261" spans="1:10" ht="14.1" customHeight="1" x14ac:dyDescent="0.25">
      <c r="A261" s="23"/>
      <c r="B261" s="27" t="s">
        <v>47</v>
      </c>
      <c r="C261" s="31" t="s">
        <v>18</v>
      </c>
      <c r="D261" s="31" t="s">
        <v>18</v>
      </c>
      <c r="E261" s="31" t="s">
        <v>117</v>
      </c>
      <c r="F261" s="31" t="s">
        <v>18</v>
      </c>
      <c r="G261" s="23"/>
      <c r="H261" s="23"/>
      <c r="I261" s="23"/>
      <c r="J261" s="23"/>
    </row>
    <row r="262" spans="1:10" ht="14.1" customHeight="1" x14ac:dyDescent="0.25">
      <c r="A262" s="23"/>
      <c r="B262" s="1617" t="s">
        <v>24</v>
      </c>
      <c r="C262" s="1618"/>
      <c r="D262" s="1618"/>
      <c r="E262" s="1618"/>
      <c r="F262" s="1618"/>
      <c r="G262" s="23"/>
      <c r="H262" s="23"/>
      <c r="I262" s="23"/>
      <c r="J262" s="23"/>
    </row>
    <row r="263" spans="1:10" ht="14.1" customHeight="1" x14ac:dyDescent="0.25">
      <c r="A263" s="23"/>
      <c r="B263" s="35"/>
      <c r="C263" s="36">
        <v>2023</v>
      </c>
      <c r="D263" s="36">
        <v>2024</v>
      </c>
      <c r="E263" s="36">
        <v>2025</v>
      </c>
      <c r="F263" s="36">
        <v>2026</v>
      </c>
      <c r="G263" s="23"/>
      <c r="H263" s="23"/>
      <c r="I263" s="23"/>
      <c r="J263" s="23"/>
    </row>
    <row r="264" spans="1:10" ht="14.1" customHeight="1" x14ac:dyDescent="0.25">
      <c r="A264" s="23"/>
      <c r="B264" s="37"/>
      <c r="C264" s="38" t="s">
        <v>22</v>
      </c>
      <c r="D264" s="38" t="s">
        <v>23</v>
      </c>
      <c r="E264" s="38" t="s">
        <v>23</v>
      </c>
      <c r="F264" s="38" t="s">
        <v>23</v>
      </c>
      <c r="G264" s="23"/>
      <c r="H264" s="23"/>
      <c r="I264" s="23"/>
      <c r="J264" s="23"/>
    </row>
    <row r="265" spans="1:10" ht="14.1" customHeight="1" x14ac:dyDescent="0.25">
      <c r="A265" s="23"/>
      <c r="B265" s="39" t="s">
        <v>48</v>
      </c>
      <c r="C265" s="40">
        <v>0</v>
      </c>
      <c r="D265" s="40">
        <v>0</v>
      </c>
      <c r="E265" s="40">
        <v>0</v>
      </c>
      <c r="F265" s="40">
        <v>0</v>
      </c>
      <c r="G265" s="23"/>
      <c r="H265" s="23"/>
      <c r="I265" s="23"/>
      <c r="J265" s="23"/>
    </row>
    <row r="266" spans="1:10" ht="14.1" customHeight="1" x14ac:dyDescent="0.25">
      <c r="A266" s="23"/>
      <c r="B266" s="39" t="s">
        <v>49</v>
      </c>
      <c r="C266" s="40">
        <v>0</v>
      </c>
      <c r="D266" s="40">
        <v>0</v>
      </c>
      <c r="E266" s="40">
        <v>0</v>
      </c>
      <c r="F266" s="40">
        <v>0</v>
      </c>
      <c r="G266" s="23"/>
      <c r="H266" s="23"/>
      <c r="I266" s="23"/>
      <c r="J266" s="23"/>
    </row>
    <row r="267" spans="1:10" ht="14.1" customHeight="1" x14ac:dyDescent="0.25">
      <c r="A267" s="23"/>
      <c r="B267" s="39" t="s">
        <v>50</v>
      </c>
      <c r="C267" s="40">
        <v>0</v>
      </c>
      <c r="D267" s="40">
        <v>0</v>
      </c>
      <c r="E267" s="40">
        <v>0</v>
      </c>
      <c r="F267" s="40">
        <v>0</v>
      </c>
      <c r="G267" s="23"/>
      <c r="H267" s="23"/>
      <c r="I267" s="23"/>
      <c r="J267" s="23"/>
    </row>
    <row r="268" spans="1:10" ht="14.1" customHeight="1" x14ac:dyDescent="0.25">
      <c r="A268" s="23"/>
      <c r="B268" s="39" t="s">
        <v>51</v>
      </c>
      <c r="C268" s="40">
        <v>0</v>
      </c>
      <c r="D268" s="40">
        <v>0</v>
      </c>
      <c r="E268" s="40">
        <v>0</v>
      </c>
      <c r="F268" s="40">
        <v>0</v>
      </c>
      <c r="G268" s="23"/>
      <c r="H268" s="23"/>
      <c r="I268" s="23"/>
      <c r="J268" s="23"/>
    </row>
    <row r="269" spans="1:10" ht="14.1" customHeight="1" x14ac:dyDescent="0.25">
      <c r="A269" s="23"/>
      <c r="B269" s="39" t="s">
        <v>49</v>
      </c>
      <c r="C269" s="40">
        <v>0</v>
      </c>
      <c r="D269" s="40">
        <v>0</v>
      </c>
      <c r="E269" s="40">
        <v>0</v>
      </c>
      <c r="F269" s="40">
        <v>0</v>
      </c>
      <c r="G269" s="23"/>
      <c r="H269" s="23"/>
      <c r="I269" s="23"/>
      <c r="J269" s="23"/>
    </row>
    <row r="270" spans="1:10" ht="14.1" customHeight="1" x14ac:dyDescent="0.25">
      <c r="A270" s="23"/>
      <c r="B270" s="39" t="s">
        <v>50</v>
      </c>
      <c r="C270" s="40">
        <v>0</v>
      </c>
      <c r="D270" s="40">
        <v>0</v>
      </c>
      <c r="E270" s="40">
        <v>0</v>
      </c>
      <c r="F270" s="40">
        <v>0</v>
      </c>
      <c r="G270" s="23"/>
      <c r="H270" s="23"/>
      <c r="I270" s="23"/>
      <c r="J270" s="23"/>
    </row>
    <row r="271" spans="1:10" ht="14.1" customHeight="1" x14ac:dyDescent="0.25">
      <c r="A271" s="23"/>
      <c r="B271" s="39" t="s">
        <v>52</v>
      </c>
      <c r="C271" s="40">
        <v>0</v>
      </c>
      <c r="D271" s="40">
        <v>0</v>
      </c>
      <c r="E271" s="40">
        <v>0</v>
      </c>
      <c r="F271" s="40">
        <v>0</v>
      </c>
      <c r="G271" s="23"/>
      <c r="H271" s="23"/>
      <c r="I271" s="23"/>
      <c r="J271" s="23"/>
    </row>
    <row r="272" spans="1:10" ht="14.1" customHeight="1" x14ac:dyDescent="0.25">
      <c r="A272" s="23"/>
      <c r="B272" s="39" t="s">
        <v>49</v>
      </c>
      <c r="C272" s="40">
        <v>0</v>
      </c>
      <c r="D272" s="40">
        <v>0</v>
      </c>
      <c r="E272" s="40">
        <v>0</v>
      </c>
      <c r="F272" s="40">
        <v>0</v>
      </c>
      <c r="G272" s="23"/>
      <c r="H272" s="23"/>
      <c r="I272" s="23"/>
      <c r="J272" s="23"/>
    </row>
    <row r="273" spans="1:10" ht="14.1" customHeight="1" x14ac:dyDescent="0.25">
      <c r="A273" s="23"/>
      <c r="B273" s="39" t="s">
        <v>50</v>
      </c>
      <c r="C273" s="40">
        <v>0</v>
      </c>
      <c r="D273" s="40">
        <v>0</v>
      </c>
      <c r="E273" s="40">
        <v>0</v>
      </c>
      <c r="F273" s="40">
        <v>0</v>
      </c>
      <c r="G273" s="23"/>
      <c r="H273" s="23"/>
      <c r="I273" s="23"/>
      <c r="J273" s="23"/>
    </row>
    <row r="274" spans="1:10" ht="14.1" customHeight="1" x14ac:dyDescent="0.25">
      <c r="A274" s="23"/>
      <c r="B274" s="39" t="s">
        <v>53</v>
      </c>
      <c r="C274" s="40">
        <v>0</v>
      </c>
      <c r="D274" s="40">
        <v>0</v>
      </c>
      <c r="E274" s="40">
        <v>0</v>
      </c>
      <c r="F274" s="40">
        <v>0</v>
      </c>
      <c r="G274" s="23"/>
      <c r="H274" s="23"/>
      <c r="I274" s="23"/>
      <c r="J274" s="23"/>
    </row>
    <row r="275" spans="1:10" ht="14.1" customHeight="1" x14ac:dyDescent="0.25">
      <c r="A275" s="23"/>
      <c r="B275" s="39" t="s">
        <v>49</v>
      </c>
      <c r="C275" s="40">
        <v>0</v>
      </c>
      <c r="D275" s="40">
        <v>0</v>
      </c>
      <c r="E275" s="40">
        <v>0</v>
      </c>
      <c r="F275" s="40">
        <v>0</v>
      </c>
      <c r="G275" s="23"/>
      <c r="H275" s="23"/>
      <c r="I275" s="23"/>
      <c r="J275" s="23"/>
    </row>
    <row r="276" spans="1:10" ht="14.1" customHeight="1" x14ac:dyDescent="0.25">
      <c r="A276" s="23"/>
      <c r="B276" s="39" t="s">
        <v>50</v>
      </c>
      <c r="C276" s="40">
        <v>0</v>
      </c>
      <c r="D276" s="40">
        <v>0</v>
      </c>
      <c r="E276" s="40">
        <v>0</v>
      </c>
      <c r="F276" s="40">
        <v>0</v>
      </c>
      <c r="G276" s="23"/>
      <c r="H276" s="23"/>
      <c r="I276" s="23"/>
      <c r="J276" s="23"/>
    </row>
    <row r="277" spans="1:10" ht="14.1" customHeight="1" x14ac:dyDescent="0.25">
      <c r="A277" s="23"/>
      <c r="B277" s="39" t="s">
        <v>54</v>
      </c>
      <c r="C277" s="40">
        <v>0</v>
      </c>
      <c r="D277" s="40">
        <v>0</v>
      </c>
      <c r="E277" s="40">
        <v>0</v>
      </c>
      <c r="F277" s="40">
        <v>0</v>
      </c>
      <c r="G277" s="23"/>
      <c r="H277" s="23"/>
      <c r="I277" s="23"/>
      <c r="J277" s="23"/>
    </row>
    <row r="278" spans="1:10" ht="14.1" customHeight="1" x14ac:dyDescent="0.25">
      <c r="A278" s="23"/>
      <c r="B278" s="39" t="s">
        <v>49</v>
      </c>
      <c r="C278" s="40">
        <v>0</v>
      </c>
      <c r="D278" s="40">
        <v>0</v>
      </c>
      <c r="E278" s="40">
        <v>0</v>
      </c>
      <c r="F278" s="40">
        <v>0</v>
      </c>
      <c r="G278" s="23"/>
      <c r="H278" s="23"/>
      <c r="I278" s="23"/>
      <c r="J278" s="23"/>
    </row>
    <row r="279" spans="1:10" ht="14.1" customHeight="1" x14ac:dyDescent="0.25">
      <c r="A279" s="23"/>
      <c r="B279" s="39" t="s">
        <v>50</v>
      </c>
      <c r="C279" s="40">
        <v>0</v>
      </c>
      <c r="D279" s="40">
        <v>0</v>
      </c>
      <c r="E279" s="40">
        <v>0</v>
      </c>
      <c r="F279" s="40">
        <v>0</v>
      </c>
      <c r="G279" s="23"/>
      <c r="H279" s="23"/>
      <c r="I279" s="23"/>
      <c r="J279" s="23"/>
    </row>
    <row r="280" spans="1:10" ht="14.1" customHeight="1" x14ac:dyDescent="0.25">
      <c r="A280" s="23"/>
      <c r="B280" s="39" t="s">
        <v>55</v>
      </c>
      <c r="C280" s="40">
        <v>0</v>
      </c>
      <c r="D280" s="40">
        <v>0</v>
      </c>
      <c r="E280" s="40">
        <v>0</v>
      </c>
      <c r="F280" s="40">
        <v>0</v>
      </c>
      <c r="G280" s="23"/>
      <c r="H280" s="23"/>
      <c r="I280" s="23"/>
      <c r="J280" s="23"/>
    </row>
    <row r="281" spans="1:10" ht="14.1" customHeight="1" x14ac:dyDescent="0.25">
      <c r="A281" s="23"/>
      <c r="B281" s="39" t="s">
        <v>49</v>
      </c>
      <c r="C281" s="40">
        <v>0</v>
      </c>
      <c r="D281" s="40">
        <v>0</v>
      </c>
      <c r="E281" s="40">
        <v>0</v>
      </c>
      <c r="F281" s="40">
        <v>0</v>
      </c>
      <c r="G281" s="23"/>
      <c r="H281" s="23"/>
      <c r="I281" s="23"/>
      <c r="J281" s="23"/>
    </row>
    <row r="282" spans="1:10" ht="14.1" customHeight="1" x14ac:dyDescent="0.25">
      <c r="A282" s="23"/>
      <c r="B282" s="39" t="s">
        <v>50</v>
      </c>
      <c r="C282" s="40">
        <v>0</v>
      </c>
      <c r="D282" s="40">
        <v>0</v>
      </c>
      <c r="E282" s="40">
        <v>0</v>
      </c>
      <c r="F282" s="40">
        <v>0</v>
      </c>
      <c r="G282" s="23"/>
      <c r="H282" s="23"/>
      <c r="I282" s="23"/>
      <c r="J282" s="23"/>
    </row>
    <row r="283" spans="1:10" ht="14.1" customHeight="1" x14ac:dyDescent="0.25">
      <c r="A283" s="23"/>
      <c r="B283" s="39" t="s">
        <v>56</v>
      </c>
      <c r="C283" s="40">
        <v>0</v>
      </c>
      <c r="D283" s="40">
        <v>0</v>
      </c>
      <c r="E283" s="40">
        <v>0</v>
      </c>
      <c r="F283" s="40">
        <v>0</v>
      </c>
      <c r="G283" s="23"/>
      <c r="H283" s="23"/>
      <c r="I283" s="23"/>
      <c r="J283" s="23"/>
    </row>
    <row r="284" spans="1:10" ht="14.1" customHeight="1" x14ac:dyDescent="0.25">
      <c r="A284" s="23"/>
      <c r="B284" s="39" t="s">
        <v>49</v>
      </c>
      <c r="C284" s="40">
        <v>0</v>
      </c>
      <c r="D284" s="40">
        <v>0</v>
      </c>
      <c r="E284" s="40">
        <v>0</v>
      </c>
      <c r="F284" s="40">
        <v>0</v>
      </c>
      <c r="G284" s="23"/>
      <c r="H284" s="23"/>
      <c r="I284" s="23"/>
      <c r="J284" s="23"/>
    </row>
    <row r="285" spans="1:10" ht="14.1" customHeight="1" x14ac:dyDescent="0.25">
      <c r="A285" s="23"/>
      <c r="B285" s="39" t="s">
        <v>50</v>
      </c>
      <c r="C285" s="40">
        <v>0</v>
      </c>
      <c r="D285" s="40">
        <v>0</v>
      </c>
      <c r="E285" s="40">
        <v>0</v>
      </c>
      <c r="F285" s="40">
        <v>0</v>
      </c>
      <c r="G285" s="23"/>
      <c r="H285" s="23"/>
      <c r="I285" s="23"/>
      <c r="J285" s="23"/>
    </row>
    <row r="286" spans="1:10" ht="14.1" customHeight="1" x14ac:dyDescent="0.25">
      <c r="A286" s="23"/>
      <c r="B286" s="39" t="s">
        <v>57</v>
      </c>
      <c r="C286" s="40">
        <v>0</v>
      </c>
      <c r="D286" s="40">
        <v>0</v>
      </c>
      <c r="E286" s="40">
        <v>0</v>
      </c>
      <c r="F286" s="40">
        <v>0</v>
      </c>
      <c r="G286" s="23"/>
      <c r="H286" s="23"/>
      <c r="I286" s="23"/>
      <c r="J286" s="23"/>
    </row>
    <row r="287" spans="1:10" ht="14.1" customHeight="1" x14ac:dyDescent="0.25">
      <c r="A287" s="23"/>
      <c r="B287" s="39" t="s">
        <v>49</v>
      </c>
      <c r="C287" s="40">
        <v>0</v>
      </c>
      <c r="D287" s="40">
        <v>0</v>
      </c>
      <c r="E287" s="40">
        <v>0</v>
      </c>
      <c r="F287" s="40">
        <v>0</v>
      </c>
      <c r="G287" s="23"/>
      <c r="H287" s="23"/>
      <c r="I287" s="23"/>
      <c r="J287" s="23"/>
    </row>
    <row r="288" spans="1:10" ht="14.1" customHeight="1" x14ac:dyDescent="0.25">
      <c r="A288" s="23"/>
      <c r="B288" s="39" t="s">
        <v>58</v>
      </c>
      <c r="C288" s="40">
        <v>0</v>
      </c>
      <c r="D288" s="40">
        <v>0</v>
      </c>
      <c r="E288" s="40">
        <v>0</v>
      </c>
      <c r="F288" s="40">
        <v>0</v>
      </c>
      <c r="G288" s="23"/>
      <c r="H288" s="23"/>
      <c r="I288" s="23"/>
      <c r="J288" s="23"/>
    </row>
    <row r="289" spans="1:10" ht="14.1" customHeight="1" x14ac:dyDescent="0.25">
      <c r="A289" s="23"/>
      <c r="B289" s="39" t="s">
        <v>59</v>
      </c>
      <c r="C289" s="40">
        <v>0</v>
      </c>
      <c r="D289" s="40">
        <v>0</v>
      </c>
      <c r="E289" s="40">
        <v>0</v>
      </c>
      <c r="F289" s="40">
        <v>0</v>
      </c>
      <c r="G289" s="23"/>
      <c r="H289" s="23"/>
      <c r="I289" s="23"/>
      <c r="J289" s="23"/>
    </row>
    <row r="290" spans="1:10" ht="14.1" customHeight="1" x14ac:dyDescent="0.25">
      <c r="A290" s="23"/>
      <c r="B290" s="39" t="s">
        <v>60</v>
      </c>
      <c r="C290" s="40">
        <v>0</v>
      </c>
      <c r="D290" s="40">
        <v>0</v>
      </c>
      <c r="E290" s="40">
        <v>0</v>
      </c>
      <c r="F290" s="40">
        <v>0</v>
      </c>
      <c r="G290" s="23"/>
      <c r="H290" s="23"/>
      <c r="I290" s="23"/>
      <c r="J290" s="23"/>
    </row>
    <row r="291" spans="1:10" ht="14.1" customHeight="1" x14ac:dyDescent="0.25">
      <c r="A291" s="23"/>
      <c r="B291" s="39" t="s">
        <v>61</v>
      </c>
      <c r="C291" s="40">
        <v>0</v>
      </c>
      <c r="D291" s="40">
        <v>0</v>
      </c>
      <c r="E291" s="40">
        <v>0</v>
      </c>
      <c r="F291" s="40">
        <v>0</v>
      </c>
      <c r="G291" s="23"/>
      <c r="H291" s="23"/>
      <c r="I291" s="23"/>
      <c r="J291" s="23"/>
    </row>
    <row r="292" spans="1:10" ht="14.1" customHeight="1" x14ac:dyDescent="0.25">
      <c r="A292" s="23"/>
      <c r="B292" s="39" t="s">
        <v>62</v>
      </c>
      <c r="C292" s="40">
        <v>0</v>
      </c>
      <c r="D292" s="40">
        <v>1800000</v>
      </c>
      <c r="E292" s="40">
        <v>0</v>
      </c>
      <c r="F292" s="40">
        <v>0</v>
      </c>
      <c r="G292" s="23"/>
      <c r="H292" s="23"/>
      <c r="I292" s="23"/>
      <c r="J292" s="23"/>
    </row>
    <row r="293" spans="1:10" ht="14.1" customHeight="1" x14ac:dyDescent="0.25">
      <c r="A293" s="23"/>
      <c r="B293" s="39" t="s">
        <v>49</v>
      </c>
      <c r="C293" s="40">
        <v>0</v>
      </c>
      <c r="D293" s="40">
        <v>1800000</v>
      </c>
      <c r="E293" s="40">
        <v>0</v>
      </c>
      <c r="F293" s="40">
        <v>0</v>
      </c>
      <c r="G293" s="23"/>
      <c r="H293" s="23"/>
      <c r="I293" s="23"/>
      <c r="J293" s="23"/>
    </row>
    <row r="294" spans="1:10" ht="14.1" customHeight="1" x14ac:dyDescent="0.25">
      <c r="A294" s="23"/>
      <c r="B294" s="39" t="s">
        <v>58</v>
      </c>
      <c r="C294" s="40">
        <v>0</v>
      </c>
      <c r="D294" s="40">
        <v>0</v>
      </c>
      <c r="E294" s="40">
        <v>0</v>
      </c>
      <c r="F294" s="40">
        <v>0</v>
      </c>
      <c r="G294" s="23"/>
      <c r="H294" s="23"/>
      <c r="I294" s="23"/>
      <c r="J294" s="23"/>
    </row>
    <row r="295" spans="1:10" ht="14.1" customHeight="1" x14ac:dyDescent="0.25">
      <c r="A295" s="23"/>
      <c r="B295" s="39" t="s">
        <v>59</v>
      </c>
      <c r="C295" s="40">
        <v>0</v>
      </c>
      <c r="D295" s="40">
        <v>0</v>
      </c>
      <c r="E295" s="40">
        <v>0</v>
      </c>
      <c r="F295" s="40">
        <v>0</v>
      </c>
      <c r="G295" s="23"/>
      <c r="H295" s="23"/>
      <c r="I295" s="23"/>
      <c r="J295" s="23"/>
    </row>
    <row r="296" spans="1:10" ht="14.1" customHeight="1" x14ac:dyDescent="0.25">
      <c r="A296" s="23"/>
      <c r="B296" s="39" t="s">
        <v>60</v>
      </c>
      <c r="C296" s="40">
        <v>0</v>
      </c>
      <c r="D296" s="40">
        <v>0</v>
      </c>
      <c r="E296" s="40">
        <v>0</v>
      </c>
      <c r="F296" s="40">
        <v>0</v>
      </c>
      <c r="G296" s="23"/>
      <c r="H296" s="23"/>
      <c r="I296" s="23"/>
      <c r="J296" s="23"/>
    </row>
    <row r="297" spans="1:10" ht="14.1" customHeight="1" x14ac:dyDescent="0.25">
      <c r="A297" s="23"/>
      <c r="B297" s="39" t="s">
        <v>61</v>
      </c>
      <c r="C297" s="40">
        <v>0</v>
      </c>
      <c r="D297" s="40">
        <v>0</v>
      </c>
      <c r="E297" s="40">
        <v>0</v>
      </c>
      <c r="F297" s="40">
        <v>0</v>
      </c>
      <c r="G297" s="23"/>
      <c r="H297" s="23"/>
      <c r="I297" s="23"/>
      <c r="J297" s="23"/>
    </row>
    <row r="298" spans="1:10" ht="14.1" customHeight="1" x14ac:dyDescent="0.25">
      <c r="A298" s="23"/>
      <c r="B298" s="39" t="s">
        <v>63</v>
      </c>
      <c r="C298" s="40">
        <v>0</v>
      </c>
      <c r="D298" s="40">
        <v>0</v>
      </c>
      <c r="E298" s="40">
        <v>0</v>
      </c>
      <c r="F298" s="40">
        <v>0</v>
      </c>
      <c r="G298" s="23"/>
      <c r="H298" s="23"/>
      <c r="I298" s="23"/>
      <c r="J298" s="23"/>
    </row>
    <row r="299" spans="1:10" ht="14.1" customHeight="1" x14ac:dyDescent="0.25">
      <c r="A299" s="23"/>
      <c r="B299" s="39" t="s">
        <v>49</v>
      </c>
      <c r="C299" s="40">
        <v>0</v>
      </c>
      <c r="D299" s="40">
        <v>0</v>
      </c>
      <c r="E299" s="40">
        <v>0</v>
      </c>
      <c r="F299" s="40">
        <v>0</v>
      </c>
      <c r="G299" s="23"/>
      <c r="H299" s="23"/>
      <c r="I299" s="23"/>
      <c r="J299" s="23"/>
    </row>
    <row r="300" spans="1:10" ht="14.1" customHeight="1" x14ac:dyDescent="0.25">
      <c r="A300" s="23"/>
      <c r="B300" s="39" t="s">
        <v>58</v>
      </c>
      <c r="C300" s="40">
        <v>0</v>
      </c>
      <c r="D300" s="40">
        <v>0</v>
      </c>
      <c r="E300" s="40">
        <v>0</v>
      </c>
      <c r="F300" s="40">
        <v>0</v>
      </c>
      <c r="G300" s="23"/>
      <c r="H300" s="23"/>
      <c r="I300" s="23"/>
      <c r="J300" s="23"/>
    </row>
    <row r="301" spans="1:10" ht="14.1" customHeight="1" x14ac:dyDescent="0.25">
      <c r="A301" s="23"/>
      <c r="B301" s="39" t="s">
        <v>59</v>
      </c>
      <c r="C301" s="40">
        <v>0</v>
      </c>
      <c r="D301" s="40">
        <v>0</v>
      </c>
      <c r="E301" s="40">
        <v>0</v>
      </c>
      <c r="F301" s="40">
        <v>0</v>
      </c>
      <c r="G301" s="23"/>
      <c r="H301" s="23"/>
      <c r="I301" s="23"/>
      <c r="J301" s="23"/>
    </row>
    <row r="302" spans="1:10" ht="14.1" customHeight="1" x14ac:dyDescent="0.25">
      <c r="A302" s="23"/>
      <c r="B302" s="39" t="s">
        <v>60</v>
      </c>
      <c r="C302" s="40">
        <v>0</v>
      </c>
      <c r="D302" s="40">
        <v>0</v>
      </c>
      <c r="E302" s="40">
        <v>0</v>
      </c>
      <c r="F302" s="40">
        <v>0</v>
      </c>
      <c r="G302" s="23"/>
      <c r="H302" s="23"/>
      <c r="I302" s="23"/>
      <c r="J302" s="23"/>
    </row>
    <row r="303" spans="1:10" ht="14.1" customHeight="1" x14ac:dyDescent="0.25">
      <c r="A303" s="23"/>
      <c r="B303" s="39" t="s">
        <v>61</v>
      </c>
      <c r="C303" s="40">
        <v>0</v>
      </c>
      <c r="D303" s="40">
        <v>0</v>
      </c>
      <c r="E303" s="40">
        <v>0</v>
      </c>
      <c r="F303" s="40">
        <v>0</v>
      </c>
      <c r="G303" s="23"/>
      <c r="H303" s="23"/>
      <c r="I303" s="23"/>
      <c r="J303" s="23"/>
    </row>
    <row r="304" spans="1:10" ht="14.1" customHeight="1" x14ac:dyDescent="0.25">
      <c r="A304" s="23"/>
      <c r="B304" s="39" t="s">
        <v>64</v>
      </c>
      <c r="C304" s="40">
        <v>0</v>
      </c>
      <c r="D304" s="40">
        <v>0</v>
      </c>
      <c r="E304" s="40">
        <v>0</v>
      </c>
      <c r="F304" s="40">
        <v>0</v>
      </c>
      <c r="G304" s="23"/>
      <c r="H304" s="23"/>
      <c r="I304" s="23"/>
      <c r="J304" s="23"/>
    </row>
    <row r="305" spans="1:10" ht="14.1" customHeight="1" x14ac:dyDescent="0.25">
      <c r="A305" s="23"/>
      <c r="B305" s="39" t="s">
        <v>65</v>
      </c>
      <c r="C305" s="40">
        <v>0</v>
      </c>
      <c r="D305" s="40">
        <v>0</v>
      </c>
      <c r="E305" s="40">
        <v>0</v>
      </c>
      <c r="F305" s="40">
        <v>0</v>
      </c>
      <c r="G305" s="23"/>
      <c r="H305" s="23"/>
      <c r="I305" s="23"/>
      <c r="J305" s="23"/>
    </row>
    <row r="306" spans="1:10" ht="14.1" customHeight="1" x14ac:dyDescent="0.25">
      <c r="A306" s="23"/>
      <c r="B306" s="41" t="s">
        <v>25</v>
      </c>
      <c r="C306" s="40">
        <v>0</v>
      </c>
      <c r="D306" s="40">
        <v>1800000</v>
      </c>
      <c r="E306" s="40">
        <v>0</v>
      </c>
      <c r="F306" s="40">
        <v>0</v>
      </c>
      <c r="G306" s="23"/>
      <c r="H306" s="23"/>
      <c r="I306" s="23"/>
      <c r="J306" s="23"/>
    </row>
    <row r="307" spans="1:10" ht="15" customHeight="1" x14ac:dyDescent="0.25">
      <c r="A307" s="23"/>
      <c r="B307" s="42" t="s">
        <v>18</v>
      </c>
      <c r="C307" s="43" t="s">
        <v>18</v>
      </c>
      <c r="D307" s="43" t="s">
        <v>18</v>
      </c>
      <c r="E307" s="43" t="s">
        <v>18</v>
      </c>
      <c r="F307" s="43" t="s">
        <v>18</v>
      </c>
      <c r="G307" s="23"/>
      <c r="H307" s="23"/>
      <c r="I307" s="23"/>
      <c r="J307" s="23"/>
    </row>
    <row r="308" spans="1:10" ht="15" customHeight="1" x14ac:dyDescent="0.25">
      <c r="A308" s="23"/>
      <c r="B308" s="26" t="s">
        <v>171</v>
      </c>
      <c r="C308" s="44">
        <v>0</v>
      </c>
      <c r="D308" s="44">
        <v>181600000</v>
      </c>
      <c r="E308" s="44">
        <v>181600000</v>
      </c>
      <c r="F308" s="44">
        <v>175600000</v>
      </c>
      <c r="G308" s="23"/>
      <c r="H308" s="23"/>
      <c r="I308" s="23"/>
      <c r="J308" s="23"/>
    </row>
    <row r="309" spans="1:10" ht="15" customHeight="1" x14ac:dyDescent="0.25">
      <c r="A309" s="23"/>
      <c r="B309" s="27" t="s">
        <v>48</v>
      </c>
      <c r="C309" s="45">
        <v>0</v>
      </c>
      <c r="D309" s="45">
        <v>120000000</v>
      </c>
      <c r="E309" s="45">
        <v>120000000</v>
      </c>
      <c r="F309" s="45">
        <v>120000000</v>
      </c>
      <c r="G309" s="23"/>
      <c r="H309" s="23"/>
      <c r="I309" s="23"/>
      <c r="J309" s="23"/>
    </row>
    <row r="310" spans="1:10" ht="15" customHeight="1" x14ac:dyDescent="0.25">
      <c r="A310" s="23"/>
      <c r="B310" s="27" t="s">
        <v>49</v>
      </c>
      <c r="C310" s="45">
        <v>0</v>
      </c>
      <c r="D310" s="45">
        <v>120000000</v>
      </c>
      <c r="E310" s="45">
        <v>120000000</v>
      </c>
      <c r="F310" s="45">
        <v>120000000</v>
      </c>
      <c r="G310" s="23"/>
      <c r="H310" s="23"/>
      <c r="I310" s="23"/>
      <c r="J310" s="23"/>
    </row>
    <row r="311" spans="1:10" ht="15" customHeight="1" x14ac:dyDescent="0.25">
      <c r="A311" s="23"/>
      <c r="B311" s="27" t="s">
        <v>50</v>
      </c>
      <c r="C311" s="45">
        <v>0</v>
      </c>
      <c r="D311" s="45">
        <v>0</v>
      </c>
      <c r="E311" s="45">
        <v>0</v>
      </c>
      <c r="F311" s="45">
        <v>0</v>
      </c>
      <c r="G311" s="23"/>
      <c r="H311" s="23"/>
      <c r="I311" s="23"/>
      <c r="J311" s="23"/>
    </row>
    <row r="312" spans="1:10" ht="15" customHeight="1" x14ac:dyDescent="0.25">
      <c r="A312" s="23"/>
      <c r="B312" s="27" t="s">
        <v>51</v>
      </c>
      <c r="C312" s="45">
        <v>0</v>
      </c>
      <c r="D312" s="45">
        <v>17020000</v>
      </c>
      <c r="E312" s="45">
        <v>17020000</v>
      </c>
      <c r="F312" s="45">
        <v>17020000</v>
      </c>
      <c r="G312" s="23"/>
      <c r="H312" s="23"/>
      <c r="I312" s="23"/>
      <c r="J312" s="23"/>
    </row>
    <row r="313" spans="1:10" ht="15" customHeight="1" x14ac:dyDescent="0.25">
      <c r="A313" s="23"/>
      <c r="B313" s="27" t="s">
        <v>49</v>
      </c>
      <c r="C313" s="45">
        <v>0</v>
      </c>
      <c r="D313" s="45">
        <v>17020000</v>
      </c>
      <c r="E313" s="45">
        <v>17020000</v>
      </c>
      <c r="F313" s="45">
        <v>17020000</v>
      </c>
      <c r="G313" s="23"/>
      <c r="H313" s="23"/>
      <c r="I313" s="23"/>
      <c r="J313" s="23"/>
    </row>
    <row r="314" spans="1:10" ht="15" customHeight="1" x14ac:dyDescent="0.25">
      <c r="A314" s="23"/>
      <c r="B314" s="27" t="s">
        <v>50</v>
      </c>
      <c r="C314" s="45">
        <v>0</v>
      </c>
      <c r="D314" s="45">
        <v>0</v>
      </c>
      <c r="E314" s="45">
        <v>0</v>
      </c>
      <c r="F314" s="45">
        <v>0</v>
      </c>
      <c r="G314" s="23"/>
      <c r="H314" s="23"/>
      <c r="I314" s="23"/>
      <c r="J314" s="23"/>
    </row>
    <row r="315" spans="1:10" ht="15" customHeight="1" x14ac:dyDescent="0.25">
      <c r="A315" s="23"/>
      <c r="B315" s="27" t="s">
        <v>52</v>
      </c>
      <c r="C315" s="45">
        <v>0</v>
      </c>
      <c r="D315" s="45">
        <v>41340000</v>
      </c>
      <c r="E315" s="45">
        <v>41340000</v>
      </c>
      <c r="F315" s="45">
        <v>35340000</v>
      </c>
      <c r="G315" s="23"/>
      <c r="H315" s="23"/>
      <c r="I315" s="23"/>
      <c r="J315" s="23"/>
    </row>
    <row r="316" spans="1:10" ht="15" customHeight="1" x14ac:dyDescent="0.25">
      <c r="A316" s="23"/>
      <c r="B316" s="27" t="s">
        <v>49</v>
      </c>
      <c r="C316" s="45">
        <v>0</v>
      </c>
      <c r="D316" s="45">
        <v>41340000</v>
      </c>
      <c r="E316" s="45">
        <v>41340000</v>
      </c>
      <c r="F316" s="45">
        <v>35340000</v>
      </c>
      <c r="G316" s="23"/>
      <c r="H316" s="23"/>
      <c r="I316" s="23"/>
      <c r="J316" s="23"/>
    </row>
    <row r="317" spans="1:10" ht="15" customHeight="1" x14ac:dyDescent="0.25">
      <c r="A317" s="23"/>
      <c r="B317" s="27" t="s">
        <v>50</v>
      </c>
      <c r="C317" s="45">
        <v>0</v>
      </c>
      <c r="D317" s="45">
        <v>0</v>
      </c>
      <c r="E317" s="45">
        <v>0</v>
      </c>
      <c r="F317" s="45">
        <v>0</v>
      </c>
      <c r="G317" s="23"/>
      <c r="H317" s="23"/>
      <c r="I317" s="23"/>
      <c r="J317" s="23"/>
    </row>
    <row r="318" spans="1:10" ht="15" customHeight="1" x14ac:dyDescent="0.25">
      <c r="A318" s="23"/>
      <c r="B318" s="27" t="s">
        <v>53</v>
      </c>
      <c r="C318" s="45">
        <v>0</v>
      </c>
      <c r="D318" s="45">
        <v>0</v>
      </c>
      <c r="E318" s="45">
        <v>0</v>
      </c>
      <c r="F318" s="45">
        <v>0</v>
      </c>
      <c r="G318" s="23"/>
      <c r="H318" s="23"/>
      <c r="I318" s="23"/>
      <c r="J318" s="23"/>
    </row>
    <row r="319" spans="1:10" ht="15" customHeight="1" x14ac:dyDescent="0.25">
      <c r="A319" s="23"/>
      <c r="B319" s="27" t="s">
        <v>49</v>
      </c>
      <c r="C319" s="45">
        <v>0</v>
      </c>
      <c r="D319" s="45">
        <v>0</v>
      </c>
      <c r="E319" s="45">
        <v>0</v>
      </c>
      <c r="F319" s="45">
        <v>0</v>
      </c>
      <c r="G319" s="23"/>
      <c r="H319" s="23"/>
      <c r="I319" s="23"/>
      <c r="J319" s="23"/>
    </row>
    <row r="320" spans="1:10" ht="15" customHeight="1" x14ac:dyDescent="0.25">
      <c r="A320" s="23"/>
      <c r="B320" s="27" t="s">
        <v>50</v>
      </c>
      <c r="C320" s="45">
        <v>0</v>
      </c>
      <c r="D320" s="45">
        <v>0</v>
      </c>
      <c r="E320" s="45">
        <v>0</v>
      </c>
      <c r="F320" s="45">
        <v>0</v>
      </c>
      <c r="G320" s="23"/>
      <c r="H320" s="23"/>
      <c r="I320" s="23"/>
      <c r="J320" s="23"/>
    </row>
    <row r="321" spans="1:10" ht="20.100000000000001" customHeight="1" x14ac:dyDescent="0.25">
      <c r="A321" s="23"/>
      <c r="B321" s="27" t="s">
        <v>172</v>
      </c>
      <c r="C321" s="46">
        <v>0</v>
      </c>
      <c r="D321" s="46">
        <v>0</v>
      </c>
      <c r="E321" s="46">
        <v>0</v>
      </c>
      <c r="F321" s="46">
        <v>0</v>
      </c>
      <c r="G321" s="23"/>
      <c r="H321" s="23"/>
      <c r="I321" s="23"/>
      <c r="J321" s="23"/>
    </row>
    <row r="322" spans="1:10" ht="15" customHeight="1" x14ac:dyDescent="0.25">
      <c r="A322" s="23"/>
      <c r="B322" s="27" t="s">
        <v>49</v>
      </c>
      <c r="C322" s="45">
        <v>0</v>
      </c>
      <c r="D322" s="45">
        <v>0</v>
      </c>
      <c r="E322" s="45">
        <v>0</v>
      </c>
      <c r="F322" s="45">
        <v>0</v>
      </c>
      <c r="G322" s="23"/>
      <c r="H322" s="23"/>
      <c r="I322" s="23"/>
      <c r="J322" s="23"/>
    </row>
    <row r="323" spans="1:10" ht="15" customHeight="1" x14ac:dyDescent="0.25">
      <c r="A323" s="23"/>
      <c r="B323" s="27" t="s">
        <v>50</v>
      </c>
      <c r="C323" s="45">
        <v>0</v>
      </c>
      <c r="D323" s="45">
        <v>0</v>
      </c>
      <c r="E323" s="45">
        <v>0</v>
      </c>
      <c r="F323" s="45">
        <v>0</v>
      </c>
      <c r="G323" s="23"/>
      <c r="H323" s="23"/>
      <c r="I323" s="23"/>
      <c r="J323" s="23"/>
    </row>
    <row r="324" spans="1:10" ht="15" customHeight="1" x14ac:dyDescent="0.25">
      <c r="A324" s="23"/>
      <c r="B324" s="27" t="s">
        <v>55</v>
      </c>
      <c r="C324" s="45">
        <v>0</v>
      </c>
      <c r="D324" s="45">
        <v>0</v>
      </c>
      <c r="E324" s="45">
        <v>0</v>
      </c>
      <c r="F324" s="45">
        <v>0</v>
      </c>
      <c r="G324" s="23"/>
      <c r="H324" s="23"/>
      <c r="I324" s="23"/>
      <c r="J324" s="23"/>
    </row>
    <row r="325" spans="1:10" ht="15" customHeight="1" x14ac:dyDescent="0.25">
      <c r="A325" s="23"/>
      <c r="B325" s="27" t="s">
        <v>49</v>
      </c>
      <c r="C325" s="45">
        <v>0</v>
      </c>
      <c r="D325" s="45">
        <v>0</v>
      </c>
      <c r="E325" s="45">
        <v>0</v>
      </c>
      <c r="F325" s="45">
        <v>0</v>
      </c>
      <c r="G325" s="23"/>
      <c r="H325" s="23"/>
      <c r="I325" s="23"/>
      <c r="J325" s="23"/>
    </row>
    <row r="326" spans="1:10" ht="15" customHeight="1" x14ac:dyDescent="0.25">
      <c r="A326" s="23"/>
      <c r="B326" s="27" t="s">
        <v>50</v>
      </c>
      <c r="C326" s="45">
        <v>0</v>
      </c>
      <c r="D326" s="45">
        <v>0</v>
      </c>
      <c r="E326" s="45">
        <v>0</v>
      </c>
      <c r="F326" s="45">
        <v>0</v>
      </c>
      <c r="G326" s="23"/>
      <c r="H326" s="23"/>
      <c r="I326" s="23"/>
      <c r="J326" s="23"/>
    </row>
    <row r="327" spans="1:10" ht="15" customHeight="1" x14ac:dyDescent="0.25">
      <c r="A327" s="23"/>
      <c r="B327" s="27" t="s">
        <v>56</v>
      </c>
      <c r="C327" s="45">
        <v>0</v>
      </c>
      <c r="D327" s="45">
        <v>240000</v>
      </c>
      <c r="E327" s="45">
        <v>240000</v>
      </c>
      <c r="F327" s="45">
        <v>240000</v>
      </c>
      <c r="G327" s="23"/>
      <c r="H327" s="23"/>
      <c r="I327" s="23"/>
      <c r="J327" s="23"/>
    </row>
    <row r="328" spans="1:10" ht="15" customHeight="1" x14ac:dyDescent="0.25">
      <c r="A328" s="23"/>
      <c r="B328" s="27" t="s">
        <v>49</v>
      </c>
      <c r="C328" s="45">
        <v>0</v>
      </c>
      <c r="D328" s="45">
        <v>240000</v>
      </c>
      <c r="E328" s="45">
        <v>240000</v>
      </c>
      <c r="F328" s="45">
        <v>240000</v>
      </c>
      <c r="G328" s="23"/>
      <c r="H328" s="23"/>
      <c r="I328" s="23"/>
      <c r="J328" s="23"/>
    </row>
    <row r="329" spans="1:10" ht="15" customHeight="1" x14ac:dyDescent="0.25">
      <c r="A329" s="23"/>
      <c r="B329" s="27" t="s">
        <v>50</v>
      </c>
      <c r="C329" s="45">
        <v>0</v>
      </c>
      <c r="D329" s="45">
        <v>0</v>
      </c>
      <c r="E329" s="45">
        <v>0</v>
      </c>
      <c r="F329" s="45">
        <v>0</v>
      </c>
      <c r="G329" s="23"/>
      <c r="H329" s="23"/>
      <c r="I329" s="23"/>
      <c r="J329" s="23"/>
    </row>
    <row r="330" spans="1:10" ht="15" customHeight="1" x14ac:dyDescent="0.25">
      <c r="A330" s="23"/>
      <c r="B330" s="27" t="s">
        <v>57</v>
      </c>
      <c r="C330" s="45">
        <v>0</v>
      </c>
      <c r="D330" s="45">
        <v>0</v>
      </c>
      <c r="E330" s="45">
        <v>0</v>
      </c>
      <c r="F330" s="45">
        <v>0</v>
      </c>
      <c r="G330" s="23"/>
      <c r="H330" s="23"/>
      <c r="I330" s="23"/>
      <c r="J330" s="23"/>
    </row>
    <row r="331" spans="1:10" ht="15" customHeight="1" x14ac:dyDescent="0.25">
      <c r="A331" s="23"/>
      <c r="B331" s="27" t="s">
        <v>49</v>
      </c>
      <c r="C331" s="45">
        <v>0</v>
      </c>
      <c r="D331" s="45">
        <v>0</v>
      </c>
      <c r="E331" s="45">
        <v>0</v>
      </c>
      <c r="F331" s="45">
        <v>0</v>
      </c>
      <c r="G331" s="23"/>
      <c r="H331" s="23"/>
      <c r="I331" s="23"/>
      <c r="J331" s="23"/>
    </row>
    <row r="332" spans="1:10" ht="15" customHeight="1" x14ac:dyDescent="0.25">
      <c r="A332" s="23"/>
      <c r="B332" s="27" t="s">
        <v>58</v>
      </c>
      <c r="C332" s="45">
        <v>0</v>
      </c>
      <c r="D332" s="45">
        <v>0</v>
      </c>
      <c r="E332" s="45">
        <v>0</v>
      </c>
      <c r="F332" s="45">
        <v>0</v>
      </c>
      <c r="G332" s="23"/>
      <c r="H332" s="23"/>
      <c r="I332" s="23"/>
      <c r="J332" s="23"/>
    </row>
    <row r="333" spans="1:10" ht="15" customHeight="1" x14ac:dyDescent="0.25">
      <c r="A333" s="23"/>
      <c r="B333" s="27" t="s">
        <v>59</v>
      </c>
      <c r="C333" s="45">
        <v>0</v>
      </c>
      <c r="D333" s="45">
        <v>0</v>
      </c>
      <c r="E333" s="45">
        <v>0</v>
      </c>
      <c r="F333" s="45">
        <v>0</v>
      </c>
      <c r="G333" s="23"/>
      <c r="H333" s="23"/>
      <c r="I333" s="23"/>
      <c r="J333" s="23"/>
    </row>
    <row r="334" spans="1:10" ht="15" customHeight="1" x14ac:dyDescent="0.25">
      <c r="A334" s="23"/>
      <c r="B334" s="27" t="s">
        <v>60</v>
      </c>
      <c r="C334" s="45">
        <v>0</v>
      </c>
      <c r="D334" s="45">
        <v>0</v>
      </c>
      <c r="E334" s="45">
        <v>0</v>
      </c>
      <c r="F334" s="45">
        <v>0</v>
      </c>
      <c r="G334" s="23"/>
      <c r="H334" s="23"/>
      <c r="I334" s="23"/>
      <c r="J334" s="23"/>
    </row>
    <row r="335" spans="1:10" ht="15" customHeight="1" x14ac:dyDescent="0.25">
      <c r="A335" s="23"/>
      <c r="B335" s="27" t="s">
        <v>61</v>
      </c>
      <c r="C335" s="45">
        <v>0</v>
      </c>
      <c r="D335" s="45">
        <v>0</v>
      </c>
      <c r="E335" s="45">
        <v>0</v>
      </c>
      <c r="F335" s="45">
        <v>0</v>
      </c>
      <c r="G335" s="23"/>
      <c r="H335" s="23"/>
      <c r="I335" s="23"/>
      <c r="J335" s="23"/>
    </row>
    <row r="336" spans="1:10" ht="15" customHeight="1" x14ac:dyDescent="0.25">
      <c r="A336" s="23"/>
      <c r="B336" s="27" t="s">
        <v>62</v>
      </c>
      <c r="C336" s="45">
        <v>0</v>
      </c>
      <c r="D336" s="45">
        <v>3000000</v>
      </c>
      <c r="E336" s="45">
        <v>3000000</v>
      </c>
      <c r="F336" s="45">
        <v>3000000</v>
      </c>
      <c r="G336" s="23"/>
      <c r="H336" s="23"/>
      <c r="I336" s="23"/>
      <c r="J336" s="23"/>
    </row>
    <row r="337" spans="1:10" ht="15" customHeight="1" x14ac:dyDescent="0.25">
      <c r="A337" s="23"/>
      <c r="B337" s="27" t="s">
        <v>49</v>
      </c>
      <c r="C337" s="45">
        <v>0</v>
      </c>
      <c r="D337" s="45">
        <v>3000000</v>
      </c>
      <c r="E337" s="45">
        <v>3000000</v>
      </c>
      <c r="F337" s="45">
        <v>3000000</v>
      </c>
      <c r="G337" s="23"/>
      <c r="H337" s="23"/>
      <c r="I337" s="23"/>
      <c r="J337" s="23"/>
    </row>
    <row r="338" spans="1:10" ht="15" customHeight="1" x14ac:dyDescent="0.25">
      <c r="A338" s="23"/>
      <c r="B338" s="27" t="s">
        <v>58</v>
      </c>
      <c r="C338" s="45">
        <v>0</v>
      </c>
      <c r="D338" s="45">
        <v>0</v>
      </c>
      <c r="E338" s="45">
        <v>0</v>
      </c>
      <c r="F338" s="45">
        <v>0</v>
      </c>
      <c r="G338" s="23"/>
      <c r="H338" s="23"/>
      <c r="I338" s="23"/>
      <c r="J338" s="23"/>
    </row>
    <row r="339" spans="1:10" ht="15" customHeight="1" x14ac:dyDescent="0.25">
      <c r="A339" s="23"/>
      <c r="B339" s="27" t="s">
        <v>59</v>
      </c>
      <c r="C339" s="45">
        <v>0</v>
      </c>
      <c r="D339" s="45">
        <v>0</v>
      </c>
      <c r="E339" s="45">
        <v>0</v>
      </c>
      <c r="F339" s="45">
        <v>0</v>
      </c>
      <c r="G339" s="23"/>
      <c r="H339" s="23"/>
      <c r="I339" s="23"/>
      <c r="J339" s="23"/>
    </row>
    <row r="340" spans="1:10" ht="15" customHeight="1" x14ac:dyDescent="0.25">
      <c r="A340" s="23"/>
      <c r="B340" s="27" t="s">
        <v>60</v>
      </c>
      <c r="C340" s="45">
        <v>0</v>
      </c>
      <c r="D340" s="45">
        <v>0</v>
      </c>
      <c r="E340" s="45">
        <v>0</v>
      </c>
      <c r="F340" s="45">
        <v>0</v>
      </c>
      <c r="G340" s="23"/>
      <c r="H340" s="23"/>
      <c r="I340" s="23"/>
      <c r="J340" s="23"/>
    </row>
    <row r="341" spans="1:10" ht="15" customHeight="1" x14ac:dyDescent="0.25">
      <c r="A341" s="23"/>
      <c r="B341" s="27" t="s">
        <v>61</v>
      </c>
      <c r="C341" s="45">
        <v>0</v>
      </c>
      <c r="D341" s="45">
        <v>0</v>
      </c>
      <c r="E341" s="45">
        <v>0</v>
      </c>
      <c r="F341" s="45">
        <v>0</v>
      </c>
      <c r="G341" s="23"/>
      <c r="H341" s="23"/>
      <c r="I341" s="23"/>
      <c r="J341" s="23"/>
    </row>
    <row r="342" spans="1:10" ht="15" customHeight="1" x14ac:dyDescent="0.25">
      <c r="A342" s="23"/>
      <c r="B342" s="27" t="s">
        <v>63</v>
      </c>
      <c r="C342" s="45">
        <v>0</v>
      </c>
      <c r="D342" s="45">
        <v>0</v>
      </c>
      <c r="E342" s="45">
        <v>0</v>
      </c>
      <c r="F342" s="45">
        <v>0</v>
      </c>
      <c r="G342" s="23"/>
      <c r="H342" s="23"/>
      <c r="I342" s="23"/>
      <c r="J342" s="23"/>
    </row>
    <row r="343" spans="1:10" ht="15" customHeight="1" x14ac:dyDescent="0.25">
      <c r="A343" s="23"/>
      <c r="B343" s="27" t="s">
        <v>49</v>
      </c>
      <c r="C343" s="45">
        <v>0</v>
      </c>
      <c r="D343" s="45">
        <v>0</v>
      </c>
      <c r="E343" s="45">
        <v>0</v>
      </c>
      <c r="F343" s="45">
        <v>0</v>
      </c>
      <c r="G343" s="23"/>
      <c r="H343" s="23"/>
      <c r="I343" s="23"/>
      <c r="J343" s="23"/>
    </row>
    <row r="344" spans="1:10" ht="15" customHeight="1" x14ac:dyDescent="0.25">
      <c r="A344" s="23"/>
      <c r="B344" s="27" t="s">
        <v>58</v>
      </c>
      <c r="C344" s="45">
        <v>0</v>
      </c>
      <c r="D344" s="45">
        <v>0</v>
      </c>
      <c r="E344" s="45">
        <v>0</v>
      </c>
      <c r="F344" s="45">
        <v>0</v>
      </c>
      <c r="G344" s="23"/>
      <c r="H344" s="23"/>
      <c r="I344" s="23"/>
      <c r="J344" s="23"/>
    </row>
    <row r="345" spans="1:10" ht="15" customHeight="1" x14ac:dyDescent="0.25">
      <c r="A345" s="23"/>
      <c r="B345" s="27" t="s">
        <v>59</v>
      </c>
      <c r="C345" s="45">
        <v>0</v>
      </c>
      <c r="D345" s="45">
        <v>0</v>
      </c>
      <c r="E345" s="45">
        <v>0</v>
      </c>
      <c r="F345" s="45">
        <v>0</v>
      </c>
      <c r="G345" s="23"/>
      <c r="H345" s="23"/>
      <c r="I345" s="23"/>
      <c r="J345" s="23"/>
    </row>
    <row r="346" spans="1:10" ht="15" customHeight="1" x14ac:dyDescent="0.25">
      <c r="A346" s="23"/>
      <c r="B346" s="27" t="s">
        <v>60</v>
      </c>
      <c r="C346" s="45">
        <v>0</v>
      </c>
      <c r="D346" s="45">
        <v>0</v>
      </c>
      <c r="E346" s="45">
        <v>0</v>
      </c>
      <c r="F346" s="45">
        <v>0</v>
      </c>
      <c r="G346" s="23"/>
      <c r="H346" s="23"/>
      <c r="I346" s="23"/>
      <c r="J346" s="23"/>
    </row>
    <row r="347" spans="1:10" ht="15" customHeight="1" x14ac:dyDescent="0.25">
      <c r="A347" s="23"/>
      <c r="B347" s="27" t="s">
        <v>61</v>
      </c>
      <c r="C347" s="45">
        <v>0</v>
      </c>
      <c r="D347" s="45">
        <v>0</v>
      </c>
      <c r="E347" s="45">
        <v>0</v>
      </c>
      <c r="F347" s="45">
        <v>0</v>
      </c>
      <c r="G347" s="23"/>
      <c r="H347" s="23"/>
      <c r="I347" s="23"/>
      <c r="J347" s="23"/>
    </row>
    <row r="348" spans="1:10" ht="15" customHeight="1" x14ac:dyDescent="0.25">
      <c r="A348" s="23"/>
      <c r="B348" s="27" t="s">
        <v>64</v>
      </c>
      <c r="C348" s="45">
        <v>0</v>
      </c>
      <c r="D348" s="45">
        <v>0</v>
      </c>
      <c r="E348" s="45">
        <v>0</v>
      </c>
      <c r="F348" s="45">
        <v>0</v>
      </c>
      <c r="G348" s="23"/>
      <c r="H348" s="23"/>
      <c r="I348" s="23"/>
      <c r="J348" s="23"/>
    </row>
    <row r="349" spans="1:10" ht="15" customHeight="1" x14ac:dyDescent="0.25">
      <c r="A349" s="23"/>
      <c r="B349" s="27" t="s">
        <v>65</v>
      </c>
      <c r="C349" s="45">
        <v>0</v>
      </c>
      <c r="D349" s="45">
        <v>0</v>
      </c>
      <c r="E349" s="45">
        <v>0</v>
      </c>
      <c r="F349" s="45">
        <v>0</v>
      </c>
      <c r="G349" s="23"/>
      <c r="H349" s="23"/>
      <c r="I349" s="23"/>
      <c r="J349" s="23"/>
    </row>
    <row r="350" spans="1:10" ht="20.100000000000001" customHeight="1" x14ac:dyDescent="0.25">
      <c r="A350" s="23"/>
      <c r="B350" s="47" t="s">
        <v>18</v>
      </c>
      <c r="C350" s="23"/>
      <c r="D350" s="23"/>
      <c r="E350" s="23"/>
      <c r="F350" s="23"/>
      <c r="G350" s="23"/>
      <c r="H350" s="23"/>
      <c r="I350" s="23"/>
      <c r="J350" s="23"/>
    </row>
  </sheetData>
  <mergeCells count="35">
    <mergeCell ref="C251:F251"/>
    <mergeCell ref="C252:F252"/>
    <mergeCell ref="C253:F253"/>
    <mergeCell ref="B262:F262"/>
    <mergeCell ref="C27:F27"/>
    <mergeCell ref="B36:F36"/>
    <mergeCell ref="B81:F81"/>
    <mergeCell ref="C82:F82"/>
    <mergeCell ref="C83:F83"/>
    <mergeCell ref="C84:F84"/>
    <mergeCell ref="C141:F141"/>
    <mergeCell ref="B150:F150"/>
    <mergeCell ref="C195:F195"/>
    <mergeCell ref="C196:F196"/>
    <mergeCell ref="C197:F197"/>
    <mergeCell ref="B206:F206"/>
    <mergeCell ref="C85:F85"/>
    <mergeCell ref="B94:F94"/>
    <mergeCell ref="C139:F139"/>
    <mergeCell ref="C140:F140"/>
    <mergeCell ref="C6:F6"/>
    <mergeCell ref="C7:F7"/>
    <mergeCell ref="B8:F8"/>
    <mergeCell ref="B9:F9"/>
    <mergeCell ref="C10:F10"/>
    <mergeCell ref="C16:F16"/>
    <mergeCell ref="B23:F23"/>
    <mergeCell ref="C24:F24"/>
    <mergeCell ref="C25:F25"/>
    <mergeCell ref="C26:F26"/>
    <mergeCell ref="B1:F1"/>
    <mergeCell ref="B2:F2"/>
    <mergeCell ref="C3:F3"/>
    <mergeCell ref="C4:F4"/>
    <mergeCell ref="C5:F5"/>
  </mergeCells>
  <pageMargins left="0" right="0" top="0" bottom="0" header="0" footer="0"/>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183"/>
  <sheetViews>
    <sheetView view="pageBreakPreview" topLeftCell="A148" zoomScale="60" zoomScaleNormal="100" workbookViewId="0">
      <selection activeCell="Y188" sqref="Y188"/>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1375"/>
      <c r="B1" s="1633" t="s">
        <v>0</v>
      </c>
      <c r="C1" s="1634"/>
      <c r="D1" s="1634"/>
      <c r="E1" s="1634"/>
      <c r="F1" s="1634"/>
      <c r="G1" s="1375"/>
      <c r="H1" s="1375"/>
      <c r="I1" s="1375"/>
      <c r="J1" s="1375"/>
    </row>
    <row r="2" spans="1:10" ht="24.95" customHeight="1" x14ac:dyDescent="0.25">
      <c r="A2" s="1375"/>
      <c r="B2" s="1635" t="s">
        <v>1</v>
      </c>
      <c r="C2" s="1636"/>
      <c r="D2" s="1636"/>
      <c r="E2" s="1636"/>
      <c r="F2" s="1636"/>
      <c r="G2" s="1375"/>
      <c r="H2" s="1375"/>
      <c r="I2" s="1375"/>
      <c r="J2" s="1375"/>
    </row>
    <row r="3" spans="1:10" ht="14.1" customHeight="1" x14ac:dyDescent="0.25">
      <c r="A3" s="1375"/>
      <c r="B3" s="25" t="s">
        <v>2</v>
      </c>
      <c r="C3" s="1631" t="s">
        <v>2552</v>
      </c>
      <c r="D3" s="1632"/>
      <c r="E3" s="1632"/>
      <c r="F3" s="1632"/>
      <c r="G3" s="1375"/>
      <c r="H3" s="1375"/>
      <c r="I3" s="1375"/>
      <c r="J3" s="1375"/>
    </row>
    <row r="4" spans="1:10" ht="14.1" customHeight="1" x14ac:dyDescent="0.25">
      <c r="A4" s="1375"/>
      <c r="B4" s="25" t="s">
        <v>4</v>
      </c>
      <c r="C4" s="1631" t="s">
        <v>2553</v>
      </c>
      <c r="D4" s="1632"/>
      <c r="E4" s="1632"/>
      <c r="F4" s="1632"/>
      <c r="G4" s="1375"/>
      <c r="H4" s="1375"/>
      <c r="I4" s="1375"/>
      <c r="J4" s="1375"/>
    </row>
    <row r="5" spans="1:10" ht="14.1" customHeight="1" x14ac:dyDescent="0.25">
      <c r="A5" s="1375"/>
      <c r="B5" s="25" t="s">
        <v>6</v>
      </c>
      <c r="C5" s="1631" t="s">
        <v>2554</v>
      </c>
      <c r="D5" s="1632"/>
      <c r="E5" s="1632"/>
      <c r="F5" s="1632"/>
      <c r="G5" s="1375"/>
      <c r="H5" s="1375"/>
      <c r="I5" s="1375"/>
      <c r="J5" s="1375"/>
    </row>
    <row r="6" spans="1:10" ht="14.1" customHeight="1" x14ac:dyDescent="0.25">
      <c r="A6" s="1375"/>
      <c r="B6" s="25" t="s">
        <v>8</v>
      </c>
      <c r="C6" s="1631" t="s">
        <v>2555</v>
      </c>
      <c r="D6" s="1632"/>
      <c r="E6" s="1632"/>
      <c r="F6" s="1632"/>
      <c r="G6" s="1375"/>
      <c r="H6" s="1375"/>
      <c r="I6" s="1375"/>
      <c r="J6" s="1375"/>
    </row>
    <row r="7" spans="1:10" ht="14.1" customHeight="1" x14ac:dyDescent="0.25">
      <c r="A7" s="1375"/>
      <c r="B7" s="25" t="s">
        <v>10</v>
      </c>
      <c r="C7" s="1625" t="s">
        <v>11</v>
      </c>
      <c r="D7" s="1626"/>
      <c r="E7" s="1626"/>
      <c r="F7" s="1626"/>
      <c r="G7" s="1375"/>
      <c r="H7" s="1375"/>
      <c r="I7" s="1375"/>
      <c r="J7" s="1375"/>
    </row>
    <row r="8" spans="1:10" ht="14.1" customHeight="1" x14ac:dyDescent="0.25">
      <c r="A8" s="1375"/>
      <c r="B8" s="1627" t="s">
        <v>12</v>
      </c>
      <c r="C8" s="1628"/>
      <c r="D8" s="1628"/>
      <c r="E8" s="1628"/>
      <c r="F8" s="1628"/>
      <c r="G8" s="1375"/>
      <c r="H8" s="1375"/>
      <c r="I8" s="1375"/>
      <c r="J8" s="1375"/>
    </row>
    <row r="9" spans="1:10" ht="20.100000000000001" customHeight="1" x14ac:dyDescent="0.25">
      <c r="A9" s="1375"/>
      <c r="B9" s="1629" t="s">
        <v>2556</v>
      </c>
      <c r="C9" s="1630"/>
      <c r="D9" s="1630"/>
      <c r="E9" s="1630"/>
      <c r="F9" s="1630"/>
      <c r="G9" s="1375"/>
      <c r="H9" s="1375"/>
      <c r="I9" s="1375"/>
      <c r="J9" s="1375"/>
    </row>
    <row r="10" spans="1:10" ht="141" customHeight="1" x14ac:dyDescent="0.25">
      <c r="A10" s="1375"/>
      <c r="B10" s="26" t="s">
        <v>14</v>
      </c>
      <c r="C10" s="1623" t="s">
        <v>2557</v>
      </c>
      <c r="D10" s="1624"/>
      <c r="E10" s="1624"/>
      <c r="F10" s="1624"/>
      <c r="G10" s="1375"/>
      <c r="H10" s="1375"/>
      <c r="I10" s="1375"/>
      <c r="J10" s="1375"/>
    </row>
    <row r="11" spans="1:10" ht="27.95" customHeight="1" x14ac:dyDescent="0.25">
      <c r="A11" s="1375"/>
      <c r="B11" s="27" t="s">
        <v>179</v>
      </c>
      <c r="C11" s="28">
        <v>2023</v>
      </c>
      <c r="D11" s="28">
        <v>2024</v>
      </c>
      <c r="E11" s="28">
        <v>2025</v>
      </c>
      <c r="F11" s="28">
        <v>2026</v>
      </c>
      <c r="G11" s="1375"/>
      <c r="H11" s="1375"/>
      <c r="I11" s="1375"/>
      <c r="J11" s="1375"/>
    </row>
    <row r="12" spans="1:10" ht="14.1" customHeight="1" x14ac:dyDescent="0.25">
      <c r="A12" s="1375"/>
      <c r="B12" s="29"/>
      <c r="C12" s="30" t="s">
        <v>22</v>
      </c>
      <c r="D12" s="30" t="s">
        <v>23</v>
      </c>
      <c r="E12" s="30" t="s">
        <v>23</v>
      </c>
      <c r="F12" s="30" t="s">
        <v>23</v>
      </c>
      <c r="G12" s="1375"/>
      <c r="H12" s="1375"/>
      <c r="I12" s="1375"/>
      <c r="J12" s="1375"/>
    </row>
    <row r="13" spans="1:10" ht="41.1" customHeight="1" x14ac:dyDescent="0.25">
      <c r="A13" s="1375"/>
      <c r="B13" s="27" t="s">
        <v>2558</v>
      </c>
      <c r="C13" s="31" t="s">
        <v>18</v>
      </c>
      <c r="D13" s="31" t="s">
        <v>1805</v>
      </c>
      <c r="E13" s="31" t="s">
        <v>2559</v>
      </c>
      <c r="F13" s="31" t="s">
        <v>2312</v>
      </c>
      <c r="G13" s="1375"/>
      <c r="H13" s="1375"/>
      <c r="I13" s="1375"/>
      <c r="J13" s="1375"/>
    </row>
    <row r="14" spans="1:10" ht="30.95" customHeight="1" x14ac:dyDescent="0.25">
      <c r="A14" s="1375"/>
      <c r="B14" s="27" t="s">
        <v>2560</v>
      </c>
      <c r="C14" s="31" t="s">
        <v>18</v>
      </c>
      <c r="D14" s="31" t="s">
        <v>1805</v>
      </c>
      <c r="E14" s="31" t="s">
        <v>2559</v>
      </c>
      <c r="F14" s="31" t="s">
        <v>2312</v>
      </c>
      <c r="G14" s="1375"/>
      <c r="H14" s="1375"/>
      <c r="I14" s="1375"/>
      <c r="J14" s="1375"/>
    </row>
    <row r="15" spans="1:10" ht="30.95" customHeight="1" x14ac:dyDescent="0.25">
      <c r="A15" s="1375"/>
      <c r="B15" s="27" t="s">
        <v>2561</v>
      </c>
      <c r="C15" s="31" t="s">
        <v>18</v>
      </c>
      <c r="D15" s="31" t="s">
        <v>265</v>
      </c>
      <c r="E15" s="31" t="s">
        <v>2562</v>
      </c>
      <c r="F15" s="31" t="s">
        <v>266</v>
      </c>
      <c r="G15" s="1375"/>
      <c r="H15" s="1375"/>
      <c r="I15" s="1375"/>
      <c r="J15" s="1375"/>
    </row>
    <row r="16" spans="1:10" ht="93.95" customHeight="1" x14ac:dyDescent="0.25">
      <c r="A16" s="1375"/>
      <c r="B16" s="26" t="s">
        <v>16</v>
      </c>
      <c r="C16" s="1623" t="s">
        <v>2563</v>
      </c>
      <c r="D16" s="1624"/>
      <c r="E16" s="1624"/>
      <c r="F16" s="1624"/>
      <c r="G16" s="1375"/>
      <c r="H16" s="1375"/>
      <c r="I16" s="1375"/>
      <c r="J16" s="1375"/>
    </row>
    <row r="17" spans="1:10" ht="27.95" customHeight="1" x14ac:dyDescent="0.25">
      <c r="A17" s="1375"/>
      <c r="B17" s="27" t="s">
        <v>184</v>
      </c>
      <c r="C17" s="28">
        <v>2023</v>
      </c>
      <c r="D17" s="28">
        <v>2024</v>
      </c>
      <c r="E17" s="28">
        <v>2025</v>
      </c>
      <c r="F17" s="28">
        <v>2026</v>
      </c>
      <c r="G17" s="1375"/>
      <c r="H17" s="1375"/>
      <c r="I17" s="1375"/>
      <c r="J17" s="1375"/>
    </row>
    <row r="18" spans="1:10" ht="14.1" customHeight="1" x14ac:dyDescent="0.25">
      <c r="A18" s="1375"/>
      <c r="B18" s="29"/>
      <c r="C18" s="30" t="s">
        <v>22</v>
      </c>
      <c r="D18" s="30" t="s">
        <v>23</v>
      </c>
      <c r="E18" s="30" t="s">
        <v>23</v>
      </c>
      <c r="F18" s="30" t="s">
        <v>23</v>
      </c>
      <c r="G18" s="1375"/>
      <c r="H18" s="1375"/>
      <c r="I18" s="1375"/>
      <c r="J18" s="1375"/>
    </row>
    <row r="19" spans="1:10" ht="20.100000000000001" customHeight="1" x14ac:dyDescent="0.25">
      <c r="A19" s="1375"/>
      <c r="B19" s="27" t="s">
        <v>2564</v>
      </c>
      <c r="C19" s="31" t="s">
        <v>18</v>
      </c>
      <c r="D19" s="31" t="s">
        <v>245</v>
      </c>
      <c r="E19" s="31" t="s">
        <v>155</v>
      </c>
      <c r="F19" s="31" t="s">
        <v>155</v>
      </c>
      <c r="G19" s="1375"/>
      <c r="H19" s="1375"/>
      <c r="I19" s="1375"/>
      <c r="J19" s="1375"/>
    </row>
    <row r="20" spans="1:10" ht="20.100000000000001" customHeight="1" x14ac:dyDescent="0.25">
      <c r="A20" s="1375"/>
      <c r="B20" s="27" t="s">
        <v>2565</v>
      </c>
      <c r="C20" s="31" t="s">
        <v>18</v>
      </c>
      <c r="D20" s="31" t="s">
        <v>1687</v>
      </c>
      <c r="E20" s="31" t="s">
        <v>2566</v>
      </c>
      <c r="F20" s="31" t="s">
        <v>1624</v>
      </c>
      <c r="G20" s="1375"/>
      <c r="H20" s="1375"/>
      <c r="I20" s="1375"/>
      <c r="J20" s="1375"/>
    </row>
    <row r="21" spans="1:10" ht="14.1" customHeight="1" x14ac:dyDescent="0.25">
      <c r="A21" s="1375"/>
      <c r="B21" s="27" t="s">
        <v>2567</v>
      </c>
      <c r="C21" s="31" t="s">
        <v>18</v>
      </c>
      <c r="D21" s="31" t="s">
        <v>208</v>
      </c>
      <c r="E21" s="31" t="s">
        <v>2568</v>
      </c>
      <c r="F21" s="31" t="s">
        <v>2566</v>
      </c>
      <c r="G21" s="1375"/>
      <c r="H21" s="1375"/>
      <c r="I21" s="1375"/>
      <c r="J21" s="1375"/>
    </row>
    <row r="22" spans="1:10" ht="14.1" customHeight="1" x14ac:dyDescent="0.25">
      <c r="A22" s="1375"/>
      <c r="B22" s="27" t="s">
        <v>2569</v>
      </c>
      <c r="C22" s="31" t="s">
        <v>18</v>
      </c>
      <c r="D22" s="31" t="s">
        <v>2570</v>
      </c>
      <c r="E22" s="31" t="s">
        <v>1875</v>
      </c>
      <c r="F22" s="31" t="s">
        <v>2571</v>
      </c>
      <c r="G22" s="1375"/>
      <c r="H22" s="1375"/>
      <c r="I22" s="1375"/>
      <c r="J22" s="1375"/>
    </row>
    <row r="23" spans="1:10" ht="14.1" customHeight="1" x14ac:dyDescent="0.25">
      <c r="A23" s="1375"/>
      <c r="B23" s="27" t="s">
        <v>2572</v>
      </c>
      <c r="C23" s="31" t="s">
        <v>18</v>
      </c>
      <c r="D23" s="31" t="s">
        <v>1212</v>
      </c>
      <c r="E23" s="31" t="s">
        <v>196</v>
      </c>
      <c r="F23" s="31" t="s">
        <v>196</v>
      </c>
      <c r="G23" s="1375"/>
      <c r="H23" s="1375"/>
      <c r="I23" s="1375"/>
      <c r="J23" s="1375"/>
    </row>
    <row r="24" spans="1:10" ht="14.1" customHeight="1" x14ac:dyDescent="0.25">
      <c r="A24" s="1375"/>
      <c r="B24" s="1621" t="s">
        <v>27</v>
      </c>
      <c r="C24" s="1622"/>
      <c r="D24" s="1622"/>
      <c r="E24" s="1622"/>
      <c r="F24" s="1622"/>
      <c r="G24" s="1375"/>
      <c r="H24" s="1375"/>
      <c r="I24" s="1375"/>
      <c r="J24" s="1375"/>
    </row>
    <row r="25" spans="1:10" ht="14.1" customHeight="1" x14ac:dyDescent="0.25">
      <c r="A25" s="1375"/>
      <c r="B25" s="32" t="s">
        <v>2573</v>
      </c>
      <c r="C25" s="1621" t="s">
        <v>2574</v>
      </c>
      <c r="D25" s="1622"/>
      <c r="E25" s="1622"/>
      <c r="F25" s="1622"/>
      <c r="G25" s="1375"/>
      <c r="H25" s="1375"/>
      <c r="I25" s="1375"/>
      <c r="J25" s="1375"/>
    </row>
    <row r="26" spans="1:10" ht="18" customHeight="1" x14ac:dyDescent="0.25">
      <c r="A26" s="1375"/>
      <c r="B26" s="33" t="s">
        <v>19</v>
      </c>
      <c r="C26" s="1619" t="s">
        <v>2575</v>
      </c>
      <c r="D26" s="1620"/>
      <c r="E26" s="1620"/>
      <c r="F26" s="1620"/>
      <c r="G26" s="1375"/>
      <c r="H26" s="1375"/>
      <c r="I26" s="1375"/>
      <c r="J26" s="1375"/>
    </row>
    <row r="27" spans="1:10" ht="18" customHeight="1" x14ac:dyDescent="0.25">
      <c r="A27" s="1375"/>
      <c r="B27" s="34" t="s">
        <v>20</v>
      </c>
      <c r="C27" s="1615" t="s">
        <v>2576</v>
      </c>
      <c r="D27" s="1616"/>
      <c r="E27" s="1616"/>
      <c r="F27" s="1616"/>
      <c r="G27" s="1375"/>
      <c r="H27" s="1375"/>
      <c r="I27" s="1375"/>
      <c r="J27" s="1375"/>
    </row>
    <row r="28" spans="1:10" ht="18" customHeight="1" x14ac:dyDescent="0.25">
      <c r="A28" s="1375"/>
      <c r="B28" s="34" t="s">
        <v>21</v>
      </c>
      <c r="C28" s="1615" t="s">
        <v>2577</v>
      </c>
      <c r="D28" s="1616"/>
      <c r="E28" s="1616"/>
      <c r="F28" s="1616"/>
      <c r="G28" s="1375"/>
      <c r="H28" s="1375"/>
      <c r="I28" s="1375"/>
      <c r="J28" s="1375"/>
    </row>
    <row r="29" spans="1:10" ht="15" customHeight="1" x14ac:dyDescent="0.25">
      <c r="A29" s="1375"/>
      <c r="B29" s="1376"/>
      <c r="C29" s="36">
        <v>2023</v>
      </c>
      <c r="D29" s="36">
        <v>2024</v>
      </c>
      <c r="E29" s="36">
        <v>2025</v>
      </c>
      <c r="F29" s="36">
        <v>2026</v>
      </c>
      <c r="G29" s="1375"/>
      <c r="H29" s="1375"/>
      <c r="I29" s="1375"/>
      <c r="J29" s="1375"/>
    </row>
    <row r="30" spans="1:10" ht="15" customHeight="1" x14ac:dyDescent="0.25">
      <c r="A30" s="1375"/>
      <c r="B30" s="1377"/>
      <c r="C30" s="38" t="s">
        <v>22</v>
      </c>
      <c r="D30" s="38" t="s">
        <v>23</v>
      </c>
      <c r="E30" s="38" t="s">
        <v>23</v>
      </c>
      <c r="F30" s="38" t="s">
        <v>23</v>
      </c>
      <c r="G30" s="1375"/>
      <c r="H30" s="1375"/>
      <c r="I30" s="1375"/>
      <c r="J30" s="1375"/>
    </row>
    <row r="31" spans="1:10" ht="14.1" customHeight="1" x14ac:dyDescent="0.25">
      <c r="A31" s="1375"/>
      <c r="B31" s="27" t="s">
        <v>33</v>
      </c>
      <c r="C31" s="31" t="s">
        <v>2578</v>
      </c>
      <c r="D31" s="31" t="s">
        <v>2579</v>
      </c>
      <c r="E31" s="31" t="s">
        <v>2579</v>
      </c>
      <c r="F31" s="31" t="s">
        <v>2578</v>
      </c>
      <c r="G31" s="1375"/>
      <c r="H31" s="1375"/>
      <c r="I31" s="1375"/>
      <c r="J31" s="1375"/>
    </row>
    <row r="32" spans="1:10" ht="14.1" customHeight="1" x14ac:dyDescent="0.25">
      <c r="A32" s="1375"/>
      <c r="B32" s="27" t="s">
        <v>35</v>
      </c>
      <c r="C32" s="31" t="s">
        <v>2580</v>
      </c>
      <c r="D32" s="31" t="s">
        <v>2581</v>
      </c>
      <c r="E32" s="31" t="s">
        <v>2581</v>
      </c>
      <c r="F32" s="31" t="s">
        <v>2581</v>
      </c>
      <c r="G32" s="1375"/>
      <c r="H32" s="1375"/>
      <c r="I32" s="1375"/>
      <c r="J32" s="1375"/>
    </row>
    <row r="33" spans="1:10" ht="14.1" customHeight="1" x14ac:dyDescent="0.25">
      <c r="A33" s="1375"/>
      <c r="B33" s="27" t="s">
        <v>40</v>
      </c>
      <c r="C33" s="31" t="s">
        <v>2582</v>
      </c>
      <c r="D33" s="31" t="s">
        <v>2583</v>
      </c>
      <c r="E33" s="31" t="s">
        <v>2583</v>
      </c>
      <c r="F33" s="31" t="s">
        <v>1420</v>
      </c>
      <c r="G33" s="1375"/>
      <c r="H33" s="1375"/>
      <c r="I33" s="1375"/>
      <c r="J33" s="1375"/>
    </row>
    <row r="34" spans="1:10" ht="14.1" customHeight="1" x14ac:dyDescent="0.25">
      <c r="A34" s="1375"/>
      <c r="B34" s="27" t="s">
        <v>41</v>
      </c>
      <c r="C34" s="31" t="s">
        <v>18</v>
      </c>
      <c r="D34" s="31" t="s">
        <v>1883</v>
      </c>
      <c r="E34" s="31" t="s">
        <v>42</v>
      </c>
      <c r="F34" s="31" t="s">
        <v>2144</v>
      </c>
      <c r="G34" s="1375"/>
      <c r="H34" s="1375"/>
      <c r="I34" s="1375"/>
      <c r="J34" s="1375"/>
    </row>
    <row r="35" spans="1:10" ht="14.1" customHeight="1" x14ac:dyDescent="0.25">
      <c r="A35" s="1375"/>
      <c r="B35" s="27" t="s">
        <v>43</v>
      </c>
      <c r="C35" s="31" t="s">
        <v>18</v>
      </c>
      <c r="D35" s="31" t="s">
        <v>1263</v>
      </c>
      <c r="E35" s="31" t="s">
        <v>42</v>
      </c>
      <c r="F35" s="31" t="s">
        <v>42</v>
      </c>
      <c r="G35" s="1375"/>
      <c r="H35" s="1375"/>
      <c r="I35" s="1375"/>
      <c r="J35" s="1375"/>
    </row>
    <row r="36" spans="1:10" ht="14.1" customHeight="1" x14ac:dyDescent="0.25">
      <c r="A36" s="1375"/>
      <c r="B36" s="27" t="s">
        <v>47</v>
      </c>
      <c r="C36" s="31" t="s">
        <v>18</v>
      </c>
      <c r="D36" s="31" t="s">
        <v>2584</v>
      </c>
      <c r="E36" s="31" t="s">
        <v>42</v>
      </c>
      <c r="F36" s="31" t="s">
        <v>1883</v>
      </c>
      <c r="G36" s="1375"/>
      <c r="H36" s="1375"/>
      <c r="I36" s="1375"/>
      <c r="J36" s="1375"/>
    </row>
    <row r="37" spans="1:10" ht="14.1" customHeight="1" x14ac:dyDescent="0.25">
      <c r="A37" s="1375"/>
      <c r="B37" s="1617" t="s">
        <v>24</v>
      </c>
      <c r="C37" s="1618"/>
      <c r="D37" s="1618"/>
      <c r="E37" s="1618"/>
      <c r="F37" s="1618"/>
      <c r="G37" s="1375"/>
      <c r="H37" s="1375"/>
      <c r="I37" s="1375"/>
      <c r="J37" s="1375"/>
    </row>
    <row r="38" spans="1:10" ht="14.1" customHeight="1" x14ac:dyDescent="0.25">
      <c r="A38" s="1375"/>
      <c r="B38" s="1376"/>
      <c r="C38" s="36">
        <v>2023</v>
      </c>
      <c r="D38" s="36">
        <v>2024</v>
      </c>
      <c r="E38" s="36">
        <v>2025</v>
      </c>
      <c r="F38" s="36">
        <v>2026</v>
      </c>
      <c r="G38" s="1375"/>
      <c r="H38" s="1375"/>
      <c r="I38" s="1375"/>
      <c r="J38" s="1375"/>
    </row>
    <row r="39" spans="1:10" ht="14.1" customHeight="1" x14ac:dyDescent="0.25">
      <c r="A39" s="1375"/>
      <c r="B39" s="1377"/>
      <c r="C39" s="38" t="s">
        <v>22</v>
      </c>
      <c r="D39" s="38" t="s">
        <v>23</v>
      </c>
      <c r="E39" s="38" t="s">
        <v>23</v>
      </c>
      <c r="F39" s="38" t="s">
        <v>23</v>
      </c>
      <c r="G39" s="1375"/>
      <c r="H39" s="1375"/>
      <c r="I39" s="1375"/>
      <c r="J39" s="1375"/>
    </row>
    <row r="40" spans="1:10" ht="14.1" customHeight="1" x14ac:dyDescent="0.25">
      <c r="A40" s="1375"/>
      <c r="B40" s="39" t="s">
        <v>48</v>
      </c>
      <c r="C40" s="40">
        <v>0</v>
      </c>
      <c r="D40" s="40">
        <v>57200000</v>
      </c>
      <c r="E40" s="40">
        <v>57200000</v>
      </c>
      <c r="F40" s="40">
        <v>57200000</v>
      </c>
      <c r="G40" s="1375"/>
      <c r="H40" s="1375"/>
      <c r="I40" s="1375"/>
      <c r="J40" s="1375"/>
    </row>
    <row r="41" spans="1:10" ht="14.1" customHeight="1" x14ac:dyDescent="0.25">
      <c r="A41" s="1375"/>
      <c r="B41" s="39" t="s">
        <v>49</v>
      </c>
      <c r="C41" s="40">
        <v>0</v>
      </c>
      <c r="D41" s="40">
        <v>57200000</v>
      </c>
      <c r="E41" s="40">
        <v>57200000</v>
      </c>
      <c r="F41" s="40">
        <v>57200000</v>
      </c>
      <c r="G41" s="1375"/>
      <c r="H41" s="1375"/>
      <c r="I41" s="1375"/>
      <c r="J41" s="1375"/>
    </row>
    <row r="42" spans="1:10" ht="14.1" customHeight="1" x14ac:dyDescent="0.25">
      <c r="A42" s="1375"/>
      <c r="B42" s="39" t="s">
        <v>50</v>
      </c>
      <c r="C42" s="40">
        <v>0</v>
      </c>
      <c r="D42" s="40">
        <v>0</v>
      </c>
      <c r="E42" s="40">
        <v>0</v>
      </c>
      <c r="F42" s="40">
        <v>0</v>
      </c>
      <c r="G42" s="1375"/>
      <c r="H42" s="1375"/>
      <c r="I42" s="1375"/>
      <c r="J42" s="1375"/>
    </row>
    <row r="43" spans="1:10" ht="14.1" customHeight="1" x14ac:dyDescent="0.25">
      <c r="A43" s="1375"/>
      <c r="B43" s="39" t="s">
        <v>51</v>
      </c>
      <c r="C43" s="40">
        <v>0</v>
      </c>
      <c r="D43" s="40">
        <v>10440000</v>
      </c>
      <c r="E43" s="40">
        <v>10440000</v>
      </c>
      <c r="F43" s="40">
        <v>10440000</v>
      </c>
      <c r="G43" s="1375"/>
      <c r="H43" s="1375"/>
      <c r="I43" s="1375"/>
      <c r="J43" s="1375"/>
    </row>
    <row r="44" spans="1:10" ht="14.1" customHeight="1" x14ac:dyDescent="0.25">
      <c r="A44" s="1375"/>
      <c r="B44" s="39" t="s">
        <v>49</v>
      </c>
      <c r="C44" s="40">
        <v>0</v>
      </c>
      <c r="D44" s="40">
        <v>10440000</v>
      </c>
      <c r="E44" s="40">
        <v>10440000</v>
      </c>
      <c r="F44" s="40">
        <v>10440000</v>
      </c>
      <c r="G44" s="1375"/>
      <c r="H44" s="1375"/>
      <c r="I44" s="1375"/>
      <c r="J44" s="1375"/>
    </row>
    <row r="45" spans="1:10" ht="14.1" customHeight="1" x14ac:dyDescent="0.25">
      <c r="A45" s="1375"/>
      <c r="B45" s="39" t="s">
        <v>50</v>
      </c>
      <c r="C45" s="40">
        <v>0</v>
      </c>
      <c r="D45" s="40">
        <v>0</v>
      </c>
      <c r="E45" s="40">
        <v>0</v>
      </c>
      <c r="F45" s="40">
        <v>0</v>
      </c>
      <c r="G45" s="1375"/>
      <c r="H45" s="1375"/>
      <c r="I45" s="1375"/>
      <c r="J45" s="1375"/>
    </row>
    <row r="46" spans="1:10" ht="14.1" customHeight="1" x14ac:dyDescent="0.25">
      <c r="A46" s="1375"/>
      <c r="B46" s="39" t="s">
        <v>52</v>
      </c>
      <c r="C46" s="40">
        <v>0</v>
      </c>
      <c r="D46" s="40">
        <v>10120000</v>
      </c>
      <c r="E46" s="40">
        <v>10120000</v>
      </c>
      <c r="F46" s="40">
        <v>10120000</v>
      </c>
      <c r="G46" s="1375"/>
      <c r="H46" s="1375"/>
      <c r="I46" s="1375"/>
      <c r="J46" s="1375"/>
    </row>
    <row r="47" spans="1:10" ht="14.1" customHeight="1" x14ac:dyDescent="0.25">
      <c r="A47" s="1375"/>
      <c r="B47" s="39" t="s">
        <v>49</v>
      </c>
      <c r="C47" s="40">
        <v>0</v>
      </c>
      <c r="D47" s="40">
        <v>10120000</v>
      </c>
      <c r="E47" s="40">
        <v>10120000</v>
      </c>
      <c r="F47" s="40">
        <v>10120000</v>
      </c>
      <c r="G47" s="1375"/>
      <c r="H47" s="1375"/>
      <c r="I47" s="1375"/>
      <c r="J47" s="1375"/>
    </row>
    <row r="48" spans="1:10" ht="14.1" customHeight="1" x14ac:dyDescent="0.25">
      <c r="A48" s="1375"/>
      <c r="B48" s="39" t="s">
        <v>50</v>
      </c>
      <c r="C48" s="40">
        <v>0</v>
      </c>
      <c r="D48" s="40">
        <v>0</v>
      </c>
      <c r="E48" s="40">
        <v>0</v>
      </c>
      <c r="F48" s="40">
        <v>0</v>
      </c>
      <c r="G48" s="1375"/>
      <c r="H48" s="1375"/>
      <c r="I48" s="1375"/>
      <c r="J48" s="1375"/>
    </row>
    <row r="49" spans="1:10" ht="14.1" customHeight="1" x14ac:dyDescent="0.25">
      <c r="A49" s="1375"/>
      <c r="B49" s="39" t="s">
        <v>53</v>
      </c>
      <c r="C49" s="40">
        <v>0</v>
      </c>
      <c r="D49" s="40">
        <v>0</v>
      </c>
      <c r="E49" s="40">
        <v>0</v>
      </c>
      <c r="F49" s="40">
        <v>0</v>
      </c>
      <c r="G49" s="1375"/>
      <c r="H49" s="1375"/>
      <c r="I49" s="1375"/>
      <c r="J49" s="1375"/>
    </row>
    <row r="50" spans="1:10" ht="14.1" customHeight="1" x14ac:dyDescent="0.25">
      <c r="A50" s="1375"/>
      <c r="B50" s="39" t="s">
        <v>49</v>
      </c>
      <c r="C50" s="40">
        <v>0</v>
      </c>
      <c r="D50" s="40">
        <v>0</v>
      </c>
      <c r="E50" s="40">
        <v>0</v>
      </c>
      <c r="F50" s="40">
        <v>0</v>
      </c>
      <c r="G50" s="1375"/>
      <c r="H50" s="1375"/>
      <c r="I50" s="1375"/>
      <c r="J50" s="1375"/>
    </row>
    <row r="51" spans="1:10" ht="14.1" customHeight="1" x14ac:dyDescent="0.25">
      <c r="A51" s="1375"/>
      <c r="B51" s="39" t="s">
        <v>50</v>
      </c>
      <c r="C51" s="40">
        <v>0</v>
      </c>
      <c r="D51" s="40">
        <v>0</v>
      </c>
      <c r="E51" s="40">
        <v>0</v>
      </c>
      <c r="F51" s="40">
        <v>0</v>
      </c>
      <c r="G51" s="1375"/>
      <c r="H51" s="1375"/>
      <c r="I51" s="1375"/>
      <c r="J51" s="1375"/>
    </row>
    <row r="52" spans="1:10" ht="14.1" customHeight="1" x14ac:dyDescent="0.25">
      <c r="A52" s="1375"/>
      <c r="B52" s="39" t="s">
        <v>54</v>
      </c>
      <c r="C52" s="40">
        <v>0</v>
      </c>
      <c r="D52" s="40">
        <v>0</v>
      </c>
      <c r="E52" s="40">
        <v>0</v>
      </c>
      <c r="F52" s="40">
        <v>0</v>
      </c>
      <c r="G52" s="1375"/>
      <c r="H52" s="1375"/>
      <c r="I52" s="1375"/>
      <c r="J52" s="1375"/>
    </row>
    <row r="53" spans="1:10" ht="14.1" customHeight="1" x14ac:dyDescent="0.25">
      <c r="A53" s="1375"/>
      <c r="B53" s="39" t="s">
        <v>49</v>
      </c>
      <c r="C53" s="40">
        <v>0</v>
      </c>
      <c r="D53" s="40">
        <v>0</v>
      </c>
      <c r="E53" s="40">
        <v>0</v>
      </c>
      <c r="F53" s="40">
        <v>0</v>
      </c>
      <c r="G53" s="1375"/>
      <c r="H53" s="1375"/>
      <c r="I53" s="1375"/>
      <c r="J53" s="1375"/>
    </row>
    <row r="54" spans="1:10" ht="14.1" customHeight="1" x14ac:dyDescent="0.25">
      <c r="A54" s="1375"/>
      <c r="B54" s="39" t="s">
        <v>50</v>
      </c>
      <c r="C54" s="40">
        <v>0</v>
      </c>
      <c r="D54" s="40">
        <v>0</v>
      </c>
      <c r="E54" s="40">
        <v>0</v>
      </c>
      <c r="F54" s="40">
        <v>0</v>
      </c>
      <c r="G54" s="1375"/>
      <c r="H54" s="1375"/>
      <c r="I54" s="1375"/>
      <c r="J54" s="1375"/>
    </row>
    <row r="55" spans="1:10" ht="14.1" customHeight="1" x14ac:dyDescent="0.25">
      <c r="A55" s="1375"/>
      <c r="B55" s="39" t="s">
        <v>55</v>
      </c>
      <c r="C55" s="40">
        <v>0</v>
      </c>
      <c r="D55" s="40">
        <v>0</v>
      </c>
      <c r="E55" s="40">
        <v>0</v>
      </c>
      <c r="F55" s="40">
        <v>0</v>
      </c>
      <c r="G55" s="1375"/>
      <c r="H55" s="1375"/>
      <c r="I55" s="1375"/>
      <c r="J55" s="1375"/>
    </row>
    <row r="56" spans="1:10" ht="14.1" customHeight="1" x14ac:dyDescent="0.25">
      <c r="A56" s="1375"/>
      <c r="B56" s="39" t="s">
        <v>49</v>
      </c>
      <c r="C56" s="40">
        <v>0</v>
      </c>
      <c r="D56" s="40">
        <v>0</v>
      </c>
      <c r="E56" s="40">
        <v>0</v>
      </c>
      <c r="F56" s="40">
        <v>0</v>
      </c>
      <c r="G56" s="1375"/>
      <c r="H56" s="1375"/>
      <c r="I56" s="1375"/>
      <c r="J56" s="1375"/>
    </row>
    <row r="57" spans="1:10" ht="14.1" customHeight="1" x14ac:dyDescent="0.25">
      <c r="A57" s="1375"/>
      <c r="B57" s="39" t="s">
        <v>50</v>
      </c>
      <c r="C57" s="40">
        <v>0</v>
      </c>
      <c r="D57" s="40">
        <v>0</v>
      </c>
      <c r="E57" s="40">
        <v>0</v>
      </c>
      <c r="F57" s="40">
        <v>0</v>
      </c>
      <c r="G57" s="1375"/>
      <c r="H57" s="1375"/>
      <c r="I57" s="1375"/>
      <c r="J57" s="1375"/>
    </row>
    <row r="58" spans="1:10" ht="14.1" customHeight="1" x14ac:dyDescent="0.25">
      <c r="A58" s="1375"/>
      <c r="B58" s="39" t="s">
        <v>56</v>
      </c>
      <c r="C58" s="40">
        <v>0</v>
      </c>
      <c r="D58" s="40">
        <v>240000</v>
      </c>
      <c r="E58" s="40">
        <v>240000</v>
      </c>
      <c r="F58" s="40">
        <v>240000</v>
      </c>
      <c r="G58" s="1375"/>
      <c r="H58" s="1375"/>
      <c r="I58" s="1375"/>
      <c r="J58" s="1375"/>
    </row>
    <row r="59" spans="1:10" ht="14.1" customHeight="1" x14ac:dyDescent="0.25">
      <c r="A59" s="1375"/>
      <c r="B59" s="39" t="s">
        <v>49</v>
      </c>
      <c r="C59" s="40">
        <v>0</v>
      </c>
      <c r="D59" s="40">
        <v>240000</v>
      </c>
      <c r="E59" s="40">
        <v>240000</v>
      </c>
      <c r="F59" s="40">
        <v>240000</v>
      </c>
      <c r="G59" s="1375"/>
      <c r="H59" s="1375"/>
      <c r="I59" s="1375"/>
      <c r="J59" s="1375"/>
    </row>
    <row r="60" spans="1:10" ht="14.1" customHeight="1" x14ac:dyDescent="0.25">
      <c r="A60" s="1375"/>
      <c r="B60" s="39" t="s">
        <v>50</v>
      </c>
      <c r="C60" s="40">
        <v>0</v>
      </c>
      <c r="D60" s="40">
        <v>0</v>
      </c>
      <c r="E60" s="40">
        <v>0</v>
      </c>
      <c r="F60" s="40">
        <v>0</v>
      </c>
      <c r="G60" s="1375"/>
      <c r="H60" s="1375"/>
      <c r="I60" s="1375"/>
      <c r="J60" s="1375"/>
    </row>
    <row r="61" spans="1:10" ht="14.1" customHeight="1" x14ac:dyDescent="0.25">
      <c r="A61" s="1375"/>
      <c r="B61" s="39" t="s">
        <v>57</v>
      </c>
      <c r="C61" s="40">
        <v>0</v>
      </c>
      <c r="D61" s="40">
        <v>0</v>
      </c>
      <c r="E61" s="40">
        <v>0</v>
      </c>
      <c r="F61" s="40">
        <v>0</v>
      </c>
      <c r="G61" s="1375"/>
      <c r="H61" s="1375"/>
      <c r="I61" s="1375"/>
      <c r="J61" s="1375"/>
    </row>
    <row r="62" spans="1:10" ht="14.1" customHeight="1" x14ac:dyDescent="0.25">
      <c r="A62" s="1375"/>
      <c r="B62" s="39" t="s">
        <v>49</v>
      </c>
      <c r="C62" s="40">
        <v>0</v>
      </c>
      <c r="D62" s="40">
        <v>0</v>
      </c>
      <c r="E62" s="40">
        <v>0</v>
      </c>
      <c r="F62" s="40">
        <v>0</v>
      </c>
      <c r="G62" s="1375"/>
      <c r="H62" s="1375"/>
      <c r="I62" s="1375"/>
      <c r="J62" s="1375"/>
    </row>
    <row r="63" spans="1:10" ht="14.1" customHeight="1" x14ac:dyDescent="0.25">
      <c r="A63" s="1375"/>
      <c r="B63" s="39" t="s">
        <v>58</v>
      </c>
      <c r="C63" s="40">
        <v>0</v>
      </c>
      <c r="D63" s="40">
        <v>0</v>
      </c>
      <c r="E63" s="40">
        <v>0</v>
      </c>
      <c r="F63" s="40">
        <v>0</v>
      </c>
      <c r="G63" s="1375"/>
      <c r="H63" s="1375"/>
      <c r="I63" s="1375"/>
      <c r="J63" s="1375"/>
    </row>
    <row r="64" spans="1:10" ht="14.1" customHeight="1" x14ac:dyDescent="0.25">
      <c r="A64" s="1375"/>
      <c r="B64" s="39" t="s">
        <v>59</v>
      </c>
      <c r="C64" s="40">
        <v>0</v>
      </c>
      <c r="D64" s="40">
        <v>0</v>
      </c>
      <c r="E64" s="40">
        <v>0</v>
      </c>
      <c r="F64" s="40">
        <v>0</v>
      </c>
      <c r="G64" s="1375"/>
      <c r="H64" s="1375"/>
      <c r="I64" s="1375"/>
      <c r="J64" s="1375"/>
    </row>
    <row r="65" spans="1:10" ht="14.1" customHeight="1" x14ac:dyDescent="0.25">
      <c r="A65" s="1375"/>
      <c r="B65" s="39" t="s">
        <v>60</v>
      </c>
      <c r="C65" s="40">
        <v>0</v>
      </c>
      <c r="D65" s="40">
        <v>0</v>
      </c>
      <c r="E65" s="40">
        <v>0</v>
      </c>
      <c r="F65" s="40">
        <v>0</v>
      </c>
      <c r="G65" s="1375"/>
      <c r="H65" s="1375"/>
      <c r="I65" s="1375"/>
      <c r="J65" s="1375"/>
    </row>
    <row r="66" spans="1:10" ht="14.1" customHeight="1" x14ac:dyDescent="0.25">
      <c r="A66" s="1375"/>
      <c r="B66" s="39" t="s">
        <v>61</v>
      </c>
      <c r="C66" s="40">
        <v>0</v>
      </c>
      <c r="D66" s="40">
        <v>0</v>
      </c>
      <c r="E66" s="40">
        <v>0</v>
      </c>
      <c r="F66" s="40">
        <v>0</v>
      </c>
      <c r="G66" s="1375"/>
      <c r="H66" s="1375"/>
      <c r="I66" s="1375"/>
      <c r="J66" s="1375"/>
    </row>
    <row r="67" spans="1:10" ht="14.1" customHeight="1" x14ac:dyDescent="0.25">
      <c r="A67" s="1375"/>
      <c r="B67" s="39" t="s">
        <v>62</v>
      </c>
      <c r="C67" s="40">
        <v>0</v>
      </c>
      <c r="D67" s="40">
        <v>0</v>
      </c>
      <c r="E67" s="40">
        <v>0</v>
      </c>
      <c r="F67" s="40">
        <v>0</v>
      </c>
      <c r="G67" s="1375"/>
      <c r="H67" s="1375"/>
      <c r="I67" s="1375"/>
      <c r="J67" s="1375"/>
    </row>
    <row r="68" spans="1:10" ht="14.1" customHeight="1" x14ac:dyDescent="0.25">
      <c r="A68" s="1375"/>
      <c r="B68" s="39" t="s">
        <v>49</v>
      </c>
      <c r="C68" s="40">
        <v>0</v>
      </c>
      <c r="D68" s="40">
        <v>0</v>
      </c>
      <c r="E68" s="40">
        <v>0</v>
      </c>
      <c r="F68" s="40">
        <v>0</v>
      </c>
      <c r="G68" s="1375"/>
      <c r="H68" s="1375"/>
      <c r="I68" s="1375"/>
      <c r="J68" s="1375"/>
    </row>
    <row r="69" spans="1:10" ht="14.1" customHeight="1" x14ac:dyDescent="0.25">
      <c r="A69" s="1375"/>
      <c r="B69" s="39" t="s">
        <v>58</v>
      </c>
      <c r="C69" s="40">
        <v>0</v>
      </c>
      <c r="D69" s="40">
        <v>0</v>
      </c>
      <c r="E69" s="40">
        <v>0</v>
      </c>
      <c r="F69" s="40">
        <v>0</v>
      </c>
      <c r="G69" s="1375"/>
      <c r="H69" s="1375"/>
      <c r="I69" s="1375"/>
      <c r="J69" s="1375"/>
    </row>
    <row r="70" spans="1:10" ht="14.1" customHeight="1" x14ac:dyDescent="0.25">
      <c r="A70" s="1375"/>
      <c r="B70" s="39" t="s">
        <v>59</v>
      </c>
      <c r="C70" s="40">
        <v>0</v>
      </c>
      <c r="D70" s="40">
        <v>0</v>
      </c>
      <c r="E70" s="40">
        <v>0</v>
      </c>
      <c r="F70" s="40">
        <v>0</v>
      </c>
      <c r="G70" s="1375"/>
      <c r="H70" s="1375"/>
      <c r="I70" s="1375"/>
      <c r="J70" s="1375"/>
    </row>
    <row r="71" spans="1:10" ht="14.1" customHeight="1" x14ac:dyDescent="0.25">
      <c r="A71" s="1375"/>
      <c r="B71" s="39" t="s">
        <v>60</v>
      </c>
      <c r="C71" s="40">
        <v>0</v>
      </c>
      <c r="D71" s="40">
        <v>0</v>
      </c>
      <c r="E71" s="40">
        <v>0</v>
      </c>
      <c r="F71" s="40">
        <v>0</v>
      </c>
      <c r="G71" s="1375"/>
      <c r="H71" s="1375"/>
      <c r="I71" s="1375"/>
      <c r="J71" s="1375"/>
    </row>
    <row r="72" spans="1:10" ht="14.1" customHeight="1" x14ac:dyDescent="0.25">
      <c r="A72" s="1375"/>
      <c r="B72" s="39" t="s">
        <v>61</v>
      </c>
      <c r="C72" s="40">
        <v>0</v>
      </c>
      <c r="D72" s="40">
        <v>0</v>
      </c>
      <c r="E72" s="40">
        <v>0</v>
      </c>
      <c r="F72" s="40">
        <v>0</v>
      </c>
      <c r="G72" s="1375"/>
      <c r="H72" s="1375"/>
      <c r="I72" s="1375"/>
      <c r="J72" s="1375"/>
    </row>
    <row r="73" spans="1:10" ht="14.1" customHeight="1" x14ac:dyDescent="0.25">
      <c r="A73" s="1375"/>
      <c r="B73" s="39" t="s">
        <v>63</v>
      </c>
      <c r="C73" s="40">
        <v>0</v>
      </c>
      <c r="D73" s="40">
        <v>0</v>
      </c>
      <c r="E73" s="40">
        <v>0</v>
      </c>
      <c r="F73" s="40">
        <v>0</v>
      </c>
      <c r="G73" s="1375"/>
      <c r="H73" s="1375"/>
      <c r="I73" s="1375"/>
      <c r="J73" s="1375"/>
    </row>
    <row r="74" spans="1:10" ht="14.1" customHeight="1" x14ac:dyDescent="0.25">
      <c r="A74" s="1375"/>
      <c r="B74" s="39" t="s">
        <v>49</v>
      </c>
      <c r="C74" s="40">
        <v>0</v>
      </c>
      <c r="D74" s="40">
        <v>0</v>
      </c>
      <c r="E74" s="40">
        <v>0</v>
      </c>
      <c r="F74" s="40">
        <v>0</v>
      </c>
      <c r="G74" s="1375"/>
      <c r="H74" s="1375"/>
      <c r="I74" s="1375"/>
      <c r="J74" s="1375"/>
    </row>
    <row r="75" spans="1:10" ht="14.1" customHeight="1" x14ac:dyDescent="0.25">
      <c r="A75" s="1375"/>
      <c r="B75" s="39" t="s">
        <v>58</v>
      </c>
      <c r="C75" s="40">
        <v>0</v>
      </c>
      <c r="D75" s="40">
        <v>0</v>
      </c>
      <c r="E75" s="40">
        <v>0</v>
      </c>
      <c r="F75" s="40">
        <v>0</v>
      </c>
      <c r="G75" s="1375"/>
      <c r="H75" s="1375"/>
      <c r="I75" s="1375"/>
      <c r="J75" s="1375"/>
    </row>
    <row r="76" spans="1:10" ht="14.1" customHeight="1" x14ac:dyDescent="0.25">
      <c r="A76" s="1375"/>
      <c r="B76" s="39" t="s">
        <v>59</v>
      </c>
      <c r="C76" s="40">
        <v>0</v>
      </c>
      <c r="D76" s="40">
        <v>0</v>
      </c>
      <c r="E76" s="40">
        <v>0</v>
      </c>
      <c r="F76" s="40">
        <v>0</v>
      </c>
      <c r="G76" s="1375"/>
      <c r="H76" s="1375"/>
      <c r="I76" s="1375"/>
      <c r="J76" s="1375"/>
    </row>
    <row r="77" spans="1:10" ht="14.1" customHeight="1" x14ac:dyDescent="0.25">
      <c r="A77" s="1375"/>
      <c r="B77" s="39" t="s">
        <v>60</v>
      </c>
      <c r="C77" s="40">
        <v>0</v>
      </c>
      <c r="D77" s="40">
        <v>0</v>
      </c>
      <c r="E77" s="40">
        <v>0</v>
      </c>
      <c r="F77" s="40">
        <v>0</v>
      </c>
      <c r="G77" s="1375"/>
      <c r="H77" s="1375"/>
      <c r="I77" s="1375"/>
      <c r="J77" s="1375"/>
    </row>
    <row r="78" spans="1:10" ht="14.1" customHeight="1" x14ac:dyDescent="0.25">
      <c r="A78" s="1375"/>
      <c r="B78" s="39" t="s">
        <v>61</v>
      </c>
      <c r="C78" s="40">
        <v>0</v>
      </c>
      <c r="D78" s="40">
        <v>0</v>
      </c>
      <c r="E78" s="40">
        <v>0</v>
      </c>
      <c r="F78" s="40">
        <v>0</v>
      </c>
      <c r="G78" s="1375"/>
      <c r="H78" s="1375"/>
      <c r="I78" s="1375"/>
      <c r="J78" s="1375"/>
    </row>
    <row r="79" spans="1:10" ht="14.1" customHeight="1" x14ac:dyDescent="0.25">
      <c r="A79" s="1375"/>
      <c r="B79" s="39" t="s">
        <v>64</v>
      </c>
      <c r="C79" s="40">
        <v>0</v>
      </c>
      <c r="D79" s="40">
        <v>0</v>
      </c>
      <c r="E79" s="40">
        <v>0</v>
      </c>
      <c r="F79" s="40">
        <v>0</v>
      </c>
      <c r="G79" s="1375"/>
      <c r="H79" s="1375"/>
      <c r="I79" s="1375"/>
      <c r="J79" s="1375"/>
    </row>
    <row r="80" spans="1:10" ht="14.1" customHeight="1" x14ac:dyDescent="0.25">
      <c r="A80" s="1375"/>
      <c r="B80" s="39" t="s">
        <v>65</v>
      </c>
      <c r="C80" s="40">
        <v>0</v>
      </c>
      <c r="D80" s="40">
        <v>0</v>
      </c>
      <c r="E80" s="40">
        <v>0</v>
      </c>
      <c r="F80" s="40">
        <v>0</v>
      </c>
      <c r="G80" s="1375"/>
      <c r="H80" s="1375"/>
      <c r="I80" s="1375"/>
      <c r="J80" s="1375"/>
    </row>
    <row r="81" spans="1:10" ht="14.1" customHeight="1" x14ac:dyDescent="0.25">
      <c r="A81" s="1375"/>
      <c r="B81" s="41" t="s">
        <v>25</v>
      </c>
      <c r="C81" s="40">
        <v>0</v>
      </c>
      <c r="D81" s="40">
        <v>78000000</v>
      </c>
      <c r="E81" s="40">
        <v>78000000</v>
      </c>
      <c r="F81" s="40">
        <v>78000000</v>
      </c>
      <c r="G81" s="1375"/>
      <c r="H81" s="1375"/>
      <c r="I81" s="1375"/>
      <c r="J81" s="1375"/>
    </row>
    <row r="82" spans="1:10" ht="14.1" customHeight="1" x14ac:dyDescent="0.25">
      <c r="A82" s="1375"/>
      <c r="B82" s="1621" t="s">
        <v>66</v>
      </c>
      <c r="C82" s="1622"/>
      <c r="D82" s="1622"/>
      <c r="E82" s="1622"/>
      <c r="F82" s="1622"/>
      <c r="G82" s="1375"/>
      <c r="H82" s="1375"/>
      <c r="I82" s="1375"/>
      <c r="J82" s="1375"/>
    </row>
    <row r="83" spans="1:10" ht="14.1" customHeight="1" x14ac:dyDescent="0.25">
      <c r="A83" s="1375"/>
      <c r="B83" s="32" t="s">
        <v>2585</v>
      </c>
      <c r="C83" s="1621" t="s">
        <v>353</v>
      </c>
      <c r="D83" s="1622"/>
      <c r="E83" s="1622"/>
      <c r="F83" s="1622"/>
      <c r="G83" s="1375"/>
      <c r="H83" s="1375"/>
      <c r="I83" s="1375"/>
      <c r="J83" s="1375"/>
    </row>
    <row r="84" spans="1:10" ht="14.1" customHeight="1" x14ac:dyDescent="0.25">
      <c r="A84" s="1375"/>
      <c r="B84" s="33" t="s">
        <v>19</v>
      </c>
      <c r="C84" s="1619" t="s">
        <v>2586</v>
      </c>
      <c r="D84" s="1620"/>
      <c r="E84" s="1620"/>
      <c r="F84" s="1620"/>
      <c r="G84" s="1375"/>
      <c r="H84" s="1375"/>
      <c r="I84" s="1375"/>
      <c r="J84" s="1375"/>
    </row>
    <row r="85" spans="1:10" ht="14.1" customHeight="1" x14ac:dyDescent="0.25">
      <c r="A85" s="1375"/>
      <c r="B85" s="34" t="s">
        <v>20</v>
      </c>
      <c r="C85" s="1615" t="s">
        <v>2587</v>
      </c>
      <c r="D85" s="1616"/>
      <c r="E85" s="1616"/>
      <c r="F85" s="1616"/>
      <c r="G85" s="1375"/>
      <c r="H85" s="1375"/>
      <c r="I85" s="1375"/>
      <c r="J85" s="1375"/>
    </row>
    <row r="86" spans="1:10" ht="14.1" customHeight="1" x14ac:dyDescent="0.25">
      <c r="A86" s="1375"/>
      <c r="B86" s="34" t="s">
        <v>21</v>
      </c>
      <c r="C86" s="1615" t="s">
        <v>1762</v>
      </c>
      <c r="D86" s="1616"/>
      <c r="E86" s="1616"/>
      <c r="F86" s="1616"/>
      <c r="G86" s="1375"/>
      <c r="H86" s="1375"/>
      <c r="I86" s="1375"/>
      <c r="J86" s="1375"/>
    </row>
    <row r="87" spans="1:10" ht="15" customHeight="1" x14ac:dyDescent="0.25">
      <c r="A87" s="1375"/>
      <c r="B87" s="1376"/>
      <c r="C87" s="36">
        <v>2023</v>
      </c>
      <c r="D87" s="36">
        <v>2024</v>
      </c>
      <c r="E87" s="36">
        <v>2025</v>
      </c>
      <c r="F87" s="36">
        <v>2026</v>
      </c>
      <c r="G87" s="1375"/>
      <c r="H87" s="1375"/>
      <c r="I87" s="1375"/>
      <c r="J87" s="1375"/>
    </row>
    <row r="88" spans="1:10" ht="15" customHeight="1" x14ac:dyDescent="0.25">
      <c r="A88" s="1375"/>
      <c r="B88" s="1377"/>
      <c r="C88" s="38" t="s">
        <v>22</v>
      </c>
      <c r="D88" s="38" t="s">
        <v>23</v>
      </c>
      <c r="E88" s="38" t="s">
        <v>23</v>
      </c>
      <c r="F88" s="38" t="s">
        <v>23</v>
      </c>
      <c r="G88" s="1375"/>
      <c r="H88" s="1375"/>
      <c r="I88" s="1375"/>
      <c r="J88" s="1375"/>
    </row>
    <row r="89" spans="1:10" ht="14.1" customHeight="1" x14ac:dyDescent="0.25">
      <c r="A89" s="1375"/>
      <c r="B89" s="27" t="s">
        <v>33</v>
      </c>
      <c r="C89" s="31" t="s">
        <v>121</v>
      </c>
      <c r="D89" s="31" t="s">
        <v>1499</v>
      </c>
      <c r="E89" s="31" t="s">
        <v>1499</v>
      </c>
      <c r="F89" s="31" t="s">
        <v>1499</v>
      </c>
      <c r="G89" s="1375"/>
      <c r="H89" s="1375"/>
      <c r="I89" s="1375"/>
      <c r="J89" s="1375"/>
    </row>
    <row r="90" spans="1:10" ht="14.1" customHeight="1" x14ac:dyDescent="0.25">
      <c r="A90" s="1375"/>
      <c r="B90" s="27" t="s">
        <v>35</v>
      </c>
      <c r="C90" s="31" t="s">
        <v>1707</v>
      </c>
      <c r="D90" s="31" t="s">
        <v>238</v>
      </c>
      <c r="E90" s="31" t="s">
        <v>238</v>
      </c>
      <c r="F90" s="31" t="s">
        <v>238</v>
      </c>
      <c r="G90" s="1375"/>
      <c r="H90" s="1375"/>
      <c r="I90" s="1375"/>
      <c r="J90" s="1375"/>
    </row>
    <row r="91" spans="1:10" ht="14.1" customHeight="1" x14ac:dyDescent="0.25">
      <c r="A91" s="1375"/>
      <c r="B91" s="27" t="s">
        <v>40</v>
      </c>
      <c r="C91" s="31" t="s">
        <v>134</v>
      </c>
      <c r="D91" s="31" t="s">
        <v>2588</v>
      </c>
      <c r="E91" s="31" t="s">
        <v>2588</v>
      </c>
      <c r="F91" s="31" t="s">
        <v>2588</v>
      </c>
      <c r="G91" s="1375"/>
      <c r="H91" s="1375"/>
      <c r="I91" s="1375"/>
      <c r="J91" s="1375"/>
    </row>
    <row r="92" spans="1:10" ht="14.1" customHeight="1" x14ac:dyDescent="0.25">
      <c r="A92" s="1375"/>
      <c r="B92" s="27" t="s">
        <v>41</v>
      </c>
      <c r="C92" s="31" t="s">
        <v>18</v>
      </c>
      <c r="D92" s="31" t="s">
        <v>81</v>
      </c>
      <c r="E92" s="31" t="s">
        <v>42</v>
      </c>
      <c r="F92" s="31" t="s">
        <v>42</v>
      </c>
      <c r="G92" s="1375"/>
      <c r="H92" s="1375"/>
      <c r="I92" s="1375"/>
      <c r="J92" s="1375"/>
    </row>
    <row r="93" spans="1:10" ht="14.1" customHeight="1" x14ac:dyDescent="0.25">
      <c r="A93" s="1375"/>
      <c r="B93" s="27" t="s">
        <v>43</v>
      </c>
      <c r="C93" s="31" t="s">
        <v>18</v>
      </c>
      <c r="D93" s="31" t="s">
        <v>401</v>
      </c>
      <c r="E93" s="31" t="s">
        <v>42</v>
      </c>
      <c r="F93" s="31" t="s">
        <v>42</v>
      </c>
      <c r="G93" s="1375"/>
      <c r="H93" s="1375"/>
      <c r="I93" s="1375"/>
      <c r="J93" s="1375"/>
    </row>
    <row r="94" spans="1:10" ht="14.1" customHeight="1" x14ac:dyDescent="0.25">
      <c r="A94" s="1375"/>
      <c r="B94" s="27" t="s">
        <v>47</v>
      </c>
      <c r="C94" s="31" t="s">
        <v>18</v>
      </c>
      <c r="D94" s="31" t="s">
        <v>2589</v>
      </c>
      <c r="E94" s="31" t="s">
        <v>42</v>
      </c>
      <c r="F94" s="31" t="s">
        <v>42</v>
      </c>
      <c r="G94" s="1375"/>
      <c r="H94" s="1375"/>
      <c r="I94" s="1375"/>
      <c r="J94" s="1375"/>
    </row>
    <row r="95" spans="1:10" ht="14.1" customHeight="1" x14ac:dyDescent="0.25">
      <c r="A95" s="1375"/>
      <c r="B95" s="1617" t="s">
        <v>24</v>
      </c>
      <c r="C95" s="1618"/>
      <c r="D95" s="1618"/>
      <c r="E95" s="1618"/>
      <c r="F95" s="1618"/>
      <c r="G95" s="1375"/>
      <c r="H95" s="1375"/>
      <c r="I95" s="1375"/>
      <c r="J95" s="1375"/>
    </row>
    <row r="96" spans="1:10" ht="14.1" customHeight="1" x14ac:dyDescent="0.25">
      <c r="A96" s="1375"/>
      <c r="B96" s="1376"/>
      <c r="C96" s="36">
        <v>2023</v>
      </c>
      <c r="D96" s="36">
        <v>2024</v>
      </c>
      <c r="E96" s="36">
        <v>2025</v>
      </c>
      <c r="F96" s="36">
        <v>2026</v>
      </c>
      <c r="G96" s="1375"/>
      <c r="H96" s="1375"/>
      <c r="I96" s="1375"/>
      <c r="J96" s="1375"/>
    </row>
    <row r="97" spans="1:10" ht="14.1" customHeight="1" x14ac:dyDescent="0.25">
      <c r="A97" s="1375"/>
      <c r="B97" s="1377"/>
      <c r="C97" s="38" t="s">
        <v>22</v>
      </c>
      <c r="D97" s="38" t="s">
        <v>23</v>
      </c>
      <c r="E97" s="38" t="s">
        <v>23</v>
      </c>
      <c r="F97" s="38" t="s">
        <v>23</v>
      </c>
      <c r="G97" s="1375"/>
      <c r="H97" s="1375"/>
      <c r="I97" s="1375"/>
      <c r="J97" s="1375"/>
    </row>
    <row r="98" spans="1:10" ht="14.1" customHeight="1" x14ac:dyDescent="0.25">
      <c r="A98" s="1375"/>
      <c r="B98" s="39" t="s">
        <v>48</v>
      </c>
      <c r="C98" s="40">
        <v>0</v>
      </c>
      <c r="D98" s="40">
        <v>0</v>
      </c>
      <c r="E98" s="40">
        <v>0</v>
      </c>
      <c r="F98" s="40">
        <v>0</v>
      </c>
      <c r="G98" s="1375"/>
      <c r="H98" s="1375"/>
      <c r="I98" s="1375"/>
      <c r="J98" s="1375"/>
    </row>
    <row r="99" spans="1:10" ht="14.1" customHeight="1" x14ac:dyDescent="0.25">
      <c r="A99" s="1375"/>
      <c r="B99" s="39" t="s">
        <v>49</v>
      </c>
      <c r="C99" s="40">
        <v>0</v>
      </c>
      <c r="D99" s="40">
        <v>0</v>
      </c>
      <c r="E99" s="40">
        <v>0</v>
      </c>
      <c r="F99" s="40">
        <v>0</v>
      </c>
      <c r="G99" s="1375"/>
      <c r="H99" s="1375"/>
      <c r="I99" s="1375"/>
      <c r="J99" s="1375"/>
    </row>
    <row r="100" spans="1:10" ht="14.1" customHeight="1" x14ac:dyDescent="0.25">
      <c r="A100" s="1375"/>
      <c r="B100" s="39" t="s">
        <v>50</v>
      </c>
      <c r="C100" s="40">
        <v>0</v>
      </c>
      <c r="D100" s="40">
        <v>0</v>
      </c>
      <c r="E100" s="40">
        <v>0</v>
      </c>
      <c r="F100" s="40">
        <v>0</v>
      </c>
      <c r="G100" s="1375"/>
      <c r="H100" s="1375"/>
      <c r="I100" s="1375"/>
      <c r="J100" s="1375"/>
    </row>
    <row r="101" spans="1:10" ht="14.1" customHeight="1" x14ac:dyDescent="0.25">
      <c r="A101" s="1375"/>
      <c r="B101" s="39" t="s">
        <v>51</v>
      </c>
      <c r="C101" s="40">
        <v>0</v>
      </c>
      <c r="D101" s="40">
        <v>0</v>
      </c>
      <c r="E101" s="40">
        <v>0</v>
      </c>
      <c r="F101" s="40">
        <v>0</v>
      </c>
      <c r="G101" s="1375"/>
      <c r="H101" s="1375"/>
      <c r="I101" s="1375"/>
      <c r="J101" s="1375"/>
    </row>
    <row r="102" spans="1:10" ht="14.1" customHeight="1" x14ac:dyDescent="0.25">
      <c r="A102" s="1375"/>
      <c r="B102" s="39" t="s">
        <v>49</v>
      </c>
      <c r="C102" s="40">
        <v>0</v>
      </c>
      <c r="D102" s="40">
        <v>0</v>
      </c>
      <c r="E102" s="40">
        <v>0</v>
      </c>
      <c r="F102" s="40">
        <v>0</v>
      </c>
      <c r="G102" s="1375"/>
      <c r="H102" s="1375"/>
      <c r="I102" s="1375"/>
      <c r="J102" s="1375"/>
    </row>
    <row r="103" spans="1:10" ht="14.1" customHeight="1" x14ac:dyDescent="0.25">
      <c r="A103" s="1375"/>
      <c r="B103" s="39" t="s">
        <v>50</v>
      </c>
      <c r="C103" s="40">
        <v>0</v>
      </c>
      <c r="D103" s="40">
        <v>0</v>
      </c>
      <c r="E103" s="40">
        <v>0</v>
      </c>
      <c r="F103" s="40">
        <v>0</v>
      </c>
      <c r="G103" s="1375"/>
      <c r="H103" s="1375"/>
      <c r="I103" s="1375"/>
      <c r="J103" s="1375"/>
    </row>
    <row r="104" spans="1:10" ht="14.1" customHeight="1" x14ac:dyDescent="0.25">
      <c r="A104" s="1375"/>
      <c r="B104" s="39" t="s">
        <v>52</v>
      </c>
      <c r="C104" s="40">
        <v>0</v>
      </c>
      <c r="D104" s="40">
        <v>0</v>
      </c>
      <c r="E104" s="40">
        <v>0</v>
      </c>
      <c r="F104" s="40">
        <v>0</v>
      </c>
      <c r="G104" s="1375"/>
      <c r="H104" s="1375"/>
      <c r="I104" s="1375"/>
      <c r="J104" s="1375"/>
    </row>
    <row r="105" spans="1:10" ht="14.1" customHeight="1" x14ac:dyDescent="0.25">
      <c r="A105" s="1375"/>
      <c r="B105" s="39" t="s">
        <v>49</v>
      </c>
      <c r="C105" s="40">
        <v>0</v>
      </c>
      <c r="D105" s="40">
        <v>0</v>
      </c>
      <c r="E105" s="40">
        <v>0</v>
      </c>
      <c r="F105" s="40">
        <v>0</v>
      </c>
      <c r="G105" s="1375"/>
      <c r="H105" s="1375"/>
      <c r="I105" s="1375"/>
      <c r="J105" s="1375"/>
    </row>
    <row r="106" spans="1:10" ht="14.1" customHeight="1" x14ac:dyDescent="0.25">
      <c r="A106" s="1375"/>
      <c r="B106" s="39" t="s">
        <v>50</v>
      </c>
      <c r="C106" s="40">
        <v>0</v>
      </c>
      <c r="D106" s="40">
        <v>0</v>
      </c>
      <c r="E106" s="40">
        <v>0</v>
      </c>
      <c r="F106" s="40">
        <v>0</v>
      </c>
      <c r="G106" s="1375"/>
      <c r="H106" s="1375"/>
      <c r="I106" s="1375"/>
      <c r="J106" s="1375"/>
    </row>
    <row r="107" spans="1:10" ht="14.1" customHeight="1" x14ac:dyDescent="0.25">
      <c r="A107" s="1375"/>
      <c r="B107" s="39" t="s">
        <v>53</v>
      </c>
      <c r="C107" s="40">
        <v>0</v>
      </c>
      <c r="D107" s="40">
        <v>0</v>
      </c>
      <c r="E107" s="40">
        <v>0</v>
      </c>
      <c r="F107" s="40">
        <v>0</v>
      </c>
      <c r="G107" s="1375"/>
      <c r="H107" s="1375"/>
      <c r="I107" s="1375"/>
      <c r="J107" s="1375"/>
    </row>
    <row r="108" spans="1:10" ht="14.1" customHeight="1" x14ac:dyDescent="0.25">
      <c r="A108" s="1375"/>
      <c r="B108" s="39" t="s">
        <v>49</v>
      </c>
      <c r="C108" s="40">
        <v>0</v>
      </c>
      <c r="D108" s="40">
        <v>0</v>
      </c>
      <c r="E108" s="40">
        <v>0</v>
      </c>
      <c r="F108" s="40">
        <v>0</v>
      </c>
      <c r="G108" s="1375"/>
      <c r="H108" s="1375"/>
      <c r="I108" s="1375"/>
      <c r="J108" s="1375"/>
    </row>
    <row r="109" spans="1:10" ht="14.1" customHeight="1" x14ac:dyDescent="0.25">
      <c r="A109" s="1375"/>
      <c r="B109" s="39" t="s">
        <v>50</v>
      </c>
      <c r="C109" s="40">
        <v>0</v>
      </c>
      <c r="D109" s="40">
        <v>0</v>
      </c>
      <c r="E109" s="40">
        <v>0</v>
      </c>
      <c r="F109" s="40">
        <v>0</v>
      </c>
      <c r="G109" s="1375"/>
      <c r="H109" s="1375"/>
      <c r="I109" s="1375"/>
      <c r="J109" s="1375"/>
    </row>
    <row r="110" spans="1:10" ht="14.1" customHeight="1" x14ac:dyDescent="0.25">
      <c r="A110" s="1375"/>
      <c r="B110" s="39" t="s">
        <v>54</v>
      </c>
      <c r="C110" s="40">
        <v>0</v>
      </c>
      <c r="D110" s="40">
        <v>0</v>
      </c>
      <c r="E110" s="40">
        <v>0</v>
      </c>
      <c r="F110" s="40">
        <v>0</v>
      </c>
      <c r="G110" s="1375"/>
      <c r="H110" s="1375"/>
      <c r="I110" s="1375"/>
      <c r="J110" s="1375"/>
    </row>
    <row r="111" spans="1:10" ht="14.1" customHeight="1" x14ac:dyDescent="0.25">
      <c r="A111" s="1375"/>
      <c r="B111" s="39" t="s">
        <v>49</v>
      </c>
      <c r="C111" s="40">
        <v>0</v>
      </c>
      <c r="D111" s="40">
        <v>0</v>
      </c>
      <c r="E111" s="40">
        <v>0</v>
      </c>
      <c r="F111" s="40">
        <v>0</v>
      </c>
      <c r="G111" s="1375"/>
      <c r="H111" s="1375"/>
      <c r="I111" s="1375"/>
      <c r="J111" s="1375"/>
    </row>
    <row r="112" spans="1:10" ht="14.1" customHeight="1" x14ac:dyDescent="0.25">
      <c r="A112" s="1375"/>
      <c r="B112" s="39" t="s">
        <v>50</v>
      </c>
      <c r="C112" s="40">
        <v>0</v>
      </c>
      <c r="D112" s="40">
        <v>0</v>
      </c>
      <c r="E112" s="40">
        <v>0</v>
      </c>
      <c r="F112" s="40">
        <v>0</v>
      </c>
      <c r="G112" s="1375"/>
      <c r="H112" s="1375"/>
      <c r="I112" s="1375"/>
      <c r="J112" s="1375"/>
    </row>
    <row r="113" spans="1:10" ht="14.1" customHeight="1" x14ac:dyDescent="0.25">
      <c r="A113" s="1375"/>
      <c r="B113" s="39" t="s">
        <v>55</v>
      </c>
      <c r="C113" s="40">
        <v>0</v>
      </c>
      <c r="D113" s="40">
        <v>0</v>
      </c>
      <c r="E113" s="40">
        <v>0</v>
      </c>
      <c r="F113" s="40">
        <v>0</v>
      </c>
      <c r="G113" s="1375"/>
      <c r="H113" s="1375"/>
      <c r="I113" s="1375"/>
      <c r="J113" s="1375"/>
    </row>
    <row r="114" spans="1:10" ht="14.1" customHeight="1" x14ac:dyDescent="0.25">
      <c r="A114" s="1375"/>
      <c r="B114" s="39" t="s">
        <v>49</v>
      </c>
      <c r="C114" s="40">
        <v>0</v>
      </c>
      <c r="D114" s="40">
        <v>0</v>
      </c>
      <c r="E114" s="40">
        <v>0</v>
      </c>
      <c r="F114" s="40">
        <v>0</v>
      </c>
      <c r="G114" s="1375"/>
      <c r="H114" s="1375"/>
      <c r="I114" s="1375"/>
      <c r="J114" s="1375"/>
    </row>
    <row r="115" spans="1:10" ht="14.1" customHeight="1" x14ac:dyDescent="0.25">
      <c r="A115" s="1375"/>
      <c r="B115" s="39" t="s">
        <v>50</v>
      </c>
      <c r="C115" s="40">
        <v>0</v>
      </c>
      <c r="D115" s="40">
        <v>0</v>
      </c>
      <c r="E115" s="40">
        <v>0</v>
      </c>
      <c r="F115" s="40">
        <v>0</v>
      </c>
      <c r="G115" s="1375"/>
      <c r="H115" s="1375"/>
      <c r="I115" s="1375"/>
      <c r="J115" s="1375"/>
    </row>
    <row r="116" spans="1:10" ht="14.1" customHeight="1" x14ac:dyDescent="0.25">
      <c r="A116" s="1375"/>
      <c r="B116" s="39" t="s">
        <v>56</v>
      </c>
      <c r="C116" s="40">
        <v>0</v>
      </c>
      <c r="D116" s="40">
        <v>0</v>
      </c>
      <c r="E116" s="40">
        <v>0</v>
      </c>
      <c r="F116" s="40">
        <v>0</v>
      </c>
      <c r="G116" s="1375"/>
      <c r="H116" s="1375"/>
      <c r="I116" s="1375"/>
      <c r="J116" s="1375"/>
    </row>
    <row r="117" spans="1:10" ht="14.1" customHeight="1" x14ac:dyDescent="0.25">
      <c r="A117" s="1375"/>
      <c r="B117" s="39" t="s">
        <v>49</v>
      </c>
      <c r="C117" s="40">
        <v>0</v>
      </c>
      <c r="D117" s="40">
        <v>0</v>
      </c>
      <c r="E117" s="40">
        <v>0</v>
      </c>
      <c r="F117" s="40">
        <v>0</v>
      </c>
      <c r="G117" s="1375"/>
      <c r="H117" s="1375"/>
      <c r="I117" s="1375"/>
      <c r="J117" s="1375"/>
    </row>
    <row r="118" spans="1:10" ht="14.1" customHeight="1" x14ac:dyDescent="0.25">
      <c r="A118" s="1375"/>
      <c r="B118" s="39" t="s">
        <v>50</v>
      </c>
      <c r="C118" s="40">
        <v>0</v>
      </c>
      <c r="D118" s="40">
        <v>0</v>
      </c>
      <c r="E118" s="40">
        <v>0</v>
      </c>
      <c r="F118" s="40">
        <v>0</v>
      </c>
      <c r="G118" s="1375"/>
      <c r="H118" s="1375"/>
      <c r="I118" s="1375"/>
      <c r="J118" s="1375"/>
    </row>
    <row r="119" spans="1:10" ht="14.1" customHeight="1" x14ac:dyDescent="0.25">
      <c r="A119" s="1375"/>
      <c r="B119" s="39" t="s">
        <v>57</v>
      </c>
      <c r="C119" s="40">
        <v>0</v>
      </c>
      <c r="D119" s="40">
        <v>0</v>
      </c>
      <c r="E119" s="40">
        <v>0</v>
      </c>
      <c r="F119" s="40">
        <v>0</v>
      </c>
      <c r="G119" s="1375"/>
      <c r="H119" s="1375"/>
      <c r="I119" s="1375"/>
      <c r="J119" s="1375"/>
    </row>
    <row r="120" spans="1:10" ht="14.1" customHeight="1" x14ac:dyDescent="0.25">
      <c r="A120" s="1375"/>
      <c r="B120" s="39" t="s">
        <v>49</v>
      </c>
      <c r="C120" s="40">
        <v>0</v>
      </c>
      <c r="D120" s="40">
        <v>0</v>
      </c>
      <c r="E120" s="40">
        <v>0</v>
      </c>
      <c r="F120" s="40">
        <v>0</v>
      </c>
      <c r="G120" s="1375"/>
      <c r="H120" s="1375"/>
      <c r="I120" s="1375"/>
      <c r="J120" s="1375"/>
    </row>
    <row r="121" spans="1:10" ht="14.1" customHeight="1" x14ac:dyDescent="0.25">
      <c r="A121" s="1375"/>
      <c r="B121" s="39" t="s">
        <v>58</v>
      </c>
      <c r="C121" s="40">
        <v>0</v>
      </c>
      <c r="D121" s="40">
        <v>0</v>
      </c>
      <c r="E121" s="40">
        <v>0</v>
      </c>
      <c r="F121" s="40">
        <v>0</v>
      </c>
      <c r="G121" s="1375"/>
      <c r="H121" s="1375"/>
      <c r="I121" s="1375"/>
      <c r="J121" s="1375"/>
    </row>
    <row r="122" spans="1:10" ht="14.1" customHeight="1" x14ac:dyDescent="0.25">
      <c r="A122" s="1375"/>
      <c r="B122" s="39" t="s">
        <v>59</v>
      </c>
      <c r="C122" s="40">
        <v>0</v>
      </c>
      <c r="D122" s="40">
        <v>0</v>
      </c>
      <c r="E122" s="40">
        <v>0</v>
      </c>
      <c r="F122" s="40">
        <v>0</v>
      </c>
      <c r="G122" s="1375"/>
      <c r="H122" s="1375"/>
      <c r="I122" s="1375"/>
      <c r="J122" s="1375"/>
    </row>
    <row r="123" spans="1:10" ht="14.1" customHeight="1" x14ac:dyDescent="0.25">
      <c r="A123" s="1375"/>
      <c r="B123" s="39" t="s">
        <v>60</v>
      </c>
      <c r="C123" s="40">
        <v>0</v>
      </c>
      <c r="D123" s="40">
        <v>0</v>
      </c>
      <c r="E123" s="40">
        <v>0</v>
      </c>
      <c r="F123" s="40">
        <v>0</v>
      </c>
      <c r="G123" s="1375"/>
      <c r="H123" s="1375"/>
      <c r="I123" s="1375"/>
      <c r="J123" s="1375"/>
    </row>
    <row r="124" spans="1:10" ht="14.1" customHeight="1" x14ac:dyDescent="0.25">
      <c r="A124" s="1375"/>
      <c r="B124" s="39" t="s">
        <v>61</v>
      </c>
      <c r="C124" s="40">
        <v>0</v>
      </c>
      <c r="D124" s="40">
        <v>0</v>
      </c>
      <c r="E124" s="40">
        <v>0</v>
      </c>
      <c r="F124" s="40">
        <v>0</v>
      </c>
      <c r="G124" s="1375"/>
      <c r="H124" s="1375"/>
      <c r="I124" s="1375"/>
      <c r="J124" s="1375"/>
    </row>
    <row r="125" spans="1:10" ht="14.1" customHeight="1" x14ac:dyDescent="0.25">
      <c r="A125" s="1375"/>
      <c r="B125" s="39" t="s">
        <v>62</v>
      </c>
      <c r="C125" s="40">
        <v>0</v>
      </c>
      <c r="D125" s="40">
        <v>1000000</v>
      </c>
      <c r="E125" s="40">
        <v>1000000</v>
      </c>
      <c r="F125" s="40">
        <v>1000000</v>
      </c>
      <c r="G125" s="1375"/>
      <c r="H125" s="1375"/>
      <c r="I125" s="1375"/>
      <c r="J125" s="1375"/>
    </row>
    <row r="126" spans="1:10" ht="14.1" customHeight="1" x14ac:dyDescent="0.25">
      <c r="A126" s="1375"/>
      <c r="B126" s="39" t="s">
        <v>49</v>
      </c>
      <c r="C126" s="40">
        <v>0</v>
      </c>
      <c r="D126" s="40">
        <v>1000000</v>
      </c>
      <c r="E126" s="40">
        <v>1000000</v>
      </c>
      <c r="F126" s="40">
        <v>1000000</v>
      </c>
      <c r="G126" s="1375"/>
      <c r="H126" s="1375"/>
      <c r="I126" s="1375"/>
      <c r="J126" s="1375"/>
    </row>
    <row r="127" spans="1:10" ht="14.1" customHeight="1" x14ac:dyDescent="0.25">
      <c r="A127" s="1375"/>
      <c r="B127" s="39" t="s">
        <v>58</v>
      </c>
      <c r="C127" s="40">
        <v>0</v>
      </c>
      <c r="D127" s="40">
        <v>0</v>
      </c>
      <c r="E127" s="40">
        <v>0</v>
      </c>
      <c r="F127" s="40">
        <v>0</v>
      </c>
      <c r="G127" s="1375"/>
      <c r="H127" s="1375"/>
      <c r="I127" s="1375"/>
      <c r="J127" s="1375"/>
    </row>
    <row r="128" spans="1:10" ht="14.1" customHeight="1" x14ac:dyDescent="0.25">
      <c r="A128" s="1375"/>
      <c r="B128" s="39" t="s">
        <v>59</v>
      </c>
      <c r="C128" s="40">
        <v>0</v>
      </c>
      <c r="D128" s="40">
        <v>0</v>
      </c>
      <c r="E128" s="40">
        <v>0</v>
      </c>
      <c r="F128" s="40">
        <v>0</v>
      </c>
      <c r="G128" s="1375"/>
      <c r="H128" s="1375"/>
      <c r="I128" s="1375"/>
      <c r="J128" s="1375"/>
    </row>
    <row r="129" spans="1:10" ht="14.1" customHeight="1" x14ac:dyDescent="0.25">
      <c r="A129" s="1375"/>
      <c r="B129" s="39" t="s">
        <v>60</v>
      </c>
      <c r="C129" s="40">
        <v>0</v>
      </c>
      <c r="D129" s="40">
        <v>0</v>
      </c>
      <c r="E129" s="40">
        <v>0</v>
      </c>
      <c r="F129" s="40">
        <v>0</v>
      </c>
      <c r="G129" s="1375"/>
      <c r="H129" s="1375"/>
      <c r="I129" s="1375"/>
      <c r="J129" s="1375"/>
    </row>
    <row r="130" spans="1:10" ht="14.1" customHeight="1" x14ac:dyDescent="0.25">
      <c r="A130" s="1375"/>
      <c r="B130" s="39" t="s">
        <v>61</v>
      </c>
      <c r="C130" s="40">
        <v>0</v>
      </c>
      <c r="D130" s="40">
        <v>0</v>
      </c>
      <c r="E130" s="40">
        <v>0</v>
      </c>
      <c r="F130" s="40">
        <v>0</v>
      </c>
      <c r="G130" s="1375"/>
      <c r="H130" s="1375"/>
      <c r="I130" s="1375"/>
      <c r="J130" s="1375"/>
    </row>
    <row r="131" spans="1:10" ht="14.1" customHeight="1" x14ac:dyDescent="0.25">
      <c r="A131" s="1375"/>
      <c r="B131" s="39" t="s">
        <v>63</v>
      </c>
      <c r="C131" s="40">
        <v>0</v>
      </c>
      <c r="D131" s="40">
        <v>0</v>
      </c>
      <c r="E131" s="40">
        <v>0</v>
      </c>
      <c r="F131" s="40">
        <v>0</v>
      </c>
      <c r="G131" s="1375"/>
      <c r="H131" s="1375"/>
      <c r="I131" s="1375"/>
      <c r="J131" s="1375"/>
    </row>
    <row r="132" spans="1:10" ht="14.1" customHeight="1" x14ac:dyDescent="0.25">
      <c r="A132" s="1375"/>
      <c r="B132" s="39" t="s">
        <v>49</v>
      </c>
      <c r="C132" s="40">
        <v>0</v>
      </c>
      <c r="D132" s="40">
        <v>0</v>
      </c>
      <c r="E132" s="40">
        <v>0</v>
      </c>
      <c r="F132" s="40">
        <v>0</v>
      </c>
      <c r="G132" s="1375"/>
      <c r="H132" s="1375"/>
      <c r="I132" s="1375"/>
      <c r="J132" s="1375"/>
    </row>
    <row r="133" spans="1:10" ht="14.1" customHeight="1" x14ac:dyDescent="0.25">
      <c r="A133" s="1375"/>
      <c r="B133" s="39" t="s">
        <v>58</v>
      </c>
      <c r="C133" s="40">
        <v>0</v>
      </c>
      <c r="D133" s="40">
        <v>0</v>
      </c>
      <c r="E133" s="40">
        <v>0</v>
      </c>
      <c r="F133" s="40">
        <v>0</v>
      </c>
      <c r="G133" s="1375"/>
      <c r="H133" s="1375"/>
      <c r="I133" s="1375"/>
      <c r="J133" s="1375"/>
    </row>
    <row r="134" spans="1:10" ht="14.1" customHeight="1" x14ac:dyDescent="0.25">
      <c r="A134" s="1375"/>
      <c r="B134" s="39" t="s">
        <v>59</v>
      </c>
      <c r="C134" s="40">
        <v>0</v>
      </c>
      <c r="D134" s="40">
        <v>0</v>
      </c>
      <c r="E134" s="40">
        <v>0</v>
      </c>
      <c r="F134" s="40">
        <v>0</v>
      </c>
      <c r="G134" s="1375"/>
      <c r="H134" s="1375"/>
      <c r="I134" s="1375"/>
      <c r="J134" s="1375"/>
    </row>
    <row r="135" spans="1:10" ht="14.1" customHeight="1" x14ac:dyDescent="0.25">
      <c r="A135" s="1375"/>
      <c r="B135" s="39" t="s">
        <v>60</v>
      </c>
      <c r="C135" s="40">
        <v>0</v>
      </c>
      <c r="D135" s="40">
        <v>0</v>
      </c>
      <c r="E135" s="40">
        <v>0</v>
      </c>
      <c r="F135" s="40">
        <v>0</v>
      </c>
      <c r="G135" s="1375"/>
      <c r="H135" s="1375"/>
      <c r="I135" s="1375"/>
      <c r="J135" s="1375"/>
    </row>
    <row r="136" spans="1:10" ht="14.1" customHeight="1" x14ac:dyDescent="0.25">
      <c r="A136" s="1375"/>
      <c r="B136" s="39" t="s">
        <v>61</v>
      </c>
      <c r="C136" s="40">
        <v>0</v>
      </c>
      <c r="D136" s="40">
        <v>0</v>
      </c>
      <c r="E136" s="40">
        <v>0</v>
      </c>
      <c r="F136" s="40">
        <v>0</v>
      </c>
      <c r="G136" s="1375"/>
      <c r="H136" s="1375"/>
      <c r="I136" s="1375"/>
      <c r="J136" s="1375"/>
    </row>
    <row r="137" spans="1:10" ht="14.1" customHeight="1" x14ac:dyDescent="0.25">
      <c r="A137" s="1375"/>
      <c r="B137" s="39" t="s">
        <v>64</v>
      </c>
      <c r="C137" s="40">
        <v>0</v>
      </c>
      <c r="D137" s="40">
        <v>0</v>
      </c>
      <c r="E137" s="40">
        <v>0</v>
      </c>
      <c r="F137" s="40">
        <v>0</v>
      </c>
      <c r="G137" s="1375"/>
      <c r="H137" s="1375"/>
      <c r="I137" s="1375"/>
      <c r="J137" s="1375"/>
    </row>
    <row r="138" spans="1:10" ht="14.1" customHeight="1" x14ac:dyDescent="0.25">
      <c r="A138" s="1375"/>
      <c r="B138" s="39" t="s">
        <v>65</v>
      </c>
      <c r="C138" s="40">
        <v>0</v>
      </c>
      <c r="D138" s="40">
        <v>0</v>
      </c>
      <c r="E138" s="40">
        <v>0</v>
      </c>
      <c r="F138" s="40">
        <v>0</v>
      </c>
      <c r="G138" s="1375"/>
      <c r="H138" s="1375"/>
      <c r="I138" s="1375"/>
      <c r="J138" s="1375"/>
    </row>
    <row r="139" spans="1:10" ht="14.1" customHeight="1" x14ac:dyDescent="0.25">
      <c r="A139" s="1375"/>
      <c r="B139" s="41" t="s">
        <v>25</v>
      </c>
      <c r="C139" s="40">
        <v>0</v>
      </c>
      <c r="D139" s="40">
        <v>1000000</v>
      </c>
      <c r="E139" s="40">
        <v>1000000</v>
      </c>
      <c r="F139" s="40">
        <v>1000000</v>
      </c>
      <c r="G139" s="1375"/>
      <c r="H139" s="1375"/>
      <c r="I139" s="1375"/>
      <c r="J139" s="1375"/>
    </row>
    <row r="140" spans="1:10" ht="15" customHeight="1" x14ac:dyDescent="0.25">
      <c r="A140" s="1375"/>
      <c r="B140" s="42" t="s">
        <v>18</v>
      </c>
      <c r="C140" s="43" t="s">
        <v>18</v>
      </c>
      <c r="D140" s="43" t="s">
        <v>18</v>
      </c>
      <c r="E140" s="43" t="s">
        <v>18</v>
      </c>
      <c r="F140" s="43" t="s">
        <v>18</v>
      </c>
      <c r="G140" s="1375"/>
      <c r="H140" s="1375"/>
      <c r="I140" s="1375"/>
      <c r="J140" s="1375"/>
    </row>
    <row r="141" spans="1:10" ht="15" customHeight="1" x14ac:dyDescent="0.25">
      <c r="A141" s="1375"/>
      <c r="B141" s="26" t="s">
        <v>171</v>
      </c>
      <c r="C141" s="44">
        <v>0</v>
      </c>
      <c r="D141" s="44">
        <v>79000000</v>
      </c>
      <c r="E141" s="44">
        <v>79000000</v>
      </c>
      <c r="F141" s="44">
        <v>79000000</v>
      </c>
      <c r="G141" s="1375"/>
      <c r="H141" s="1375"/>
      <c r="I141" s="1375"/>
      <c r="J141" s="1375"/>
    </row>
    <row r="142" spans="1:10" ht="15" customHeight="1" x14ac:dyDescent="0.25">
      <c r="A142" s="1375"/>
      <c r="B142" s="27" t="s">
        <v>48</v>
      </c>
      <c r="C142" s="45">
        <v>0</v>
      </c>
      <c r="D142" s="45">
        <v>57200000</v>
      </c>
      <c r="E142" s="45">
        <v>57200000</v>
      </c>
      <c r="F142" s="45">
        <v>57200000</v>
      </c>
      <c r="G142" s="1375"/>
      <c r="H142" s="1375"/>
      <c r="I142" s="1375"/>
      <c r="J142" s="1375"/>
    </row>
    <row r="143" spans="1:10" ht="15" customHeight="1" x14ac:dyDescent="0.25">
      <c r="A143" s="1375"/>
      <c r="B143" s="27" t="s">
        <v>49</v>
      </c>
      <c r="C143" s="45">
        <v>0</v>
      </c>
      <c r="D143" s="45">
        <v>57200000</v>
      </c>
      <c r="E143" s="45">
        <v>57200000</v>
      </c>
      <c r="F143" s="45">
        <v>57200000</v>
      </c>
      <c r="G143" s="1375"/>
      <c r="H143" s="1375"/>
      <c r="I143" s="1375"/>
      <c r="J143" s="1375"/>
    </row>
    <row r="144" spans="1:10" ht="15" customHeight="1" x14ac:dyDescent="0.25">
      <c r="A144" s="1375"/>
      <c r="B144" s="27" t="s">
        <v>50</v>
      </c>
      <c r="C144" s="45">
        <v>0</v>
      </c>
      <c r="D144" s="45">
        <v>0</v>
      </c>
      <c r="E144" s="45">
        <v>0</v>
      </c>
      <c r="F144" s="45">
        <v>0</v>
      </c>
      <c r="G144" s="1375"/>
      <c r="H144" s="1375"/>
      <c r="I144" s="1375"/>
      <c r="J144" s="1375"/>
    </row>
    <row r="145" spans="1:10" ht="15" customHeight="1" x14ac:dyDescent="0.25">
      <c r="A145" s="1375"/>
      <c r="B145" s="27" t="s">
        <v>51</v>
      </c>
      <c r="C145" s="45">
        <v>0</v>
      </c>
      <c r="D145" s="45">
        <v>10440000</v>
      </c>
      <c r="E145" s="45">
        <v>10440000</v>
      </c>
      <c r="F145" s="45">
        <v>10440000</v>
      </c>
      <c r="G145" s="1375"/>
      <c r="H145" s="1375"/>
      <c r="I145" s="1375"/>
      <c r="J145" s="1375"/>
    </row>
    <row r="146" spans="1:10" ht="15" customHeight="1" x14ac:dyDescent="0.25">
      <c r="A146" s="1375"/>
      <c r="B146" s="27" t="s">
        <v>49</v>
      </c>
      <c r="C146" s="45">
        <v>0</v>
      </c>
      <c r="D146" s="45">
        <v>10440000</v>
      </c>
      <c r="E146" s="45">
        <v>10440000</v>
      </c>
      <c r="F146" s="45">
        <v>10440000</v>
      </c>
      <c r="G146" s="1375"/>
      <c r="H146" s="1375"/>
      <c r="I146" s="1375"/>
      <c r="J146" s="1375"/>
    </row>
    <row r="147" spans="1:10" ht="15" customHeight="1" x14ac:dyDescent="0.25">
      <c r="A147" s="1375"/>
      <c r="B147" s="27" t="s">
        <v>50</v>
      </c>
      <c r="C147" s="45">
        <v>0</v>
      </c>
      <c r="D147" s="45">
        <v>0</v>
      </c>
      <c r="E147" s="45">
        <v>0</v>
      </c>
      <c r="F147" s="45">
        <v>0</v>
      </c>
      <c r="G147" s="1375"/>
      <c r="H147" s="1375"/>
      <c r="I147" s="1375"/>
      <c r="J147" s="1375"/>
    </row>
    <row r="148" spans="1:10" ht="15" customHeight="1" x14ac:dyDescent="0.25">
      <c r="A148" s="1375"/>
      <c r="B148" s="27" t="s">
        <v>52</v>
      </c>
      <c r="C148" s="45">
        <v>0</v>
      </c>
      <c r="D148" s="45">
        <v>10120000</v>
      </c>
      <c r="E148" s="45">
        <v>10120000</v>
      </c>
      <c r="F148" s="45">
        <v>10120000</v>
      </c>
      <c r="G148" s="1375"/>
      <c r="H148" s="1375"/>
      <c r="I148" s="1375"/>
      <c r="J148" s="1375"/>
    </row>
    <row r="149" spans="1:10" ht="15" customHeight="1" x14ac:dyDescent="0.25">
      <c r="A149" s="1375"/>
      <c r="B149" s="27" t="s">
        <v>49</v>
      </c>
      <c r="C149" s="45">
        <v>0</v>
      </c>
      <c r="D149" s="45">
        <v>10120000</v>
      </c>
      <c r="E149" s="45">
        <v>10120000</v>
      </c>
      <c r="F149" s="45">
        <v>10120000</v>
      </c>
      <c r="G149" s="1375"/>
      <c r="H149" s="1375"/>
      <c r="I149" s="1375"/>
      <c r="J149" s="1375"/>
    </row>
    <row r="150" spans="1:10" ht="15" customHeight="1" x14ac:dyDescent="0.25">
      <c r="A150" s="1375"/>
      <c r="B150" s="27" t="s">
        <v>50</v>
      </c>
      <c r="C150" s="45">
        <v>0</v>
      </c>
      <c r="D150" s="45">
        <v>0</v>
      </c>
      <c r="E150" s="45">
        <v>0</v>
      </c>
      <c r="F150" s="45">
        <v>0</v>
      </c>
      <c r="G150" s="1375"/>
      <c r="H150" s="1375"/>
      <c r="I150" s="1375"/>
      <c r="J150" s="1375"/>
    </row>
    <row r="151" spans="1:10" ht="15" customHeight="1" x14ac:dyDescent="0.25">
      <c r="A151" s="1375"/>
      <c r="B151" s="27" t="s">
        <v>53</v>
      </c>
      <c r="C151" s="45">
        <v>0</v>
      </c>
      <c r="D151" s="45">
        <v>0</v>
      </c>
      <c r="E151" s="45">
        <v>0</v>
      </c>
      <c r="F151" s="45">
        <v>0</v>
      </c>
      <c r="G151" s="1375"/>
      <c r="H151" s="1375"/>
      <c r="I151" s="1375"/>
      <c r="J151" s="1375"/>
    </row>
    <row r="152" spans="1:10" ht="15" customHeight="1" x14ac:dyDescent="0.25">
      <c r="A152" s="1375"/>
      <c r="B152" s="27" t="s">
        <v>49</v>
      </c>
      <c r="C152" s="45">
        <v>0</v>
      </c>
      <c r="D152" s="45">
        <v>0</v>
      </c>
      <c r="E152" s="45">
        <v>0</v>
      </c>
      <c r="F152" s="45">
        <v>0</v>
      </c>
      <c r="G152" s="1375"/>
      <c r="H152" s="1375"/>
      <c r="I152" s="1375"/>
      <c r="J152" s="1375"/>
    </row>
    <row r="153" spans="1:10" ht="15" customHeight="1" x14ac:dyDescent="0.25">
      <c r="A153" s="1375"/>
      <c r="B153" s="27" t="s">
        <v>50</v>
      </c>
      <c r="C153" s="45">
        <v>0</v>
      </c>
      <c r="D153" s="45">
        <v>0</v>
      </c>
      <c r="E153" s="45">
        <v>0</v>
      </c>
      <c r="F153" s="45">
        <v>0</v>
      </c>
      <c r="G153" s="1375"/>
      <c r="H153" s="1375"/>
      <c r="I153" s="1375"/>
      <c r="J153" s="1375"/>
    </row>
    <row r="154" spans="1:10" ht="20.100000000000001" customHeight="1" x14ac:dyDescent="0.25">
      <c r="A154" s="1375"/>
      <c r="B154" s="27" t="s">
        <v>172</v>
      </c>
      <c r="C154" s="46">
        <v>0</v>
      </c>
      <c r="D154" s="46">
        <v>0</v>
      </c>
      <c r="E154" s="46">
        <v>0</v>
      </c>
      <c r="F154" s="46">
        <v>0</v>
      </c>
      <c r="G154" s="1375"/>
      <c r="H154" s="1375"/>
      <c r="I154" s="1375"/>
      <c r="J154" s="1375"/>
    </row>
    <row r="155" spans="1:10" ht="15" customHeight="1" x14ac:dyDescent="0.25">
      <c r="A155" s="1375"/>
      <c r="B155" s="27" t="s">
        <v>49</v>
      </c>
      <c r="C155" s="45">
        <v>0</v>
      </c>
      <c r="D155" s="45">
        <v>0</v>
      </c>
      <c r="E155" s="45">
        <v>0</v>
      </c>
      <c r="F155" s="45">
        <v>0</v>
      </c>
      <c r="G155" s="1375"/>
      <c r="H155" s="1375"/>
      <c r="I155" s="1375"/>
      <c r="J155" s="1375"/>
    </row>
    <row r="156" spans="1:10" ht="15" customHeight="1" x14ac:dyDescent="0.25">
      <c r="A156" s="1375"/>
      <c r="B156" s="27" t="s">
        <v>50</v>
      </c>
      <c r="C156" s="45">
        <v>0</v>
      </c>
      <c r="D156" s="45">
        <v>0</v>
      </c>
      <c r="E156" s="45">
        <v>0</v>
      </c>
      <c r="F156" s="45">
        <v>0</v>
      </c>
      <c r="G156" s="1375"/>
      <c r="H156" s="1375"/>
      <c r="I156" s="1375"/>
      <c r="J156" s="1375"/>
    </row>
    <row r="157" spans="1:10" ht="15" customHeight="1" x14ac:dyDescent="0.25">
      <c r="A157" s="1375"/>
      <c r="B157" s="27" t="s">
        <v>55</v>
      </c>
      <c r="C157" s="45">
        <v>0</v>
      </c>
      <c r="D157" s="45">
        <v>0</v>
      </c>
      <c r="E157" s="45">
        <v>0</v>
      </c>
      <c r="F157" s="45">
        <v>0</v>
      </c>
      <c r="G157" s="1375"/>
      <c r="H157" s="1375"/>
      <c r="I157" s="1375"/>
      <c r="J157" s="1375"/>
    </row>
    <row r="158" spans="1:10" ht="15" customHeight="1" x14ac:dyDescent="0.25">
      <c r="A158" s="1375"/>
      <c r="B158" s="27" t="s">
        <v>49</v>
      </c>
      <c r="C158" s="45">
        <v>0</v>
      </c>
      <c r="D158" s="45">
        <v>0</v>
      </c>
      <c r="E158" s="45">
        <v>0</v>
      </c>
      <c r="F158" s="45">
        <v>0</v>
      </c>
      <c r="G158" s="1375"/>
      <c r="H158" s="1375"/>
      <c r="I158" s="1375"/>
      <c r="J158" s="1375"/>
    </row>
    <row r="159" spans="1:10" ht="15" customHeight="1" x14ac:dyDescent="0.25">
      <c r="A159" s="1375"/>
      <c r="B159" s="27" t="s">
        <v>50</v>
      </c>
      <c r="C159" s="45">
        <v>0</v>
      </c>
      <c r="D159" s="45">
        <v>0</v>
      </c>
      <c r="E159" s="45">
        <v>0</v>
      </c>
      <c r="F159" s="45">
        <v>0</v>
      </c>
      <c r="G159" s="1375"/>
      <c r="H159" s="1375"/>
      <c r="I159" s="1375"/>
      <c r="J159" s="1375"/>
    </row>
    <row r="160" spans="1:10" ht="15" customHeight="1" x14ac:dyDescent="0.25">
      <c r="A160" s="1375"/>
      <c r="B160" s="27" t="s">
        <v>56</v>
      </c>
      <c r="C160" s="45">
        <v>0</v>
      </c>
      <c r="D160" s="45">
        <v>240000</v>
      </c>
      <c r="E160" s="45">
        <v>240000</v>
      </c>
      <c r="F160" s="45">
        <v>240000</v>
      </c>
      <c r="G160" s="1375"/>
      <c r="H160" s="1375"/>
      <c r="I160" s="1375"/>
      <c r="J160" s="1375"/>
    </row>
    <row r="161" spans="1:10" ht="15" customHeight="1" x14ac:dyDescent="0.25">
      <c r="A161" s="1375"/>
      <c r="B161" s="27" t="s">
        <v>49</v>
      </c>
      <c r="C161" s="45">
        <v>0</v>
      </c>
      <c r="D161" s="45">
        <v>240000</v>
      </c>
      <c r="E161" s="45">
        <v>240000</v>
      </c>
      <c r="F161" s="45">
        <v>240000</v>
      </c>
      <c r="G161" s="1375"/>
      <c r="H161" s="1375"/>
      <c r="I161" s="1375"/>
      <c r="J161" s="1375"/>
    </row>
    <row r="162" spans="1:10" ht="15" customHeight="1" x14ac:dyDescent="0.25">
      <c r="A162" s="1375"/>
      <c r="B162" s="27" t="s">
        <v>50</v>
      </c>
      <c r="C162" s="45">
        <v>0</v>
      </c>
      <c r="D162" s="45">
        <v>0</v>
      </c>
      <c r="E162" s="45">
        <v>0</v>
      </c>
      <c r="F162" s="45">
        <v>0</v>
      </c>
      <c r="G162" s="1375"/>
      <c r="H162" s="1375"/>
      <c r="I162" s="1375"/>
      <c r="J162" s="1375"/>
    </row>
    <row r="163" spans="1:10" ht="15" customHeight="1" x14ac:dyDescent="0.25">
      <c r="A163" s="1375"/>
      <c r="B163" s="27" t="s">
        <v>57</v>
      </c>
      <c r="C163" s="45">
        <v>0</v>
      </c>
      <c r="D163" s="45">
        <v>0</v>
      </c>
      <c r="E163" s="45">
        <v>0</v>
      </c>
      <c r="F163" s="45">
        <v>0</v>
      </c>
      <c r="G163" s="1375"/>
      <c r="H163" s="1375"/>
      <c r="I163" s="1375"/>
      <c r="J163" s="1375"/>
    </row>
    <row r="164" spans="1:10" ht="15" customHeight="1" x14ac:dyDescent="0.25">
      <c r="A164" s="1375"/>
      <c r="B164" s="27" t="s">
        <v>49</v>
      </c>
      <c r="C164" s="45">
        <v>0</v>
      </c>
      <c r="D164" s="45">
        <v>0</v>
      </c>
      <c r="E164" s="45">
        <v>0</v>
      </c>
      <c r="F164" s="45">
        <v>0</v>
      </c>
      <c r="G164" s="1375"/>
      <c r="H164" s="1375"/>
      <c r="I164" s="1375"/>
      <c r="J164" s="1375"/>
    </row>
    <row r="165" spans="1:10" ht="15" customHeight="1" x14ac:dyDescent="0.25">
      <c r="A165" s="1375"/>
      <c r="B165" s="27" t="s">
        <v>58</v>
      </c>
      <c r="C165" s="45">
        <v>0</v>
      </c>
      <c r="D165" s="45">
        <v>0</v>
      </c>
      <c r="E165" s="45">
        <v>0</v>
      </c>
      <c r="F165" s="45">
        <v>0</v>
      </c>
      <c r="G165" s="1375"/>
      <c r="H165" s="1375"/>
      <c r="I165" s="1375"/>
      <c r="J165" s="1375"/>
    </row>
    <row r="166" spans="1:10" ht="15" customHeight="1" x14ac:dyDescent="0.25">
      <c r="A166" s="1375"/>
      <c r="B166" s="27" t="s">
        <v>59</v>
      </c>
      <c r="C166" s="45">
        <v>0</v>
      </c>
      <c r="D166" s="45">
        <v>0</v>
      </c>
      <c r="E166" s="45">
        <v>0</v>
      </c>
      <c r="F166" s="45">
        <v>0</v>
      </c>
      <c r="G166" s="1375"/>
      <c r="H166" s="1375"/>
      <c r="I166" s="1375"/>
      <c r="J166" s="1375"/>
    </row>
    <row r="167" spans="1:10" ht="15" customHeight="1" x14ac:dyDescent="0.25">
      <c r="A167" s="1375"/>
      <c r="B167" s="27" t="s">
        <v>60</v>
      </c>
      <c r="C167" s="45">
        <v>0</v>
      </c>
      <c r="D167" s="45">
        <v>0</v>
      </c>
      <c r="E167" s="45">
        <v>0</v>
      </c>
      <c r="F167" s="45">
        <v>0</v>
      </c>
      <c r="G167" s="1375"/>
      <c r="H167" s="1375"/>
      <c r="I167" s="1375"/>
      <c r="J167" s="1375"/>
    </row>
    <row r="168" spans="1:10" ht="15" customHeight="1" x14ac:dyDescent="0.25">
      <c r="A168" s="1375"/>
      <c r="B168" s="27" t="s">
        <v>61</v>
      </c>
      <c r="C168" s="45">
        <v>0</v>
      </c>
      <c r="D168" s="45">
        <v>0</v>
      </c>
      <c r="E168" s="45">
        <v>0</v>
      </c>
      <c r="F168" s="45">
        <v>0</v>
      </c>
      <c r="G168" s="1375"/>
      <c r="H168" s="1375"/>
      <c r="I168" s="1375"/>
      <c r="J168" s="1375"/>
    </row>
    <row r="169" spans="1:10" ht="15" customHeight="1" x14ac:dyDescent="0.25">
      <c r="A169" s="1375"/>
      <c r="B169" s="27" t="s">
        <v>62</v>
      </c>
      <c r="C169" s="45">
        <v>0</v>
      </c>
      <c r="D169" s="45">
        <v>1000000</v>
      </c>
      <c r="E169" s="45">
        <v>1000000</v>
      </c>
      <c r="F169" s="45">
        <v>1000000</v>
      </c>
      <c r="G169" s="1375"/>
      <c r="H169" s="1375"/>
      <c r="I169" s="1375"/>
      <c r="J169" s="1375"/>
    </row>
    <row r="170" spans="1:10" ht="15" customHeight="1" x14ac:dyDescent="0.25">
      <c r="A170" s="1375"/>
      <c r="B170" s="27" t="s">
        <v>49</v>
      </c>
      <c r="C170" s="45">
        <v>0</v>
      </c>
      <c r="D170" s="45">
        <v>1000000</v>
      </c>
      <c r="E170" s="45">
        <v>1000000</v>
      </c>
      <c r="F170" s="45">
        <v>1000000</v>
      </c>
      <c r="G170" s="1375"/>
      <c r="H170" s="1375"/>
      <c r="I170" s="1375"/>
      <c r="J170" s="1375"/>
    </row>
    <row r="171" spans="1:10" ht="15" customHeight="1" x14ac:dyDescent="0.25">
      <c r="A171" s="1375"/>
      <c r="B171" s="27" t="s">
        <v>58</v>
      </c>
      <c r="C171" s="45">
        <v>0</v>
      </c>
      <c r="D171" s="45">
        <v>0</v>
      </c>
      <c r="E171" s="45">
        <v>0</v>
      </c>
      <c r="F171" s="45">
        <v>0</v>
      </c>
      <c r="G171" s="1375"/>
      <c r="H171" s="1375"/>
      <c r="I171" s="1375"/>
      <c r="J171" s="1375"/>
    </row>
    <row r="172" spans="1:10" ht="15" customHeight="1" x14ac:dyDescent="0.25">
      <c r="A172" s="1375"/>
      <c r="B172" s="27" t="s">
        <v>59</v>
      </c>
      <c r="C172" s="45">
        <v>0</v>
      </c>
      <c r="D172" s="45">
        <v>0</v>
      </c>
      <c r="E172" s="45">
        <v>0</v>
      </c>
      <c r="F172" s="45">
        <v>0</v>
      </c>
      <c r="G172" s="1375"/>
      <c r="H172" s="1375"/>
      <c r="I172" s="1375"/>
      <c r="J172" s="1375"/>
    </row>
    <row r="173" spans="1:10" ht="15" customHeight="1" x14ac:dyDescent="0.25">
      <c r="A173" s="1375"/>
      <c r="B173" s="27" t="s">
        <v>60</v>
      </c>
      <c r="C173" s="45">
        <v>0</v>
      </c>
      <c r="D173" s="45">
        <v>0</v>
      </c>
      <c r="E173" s="45">
        <v>0</v>
      </c>
      <c r="F173" s="45">
        <v>0</v>
      </c>
      <c r="G173" s="1375"/>
      <c r="H173" s="1375"/>
      <c r="I173" s="1375"/>
      <c r="J173" s="1375"/>
    </row>
    <row r="174" spans="1:10" ht="15" customHeight="1" x14ac:dyDescent="0.25">
      <c r="A174" s="1375"/>
      <c r="B174" s="27" t="s">
        <v>61</v>
      </c>
      <c r="C174" s="45">
        <v>0</v>
      </c>
      <c r="D174" s="45">
        <v>0</v>
      </c>
      <c r="E174" s="45">
        <v>0</v>
      </c>
      <c r="F174" s="45">
        <v>0</v>
      </c>
      <c r="G174" s="1375"/>
      <c r="H174" s="1375"/>
      <c r="I174" s="1375"/>
      <c r="J174" s="1375"/>
    </row>
    <row r="175" spans="1:10" ht="15" customHeight="1" x14ac:dyDescent="0.25">
      <c r="A175" s="1375"/>
      <c r="B175" s="27" t="s">
        <v>63</v>
      </c>
      <c r="C175" s="45">
        <v>0</v>
      </c>
      <c r="D175" s="45">
        <v>0</v>
      </c>
      <c r="E175" s="45">
        <v>0</v>
      </c>
      <c r="F175" s="45">
        <v>0</v>
      </c>
      <c r="G175" s="1375"/>
      <c r="H175" s="1375"/>
      <c r="I175" s="1375"/>
      <c r="J175" s="1375"/>
    </row>
    <row r="176" spans="1:10" ht="15" customHeight="1" x14ac:dyDescent="0.25">
      <c r="A176" s="1375"/>
      <c r="B176" s="27" t="s">
        <v>49</v>
      </c>
      <c r="C176" s="45">
        <v>0</v>
      </c>
      <c r="D176" s="45">
        <v>0</v>
      </c>
      <c r="E176" s="45">
        <v>0</v>
      </c>
      <c r="F176" s="45">
        <v>0</v>
      </c>
      <c r="G176" s="1375"/>
      <c r="H176" s="1375"/>
      <c r="I176" s="1375"/>
      <c r="J176" s="1375"/>
    </row>
    <row r="177" spans="1:10" ht="15" customHeight="1" x14ac:dyDescent="0.25">
      <c r="A177" s="1375"/>
      <c r="B177" s="27" t="s">
        <v>58</v>
      </c>
      <c r="C177" s="45">
        <v>0</v>
      </c>
      <c r="D177" s="45">
        <v>0</v>
      </c>
      <c r="E177" s="45">
        <v>0</v>
      </c>
      <c r="F177" s="45">
        <v>0</v>
      </c>
      <c r="G177" s="1375"/>
      <c r="H177" s="1375"/>
      <c r="I177" s="1375"/>
      <c r="J177" s="1375"/>
    </row>
    <row r="178" spans="1:10" ht="15" customHeight="1" x14ac:dyDescent="0.25">
      <c r="A178" s="1375"/>
      <c r="B178" s="27" t="s">
        <v>59</v>
      </c>
      <c r="C178" s="45">
        <v>0</v>
      </c>
      <c r="D178" s="45">
        <v>0</v>
      </c>
      <c r="E178" s="45">
        <v>0</v>
      </c>
      <c r="F178" s="45">
        <v>0</v>
      </c>
      <c r="G178" s="1375"/>
      <c r="H178" s="1375"/>
      <c r="I178" s="1375"/>
      <c r="J178" s="1375"/>
    </row>
    <row r="179" spans="1:10" ht="15" customHeight="1" x14ac:dyDescent="0.25">
      <c r="A179" s="1375"/>
      <c r="B179" s="27" t="s">
        <v>60</v>
      </c>
      <c r="C179" s="45">
        <v>0</v>
      </c>
      <c r="D179" s="45">
        <v>0</v>
      </c>
      <c r="E179" s="45">
        <v>0</v>
      </c>
      <c r="F179" s="45">
        <v>0</v>
      </c>
      <c r="G179" s="1375"/>
      <c r="H179" s="1375"/>
      <c r="I179" s="1375"/>
      <c r="J179" s="1375"/>
    </row>
    <row r="180" spans="1:10" ht="15" customHeight="1" x14ac:dyDescent="0.25">
      <c r="A180" s="1375"/>
      <c r="B180" s="27" t="s">
        <v>61</v>
      </c>
      <c r="C180" s="45">
        <v>0</v>
      </c>
      <c r="D180" s="45">
        <v>0</v>
      </c>
      <c r="E180" s="45">
        <v>0</v>
      </c>
      <c r="F180" s="45">
        <v>0</v>
      </c>
      <c r="G180" s="1375"/>
      <c r="H180" s="1375"/>
      <c r="I180" s="1375"/>
      <c r="J180" s="1375"/>
    </row>
    <row r="181" spans="1:10" ht="15" customHeight="1" x14ac:dyDescent="0.25">
      <c r="A181" s="1375"/>
      <c r="B181" s="27" t="s">
        <v>64</v>
      </c>
      <c r="C181" s="45">
        <v>0</v>
      </c>
      <c r="D181" s="45">
        <v>0</v>
      </c>
      <c r="E181" s="45">
        <v>0</v>
      </c>
      <c r="F181" s="45">
        <v>0</v>
      </c>
      <c r="G181" s="1375"/>
      <c r="H181" s="1375"/>
      <c r="I181" s="1375"/>
      <c r="J181" s="1375"/>
    </row>
    <row r="182" spans="1:10" ht="15" customHeight="1" x14ac:dyDescent="0.25">
      <c r="A182" s="1375"/>
      <c r="B182" s="27" t="s">
        <v>65</v>
      </c>
      <c r="C182" s="45">
        <v>0</v>
      </c>
      <c r="D182" s="45">
        <v>0</v>
      </c>
      <c r="E182" s="45">
        <v>0</v>
      </c>
      <c r="F182" s="45">
        <v>0</v>
      </c>
      <c r="G182" s="1375"/>
      <c r="H182" s="1375"/>
      <c r="I182" s="1375"/>
      <c r="J182" s="1375"/>
    </row>
    <row r="183" spans="1:10" ht="20.100000000000001" customHeight="1" x14ac:dyDescent="0.25">
      <c r="A183" s="1375"/>
      <c r="B183" s="47" t="s">
        <v>18</v>
      </c>
      <c r="C183" s="1375"/>
      <c r="D183" s="1375"/>
      <c r="E183" s="1375"/>
      <c r="F183" s="1375"/>
      <c r="G183" s="1375"/>
      <c r="H183" s="1375"/>
      <c r="I183" s="1375"/>
      <c r="J183" s="1375"/>
    </row>
  </sheetData>
  <mergeCells count="23">
    <mergeCell ref="C6:F6"/>
    <mergeCell ref="B1:F1"/>
    <mergeCell ref="B2:F2"/>
    <mergeCell ref="C3:F3"/>
    <mergeCell ref="C4:F4"/>
    <mergeCell ref="C5:F5"/>
    <mergeCell ref="B82:F82"/>
    <mergeCell ref="C7:F7"/>
    <mergeCell ref="B8:F8"/>
    <mergeCell ref="B9:F9"/>
    <mergeCell ref="C10:F10"/>
    <mergeCell ref="C16:F16"/>
    <mergeCell ref="B24:F24"/>
    <mergeCell ref="C25:F25"/>
    <mergeCell ref="C26:F26"/>
    <mergeCell ref="C27:F27"/>
    <mergeCell ref="C28:F28"/>
    <mergeCell ref="B37:F37"/>
    <mergeCell ref="C83:F83"/>
    <mergeCell ref="C84:F84"/>
    <mergeCell ref="C85:F85"/>
    <mergeCell ref="C86:F86"/>
    <mergeCell ref="B95:F95"/>
  </mergeCells>
  <pageMargins left="0" right="0" top="0" bottom="0" header="0" footer="0"/>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183"/>
  <sheetViews>
    <sheetView view="pageBreakPreview" topLeftCell="A151" zoomScale="60" zoomScaleNormal="100" workbookViewId="0">
      <selection activeCell="H194" sqref="H194"/>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1375"/>
      <c r="B1" s="1633" t="s">
        <v>0</v>
      </c>
      <c r="C1" s="1634"/>
      <c r="D1" s="1634"/>
      <c r="E1" s="1634"/>
      <c r="F1" s="1634"/>
      <c r="G1" s="1375"/>
      <c r="H1" s="1375"/>
      <c r="I1" s="1375"/>
      <c r="J1" s="1375"/>
    </row>
    <row r="2" spans="1:10" ht="24.95" customHeight="1" x14ac:dyDescent="0.25">
      <c r="A2" s="1375"/>
      <c r="B2" s="1635" t="s">
        <v>1</v>
      </c>
      <c r="C2" s="1636"/>
      <c r="D2" s="1636"/>
      <c r="E2" s="1636"/>
      <c r="F2" s="1636"/>
      <c r="G2" s="1375"/>
      <c r="H2" s="1375"/>
      <c r="I2" s="1375"/>
      <c r="J2" s="1375"/>
    </row>
    <row r="3" spans="1:10" ht="14.1" customHeight="1" x14ac:dyDescent="0.25">
      <c r="A3" s="1375"/>
      <c r="B3" s="25" t="s">
        <v>2</v>
      </c>
      <c r="C3" s="1631" t="s">
        <v>2590</v>
      </c>
      <c r="D3" s="1632"/>
      <c r="E3" s="1632"/>
      <c r="F3" s="1632"/>
      <c r="G3" s="1375"/>
      <c r="H3" s="1375"/>
      <c r="I3" s="1375"/>
      <c r="J3" s="1375"/>
    </row>
    <row r="4" spans="1:10" ht="14.1" customHeight="1" x14ac:dyDescent="0.25">
      <c r="A4" s="1375"/>
      <c r="B4" s="25" t="s">
        <v>4</v>
      </c>
      <c r="C4" s="1631" t="s">
        <v>312</v>
      </c>
      <c r="D4" s="1632"/>
      <c r="E4" s="1632"/>
      <c r="F4" s="1632"/>
      <c r="G4" s="1375"/>
      <c r="H4" s="1375"/>
      <c r="I4" s="1375"/>
      <c r="J4" s="1375"/>
    </row>
    <row r="5" spans="1:10" ht="14.1" customHeight="1" x14ac:dyDescent="0.25">
      <c r="A5" s="1375"/>
      <c r="B5" s="25" t="s">
        <v>6</v>
      </c>
      <c r="C5" s="1631" t="s">
        <v>364</v>
      </c>
      <c r="D5" s="1632"/>
      <c r="E5" s="1632"/>
      <c r="F5" s="1632"/>
      <c r="G5" s="1375"/>
      <c r="H5" s="1375"/>
      <c r="I5" s="1375"/>
      <c r="J5" s="1375"/>
    </row>
    <row r="6" spans="1:10" ht="14.1" customHeight="1" x14ac:dyDescent="0.25">
      <c r="A6" s="1375"/>
      <c r="B6" s="25" t="s">
        <v>8</v>
      </c>
      <c r="C6" s="1631" t="s">
        <v>365</v>
      </c>
      <c r="D6" s="1632"/>
      <c r="E6" s="1632"/>
      <c r="F6" s="1632"/>
      <c r="G6" s="1375"/>
      <c r="H6" s="1375"/>
      <c r="I6" s="1375"/>
      <c r="J6" s="1375"/>
    </row>
    <row r="7" spans="1:10" ht="14.1" customHeight="1" x14ac:dyDescent="0.25">
      <c r="A7" s="1375"/>
      <c r="B7" s="25" t="s">
        <v>10</v>
      </c>
      <c r="C7" s="1625" t="s">
        <v>11</v>
      </c>
      <c r="D7" s="1626"/>
      <c r="E7" s="1626"/>
      <c r="F7" s="1626"/>
      <c r="G7" s="1375"/>
      <c r="H7" s="1375"/>
      <c r="I7" s="1375"/>
      <c r="J7" s="1375"/>
    </row>
    <row r="8" spans="1:10" ht="14.1" customHeight="1" x14ac:dyDescent="0.25">
      <c r="A8" s="1375"/>
      <c r="B8" s="1627" t="s">
        <v>12</v>
      </c>
      <c r="C8" s="1628"/>
      <c r="D8" s="1628"/>
      <c r="E8" s="1628"/>
      <c r="F8" s="1628"/>
      <c r="G8" s="1375"/>
      <c r="H8" s="1375"/>
      <c r="I8" s="1375"/>
      <c r="J8" s="1375"/>
    </row>
    <row r="9" spans="1:10" ht="72.95" customHeight="1" x14ac:dyDescent="0.25">
      <c r="A9" s="1375"/>
      <c r="B9" s="1629" t="s">
        <v>2591</v>
      </c>
      <c r="C9" s="1630"/>
      <c r="D9" s="1630"/>
      <c r="E9" s="1630"/>
      <c r="F9" s="1630"/>
      <c r="G9" s="1375"/>
      <c r="H9" s="1375"/>
      <c r="I9" s="1375"/>
      <c r="J9" s="1375"/>
    </row>
    <row r="10" spans="1:10" ht="137.1" customHeight="1" x14ac:dyDescent="0.25">
      <c r="A10" s="1375"/>
      <c r="B10" s="26" t="s">
        <v>14</v>
      </c>
      <c r="C10" s="1623" t="s">
        <v>2592</v>
      </c>
      <c r="D10" s="1624"/>
      <c r="E10" s="1624"/>
      <c r="F10" s="1624"/>
      <c r="G10" s="1375"/>
      <c r="H10" s="1375"/>
      <c r="I10" s="1375"/>
      <c r="J10" s="1375"/>
    </row>
    <row r="11" spans="1:10" ht="27.95" customHeight="1" x14ac:dyDescent="0.25">
      <c r="A11" s="1375"/>
      <c r="B11" s="27" t="s">
        <v>179</v>
      </c>
      <c r="C11" s="28">
        <v>2023</v>
      </c>
      <c r="D11" s="28">
        <v>2024</v>
      </c>
      <c r="E11" s="28">
        <v>2025</v>
      </c>
      <c r="F11" s="28">
        <v>2026</v>
      </c>
      <c r="G11" s="1375"/>
      <c r="H11" s="1375"/>
      <c r="I11" s="1375"/>
      <c r="J11" s="1375"/>
    </row>
    <row r="12" spans="1:10" ht="14.1" customHeight="1" x14ac:dyDescent="0.25">
      <c r="A12" s="1375"/>
      <c r="B12" s="29"/>
      <c r="C12" s="30" t="s">
        <v>22</v>
      </c>
      <c r="D12" s="30" t="s">
        <v>23</v>
      </c>
      <c r="E12" s="30" t="s">
        <v>23</v>
      </c>
      <c r="F12" s="30" t="s">
        <v>23</v>
      </c>
      <c r="G12" s="1375"/>
      <c r="H12" s="1375"/>
      <c r="I12" s="1375"/>
      <c r="J12" s="1375"/>
    </row>
    <row r="13" spans="1:10" ht="20.100000000000001" customHeight="1" x14ac:dyDescent="0.25">
      <c r="A13" s="1375"/>
      <c r="B13" s="27" t="s">
        <v>2593</v>
      </c>
      <c r="C13" s="31" t="s">
        <v>18</v>
      </c>
      <c r="D13" s="31" t="s">
        <v>1470</v>
      </c>
      <c r="E13" s="31" t="s">
        <v>1470</v>
      </c>
      <c r="F13" s="31" t="s">
        <v>18</v>
      </c>
      <c r="G13" s="1375"/>
      <c r="H13" s="1375"/>
      <c r="I13" s="1375"/>
      <c r="J13" s="1375"/>
    </row>
    <row r="14" spans="1:10" ht="14.1" customHeight="1" x14ac:dyDescent="0.25">
      <c r="A14" s="1375"/>
      <c r="B14" s="27" t="s">
        <v>2594</v>
      </c>
      <c r="C14" s="31" t="s">
        <v>18</v>
      </c>
      <c r="D14" s="31" t="s">
        <v>155</v>
      </c>
      <c r="E14" s="31" t="s">
        <v>155</v>
      </c>
      <c r="F14" s="31" t="s">
        <v>18</v>
      </c>
      <c r="G14" s="1375"/>
      <c r="H14" s="1375"/>
      <c r="I14" s="1375"/>
      <c r="J14" s="1375"/>
    </row>
    <row r="15" spans="1:10" ht="14.1" customHeight="1" x14ac:dyDescent="0.25">
      <c r="A15" s="1375"/>
      <c r="B15" s="27" t="s">
        <v>2595</v>
      </c>
      <c r="C15" s="31" t="s">
        <v>18</v>
      </c>
      <c r="D15" s="31" t="s">
        <v>34</v>
      </c>
      <c r="E15" s="31" t="s">
        <v>34</v>
      </c>
      <c r="F15" s="31" t="s">
        <v>18</v>
      </c>
      <c r="G15" s="1375"/>
      <c r="H15" s="1375"/>
      <c r="I15" s="1375"/>
      <c r="J15" s="1375"/>
    </row>
    <row r="16" spans="1:10" ht="30.95" customHeight="1" x14ac:dyDescent="0.25">
      <c r="A16" s="1375"/>
      <c r="B16" s="27" t="s">
        <v>2596</v>
      </c>
      <c r="C16" s="31" t="s">
        <v>18</v>
      </c>
      <c r="D16" s="31" t="s">
        <v>1470</v>
      </c>
      <c r="E16" s="31" t="s">
        <v>1470</v>
      </c>
      <c r="F16" s="31" t="s">
        <v>18</v>
      </c>
      <c r="G16" s="1375"/>
      <c r="H16" s="1375"/>
      <c r="I16" s="1375"/>
      <c r="J16" s="1375"/>
    </row>
    <row r="17" spans="1:10" ht="30.95" customHeight="1" x14ac:dyDescent="0.25">
      <c r="A17" s="1375"/>
      <c r="B17" s="27" t="s">
        <v>2597</v>
      </c>
      <c r="C17" s="31" t="s">
        <v>18</v>
      </c>
      <c r="D17" s="31" t="s">
        <v>1507</v>
      </c>
      <c r="E17" s="31" t="s">
        <v>1507</v>
      </c>
      <c r="F17" s="31" t="s">
        <v>18</v>
      </c>
      <c r="G17" s="1375"/>
      <c r="H17" s="1375"/>
      <c r="I17" s="1375"/>
      <c r="J17" s="1375"/>
    </row>
    <row r="18" spans="1:10" ht="93.95" customHeight="1" x14ac:dyDescent="0.25">
      <c r="A18" s="1375"/>
      <c r="B18" s="26" t="s">
        <v>16</v>
      </c>
      <c r="C18" s="1623" t="s">
        <v>1410</v>
      </c>
      <c r="D18" s="1624"/>
      <c r="E18" s="1624"/>
      <c r="F18" s="1624"/>
      <c r="G18" s="1375"/>
      <c r="H18" s="1375"/>
      <c r="I18" s="1375"/>
      <c r="J18" s="1375"/>
    </row>
    <row r="19" spans="1:10" ht="27.95" customHeight="1" x14ac:dyDescent="0.25">
      <c r="A19" s="1375"/>
      <c r="B19" s="27" t="s">
        <v>184</v>
      </c>
      <c r="C19" s="28">
        <v>2023</v>
      </c>
      <c r="D19" s="28">
        <v>2024</v>
      </c>
      <c r="E19" s="28">
        <v>2025</v>
      </c>
      <c r="F19" s="28">
        <v>2026</v>
      </c>
      <c r="G19" s="1375"/>
      <c r="H19" s="1375"/>
      <c r="I19" s="1375"/>
      <c r="J19" s="1375"/>
    </row>
    <row r="20" spans="1:10" ht="14.1" customHeight="1" x14ac:dyDescent="0.25">
      <c r="A20" s="1375"/>
      <c r="B20" s="29"/>
      <c r="C20" s="30" t="s">
        <v>22</v>
      </c>
      <c r="D20" s="30" t="s">
        <v>23</v>
      </c>
      <c r="E20" s="30" t="s">
        <v>23</v>
      </c>
      <c r="F20" s="30" t="s">
        <v>23</v>
      </c>
      <c r="G20" s="1375"/>
      <c r="H20" s="1375"/>
      <c r="I20" s="1375"/>
      <c r="J20" s="1375"/>
    </row>
    <row r="21" spans="1:10" ht="20.100000000000001" customHeight="1" x14ac:dyDescent="0.25">
      <c r="A21" s="1375"/>
      <c r="B21" s="27" t="s">
        <v>2598</v>
      </c>
      <c r="C21" s="31" t="s">
        <v>18</v>
      </c>
      <c r="D21" s="31" t="s">
        <v>18</v>
      </c>
      <c r="E21" s="31" t="s">
        <v>18</v>
      </c>
      <c r="F21" s="31" t="s">
        <v>18</v>
      </c>
      <c r="G21" s="1375"/>
      <c r="H21" s="1375"/>
      <c r="I21" s="1375"/>
      <c r="J21" s="1375"/>
    </row>
    <row r="22" spans="1:10" ht="30.95" customHeight="1" x14ac:dyDescent="0.25">
      <c r="A22" s="1375"/>
      <c r="B22" s="27" t="s">
        <v>2599</v>
      </c>
      <c r="C22" s="31" t="s">
        <v>18</v>
      </c>
      <c r="D22" s="31" t="s">
        <v>18</v>
      </c>
      <c r="E22" s="31" t="s">
        <v>18</v>
      </c>
      <c r="F22" s="31" t="s">
        <v>18</v>
      </c>
      <c r="G22" s="1375"/>
      <c r="H22" s="1375"/>
      <c r="I22" s="1375"/>
      <c r="J22" s="1375"/>
    </row>
    <row r="23" spans="1:10" ht="30.95" customHeight="1" x14ac:dyDescent="0.25">
      <c r="A23" s="1375"/>
      <c r="B23" s="27" t="s">
        <v>2600</v>
      </c>
      <c r="C23" s="31" t="s">
        <v>18</v>
      </c>
      <c r="D23" s="31" t="s">
        <v>18</v>
      </c>
      <c r="E23" s="31" t="s">
        <v>18</v>
      </c>
      <c r="F23" s="31" t="s">
        <v>18</v>
      </c>
      <c r="G23" s="1375"/>
      <c r="H23" s="1375"/>
      <c r="I23" s="1375"/>
      <c r="J23" s="1375"/>
    </row>
    <row r="24" spans="1:10" ht="14.1" customHeight="1" x14ac:dyDescent="0.25">
      <c r="A24" s="1375"/>
      <c r="B24" s="1621" t="s">
        <v>27</v>
      </c>
      <c r="C24" s="1622"/>
      <c r="D24" s="1622"/>
      <c r="E24" s="1622"/>
      <c r="F24" s="1622"/>
      <c r="G24" s="1375"/>
      <c r="H24" s="1375"/>
      <c r="I24" s="1375"/>
      <c r="J24" s="1375"/>
    </row>
    <row r="25" spans="1:10" ht="14.1" customHeight="1" x14ac:dyDescent="0.25">
      <c r="A25" s="1375"/>
      <c r="B25" s="32" t="s">
        <v>2601</v>
      </c>
      <c r="C25" s="1621" t="s">
        <v>2602</v>
      </c>
      <c r="D25" s="1622"/>
      <c r="E25" s="1622"/>
      <c r="F25" s="1622"/>
      <c r="G25" s="1375"/>
      <c r="H25" s="1375"/>
      <c r="I25" s="1375"/>
      <c r="J25" s="1375"/>
    </row>
    <row r="26" spans="1:10" ht="27" customHeight="1" x14ac:dyDescent="0.25">
      <c r="A26" s="1375"/>
      <c r="B26" s="33" t="s">
        <v>19</v>
      </c>
      <c r="C26" s="1619" t="s">
        <v>2603</v>
      </c>
      <c r="D26" s="1620"/>
      <c r="E26" s="1620"/>
      <c r="F26" s="1620"/>
      <c r="G26" s="1375"/>
      <c r="H26" s="1375"/>
      <c r="I26" s="1375"/>
      <c r="J26" s="1375"/>
    </row>
    <row r="27" spans="1:10" ht="27" customHeight="1" x14ac:dyDescent="0.25">
      <c r="A27" s="1375"/>
      <c r="B27" s="34" t="s">
        <v>20</v>
      </c>
      <c r="C27" s="1615" t="s">
        <v>2604</v>
      </c>
      <c r="D27" s="1616"/>
      <c r="E27" s="1616"/>
      <c r="F27" s="1616"/>
      <c r="G27" s="1375"/>
      <c r="H27" s="1375"/>
      <c r="I27" s="1375"/>
      <c r="J27" s="1375"/>
    </row>
    <row r="28" spans="1:10" ht="27" customHeight="1" x14ac:dyDescent="0.25">
      <c r="A28" s="1375"/>
      <c r="B28" s="34" t="s">
        <v>21</v>
      </c>
      <c r="C28" s="1615" t="s">
        <v>2605</v>
      </c>
      <c r="D28" s="1616"/>
      <c r="E28" s="1616"/>
      <c r="F28" s="1616"/>
      <c r="G28" s="1375"/>
      <c r="H28" s="1375"/>
      <c r="I28" s="1375"/>
      <c r="J28" s="1375"/>
    </row>
    <row r="29" spans="1:10" ht="15" customHeight="1" x14ac:dyDescent="0.25">
      <c r="A29" s="1375"/>
      <c r="B29" s="1376"/>
      <c r="C29" s="36">
        <v>2023</v>
      </c>
      <c r="D29" s="36">
        <v>2024</v>
      </c>
      <c r="E29" s="36">
        <v>2025</v>
      </c>
      <c r="F29" s="36">
        <v>2026</v>
      </c>
      <c r="G29" s="1375"/>
      <c r="H29" s="1375"/>
      <c r="I29" s="1375"/>
      <c r="J29" s="1375"/>
    </row>
    <row r="30" spans="1:10" ht="15" customHeight="1" x14ac:dyDescent="0.25">
      <c r="A30" s="1375"/>
      <c r="B30" s="1377"/>
      <c r="C30" s="38" t="s">
        <v>22</v>
      </c>
      <c r="D30" s="38" t="s">
        <v>23</v>
      </c>
      <c r="E30" s="38" t="s">
        <v>23</v>
      </c>
      <c r="F30" s="38" t="s">
        <v>23</v>
      </c>
      <c r="G30" s="1375"/>
      <c r="H30" s="1375"/>
      <c r="I30" s="1375"/>
      <c r="J30" s="1375"/>
    </row>
    <row r="31" spans="1:10" ht="14.1" customHeight="1" x14ac:dyDescent="0.25">
      <c r="A31" s="1375"/>
      <c r="B31" s="27" t="s">
        <v>33</v>
      </c>
      <c r="C31" s="31" t="s">
        <v>34</v>
      </c>
      <c r="D31" s="31" t="s">
        <v>34</v>
      </c>
      <c r="E31" s="31" t="s">
        <v>34</v>
      </c>
      <c r="F31" s="31" t="s">
        <v>34</v>
      </c>
      <c r="G31" s="1375"/>
      <c r="H31" s="1375"/>
      <c r="I31" s="1375"/>
      <c r="J31" s="1375"/>
    </row>
    <row r="32" spans="1:10" ht="14.1" customHeight="1" x14ac:dyDescent="0.25">
      <c r="A32" s="1375"/>
      <c r="B32" s="27" t="s">
        <v>35</v>
      </c>
      <c r="C32" s="31" t="s">
        <v>2606</v>
      </c>
      <c r="D32" s="31" t="s">
        <v>2607</v>
      </c>
      <c r="E32" s="31" t="s">
        <v>2607</v>
      </c>
      <c r="F32" s="31" t="s">
        <v>2607</v>
      </c>
      <c r="G32" s="1375"/>
      <c r="H32" s="1375"/>
      <c r="I32" s="1375"/>
      <c r="J32" s="1375"/>
    </row>
    <row r="33" spans="1:10" ht="14.1" customHeight="1" x14ac:dyDescent="0.25">
      <c r="A33" s="1375"/>
      <c r="B33" s="27" t="s">
        <v>40</v>
      </c>
      <c r="C33" s="31" t="s">
        <v>2606</v>
      </c>
      <c r="D33" s="31" t="s">
        <v>2607</v>
      </c>
      <c r="E33" s="31" t="s">
        <v>2607</v>
      </c>
      <c r="F33" s="31" t="s">
        <v>2607</v>
      </c>
      <c r="G33" s="1375"/>
      <c r="H33" s="1375"/>
      <c r="I33" s="1375"/>
      <c r="J33" s="1375"/>
    </row>
    <row r="34" spans="1:10" ht="14.1" customHeight="1" x14ac:dyDescent="0.25">
      <c r="A34" s="1375"/>
      <c r="B34" s="27" t="s">
        <v>41</v>
      </c>
      <c r="C34" s="31" t="s">
        <v>18</v>
      </c>
      <c r="D34" s="31" t="s">
        <v>42</v>
      </c>
      <c r="E34" s="31" t="s">
        <v>42</v>
      </c>
      <c r="F34" s="31" t="s">
        <v>42</v>
      </c>
      <c r="G34" s="1375"/>
      <c r="H34" s="1375"/>
      <c r="I34" s="1375"/>
      <c r="J34" s="1375"/>
    </row>
    <row r="35" spans="1:10" ht="14.1" customHeight="1" x14ac:dyDescent="0.25">
      <c r="A35" s="1375"/>
      <c r="B35" s="27" t="s">
        <v>43</v>
      </c>
      <c r="C35" s="31" t="s">
        <v>18</v>
      </c>
      <c r="D35" s="31" t="s">
        <v>2608</v>
      </c>
      <c r="E35" s="31" t="s">
        <v>42</v>
      </c>
      <c r="F35" s="31" t="s">
        <v>42</v>
      </c>
      <c r="G35" s="1375"/>
      <c r="H35" s="1375"/>
      <c r="I35" s="1375"/>
      <c r="J35" s="1375"/>
    </row>
    <row r="36" spans="1:10" ht="14.1" customHeight="1" x14ac:dyDescent="0.25">
      <c r="A36" s="1375"/>
      <c r="B36" s="27" t="s">
        <v>47</v>
      </c>
      <c r="C36" s="31" t="s">
        <v>18</v>
      </c>
      <c r="D36" s="31" t="s">
        <v>2608</v>
      </c>
      <c r="E36" s="31" t="s">
        <v>42</v>
      </c>
      <c r="F36" s="31" t="s">
        <v>42</v>
      </c>
      <c r="G36" s="1375"/>
      <c r="H36" s="1375"/>
      <c r="I36" s="1375"/>
      <c r="J36" s="1375"/>
    </row>
    <row r="37" spans="1:10" ht="14.1" customHeight="1" x14ac:dyDescent="0.25">
      <c r="A37" s="1375"/>
      <c r="B37" s="1617" t="s">
        <v>24</v>
      </c>
      <c r="C37" s="1618"/>
      <c r="D37" s="1618"/>
      <c r="E37" s="1618"/>
      <c r="F37" s="1618"/>
      <c r="G37" s="1375"/>
      <c r="H37" s="1375"/>
      <c r="I37" s="1375"/>
      <c r="J37" s="1375"/>
    </row>
    <row r="38" spans="1:10" ht="14.1" customHeight="1" x14ac:dyDescent="0.25">
      <c r="A38" s="1375"/>
      <c r="B38" s="1376"/>
      <c r="C38" s="36">
        <v>2023</v>
      </c>
      <c r="D38" s="36">
        <v>2024</v>
      </c>
      <c r="E38" s="36">
        <v>2025</v>
      </c>
      <c r="F38" s="36">
        <v>2026</v>
      </c>
      <c r="G38" s="1375"/>
      <c r="H38" s="1375"/>
      <c r="I38" s="1375"/>
      <c r="J38" s="1375"/>
    </row>
    <row r="39" spans="1:10" ht="14.1" customHeight="1" x14ac:dyDescent="0.25">
      <c r="A39" s="1375"/>
      <c r="B39" s="1377"/>
      <c r="C39" s="38" t="s">
        <v>22</v>
      </c>
      <c r="D39" s="38" t="s">
        <v>23</v>
      </c>
      <c r="E39" s="38" t="s">
        <v>23</v>
      </c>
      <c r="F39" s="38" t="s">
        <v>23</v>
      </c>
      <c r="G39" s="1375"/>
      <c r="H39" s="1375"/>
      <c r="I39" s="1375"/>
      <c r="J39" s="1375"/>
    </row>
    <row r="40" spans="1:10" ht="14.1" customHeight="1" x14ac:dyDescent="0.25">
      <c r="A40" s="1375"/>
      <c r="B40" s="39" t="s">
        <v>48</v>
      </c>
      <c r="C40" s="40">
        <v>0</v>
      </c>
      <c r="D40" s="40">
        <v>7250000</v>
      </c>
      <c r="E40" s="40">
        <v>7250000</v>
      </c>
      <c r="F40" s="40">
        <v>7250000</v>
      </c>
      <c r="G40" s="1375"/>
      <c r="H40" s="1375"/>
      <c r="I40" s="1375"/>
      <c r="J40" s="1375"/>
    </row>
    <row r="41" spans="1:10" ht="14.1" customHeight="1" x14ac:dyDescent="0.25">
      <c r="A41" s="1375"/>
      <c r="B41" s="39" t="s">
        <v>49</v>
      </c>
      <c r="C41" s="40">
        <v>0</v>
      </c>
      <c r="D41" s="40">
        <v>7250000</v>
      </c>
      <c r="E41" s="40">
        <v>7250000</v>
      </c>
      <c r="F41" s="40">
        <v>7250000</v>
      </c>
      <c r="G41" s="1375"/>
      <c r="H41" s="1375"/>
      <c r="I41" s="1375"/>
      <c r="J41" s="1375"/>
    </row>
    <row r="42" spans="1:10" ht="14.1" customHeight="1" x14ac:dyDescent="0.25">
      <c r="A42" s="1375"/>
      <c r="B42" s="39" t="s">
        <v>50</v>
      </c>
      <c r="C42" s="40">
        <v>0</v>
      </c>
      <c r="D42" s="40">
        <v>0</v>
      </c>
      <c r="E42" s="40">
        <v>0</v>
      </c>
      <c r="F42" s="40">
        <v>0</v>
      </c>
      <c r="G42" s="1375"/>
      <c r="H42" s="1375"/>
      <c r="I42" s="1375"/>
      <c r="J42" s="1375"/>
    </row>
    <row r="43" spans="1:10" ht="14.1" customHeight="1" x14ac:dyDescent="0.25">
      <c r="A43" s="1375"/>
      <c r="B43" s="39" t="s">
        <v>51</v>
      </c>
      <c r="C43" s="40">
        <v>0</v>
      </c>
      <c r="D43" s="40">
        <v>1710000</v>
      </c>
      <c r="E43" s="40">
        <v>1710000</v>
      </c>
      <c r="F43" s="40">
        <v>1710000</v>
      </c>
      <c r="G43" s="1375"/>
      <c r="H43" s="1375"/>
      <c r="I43" s="1375"/>
      <c r="J43" s="1375"/>
    </row>
    <row r="44" spans="1:10" ht="14.1" customHeight="1" x14ac:dyDescent="0.25">
      <c r="A44" s="1375"/>
      <c r="B44" s="39" t="s">
        <v>49</v>
      </c>
      <c r="C44" s="40">
        <v>0</v>
      </c>
      <c r="D44" s="40">
        <v>1710000</v>
      </c>
      <c r="E44" s="40">
        <v>1710000</v>
      </c>
      <c r="F44" s="40">
        <v>1710000</v>
      </c>
      <c r="G44" s="1375"/>
      <c r="H44" s="1375"/>
      <c r="I44" s="1375"/>
      <c r="J44" s="1375"/>
    </row>
    <row r="45" spans="1:10" ht="14.1" customHeight="1" x14ac:dyDescent="0.25">
      <c r="A45" s="1375"/>
      <c r="B45" s="39" t="s">
        <v>50</v>
      </c>
      <c r="C45" s="40">
        <v>0</v>
      </c>
      <c r="D45" s="40">
        <v>0</v>
      </c>
      <c r="E45" s="40">
        <v>0</v>
      </c>
      <c r="F45" s="40">
        <v>0</v>
      </c>
      <c r="G45" s="1375"/>
      <c r="H45" s="1375"/>
      <c r="I45" s="1375"/>
      <c r="J45" s="1375"/>
    </row>
    <row r="46" spans="1:10" ht="14.1" customHeight="1" x14ac:dyDescent="0.25">
      <c r="A46" s="1375"/>
      <c r="B46" s="39" t="s">
        <v>52</v>
      </c>
      <c r="C46" s="40">
        <v>0</v>
      </c>
      <c r="D46" s="40">
        <v>4440000</v>
      </c>
      <c r="E46" s="40">
        <v>4440000</v>
      </c>
      <c r="F46" s="40">
        <v>4440000</v>
      </c>
      <c r="G46" s="1375"/>
      <c r="H46" s="1375"/>
      <c r="I46" s="1375"/>
      <c r="J46" s="1375"/>
    </row>
    <row r="47" spans="1:10" ht="14.1" customHeight="1" x14ac:dyDescent="0.25">
      <c r="A47" s="1375"/>
      <c r="B47" s="39" t="s">
        <v>49</v>
      </c>
      <c r="C47" s="40">
        <v>0</v>
      </c>
      <c r="D47" s="40">
        <v>4440000</v>
      </c>
      <c r="E47" s="40">
        <v>4440000</v>
      </c>
      <c r="F47" s="40">
        <v>4440000</v>
      </c>
      <c r="G47" s="1375"/>
      <c r="H47" s="1375"/>
      <c r="I47" s="1375"/>
      <c r="J47" s="1375"/>
    </row>
    <row r="48" spans="1:10" ht="14.1" customHeight="1" x14ac:dyDescent="0.25">
      <c r="A48" s="1375"/>
      <c r="B48" s="39" t="s">
        <v>50</v>
      </c>
      <c r="C48" s="40">
        <v>0</v>
      </c>
      <c r="D48" s="40">
        <v>0</v>
      </c>
      <c r="E48" s="40">
        <v>0</v>
      </c>
      <c r="F48" s="40">
        <v>0</v>
      </c>
      <c r="G48" s="1375"/>
      <c r="H48" s="1375"/>
      <c r="I48" s="1375"/>
      <c r="J48" s="1375"/>
    </row>
    <row r="49" spans="1:10" ht="14.1" customHeight="1" x14ac:dyDescent="0.25">
      <c r="A49" s="1375"/>
      <c r="B49" s="39" t="s">
        <v>53</v>
      </c>
      <c r="C49" s="40">
        <v>0</v>
      </c>
      <c r="D49" s="40">
        <v>0</v>
      </c>
      <c r="E49" s="40">
        <v>0</v>
      </c>
      <c r="F49" s="40">
        <v>0</v>
      </c>
      <c r="G49" s="1375"/>
      <c r="H49" s="1375"/>
      <c r="I49" s="1375"/>
      <c r="J49" s="1375"/>
    </row>
    <row r="50" spans="1:10" ht="14.1" customHeight="1" x14ac:dyDescent="0.25">
      <c r="A50" s="1375"/>
      <c r="B50" s="39" t="s">
        <v>49</v>
      </c>
      <c r="C50" s="40">
        <v>0</v>
      </c>
      <c r="D50" s="40">
        <v>0</v>
      </c>
      <c r="E50" s="40">
        <v>0</v>
      </c>
      <c r="F50" s="40">
        <v>0</v>
      </c>
      <c r="G50" s="1375"/>
      <c r="H50" s="1375"/>
      <c r="I50" s="1375"/>
      <c r="J50" s="1375"/>
    </row>
    <row r="51" spans="1:10" ht="14.1" customHeight="1" x14ac:dyDescent="0.25">
      <c r="A51" s="1375"/>
      <c r="B51" s="39" t="s">
        <v>50</v>
      </c>
      <c r="C51" s="40">
        <v>0</v>
      </c>
      <c r="D51" s="40">
        <v>0</v>
      </c>
      <c r="E51" s="40">
        <v>0</v>
      </c>
      <c r="F51" s="40">
        <v>0</v>
      </c>
      <c r="G51" s="1375"/>
      <c r="H51" s="1375"/>
      <c r="I51" s="1375"/>
      <c r="J51" s="1375"/>
    </row>
    <row r="52" spans="1:10" ht="14.1" customHeight="1" x14ac:dyDescent="0.25">
      <c r="A52" s="1375"/>
      <c r="B52" s="39" t="s">
        <v>54</v>
      </c>
      <c r="C52" s="40">
        <v>0</v>
      </c>
      <c r="D52" s="40">
        <v>0</v>
      </c>
      <c r="E52" s="40">
        <v>0</v>
      </c>
      <c r="F52" s="40">
        <v>0</v>
      </c>
      <c r="G52" s="1375"/>
      <c r="H52" s="1375"/>
      <c r="I52" s="1375"/>
      <c r="J52" s="1375"/>
    </row>
    <row r="53" spans="1:10" ht="14.1" customHeight="1" x14ac:dyDescent="0.25">
      <c r="A53" s="1375"/>
      <c r="B53" s="39" t="s">
        <v>49</v>
      </c>
      <c r="C53" s="40">
        <v>0</v>
      </c>
      <c r="D53" s="40">
        <v>0</v>
      </c>
      <c r="E53" s="40">
        <v>0</v>
      </c>
      <c r="F53" s="40">
        <v>0</v>
      </c>
      <c r="G53" s="1375"/>
      <c r="H53" s="1375"/>
      <c r="I53" s="1375"/>
      <c r="J53" s="1375"/>
    </row>
    <row r="54" spans="1:10" ht="14.1" customHeight="1" x14ac:dyDescent="0.25">
      <c r="A54" s="1375"/>
      <c r="B54" s="39" t="s">
        <v>50</v>
      </c>
      <c r="C54" s="40">
        <v>0</v>
      </c>
      <c r="D54" s="40">
        <v>0</v>
      </c>
      <c r="E54" s="40">
        <v>0</v>
      </c>
      <c r="F54" s="40">
        <v>0</v>
      </c>
      <c r="G54" s="1375"/>
      <c r="H54" s="1375"/>
      <c r="I54" s="1375"/>
      <c r="J54" s="1375"/>
    </row>
    <row r="55" spans="1:10" ht="14.1" customHeight="1" x14ac:dyDescent="0.25">
      <c r="A55" s="1375"/>
      <c r="B55" s="39" t="s">
        <v>55</v>
      </c>
      <c r="C55" s="40">
        <v>0</v>
      </c>
      <c r="D55" s="40">
        <v>300000</v>
      </c>
      <c r="E55" s="40">
        <v>300000</v>
      </c>
      <c r="F55" s="40">
        <v>300000</v>
      </c>
      <c r="G55" s="1375"/>
      <c r="H55" s="1375"/>
      <c r="I55" s="1375"/>
      <c r="J55" s="1375"/>
    </row>
    <row r="56" spans="1:10" ht="14.1" customHeight="1" x14ac:dyDescent="0.25">
      <c r="A56" s="1375"/>
      <c r="B56" s="39" t="s">
        <v>49</v>
      </c>
      <c r="C56" s="40">
        <v>0</v>
      </c>
      <c r="D56" s="40">
        <v>300000</v>
      </c>
      <c r="E56" s="40">
        <v>300000</v>
      </c>
      <c r="F56" s="40">
        <v>300000</v>
      </c>
      <c r="G56" s="1375"/>
      <c r="H56" s="1375"/>
      <c r="I56" s="1375"/>
      <c r="J56" s="1375"/>
    </row>
    <row r="57" spans="1:10" ht="14.1" customHeight="1" x14ac:dyDescent="0.25">
      <c r="A57" s="1375"/>
      <c r="B57" s="39" t="s">
        <v>50</v>
      </c>
      <c r="C57" s="40">
        <v>0</v>
      </c>
      <c r="D57" s="40">
        <v>0</v>
      </c>
      <c r="E57" s="40">
        <v>0</v>
      </c>
      <c r="F57" s="40">
        <v>0</v>
      </c>
      <c r="G57" s="1375"/>
      <c r="H57" s="1375"/>
      <c r="I57" s="1375"/>
      <c r="J57" s="1375"/>
    </row>
    <row r="58" spans="1:10" ht="14.1" customHeight="1" x14ac:dyDescent="0.25">
      <c r="A58" s="1375"/>
      <c r="B58" s="39" t="s">
        <v>56</v>
      </c>
      <c r="C58" s="40">
        <v>0</v>
      </c>
      <c r="D58" s="40">
        <v>100000</v>
      </c>
      <c r="E58" s="40">
        <v>100000</v>
      </c>
      <c r="F58" s="40">
        <v>100000</v>
      </c>
      <c r="G58" s="1375"/>
      <c r="H58" s="1375"/>
      <c r="I58" s="1375"/>
      <c r="J58" s="1375"/>
    </row>
    <row r="59" spans="1:10" ht="14.1" customHeight="1" x14ac:dyDescent="0.25">
      <c r="A59" s="1375"/>
      <c r="B59" s="39" t="s">
        <v>49</v>
      </c>
      <c r="C59" s="40">
        <v>0</v>
      </c>
      <c r="D59" s="40">
        <v>100000</v>
      </c>
      <c r="E59" s="40">
        <v>100000</v>
      </c>
      <c r="F59" s="40">
        <v>100000</v>
      </c>
      <c r="G59" s="1375"/>
      <c r="H59" s="1375"/>
      <c r="I59" s="1375"/>
      <c r="J59" s="1375"/>
    </row>
    <row r="60" spans="1:10" ht="14.1" customHeight="1" x14ac:dyDescent="0.25">
      <c r="A60" s="1375"/>
      <c r="B60" s="39" t="s">
        <v>50</v>
      </c>
      <c r="C60" s="40">
        <v>0</v>
      </c>
      <c r="D60" s="40">
        <v>0</v>
      </c>
      <c r="E60" s="40">
        <v>0</v>
      </c>
      <c r="F60" s="40">
        <v>0</v>
      </c>
      <c r="G60" s="1375"/>
      <c r="H60" s="1375"/>
      <c r="I60" s="1375"/>
      <c r="J60" s="1375"/>
    </row>
    <row r="61" spans="1:10" ht="14.1" customHeight="1" x14ac:dyDescent="0.25">
      <c r="A61" s="1375"/>
      <c r="B61" s="39" t="s">
        <v>57</v>
      </c>
      <c r="C61" s="40">
        <v>0</v>
      </c>
      <c r="D61" s="40">
        <v>0</v>
      </c>
      <c r="E61" s="40">
        <v>0</v>
      </c>
      <c r="F61" s="40">
        <v>0</v>
      </c>
      <c r="G61" s="1375"/>
      <c r="H61" s="1375"/>
      <c r="I61" s="1375"/>
      <c r="J61" s="1375"/>
    </row>
    <row r="62" spans="1:10" ht="14.1" customHeight="1" x14ac:dyDescent="0.25">
      <c r="A62" s="1375"/>
      <c r="B62" s="39" t="s">
        <v>49</v>
      </c>
      <c r="C62" s="40">
        <v>0</v>
      </c>
      <c r="D62" s="40">
        <v>0</v>
      </c>
      <c r="E62" s="40">
        <v>0</v>
      </c>
      <c r="F62" s="40">
        <v>0</v>
      </c>
      <c r="G62" s="1375"/>
      <c r="H62" s="1375"/>
      <c r="I62" s="1375"/>
      <c r="J62" s="1375"/>
    </row>
    <row r="63" spans="1:10" ht="14.1" customHeight="1" x14ac:dyDescent="0.25">
      <c r="A63" s="1375"/>
      <c r="B63" s="39" t="s">
        <v>58</v>
      </c>
      <c r="C63" s="40">
        <v>0</v>
      </c>
      <c r="D63" s="40">
        <v>0</v>
      </c>
      <c r="E63" s="40">
        <v>0</v>
      </c>
      <c r="F63" s="40">
        <v>0</v>
      </c>
      <c r="G63" s="1375"/>
      <c r="H63" s="1375"/>
      <c r="I63" s="1375"/>
      <c r="J63" s="1375"/>
    </row>
    <row r="64" spans="1:10" ht="14.1" customHeight="1" x14ac:dyDescent="0.25">
      <c r="A64" s="1375"/>
      <c r="B64" s="39" t="s">
        <v>59</v>
      </c>
      <c r="C64" s="40">
        <v>0</v>
      </c>
      <c r="D64" s="40">
        <v>0</v>
      </c>
      <c r="E64" s="40">
        <v>0</v>
      </c>
      <c r="F64" s="40">
        <v>0</v>
      </c>
      <c r="G64" s="1375"/>
      <c r="H64" s="1375"/>
      <c r="I64" s="1375"/>
      <c r="J64" s="1375"/>
    </row>
    <row r="65" spans="1:10" ht="14.1" customHeight="1" x14ac:dyDescent="0.25">
      <c r="A65" s="1375"/>
      <c r="B65" s="39" t="s">
        <v>60</v>
      </c>
      <c r="C65" s="40">
        <v>0</v>
      </c>
      <c r="D65" s="40">
        <v>0</v>
      </c>
      <c r="E65" s="40">
        <v>0</v>
      </c>
      <c r="F65" s="40">
        <v>0</v>
      </c>
      <c r="G65" s="1375"/>
      <c r="H65" s="1375"/>
      <c r="I65" s="1375"/>
      <c r="J65" s="1375"/>
    </row>
    <row r="66" spans="1:10" ht="14.1" customHeight="1" x14ac:dyDescent="0.25">
      <c r="A66" s="1375"/>
      <c r="B66" s="39" t="s">
        <v>61</v>
      </c>
      <c r="C66" s="40">
        <v>0</v>
      </c>
      <c r="D66" s="40">
        <v>0</v>
      </c>
      <c r="E66" s="40">
        <v>0</v>
      </c>
      <c r="F66" s="40">
        <v>0</v>
      </c>
      <c r="G66" s="1375"/>
      <c r="H66" s="1375"/>
      <c r="I66" s="1375"/>
      <c r="J66" s="1375"/>
    </row>
    <row r="67" spans="1:10" ht="14.1" customHeight="1" x14ac:dyDescent="0.25">
      <c r="A67" s="1375"/>
      <c r="B67" s="39" t="s">
        <v>62</v>
      </c>
      <c r="C67" s="40">
        <v>0</v>
      </c>
      <c r="D67" s="40">
        <v>0</v>
      </c>
      <c r="E67" s="40">
        <v>0</v>
      </c>
      <c r="F67" s="40">
        <v>0</v>
      </c>
      <c r="G67" s="1375"/>
      <c r="H67" s="1375"/>
      <c r="I67" s="1375"/>
      <c r="J67" s="1375"/>
    </row>
    <row r="68" spans="1:10" ht="14.1" customHeight="1" x14ac:dyDescent="0.25">
      <c r="A68" s="1375"/>
      <c r="B68" s="39" t="s">
        <v>49</v>
      </c>
      <c r="C68" s="40">
        <v>0</v>
      </c>
      <c r="D68" s="40">
        <v>0</v>
      </c>
      <c r="E68" s="40">
        <v>0</v>
      </c>
      <c r="F68" s="40">
        <v>0</v>
      </c>
      <c r="G68" s="1375"/>
      <c r="H68" s="1375"/>
      <c r="I68" s="1375"/>
      <c r="J68" s="1375"/>
    </row>
    <row r="69" spans="1:10" ht="14.1" customHeight="1" x14ac:dyDescent="0.25">
      <c r="A69" s="1375"/>
      <c r="B69" s="39" t="s">
        <v>58</v>
      </c>
      <c r="C69" s="40">
        <v>0</v>
      </c>
      <c r="D69" s="40">
        <v>0</v>
      </c>
      <c r="E69" s="40">
        <v>0</v>
      </c>
      <c r="F69" s="40">
        <v>0</v>
      </c>
      <c r="G69" s="1375"/>
      <c r="H69" s="1375"/>
      <c r="I69" s="1375"/>
      <c r="J69" s="1375"/>
    </row>
    <row r="70" spans="1:10" ht="14.1" customHeight="1" x14ac:dyDescent="0.25">
      <c r="A70" s="1375"/>
      <c r="B70" s="39" t="s">
        <v>59</v>
      </c>
      <c r="C70" s="40">
        <v>0</v>
      </c>
      <c r="D70" s="40">
        <v>0</v>
      </c>
      <c r="E70" s="40">
        <v>0</v>
      </c>
      <c r="F70" s="40">
        <v>0</v>
      </c>
      <c r="G70" s="1375"/>
      <c r="H70" s="1375"/>
      <c r="I70" s="1375"/>
      <c r="J70" s="1375"/>
    </row>
    <row r="71" spans="1:10" ht="14.1" customHeight="1" x14ac:dyDescent="0.25">
      <c r="A71" s="1375"/>
      <c r="B71" s="39" t="s">
        <v>60</v>
      </c>
      <c r="C71" s="40">
        <v>0</v>
      </c>
      <c r="D71" s="40">
        <v>0</v>
      </c>
      <c r="E71" s="40">
        <v>0</v>
      </c>
      <c r="F71" s="40">
        <v>0</v>
      </c>
      <c r="G71" s="1375"/>
      <c r="H71" s="1375"/>
      <c r="I71" s="1375"/>
      <c r="J71" s="1375"/>
    </row>
    <row r="72" spans="1:10" ht="14.1" customHeight="1" x14ac:dyDescent="0.25">
      <c r="A72" s="1375"/>
      <c r="B72" s="39" t="s">
        <v>61</v>
      </c>
      <c r="C72" s="40">
        <v>0</v>
      </c>
      <c r="D72" s="40">
        <v>0</v>
      </c>
      <c r="E72" s="40">
        <v>0</v>
      </c>
      <c r="F72" s="40">
        <v>0</v>
      </c>
      <c r="G72" s="1375"/>
      <c r="H72" s="1375"/>
      <c r="I72" s="1375"/>
      <c r="J72" s="1375"/>
    </row>
    <row r="73" spans="1:10" ht="14.1" customHeight="1" x14ac:dyDescent="0.25">
      <c r="A73" s="1375"/>
      <c r="B73" s="39" t="s">
        <v>63</v>
      </c>
      <c r="C73" s="40">
        <v>0</v>
      </c>
      <c r="D73" s="40">
        <v>0</v>
      </c>
      <c r="E73" s="40">
        <v>0</v>
      </c>
      <c r="F73" s="40">
        <v>0</v>
      </c>
      <c r="G73" s="1375"/>
      <c r="H73" s="1375"/>
      <c r="I73" s="1375"/>
      <c r="J73" s="1375"/>
    </row>
    <row r="74" spans="1:10" ht="14.1" customHeight="1" x14ac:dyDescent="0.25">
      <c r="A74" s="1375"/>
      <c r="B74" s="39" t="s">
        <v>49</v>
      </c>
      <c r="C74" s="40">
        <v>0</v>
      </c>
      <c r="D74" s="40">
        <v>0</v>
      </c>
      <c r="E74" s="40">
        <v>0</v>
      </c>
      <c r="F74" s="40">
        <v>0</v>
      </c>
      <c r="G74" s="1375"/>
      <c r="H74" s="1375"/>
      <c r="I74" s="1375"/>
      <c r="J74" s="1375"/>
    </row>
    <row r="75" spans="1:10" ht="14.1" customHeight="1" x14ac:dyDescent="0.25">
      <c r="A75" s="1375"/>
      <c r="B75" s="39" t="s">
        <v>58</v>
      </c>
      <c r="C75" s="40">
        <v>0</v>
      </c>
      <c r="D75" s="40">
        <v>0</v>
      </c>
      <c r="E75" s="40">
        <v>0</v>
      </c>
      <c r="F75" s="40">
        <v>0</v>
      </c>
      <c r="G75" s="1375"/>
      <c r="H75" s="1375"/>
      <c r="I75" s="1375"/>
      <c r="J75" s="1375"/>
    </row>
    <row r="76" spans="1:10" ht="14.1" customHeight="1" x14ac:dyDescent="0.25">
      <c r="A76" s="1375"/>
      <c r="B76" s="39" t="s">
        <v>59</v>
      </c>
      <c r="C76" s="40">
        <v>0</v>
      </c>
      <c r="D76" s="40">
        <v>0</v>
      </c>
      <c r="E76" s="40">
        <v>0</v>
      </c>
      <c r="F76" s="40">
        <v>0</v>
      </c>
      <c r="G76" s="1375"/>
      <c r="H76" s="1375"/>
      <c r="I76" s="1375"/>
      <c r="J76" s="1375"/>
    </row>
    <row r="77" spans="1:10" ht="14.1" customHeight="1" x14ac:dyDescent="0.25">
      <c r="A77" s="1375"/>
      <c r="B77" s="39" t="s">
        <v>60</v>
      </c>
      <c r="C77" s="40">
        <v>0</v>
      </c>
      <c r="D77" s="40">
        <v>0</v>
      </c>
      <c r="E77" s="40">
        <v>0</v>
      </c>
      <c r="F77" s="40">
        <v>0</v>
      </c>
      <c r="G77" s="1375"/>
      <c r="H77" s="1375"/>
      <c r="I77" s="1375"/>
      <c r="J77" s="1375"/>
    </row>
    <row r="78" spans="1:10" ht="14.1" customHeight="1" x14ac:dyDescent="0.25">
      <c r="A78" s="1375"/>
      <c r="B78" s="39" t="s">
        <v>61</v>
      </c>
      <c r="C78" s="40">
        <v>0</v>
      </c>
      <c r="D78" s="40">
        <v>0</v>
      </c>
      <c r="E78" s="40">
        <v>0</v>
      </c>
      <c r="F78" s="40">
        <v>0</v>
      </c>
      <c r="G78" s="1375"/>
      <c r="H78" s="1375"/>
      <c r="I78" s="1375"/>
      <c r="J78" s="1375"/>
    </row>
    <row r="79" spans="1:10" ht="14.1" customHeight="1" x14ac:dyDescent="0.25">
      <c r="A79" s="1375"/>
      <c r="B79" s="39" t="s">
        <v>64</v>
      </c>
      <c r="C79" s="40">
        <v>0</v>
      </c>
      <c r="D79" s="40">
        <v>0</v>
      </c>
      <c r="E79" s="40">
        <v>0</v>
      </c>
      <c r="F79" s="40">
        <v>0</v>
      </c>
      <c r="G79" s="1375"/>
      <c r="H79" s="1375"/>
      <c r="I79" s="1375"/>
      <c r="J79" s="1375"/>
    </row>
    <row r="80" spans="1:10" ht="14.1" customHeight="1" x14ac:dyDescent="0.25">
      <c r="A80" s="1375"/>
      <c r="B80" s="39" t="s">
        <v>65</v>
      </c>
      <c r="C80" s="40">
        <v>0</v>
      </c>
      <c r="D80" s="40">
        <v>0</v>
      </c>
      <c r="E80" s="40">
        <v>0</v>
      </c>
      <c r="F80" s="40">
        <v>0</v>
      </c>
      <c r="G80" s="1375"/>
      <c r="H80" s="1375"/>
      <c r="I80" s="1375"/>
      <c r="J80" s="1375"/>
    </row>
    <row r="81" spans="1:10" ht="14.1" customHeight="1" x14ac:dyDescent="0.25">
      <c r="A81" s="1375"/>
      <c r="B81" s="41" t="s">
        <v>25</v>
      </c>
      <c r="C81" s="40">
        <v>0</v>
      </c>
      <c r="D81" s="40">
        <v>13800000</v>
      </c>
      <c r="E81" s="40">
        <v>13800000</v>
      </c>
      <c r="F81" s="40">
        <v>13800000</v>
      </c>
      <c r="G81" s="1375"/>
      <c r="H81" s="1375"/>
      <c r="I81" s="1375"/>
      <c r="J81" s="1375"/>
    </row>
    <row r="82" spans="1:10" ht="14.1" customHeight="1" x14ac:dyDescent="0.25">
      <c r="A82" s="1375"/>
      <c r="B82" s="1621" t="s">
        <v>66</v>
      </c>
      <c r="C82" s="1622"/>
      <c r="D82" s="1622"/>
      <c r="E82" s="1622"/>
      <c r="F82" s="1622"/>
      <c r="G82" s="1375"/>
      <c r="H82" s="1375"/>
      <c r="I82" s="1375"/>
      <c r="J82" s="1375"/>
    </row>
    <row r="83" spans="1:10" ht="14.1" customHeight="1" x14ac:dyDescent="0.25">
      <c r="A83" s="1375"/>
      <c r="B83" s="32" t="s">
        <v>2609</v>
      </c>
      <c r="C83" s="1621" t="s">
        <v>2610</v>
      </c>
      <c r="D83" s="1622"/>
      <c r="E83" s="1622"/>
      <c r="F83" s="1622"/>
      <c r="G83" s="1375"/>
      <c r="H83" s="1375"/>
      <c r="I83" s="1375"/>
      <c r="J83" s="1375"/>
    </row>
    <row r="84" spans="1:10" ht="14.1" customHeight="1" x14ac:dyDescent="0.25">
      <c r="A84" s="1375"/>
      <c r="B84" s="33" t="s">
        <v>19</v>
      </c>
      <c r="C84" s="1619" t="s">
        <v>2611</v>
      </c>
      <c r="D84" s="1620"/>
      <c r="E84" s="1620"/>
      <c r="F84" s="1620"/>
      <c r="G84" s="1375"/>
      <c r="H84" s="1375"/>
      <c r="I84" s="1375"/>
      <c r="J84" s="1375"/>
    </row>
    <row r="85" spans="1:10" ht="14.1" customHeight="1" x14ac:dyDescent="0.25">
      <c r="A85" s="1375"/>
      <c r="B85" s="34" t="s">
        <v>20</v>
      </c>
      <c r="C85" s="1615" t="s">
        <v>2610</v>
      </c>
      <c r="D85" s="1616"/>
      <c r="E85" s="1616"/>
      <c r="F85" s="1616"/>
      <c r="G85" s="1375"/>
      <c r="H85" s="1375"/>
      <c r="I85" s="1375"/>
      <c r="J85" s="1375"/>
    </row>
    <row r="86" spans="1:10" ht="14.1" customHeight="1" x14ac:dyDescent="0.25">
      <c r="A86" s="1375"/>
      <c r="B86" s="34" t="s">
        <v>21</v>
      </c>
      <c r="C86" s="1615" t="s">
        <v>2612</v>
      </c>
      <c r="D86" s="1616"/>
      <c r="E86" s="1616"/>
      <c r="F86" s="1616"/>
      <c r="G86" s="1375"/>
      <c r="H86" s="1375"/>
      <c r="I86" s="1375"/>
      <c r="J86" s="1375"/>
    </row>
    <row r="87" spans="1:10" ht="15" customHeight="1" x14ac:dyDescent="0.25">
      <c r="A87" s="1375"/>
      <c r="B87" s="1376"/>
      <c r="C87" s="36">
        <v>2023</v>
      </c>
      <c r="D87" s="36">
        <v>2024</v>
      </c>
      <c r="E87" s="36">
        <v>2025</v>
      </c>
      <c r="F87" s="36">
        <v>2026</v>
      </c>
      <c r="G87" s="1375"/>
      <c r="H87" s="1375"/>
      <c r="I87" s="1375"/>
      <c r="J87" s="1375"/>
    </row>
    <row r="88" spans="1:10" ht="15" customHeight="1" x14ac:dyDescent="0.25">
      <c r="A88" s="1375"/>
      <c r="B88" s="1377"/>
      <c r="C88" s="38" t="s">
        <v>22</v>
      </c>
      <c r="D88" s="38" t="s">
        <v>23</v>
      </c>
      <c r="E88" s="38" t="s">
        <v>23</v>
      </c>
      <c r="F88" s="38" t="s">
        <v>23</v>
      </c>
      <c r="G88" s="1375"/>
      <c r="H88" s="1375"/>
      <c r="I88" s="1375"/>
      <c r="J88" s="1375"/>
    </row>
    <row r="89" spans="1:10" ht="14.1" customHeight="1" x14ac:dyDescent="0.25">
      <c r="A89" s="1375"/>
      <c r="B89" s="27" t="s">
        <v>33</v>
      </c>
      <c r="C89" s="31" t="s">
        <v>34</v>
      </c>
      <c r="D89" s="31" t="s">
        <v>34</v>
      </c>
      <c r="E89" s="31" t="s">
        <v>34</v>
      </c>
      <c r="F89" s="31" t="s">
        <v>34</v>
      </c>
      <c r="G89" s="1375"/>
      <c r="H89" s="1375"/>
      <c r="I89" s="1375"/>
      <c r="J89" s="1375"/>
    </row>
    <row r="90" spans="1:10" ht="14.1" customHeight="1" x14ac:dyDescent="0.25">
      <c r="A90" s="1375"/>
      <c r="B90" s="27" t="s">
        <v>35</v>
      </c>
      <c r="C90" s="31" t="s">
        <v>238</v>
      </c>
      <c r="D90" s="31" t="s">
        <v>238</v>
      </c>
      <c r="E90" s="31" t="s">
        <v>238</v>
      </c>
      <c r="F90" s="31" t="s">
        <v>238</v>
      </c>
      <c r="G90" s="1375"/>
      <c r="H90" s="1375"/>
      <c r="I90" s="1375"/>
      <c r="J90" s="1375"/>
    </row>
    <row r="91" spans="1:10" ht="14.1" customHeight="1" x14ac:dyDescent="0.25">
      <c r="A91" s="1375"/>
      <c r="B91" s="27" t="s">
        <v>40</v>
      </c>
      <c r="C91" s="31" t="s">
        <v>238</v>
      </c>
      <c r="D91" s="31" t="s">
        <v>238</v>
      </c>
      <c r="E91" s="31" t="s">
        <v>238</v>
      </c>
      <c r="F91" s="31" t="s">
        <v>238</v>
      </c>
      <c r="G91" s="1375"/>
      <c r="H91" s="1375"/>
      <c r="I91" s="1375"/>
      <c r="J91" s="1375"/>
    </row>
    <row r="92" spans="1:10" ht="14.1" customHeight="1" x14ac:dyDescent="0.25">
      <c r="A92" s="1375"/>
      <c r="B92" s="27" t="s">
        <v>41</v>
      </c>
      <c r="C92" s="31" t="s">
        <v>18</v>
      </c>
      <c r="D92" s="31" t="s">
        <v>42</v>
      </c>
      <c r="E92" s="31" t="s">
        <v>42</v>
      </c>
      <c r="F92" s="31" t="s">
        <v>42</v>
      </c>
      <c r="G92" s="1375"/>
      <c r="H92" s="1375"/>
      <c r="I92" s="1375"/>
      <c r="J92" s="1375"/>
    </row>
    <row r="93" spans="1:10" ht="14.1" customHeight="1" x14ac:dyDescent="0.25">
      <c r="A93" s="1375"/>
      <c r="B93" s="27" t="s">
        <v>43</v>
      </c>
      <c r="C93" s="31" t="s">
        <v>18</v>
      </c>
      <c r="D93" s="31" t="s">
        <v>42</v>
      </c>
      <c r="E93" s="31" t="s">
        <v>42</v>
      </c>
      <c r="F93" s="31" t="s">
        <v>42</v>
      </c>
      <c r="G93" s="1375"/>
      <c r="H93" s="1375"/>
      <c r="I93" s="1375"/>
      <c r="J93" s="1375"/>
    </row>
    <row r="94" spans="1:10" ht="14.1" customHeight="1" x14ac:dyDescent="0.25">
      <c r="A94" s="1375"/>
      <c r="B94" s="27" t="s">
        <v>47</v>
      </c>
      <c r="C94" s="31" t="s">
        <v>18</v>
      </c>
      <c r="D94" s="31" t="s">
        <v>42</v>
      </c>
      <c r="E94" s="31" t="s">
        <v>42</v>
      </c>
      <c r="F94" s="31" t="s">
        <v>42</v>
      </c>
      <c r="G94" s="1375"/>
      <c r="H94" s="1375"/>
      <c r="I94" s="1375"/>
      <c r="J94" s="1375"/>
    </row>
    <row r="95" spans="1:10" ht="14.1" customHeight="1" x14ac:dyDescent="0.25">
      <c r="A95" s="1375"/>
      <c r="B95" s="1617" t="s">
        <v>24</v>
      </c>
      <c r="C95" s="1618"/>
      <c r="D95" s="1618"/>
      <c r="E95" s="1618"/>
      <c r="F95" s="1618"/>
      <c r="G95" s="1375"/>
      <c r="H95" s="1375"/>
      <c r="I95" s="1375"/>
      <c r="J95" s="1375"/>
    </row>
    <row r="96" spans="1:10" ht="14.1" customHeight="1" x14ac:dyDescent="0.25">
      <c r="A96" s="1375"/>
      <c r="B96" s="1376"/>
      <c r="C96" s="36">
        <v>2023</v>
      </c>
      <c r="D96" s="36">
        <v>2024</v>
      </c>
      <c r="E96" s="36">
        <v>2025</v>
      </c>
      <c r="F96" s="36">
        <v>2026</v>
      </c>
      <c r="G96" s="1375"/>
      <c r="H96" s="1375"/>
      <c r="I96" s="1375"/>
      <c r="J96" s="1375"/>
    </row>
    <row r="97" spans="1:10" ht="14.1" customHeight="1" x14ac:dyDescent="0.25">
      <c r="A97" s="1375"/>
      <c r="B97" s="1377"/>
      <c r="C97" s="38" t="s">
        <v>22</v>
      </c>
      <c r="D97" s="38" t="s">
        <v>23</v>
      </c>
      <c r="E97" s="38" t="s">
        <v>23</v>
      </c>
      <c r="F97" s="38" t="s">
        <v>23</v>
      </c>
      <c r="G97" s="1375"/>
      <c r="H97" s="1375"/>
      <c r="I97" s="1375"/>
      <c r="J97" s="1375"/>
    </row>
    <row r="98" spans="1:10" ht="14.1" customHeight="1" x14ac:dyDescent="0.25">
      <c r="A98" s="1375"/>
      <c r="B98" s="39" t="s">
        <v>48</v>
      </c>
      <c r="C98" s="40">
        <v>0</v>
      </c>
      <c r="D98" s="40">
        <v>0</v>
      </c>
      <c r="E98" s="40">
        <v>0</v>
      </c>
      <c r="F98" s="40">
        <v>0</v>
      </c>
      <c r="G98" s="1375"/>
      <c r="H98" s="1375"/>
      <c r="I98" s="1375"/>
      <c r="J98" s="1375"/>
    </row>
    <row r="99" spans="1:10" ht="14.1" customHeight="1" x14ac:dyDescent="0.25">
      <c r="A99" s="1375"/>
      <c r="B99" s="39" t="s">
        <v>49</v>
      </c>
      <c r="C99" s="40">
        <v>0</v>
      </c>
      <c r="D99" s="40">
        <v>0</v>
      </c>
      <c r="E99" s="40">
        <v>0</v>
      </c>
      <c r="F99" s="40">
        <v>0</v>
      </c>
      <c r="G99" s="1375"/>
      <c r="H99" s="1375"/>
      <c r="I99" s="1375"/>
      <c r="J99" s="1375"/>
    </row>
    <row r="100" spans="1:10" ht="14.1" customHeight="1" x14ac:dyDescent="0.25">
      <c r="A100" s="1375"/>
      <c r="B100" s="39" t="s">
        <v>50</v>
      </c>
      <c r="C100" s="40">
        <v>0</v>
      </c>
      <c r="D100" s="40">
        <v>0</v>
      </c>
      <c r="E100" s="40">
        <v>0</v>
      </c>
      <c r="F100" s="40">
        <v>0</v>
      </c>
      <c r="G100" s="1375"/>
      <c r="H100" s="1375"/>
      <c r="I100" s="1375"/>
      <c r="J100" s="1375"/>
    </row>
    <row r="101" spans="1:10" ht="14.1" customHeight="1" x14ac:dyDescent="0.25">
      <c r="A101" s="1375"/>
      <c r="B101" s="39" t="s">
        <v>51</v>
      </c>
      <c r="C101" s="40">
        <v>0</v>
      </c>
      <c r="D101" s="40">
        <v>0</v>
      </c>
      <c r="E101" s="40">
        <v>0</v>
      </c>
      <c r="F101" s="40">
        <v>0</v>
      </c>
      <c r="G101" s="1375"/>
      <c r="H101" s="1375"/>
      <c r="I101" s="1375"/>
      <c r="J101" s="1375"/>
    </row>
    <row r="102" spans="1:10" ht="14.1" customHeight="1" x14ac:dyDescent="0.25">
      <c r="A102" s="1375"/>
      <c r="B102" s="39" t="s">
        <v>49</v>
      </c>
      <c r="C102" s="40">
        <v>0</v>
      </c>
      <c r="D102" s="40">
        <v>0</v>
      </c>
      <c r="E102" s="40">
        <v>0</v>
      </c>
      <c r="F102" s="40">
        <v>0</v>
      </c>
      <c r="G102" s="1375"/>
      <c r="H102" s="1375"/>
      <c r="I102" s="1375"/>
      <c r="J102" s="1375"/>
    </row>
    <row r="103" spans="1:10" ht="14.1" customHeight="1" x14ac:dyDescent="0.25">
      <c r="A103" s="1375"/>
      <c r="B103" s="39" t="s">
        <v>50</v>
      </c>
      <c r="C103" s="40">
        <v>0</v>
      </c>
      <c r="D103" s="40">
        <v>0</v>
      </c>
      <c r="E103" s="40">
        <v>0</v>
      </c>
      <c r="F103" s="40">
        <v>0</v>
      </c>
      <c r="G103" s="1375"/>
      <c r="H103" s="1375"/>
      <c r="I103" s="1375"/>
      <c r="J103" s="1375"/>
    </row>
    <row r="104" spans="1:10" ht="14.1" customHeight="1" x14ac:dyDescent="0.25">
      <c r="A104" s="1375"/>
      <c r="B104" s="39" t="s">
        <v>52</v>
      </c>
      <c r="C104" s="40">
        <v>0</v>
      </c>
      <c r="D104" s="40">
        <v>0</v>
      </c>
      <c r="E104" s="40">
        <v>0</v>
      </c>
      <c r="F104" s="40">
        <v>0</v>
      </c>
      <c r="G104" s="1375"/>
      <c r="H104" s="1375"/>
      <c r="I104" s="1375"/>
      <c r="J104" s="1375"/>
    </row>
    <row r="105" spans="1:10" ht="14.1" customHeight="1" x14ac:dyDescent="0.25">
      <c r="A105" s="1375"/>
      <c r="B105" s="39" t="s">
        <v>49</v>
      </c>
      <c r="C105" s="40">
        <v>0</v>
      </c>
      <c r="D105" s="40">
        <v>0</v>
      </c>
      <c r="E105" s="40">
        <v>0</v>
      </c>
      <c r="F105" s="40">
        <v>0</v>
      </c>
      <c r="G105" s="1375"/>
      <c r="H105" s="1375"/>
      <c r="I105" s="1375"/>
      <c r="J105" s="1375"/>
    </row>
    <row r="106" spans="1:10" ht="14.1" customHeight="1" x14ac:dyDescent="0.25">
      <c r="A106" s="1375"/>
      <c r="B106" s="39" t="s">
        <v>50</v>
      </c>
      <c r="C106" s="40">
        <v>0</v>
      </c>
      <c r="D106" s="40">
        <v>0</v>
      </c>
      <c r="E106" s="40">
        <v>0</v>
      </c>
      <c r="F106" s="40">
        <v>0</v>
      </c>
      <c r="G106" s="1375"/>
      <c r="H106" s="1375"/>
      <c r="I106" s="1375"/>
      <c r="J106" s="1375"/>
    </row>
    <row r="107" spans="1:10" ht="14.1" customHeight="1" x14ac:dyDescent="0.25">
      <c r="A107" s="1375"/>
      <c r="B107" s="39" t="s">
        <v>53</v>
      </c>
      <c r="C107" s="40">
        <v>0</v>
      </c>
      <c r="D107" s="40">
        <v>0</v>
      </c>
      <c r="E107" s="40">
        <v>0</v>
      </c>
      <c r="F107" s="40">
        <v>0</v>
      </c>
      <c r="G107" s="1375"/>
      <c r="H107" s="1375"/>
      <c r="I107" s="1375"/>
      <c r="J107" s="1375"/>
    </row>
    <row r="108" spans="1:10" ht="14.1" customHeight="1" x14ac:dyDescent="0.25">
      <c r="A108" s="1375"/>
      <c r="B108" s="39" t="s">
        <v>49</v>
      </c>
      <c r="C108" s="40">
        <v>0</v>
      </c>
      <c r="D108" s="40">
        <v>0</v>
      </c>
      <c r="E108" s="40">
        <v>0</v>
      </c>
      <c r="F108" s="40">
        <v>0</v>
      </c>
      <c r="G108" s="1375"/>
      <c r="H108" s="1375"/>
      <c r="I108" s="1375"/>
      <c r="J108" s="1375"/>
    </row>
    <row r="109" spans="1:10" ht="14.1" customHeight="1" x14ac:dyDescent="0.25">
      <c r="A109" s="1375"/>
      <c r="B109" s="39" t="s">
        <v>50</v>
      </c>
      <c r="C109" s="40">
        <v>0</v>
      </c>
      <c r="D109" s="40">
        <v>0</v>
      </c>
      <c r="E109" s="40">
        <v>0</v>
      </c>
      <c r="F109" s="40">
        <v>0</v>
      </c>
      <c r="G109" s="1375"/>
      <c r="H109" s="1375"/>
      <c r="I109" s="1375"/>
      <c r="J109" s="1375"/>
    </row>
    <row r="110" spans="1:10" ht="14.1" customHeight="1" x14ac:dyDescent="0.25">
      <c r="A110" s="1375"/>
      <c r="B110" s="39" t="s">
        <v>54</v>
      </c>
      <c r="C110" s="40">
        <v>0</v>
      </c>
      <c r="D110" s="40">
        <v>0</v>
      </c>
      <c r="E110" s="40">
        <v>0</v>
      </c>
      <c r="F110" s="40">
        <v>0</v>
      </c>
      <c r="G110" s="1375"/>
      <c r="H110" s="1375"/>
      <c r="I110" s="1375"/>
      <c r="J110" s="1375"/>
    </row>
    <row r="111" spans="1:10" ht="14.1" customHeight="1" x14ac:dyDescent="0.25">
      <c r="A111" s="1375"/>
      <c r="B111" s="39" t="s">
        <v>49</v>
      </c>
      <c r="C111" s="40">
        <v>0</v>
      </c>
      <c r="D111" s="40">
        <v>0</v>
      </c>
      <c r="E111" s="40">
        <v>0</v>
      </c>
      <c r="F111" s="40">
        <v>0</v>
      </c>
      <c r="G111" s="1375"/>
      <c r="H111" s="1375"/>
      <c r="I111" s="1375"/>
      <c r="J111" s="1375"/>
    </row>
    <row r="112" spans="1:10" ht="14.1" customHeight="1" x14ac:dyDescent="0.25">
      <c r="A112" s="1375"/>
      <c r="B112" s="39" t="s">
        <v>50</v>
      </c>
      <c r="C112" s="40">
        <v>0</v>
      </c>
      <c r="D112" s="40">
        <v>0</v>
      </c>
      <c r="E112" s="40">
        <v>0</v>
      </c>
      <c r="F112" s="40">
        <v>0</v>
      </c>
      <c r="G112" s="1375"/>
      <c r="H112" s="1375"/>
      <c r="I112" s="1375"/>
      <c r="J112" s="1375"/>
    </row>
    <row r="113" spans="1:10" ht="14.1" customHeight="1" x14ac:dyDescent="0.25">
      <c r="A113" s="1375"/>
      <c r="B113" s="39" t="s">
        <v>55</v>
      </c>
      <c r="C113" s="40">
        <v>0</v>
      </c>
      <c r="D113" s="40">
        <v>0</v>
      </c>
      <c r="E113" s="40">
        <v>0</v>
      </c>
      <c r="F113" s="40">
        <v>0</v>
      </c>
      <c r="G113" s="1375"/>
      <c r="H113" s="1375"/>
      <c r="I113" s="1375"/>
      <c r="J113" s="1375"/>
    </row>
    <row r="114" spans="1:10" ht="14.1" customHeight="1" x14ac:dyDescent="0.25">
      <c r="A114" s="1375"/>
      <c r="B114" s="39" t="s">
        <v>49</v>
      </c>
      <c r="C114" s="40">
        <v>0</v>
      </c>
      <c r="D114" s="40">
        <v>0</v>
      </c>
      <c r="E114" s="40">
        <v>0</v>
      </c>
      <c r="F114" s="40">
        <v>0</v>
      </c>
      <c r="G114" s="1375"/>
      <c r="H114" s="1375"/>
      <c r="I114" s="1375"/>
      <c r="J114" s="1375"/>
    </row>
    <row r="115" spans="1:10" ht="14.1" customHeight="1" x14ac:dyDescent="0.25">
      <c r="A115" s="1375"/>
      <c r="B115" s="39" t="s">
        <v>50</v>
      </c>
      <c r="C115" s="40">
        <v>0</v>
      </c>
      <c r="D115" s="40">
        <v>0</v>
      </c>
      <c r="E115" s="40">
        <v>0</v>
      </c>
      <c r="F115" s="40">
        <v>0</v>
      </c>
      <c r="G115" s="1375"/>
      <c r="H115" s="1375"/>
      <c r="I115" s="1375"/>
      <c r="J115" s="1375"/>
    </row>
    <row r="116" spans="1:10" ht="14.1" customHeight="1" x14ac:dyDescent="0.25">
      <c r="A116" s="1375"/>
      <c r="B116" s="39" t="s">
        <v>56</v>
      </c>
      <c r="C116" s="40">
        <v>0</v>
      </c>
      <c r="D116" s="40">
        <v>0</v>
      </c>
      <c r="E116" s="40">
        <v>0</v>
      </c>
      <c r="F116" s="40">
        <v>0</v>
      </c>
      <c r="G116" s="1375"/>
      <c r="H116" s="1375"/>
      <c r="I116" s="1375"/>
      <c r="J116" s="1375"/>
    </row>
    <row r="117" spans="1:10" ht="14.1" customHeight="1" x14ac:dyDescent="0.25">
      <c r="A117" s="1375"/>
      <c r="B117" s="39" t="s">
        <v>49</v>
      </c>
      <c r="C117" s="40">
        <v>0</v>
      </c>
      <c r="D117" s="40">
        <v>0</v>
      </c>
      <c r="E117" s="40">
        <v>0</v>
      </c>
      <c r="F117" s="40">
        <v>0</v>
      </c>
      <c r="G117" s="1375"/>
      <c r="H117" s="1375"/>
      <c r="I117" s="1375"/>
      <c r="J117" s="1375"/>
    </row>
    <row r="118" spans="1:10" ht="14.1" customHeight="1" x14ac:dyDescent="0.25">
      <c r="A118" s="1375"/>
      <c r="B118" s="39" t="s">
        <v>50</v>
      </c>
      <c r="C118" s="40">
        <v>0</v>
      </c>
      <c r="D118" s="40">
        <v>0</v>
      </c>
      <c r="E118" s="40">
        <v>0</v>
      </c>
      <c r="F118" s="40">
        <v>0</v>
      </c>
      <c r="G118" s="1375"/>
      <c r="H118" s="1375"/>
      <c r="I118" s="1375"/>
      <c r="J118" s="1375"/>
    </row>
    <row r="119" spans="1:10" ht="14.1" customHeight="1" x14ac:dyDescent="0.25">
      <c r="A119" s="1375"/>
      <c r="B119" s="39" t="s">
        <v>57</v>
      </c>
      <c r="C119" s="40">
        <v>0</v>
      </c>
      <c r="D119" s="40">
        <v>0</v>
      </c>
      <c r="E119" s="40">
        <v>0</v>
      </c>
      <c r="F119" s="40">
        <v>0</v>
      </c>
      <c r="G119" s="1375"/>
      <c r="H119" s="1375"/>
      <c r="I119" s="1375"/>
      <c r="J119" s="1375"/>
    </row>
    <row r="120" spans="1:10" ht="14.1" customHeight="1" x14ac:dyDescent="0.25">
      <c r="A120" s="1375"/>
      <c r="B120" s="39" t="s">
        <v>49</v>
      </c>
      <c r="C120" s="40">
        <v>0</v>
      </c>
      <c r="D120" s="40">
        <v>0</v>
      </c>
      <c r="E120" s="40">
        <v>0</v>
      </c>
      <c r="F120" s="40">
        <v>0</v>
      </c>
      <c r="G120" s="1375"/>
      <c r="H120" s="1375"/>
      <c r="I120" s="1375"/>
      <c r="J120" s="1375"/>
    </row>
    <row r="121" spans="1:10" ht="14.1" customHeight="1" x14ac:dyDescent="0.25">
      <c r="A121" s="1375"/>
      <c r="B121" s="39" t="s">
        <v>58</v>
      </c>
      <c r="C121" s="40">
        <v>0</v>
      </c>
      <c r="D121" s="40">
        <v>0</v>
      </c>
      <c r="E121" s="40">
        <v>0</v>
      </c>
      <c r="F121" s="40">
        <v>0</v>
      </c>
      <c r="G121" s="1375"/>
      <c r="H121" s="1375"/>
      <c r="I121" s="1375"/>
      <c r="J121" s="1375"/>
    </row>
    <row r="122" spans="1:10" ht="14.1" customHeight="1" x14ac:dyDescent="0.25">
      <c r="A122" s="1375"/>
      <c r="B122" s="39" t="s">
        <v>59</v>
      </c>
      <c r="C122" s="40">
        <v>0</v>
      </c>
      <c r="D122" s="40">
        <v>0</v>
      </c>
      <c r="E122" s="40">
        <v>0</v>
      </c>
      <c r="F122" s="40">
        <v>0</v>
      </c>
      <c r="G122" s="1375"/>
      <c r="H122" s="1375"/>
      <c r="I122" s="1375"/>
      <c r="J122" s="1375"/>
    </row>
    <row r="123" spans="1:10" ht="14.1" customHeight="1" x14ac:dyDescent="0.25">
      <c r="A123" s="1375"/>
      <c r="B123" s="39" t="s">
        <v>60</v>
      </c>
      <c r="C123" s="40">
        <v>0</v>
      </c>
      <c r="D123" s="40">
        <v>0</v>
      </c>
      <c r="E123" s="40">
        <v>0</v>
      </c>
      <c r="F123" s="40">
        <v>0</v>
      </c>
      <c r="G123" s="1375"/>
      <c r="H123" s="1375"/>
      <c r="I123" s="1375"/>
      <c r="J123" s="1375"/>
    </row>
    <row r="124" spans="1:10" ht="14.1" customHeight="1" x14ac:dyDescent="0.25">
      <c r="A124" s="1375"/>
      <c r="B124" s="39" t="s">
        <v>61</v>
      </c>
      <c r="C124" s="40">
        <v>0</v>
      </c>
      <c r="D124" s="40">
        <v>0</v>
      </c>
      <c r="E124" s="40">
        <v>0</v>
      </c>
      <c r="F124" s="40">
        <v>0</v>
      </c>
      <c r="G124" s="1375"/>
      <c r="H124" s="1375"/>
      <c r="I124" s="1375"/>
      <c r="J124" s="1375"/>
    </row>
    <row r="125" spans="1:10" ht="14.1" customHeight="1" x14ac:dyDescent="0.25">
      <c r="A125" s="1375"/>
      <c r="B125" s="39" t="s">
        <v>62</v>
      </c>
      <c r="C125" s="40">
        <v>0</v>
      </c>
      <c r="D125" s="40">
        <v>1000000</v>
      </c>
      <c r="E125" s="40">
        <v>1000000</v>
      </c>
      <c r="F125" s="40">
        <v>1000000</v>
      </c>
      <c r="G125" s="1375"/>
      <c r="H125" s="1375"/>
      <c r="I125" s="1375"/>
      <c r="J125" s="1375"/>
    </row>
    <row r="126" spans="1:10" ht="14.1" customHeight="1" x14ac:dyDescent="0.25">
      <c r="A126" s="1375"/>
      <c r="B126" s="39" t="s">
        <v>49</v>
      </c>
      <c r="C126" s="40">
        <v>0</v>
      </c>
      <c r="D126" s="40">
        <v>1000000</v>
      </c>
      <c r="E126" s="40">
        <v>1000000</v>
      </c>
      <c r="F126" s="40">
        <v>1000000</v>
      </c>
      <c r="G126" s="1375"/>
      <c r="H126" s="1375"/>
      <c r="I126" s="1375"/>
      <c r="J126" s="1375"/>
    </row>
    <row r="127" spans="1:10" ht="14.1" customHeight="1" x14ac:dyDescent="0.25">
      <c r="A127" s="1375"/>
      <c r="B127" s="39" t="s">
        <v>58</v>
      </c>
      <c r="C127" s="40">
        <v>0</v>
      </c>
      <c r="D127" s="40">
        <v>0</v>
      </c>
      <c r="E127" s="40">
        <v>0</v>
      </c>
      <c r="F127" s="40">
        <v>0</v>
      </c>
      <c r="G127" s="1375"/>
      <c r="H127" s="1375"/>
      <c r="I127" s="1375"/>
      <c r="J127" s="1375"/>
    </row>
    <row r="128" spans="1:10" ht="14.1" customHeight="1" x14ac:dyDescent="0.25">
      <c r="A128" s="1375"/>
      <c r="B128" s="39" t="s">
        <v>59</v>
      </c>
      <c r="C128" s="40">
        <v>0</v>
      </c>
      <c r="D128" s="40">
        <v>0</v>
      </c>
      <c r="E128" s="40">
        <v>0</v>
      </c>
      <c r="F128" s="40">
        <v>0</v>
      </c>
      <c r="G128" s="1375"/>
      <c r="H128" s="1375"/>
      <c r="I128" s="1375"/>
      <c r="J128" s="1375"/>
    </row>
    <row r="129" spans="1:10" ht="14.1" customHeight="1" x14ac:dyDescent="0.25">
      <c r="A129" s="1375"/>
      <c r="B129" s="39" t="s">
        <v>60</v>
      </c>
      <c r="C129" s="40">
        <v>0</v>
      </c>
      <c r="D129" s="40">
        <v>0</v>
      </c>
      <c r="E129" s="40">
        <v>0</v>
      </c>
      <c r="F129" s="40">
        <v>0</v>
      </c>
      <c r="G129" s="1375"/>
      <c r="H129" s="1375"/>
      <c r="I129" s="1375"/>
      <c r="J129" s="1375"/>
    </row>
    <row r="130" spans="1:10" ht="14.1" customHeight="1" x14ac:dyDescent="0.25">
      <c r="A130" s="1375"/>
      <c r="B130" s="39" t="s">
        <v>61</v>
      </c>
      <c r="C130" s="40">
        <v>0</v>
      </c>
      <c r="D130" s="40">
        <v>0</v>
      </c>
      <c r="E130" s="40">
        <v>0</v>
      </c>
      <c r="F130" s="40">
        <v>0</v>
      </c>
      <c r="G130" s="1375"/>
      <c r="H130" s="1375"/>
      <c r="I130" s="1375"/>
      <c r="J130" s="1375"/>
    </row>
    <row r="131" spans="1:10" ht="14.1" customHeight="1" x14ac:dyDescent="0.25">
      <c r="A131" s="1375"/>
      <c r="B131" s="39" t="s">
        <v>63</v>
      </c>
      <c r="C131" s="40">
        <v>0</v>
      </c>
      <c r="D131" s="40">
        <v>0</v>
      </c>
      <c r="E131" s="40">
        <v>0</v>
      </c>
      <c r="F131" s="40">
        <v>0</v>
      </c>
      <c r="G131" s="1375"/>
      <c r="H131" s="1375"/>
      <c r="I131" s="1375"/>
      <c r="J131" s="1375"/>
    </row>
    <row r="132" spans="1:10" ht="14.1" customHeight="1" x14ac:dyDescent="0.25">
      <c r="A132" s="1375"/>
      <c r="B132" s="39" t="s">
        <v>49</v>
      </c>
      <c r="C132" s="40">
        <v>0</v>
      </c>
      <c r="D132" s="40">
        <v>0</v>
      </c>
      <c r="E132" s="40">
        <v>0</v>
      </c>
      <c r="F132" s="40">
        <v>0</v>
      </c>
      <c r="G132" s="1375"/>
      <c r="H132" s="1375"/>
      <c r="I132" s="1375"/>
      <c r="J132" s="1375"/>
    </row>
    <row r="133" spans="1:10" ht="14.1" customHeight="1" x14ac:dyDescent="0.25">
      <c r="A133" s="1375"/>
      <c r="B133" s="39" t="s">
        <v>58</v>
      </c>
      <c r="C133" s="40">
        <v>0</v>
      </c>
      <c r="D133" s="40">
        <v>0</v>
      </c>
      <c r="E133" s="40">
        <v>0</v>
      </c>
      <c r="F133" s="40">
        <v>0</v>
      </c>
      <c r="G133" s="1375"/>
      <c r="H133" s="1375"/>
      <c r="I133" s="1375"/>
      <c r="J133" s="1375"/>
    </row>
    <row r="134" spans="1:10" ht="14.1" customHeight="1" x14ac:dyDescent="0.25">
      <c r="A134" s="1375"/>
      <c r="B134" s="39" t="s">
        <v>59</v>
      </c>
      <c r="C134" s="40">
        <v>0</v>
      </c>
      <c r="D134" s="40">
        <v>0</v>
      </c>
      <c r="E134" s="40">
        <v>0</v>
      </c>
      <c r="F134" s="40">
        <v>0</v>
      </c>
      <c r="G134" s="1375"/>
      <c r="H134" s="1375"/>
      <c r="I134" s="1375"/>
      <c r="J134" s="1375"/>
    </row>
    <row r="135" spans="1:10" ht="14.1" customHeight="1" x14ac:dyDescent="0.25">
      <c r="A135" s="1375"/>
      <c r="B135" s="39" t="s">
        <v>60</v>
      </c>
      <c r="C135" s="40">
        <v>0</v>
      </c>
      <c r="D135" s="40">
        <v>0</v>
      </c>
      <c r="E135" s="40">
        <v>0</v>
      </c>
      <c r="F135" s="40">
        <v>0</v>
      </c>
      <c r="G135" s="1375"/>
      <c r="H135" s="1375"/>
      <c r="I135" s="1375"/>
      <c r="J135" s="1375"/>
    </row>
    <row r="136" spans="1:10" ht="14.1" customHeight="1" x14ac:dyDescent="0.25">
      <c r="A136" s="1375"/>
      <c r="B136" s="39" t="s">
        <v>61</v>
      </c>
      <c r="C136" s="40">
        <v>0</v>
      </c>
      <c r="D136" s="40">
        <v>0</v>
      </c>
      <c r="E136" s="40">
        <v>0</v>
      </c>
      <c r="F136" s="40">
        <v>0</v>
      </c>
      <c r="G136" s="1375"/>
      <c r="H136" s="1375"/>
      <c r="I136" s="1375"/>
      <c r="J136" s="1375"/>
    </row>
    <row r="137" spans="1:10" ht="14.1" customHeight="1" x14ac:dyDescent="0.25">
      <c r="A137" s="1375"/>
      <c r="B137" s="39" t="s">
        <v>64</v>
      </c>
      <c r="C137" s="40">
        <v>0</v>
      </c>
      <c r="D137" s="40">
        <v>0</v>
      </c>
      <c r="E137" s="40">
        <v>0</v>
      </c>
      <c r="F137" s="40">
        <v>0</v>
      </c>
      <c r="G137" s="1375"/>
      <c r="H137" s="1375"/>
      <c r="I137" s="1375"/>
      <c r="J137" s="1375"/>
    </row>
    <row r="138" spans="1:10" ht="14.1" customHeight="1" x14ac:dyDescent="0.25">
      <c r="A138" s="1375"/>
      <c r="B138" s="39" t="s">
        <v>65</v>
      </c>
      <c r="C138" s="40">
        <v>0</v>
      </c>
      <c r="D138" s="40">
        <v>0</v>
      </c>
      <c r="E138" s="40">
        <v>0</v>
      </c>
      <c r="F138" s="40">
        <v>0</v>
      </c>
      <c r="G138" s="1375"/>
      <c r="H138" s="1375"/>
      <c r="I138" s="1375"/>
      <c r="J138" s="1375"/>
    </row>
    <row r="139" spans="1:10" ht="14.1" customHeight="1" x14ac:dyDescent="0.25">
      <c r="A139" s="1375"/>
      <c r="B139" s="41" t="s">
        <v>25</v>
      </c>
      <c r="C139" s="40">
        <v>0</v>
      </c>
      <c r="D139" s="40">
        <v>1000000</v>
      </c>
      <c r="E139" s="40">
        <v>1000000</v>
      </c>
      <c r="F139" s="40">
        <v>1000000</v>
      </c>
      <c r="G139" s="1375"/>
      <c r="H139" s="1375"/>
      <c r="I139" s="1375"/>
      <c r="J139" s="1375"/>
    </row>
    <row r="140" spans="1:10" ht="15" customHeight="1" x14ac:dyDescent="0.25">
      <c r="A140" s="1375"/>
      <c r="B140" s="42" t="s">
        <v>18</v>
      </c>
      <c r="C140" s="43" t="s">
        <v>18</v>
      </c>
      <c r="D140" s="43" t="s">
        <v>18</v>
      </c>
      <c r="E140" s="43" t="s">
        <v>18</v>
      </c>
      <c r="F140" s="43" t="s">
        <v>18</v>
      </c>
      <c r="G140" s="1375"/>
      <c r="H140" s="1375"/>
      <c r="I140" s="1375"/>
      <c r="J140" s="1375"/>
    </row>
    <row r="141" spans="1:10" ht="15" customHeight="1" x14ac:dyDescent="0.25">
      <c r="A141" s="1375"/>
      <c r="B141" s="26" t="s">
        <v>171</v>
      </c>
      <c r="C141" s="44">
        <v>0</v>
      </c>
      <c r="D141" s="44">
        <v>14800000</v>
      </c>
      <c r="E141" s="44">
        <v>14800000</v>
      </c>
      <c r="F141" s="44">
        <v>14800000</v>
      </c>
      <c r="G141" s="1375"/>
      <c r="H141" s="1375"/>
      <c r="I141" s="1375"/>
      <c r="J141" s="1375"/>
    </row>
    <row r="142" spans="1:10" ht="15" customHeight="1" x14ac:dyDescent="0.25">
      <c r="A142" s="1375"/>
      <c r="B142" s="27" t="s">
        <v>48</v>
      </c>
      <c r="C142" s="45">
        <v>0</v>
      </c>
      <c r="D142" s="45">
        <v>7250000</v>
      </c>
      <c r="E142" s="45">
        <v>7250000</v>
      </c>
      <c r="F142" s="45">
        <v>7250000</v>
      </c>
      <c r="G142" s="1375"/>
      <c r="H142" s="1375"/>
      <c r="I142" s="1375"/>
      <c r="J142" s="1375"/>
    </row>
    <row r="143" spans="1:10" ht="15" customHeight="1" x14ac:dyDescent="0.25">
      <c r="A143" s="1375"/>
      <c r="B143" s="27" t="s">
        <v>49</v>
      </c>
      <c r="C143" s="45">
        <v>0</v>
      </c>
      <c r="D143" s="45">
        <v>7250000</v>
      </c>
      <c r="E143" s="45">
        <v>7250000</v>
      </c>
      <c r="F143" s="45">
        <v>7250000</v>
      </c>
      <c r="G143" s="1375"/>
      <c r="H143" s="1375"/>
      <c r="I143" s="1375"/>
      <c r="J143" s="1375"/>
    </row>
    <row r="144" spans="1:10" ht="15" customHeight="1" x14ac:dyDescent="0.25">
      <c r="A144" s="1375"/>
      <c r="B144" s="27" t="s">
        <v>50</v>
      </c>
      <c r="C144" s="45">
        <v>0</v>
      </c>
      <c r="D144" s="45">
        <v>0</v>
      </c>
      <c r="E144" s="45">
        <v>0</v>
      </c>
      <c r="F144" s="45">
        <v>0</v>
      </c>
      <c r="G144" s="1375"/>
      <c r="H144" s="1375"/>
      <c r="I144" s="1375"/>
      <c r="J144" s="1375"/>
    </row>
    <row r="145" spans="1:10" ht="15" customHeight="1" x14ac:dyDescent="0.25">
      <c r="A145" s="1375"/>
      <c r="B145" s="27" t="s">
        <v>51</v>
      </c>
      <c r="C145" s="45">
        <v>0</v>
      </c>
      <c r="D145" s="45">
        <v>1710000</v>
      </c>
      <c r="E145" s="45">
        <v>1710000</v>
      </c>
      <c r="F145" s="45">
        <v>1710000</v>
      </c>
      <c r="G145" s="1375"/>
      <c r="H145" s="1375"/>
      <c r="I145" s="1375"/>
      <c r="J145" s="1375"/>
    </row>
    <row r="146" spans="1:10" ht="15" customHeight="1" x14ac:dyDescent="0.25">
      <c r="A146" s="1375"/>
      <c r="B146" s="27" t="s">
        <v>49</v>
      </c>
      <c r="C146" s="45">
        <v>0</v>
      </c>
      <c r="D146" s="45">
        <v>1710000</v>
      </c>
      <c r="E146" s="45">
        <v>1710000</v>
      </c>
      <c r="F146" s="45">
        <v>1710000</v>
      </c>
      <c r="G146" s="1375"/>
      <c r="H146" s="1375"/>
      <c r="I146" s="1375"/>
      <c r="J146" s="1375"/>
    </row>
    <row r="147" spans="1:10" ht="15" customHeight="1" x14ac:dyDescent="0.25">
      <c r="A147" s="1375"/>
      <c r="B147" s="27" t="s">
        <v>50</v>
      </c>
      <c r="C147" s="45">
        <v>0</v>
      </c>
      <c r="D147" s="45">
        <v>0</v>
      </c>
      <c r="E147" s="45">
        <v>0</v>
      </c>
      <c r="F147" s="45">
        <v>0</v>
      </c>
      <c r="G147" s="1375"/>
      <c r="H147" s="1375"/>
      <c r="I147" s="1375"/>
      <c r="J147" s="1375"/>
    </row>
    <row r="148" spans="1:10" ht="15" customHeight="1" x14ac:dyDescent="0.25">
      <c r="A148" s="1375"/>
      <c r="B148" s="27" t="s">
        <v>52</v>
      </c>
      <c r="C148" s="45">
        <v>0</v>
      </c>
      <c r="D148" s="45">
        <v>4440000</v>
      </c>
      <c r="E148" s="45">
        <v>4440000</v>
      </c>
      <c r="F148" s="45">
        <v>4440000</v>
      </c>
      <c r="G148" s="1375"/>
      <c r="H148" s="1375"/>
      <c r="I148" s="1375"/>
      <c r="J148" s="1375"/>
    </row>
    <row r="149" spans="1:10" ht="15" customHeight="1" x14ac:dyDescent="0.25">
      <c r="A149" s="1375"/>
      <c r="B149" s="27" t="s">
        <v>49</v>
      </c>
      <c r="C149" s="45">
        <v>0</v>
      </c>
      <c r="D149" s="45">
        <v>4440000</v>
      </c>
      <c r="E149" s="45">
        <v>4440000</v>
      </c>
      <c r="F149" s="45">
        <v>4440000</v>
      </c>
      <c r="G149" s="1375"/>
      <c r="H149" s="1375"/>
      <c r="I149" s="1375"/>
      <c r="J149" s="1375"/>
    </row>
    <row r="150" spans="1:10" ht="15" customHeight="1" x14ac:dyDescent="0.25">
      <c r="A150" s="1375"/>
      <c r="B150" s="27" t="s">
        <v>50</v>
      </c>
      <c r="C150" s="45">
        <v>0</v>
      </c>
      <c r="D150" s="45">
        <v>0</v>
      </c>
      <c r="E150" s="45">
        <v>0</v>
      </c>
      <c r="F150" s="45">
        <v>0</v>
      </c>
      <c r="G150" s="1375"/>
      <c r="H150" s="1375"/>
      <c r="I150" s="1375"/>
      <c r="J150" s="1375"/>
    </row>
    <row r="151" spans="1:10" ht="15" customHeight="1" x14ac:dyDescent="0.25">
      <c r="A151" s="1375"/>
      <c r="B151" s="27" t="s">
        <v>53</v>
      </c>
      <c r="C151" s="45">
        <v>0</v>
      </c>
      <c r="D151" s="45">
        <v>0</v>
      </c>
      <c r="E151" s="45">
        <v>0</v>
      </c>
      <c r="F151" s="45">
        <v>0</v>
      </c>
      <c r="G151" s="1375"/>
      <c r="H151" s="1375"/>
      <c r="I151" s="1375"/>
      <c r="J151" s="1375"/>
    </row>
    <row r="152" spans="1:10" ht="15" customHeight="1" x14ac:dyDescent="0.25">
      <c r="A152" s="1375"/>
      <c r="B152" s="27" t="s">
        <v>49</v>
      </c>
      <c r="C152" s="45">
        <v>0</v>
      </c>
      <c r="D152" s="45">
        <v>0</v>
      </c>
      <c r="E152" s="45">
        <v>0</v>
      </c>
      <c r="F152" s="45">
        <v>0</v>
      </c>
      <c r="G152" s="1375"/>
      <c r="H152" s="1375"/>
      <c r="I152" s="1375"/>
      <c r="J152" s="1375"/>
    </row>
    <row r="153" spans="1:10" ht="15" customHeight="1" x14ac:dyDescent="0.25">
      <c r="A153" s="1375"/>
      <c r="B153" s="27" t="s">
        <v>50</v>
      </c>
      <c r="C153" s="45">
        <v>0</v>
      </c>
      <c r="D153" s="45">
        <v>0</v>
      </c>
      <c r="E153" s="45">
        <v>0</v>
      </c>
      <c r="F153" s="45">
        <v>0</v>
      </c>
      <c r="G153" s="1375"/>
      <c r="H153" s="1375"/>
      <c r="I153" s="1375"/>
      <c r="J153" s="1375"/>
    </row>
    <row r="154" spans="1:10" ht="20.100000000000001" customHeight="1" x14ac:dyDescent="0.25">
      <c r="A154" s="1375"/>
      <c r="B154" s="27" t="s">
        <v>172</v>
      </c>
      <c r="C154" s="46">
        <v>0</v>
      </c>
      <c r="D154" s="46">
        <v>0</v>
      </c>
      <c r="E154" s="46">
        <v>0</v>
      </c>
      <c r="F154" s="46">
        <v>0</v>
      </c>
      <c r="G154" s="1375"/>
      <c r="H154" s="1375"/>
      <c r="I154" s="1375"/>
      <c r="J154" s="1375"/>
    </row>
    <row r="155" spans="1:10" ht="15" customHeight="1" x14ac:dyDescent="0.25">
      <c r="A155" s="1375"/>
      <c r="B155" s="27" t="s">
        <v>49</v>
      </c>
      <c r="C155" s="45">
        <v>0</v>
      </c>
      <c r="D155" s="45">
        <v>0</v>
      </c>
      <c r="E155" s="45">
        <v>0</v>
      </c>
      <c r="F155" s="45">
        <v>0</v>
      </c>
      <c r="G155" s="1375"/>
      <c r="H155" s="1375"/>
      <c r="I155" s="1375"/>
      <c r="J155" s="1375"/>
    </row>
    <row r="156" spans="1:10" ht="15" customHeight="1" x14ac:dyDescent="0.25">
      <c r="A156" s="1375"/>
      <c r="B156" s="27" t="s">
        <v>50</v>
      </c>
      <c r="C156" s="45">
        <v>0</v>
      </c>
      <c r="D156" s="45">
        <v>0</v>
      </c>
      <c r="E156" s="45">
        <v>0</v>
      </c>
      <c r="F156" s="45">
        <v>0</v>
      </c>
      <c r="G156" s="1375"/>
      <c r="H156" s="1375"/>
      <c r="I156" s="1375"/>
      <c r="J156" s="1375"/>
    </row>
    <row r="157" spans="1:10" ht="15" customHeight="1" x14ac:dyDescent="0.25">
      <c r="A157" s="1375"/>
      <c r="B157" s="27" t="s">
        <v>55</v>
      </c>
      <c r="C157" s="45">
        <v>0</v>
      </c>
      <c r="D157" s="45">
        <v>300000</v>
      </c>
      <c r="E157" s="45">
        <v>300000</v>
      </c>
      <c r="F157" s="45">
        <v>300000</v>
      </c>
      <c r="G157" s="1375"/>
      <c r="H157" s="1375"/>
      <c r="I157" s="1375"/>
      <c r="J157" s="1375"/>
    </row>
    <row r="158" spans="1:10" ht="15" customHeight="1" x14ac:dyDescent="0.25">
      <c r="A158" s="1375"/>
      <c r="B158" s="27" t="s">
        <v>49</v>
      </c>
      <c r="C158" s="45">
        <v>0</v>
      </c>
      <c r="D158" s="45">
        <v>300000</v>
      </c>
      <c r="E158" s="45">
        <v>300000</v>
      </c>
      <c r="F158" s="45">
        <v>300000</v>
      </c>
      <c r="G158" s="1375"/>
      <c r="H158" s="1375"/>
      <c r="I158" s="1375"/>
      <c r="J158" s="1375"/>
    </row>
    <row r="159" spans="1:10" ht="15" customHeight="1" x14ac:dyDescent="0.25">
      <c r="A159" s="1375"/>
      <c r="B159" s="27" t="s">
        <v>50</v>
      </c>
      <c r="C159" s="45">
        <v>0</v>
      </c>
      <c r="D159" s="45">
        <v>0</v>
      </c>
      <c r="E159" s="45">
        <v>0</v>
      </c>
      <c r="F159" s="45">
        <v>0</v>
      </c>
      <c r="G159" s="1375"/>
      <c r="H159" s="1375"/>
      <c r="I159" s="1375"/>
      <c r="J159" s="1375"/>
    </row>
    <row r="160" spans="1:10" ht="15" customHeight="1" x14ac:dyDescent="0.25">
      <c r="A160" s="1375"/>
      <c r="B160" s="27" t="s">
        <v>56</v>
      </c>
      <c r="C160" s="45">
        <v>0</v>
      </c>
      <c r="D160" s="45">
        <v>100000</v>
      </c>
      <c r="E160" s="45">
        <v>100000</v>
      </c>
      <c r="F160" s="45">
        <v>100000</v>
      </c>
      <c r="G160" s="1375"/>
      <c r="H160" s="1375"/>
      <c r="I160" s="1375"/>
      <c r="J160" s="1375"/>
    </row>
    <row r="161" spans="1:10" ht="15" customHeight="1" x14ac:dyDescent="0.25">
      <c r="A161" s="1375"/>
      <c r="B161" s="27" t="s">
        <v>49</v>
      </c>
      <c r="C161" s="45">
        <v>0</v>
      </c>
      <c r="D161" s="45">
        <v>100000</v>
      </c>
      <c r="E161" s="45">
        <v>100000</v>
      </c>
      <c r="F161" s="45">
        <v>100000</v>
      </c>
      <c r="G161" s="1375"/>
      <c r="H161" s="1375"/>
      <c r="I161" s="1375"/>
      <c r="J161" s="1375"/>
    </row>
    <row r="162" spans="1:10" ht="15" customHeight="1" x14ac:dyDescent="0.25">
      <c r="A162" s="1375"/>
      <c r="B162" s="27" t="s">
        <v>50</v>
      </c>
      <c r="C162" s="45">
        <v>0</v>
      </c>
      <c r="D162" s="45">
        <v>0</v>
      </c>
      <c r="E162" s="45">
        <v>0</v>
      </c>
      <c r="F162" s="45">
        <v>0</v>
      </c>
      <c r="G162" s="1375"/>
      <c r="H162" s="1375"/>
      <c r="I162" s="1375"/>
      <c r="J162" s="1375"/>
    </row>
    <row r="163" spans="1:10" ht="15" customHeight="1" x14ac:dyDescent="0.25">
      <c r="A163" s="1375"/>
      <c r="B163" s="27" t="s">
        <v>57</v>
      </c>
      <c r="C163" s="45">
        <v>0</v>
      </c>
      <c r="D163" s="45">
        <v>0</v>
      </c>
      <c r="E163" s="45">
        <v>0</v>
      </c>
      <c r="F163" s="45">
        <v>0</v>
      </c>
      <c r="G163" s="1375"/>
      <c r="H163" s="1375"/>
      <c r="I163" s="1375"/>
      <c r="J163" s="1375"/>
    </row>
    <row r="164" spans="1:10" ht="15" customHeight="1" x14ac:dyDescent="0.25">
      <c r="A164" s="1375"/>
      <c r="B164" s="27" t="s">
        <v>49</v>
      </c>
      <c r="C164" s="45">
        <v>0</v>
      </c>
      <c r="D164" s="45">
        <v>0</v>
      </c>
      <c r="E164" s="45">
        <v>0</v>
      </c>
      <c r="F164" s="45">
        <v>0</v>
      </c>
      <c r="G164" s="1375"/>
      <c r="H164" s="1375"/>
      <c r="I164" s="1375"/>
      <c r="J164" s="1375"/>
    </row>
    <row r="165" spans="1:10" ht="15" customHeight="1" x14ac:dyDescent="0.25">
      <c r="A165" s="1375"/>
      <c r="B165" s="27" t="s">
        <v>58</v>
      </c>
      <c r="C165" s="45">
        <v>0</v>
      </c>
      <c r="D165" s="45">
        <v>0</v>
      </c>
      <c r="E165" s="45">
        <v>0</v>
      </c>
      <c r="F165" s="45">
        <v>0</v>
      </c>
      <c r="G165" s="1375"/>
      <c r="H165" s="1375"/>
      <c r="I165" s="1375"/>
      <c r="J165" s="1375"/>
    </row>
    <row r="166" spans="1:10" ht="15" customHeight="1" x14ac:dyDescent="0.25">
      <c r="A166" s="1375"/>
      <c r="B166" s="27" t="s">
        <v>59</v>
      </c>
      <c r="C166" s="45">
        <v>0</v>
      </c>
      <c r="D166" s="45">
        <v>0</v>
      </c>
      <c r="E166" s="45">
        <v>0</v>
      </c>
      <c r="F166" s="45">
        <v>0</v>
      </c>
      <c r="G166" s="1375"/>
      <c r="H166" s="1375"/>
      <c r="I166" s="1375"/>
      <c r="J166" s="1375"/>
    </row>
    <row r="167" spans="1:10" ht="15" customHeight="1" x14ac:dyDescent="0.25">
      <c r="A167" s="1375"/>
      <c r="B167" s="27" t="s">
        <v>60</v>
      </c>
      <c r="C167" s="45">
        <v>0</v>
      </c>
      <c r="D167" s="45">
        <v>0</v>
      </c>
      <c r="E167" s="45">
        <v>0</v>
      </c>
      <c r="F167" s="45">
        <v>0</v>
      </c>
      <c r="G167" s="1375"/>
      <c r="H167" s="1375"/>
      <c r="I167" s="1375"/>
      <c r="J167" s="1375"/>
    </row>
    <row r="168" spans="1:10" ht="15" customHeight="1" x14ac:dyDescent="0.25">
      <c r="A168" s="1375"/>
      <c r="B168" s="27" t="s">
        <v>61</v>
      </c>
      <c r="C168" s="45">
        <v>0</v>
      </c>
      <c r="D168" s="45">
        <v>0</v>
      </c>
      <c r="E168" s="45">
        <v>0</v>
      </c>
      <c r="F168" s="45">
        <v>0</v>
      </c>
      <c r="G168" s="1375"/>
      <c r="H168" s="1375"/>
      <c r="I168" s="1375"/>
      <c r="J168" s="1375"/>
    </row>
    <row r="169" spans="1:10" ht="15" customHeight="1" x14ac:dyDescent="0.25">
      <c r="A169" s="1375"/>
      <c r="B169" s="27" t="s">
        <v>62</v>
      </c>
      <c r="C169" s="45">
        <v>0</v>
      </c>
      <c r="D169" s="45">
        <v>1000000</v>
      </c>
      <c r="E169" s="45">
        <v>1000000</v>
      </c>
      <c r="F169" s="45">
        <v>1000000</v>
      </c>
      <c r="G169" s="1375"/>
      <c r="H169" s="1375"/>
      <c r="I169" s="1375"/>
      <c r="J169" s="1375"/>
    </row>
    <row r="170" spans="1:10" ht="15" customHeight="1" x14ac:dyDescent="0.25">
      <c r="A170" s="1375"/>
      <c r="B170" s="27" t="s">
        <v>49</v>
      </c>
      <c r="C170" s="45">
        <v>0</v>
      </c>
      <c r="D170" s="45">
        <v>1000000</v>
      </c>
      <c r="E170" s="45">
        <v>1000000</v>
      </c>
      <c r="F170" s="45">
        <v>1000000</v>
      </c>
      <c r="G170" s="1375"/>
      <c r="H170" s="1375"/>
      <c r="I170" s="1375"/>
      <c r="J170" s="1375"/>
    </row>
    <row r="171" spans="1:10" ht="15" customHeight="1" x14ac:dyDescent="0.25">
      <c r="A171" s="1375"/>
      <c r="B171" s="27" t="s">
        <v>58</v>
      </c>
      <c r="C171" s="45">
        <v>0</v>
      </c>
      <c r="D171" s="45">
        <v>0</v>
      </c>
      <c r="E171" s="45">
        <v>0</v>
      </c>
      <c r="F171" s="45">
        <v>0</v>
      </c>
      <c r="G171" s="1375"/>
      <c r="H171" s="1375"/>
      <c r="I171" s="1375"/>
      <c r="J171" s="1375"/>
    </row>
    <row r="172" spans="1:10" ht="15" customHeight="1" x14ac:dyDescent="0.25">
      <c r="A172" s="1375"/>
      <c r="B172" s="27" t="s">
        <v>59</v>
      </c>
      <c r="C172" s="45">
        <v>0</v>
      </c>
      <c r="D172" s="45">
        <v>0</v>
      </c>
      <c r="E172" s="45">
        <v>0</v>
      </c>
      <c r="F172" s="45">
        <v>0</v>
      </c>
      <c r="G172" s="1375"/>
      <c r="H172" s="1375"/>
      <c r="I172" s="1375"/>
      <c r="J172" s="1375"/>
    </row>
    <row r="173" spans="1:10" ht="15" customHeight="1" x14ac:dyDescent="0.25">
      <c r="A173" s="1375"/>
      <c r="B173" s="27" t="s">
        <v>60</v>
      </c>
      <c r="C173" s="45">
        <v>0</v>
      </c>
      <c r="D173" s="45">
        <v>0</v>
      </c>
      <c r="E173" s="45">
        <v>0</v>
      </c>
      <c r="F173" s="45">
        <v>0</v>
      </c>
      <c r="G173" s="1375"/>
      <c r="H173" s="1375"/>
      <c r="I173" s="1375"/>
      <c r="J173" s="1375"/>
    </row>
    <row r="174" spans="1:10" ht="15" customHeight="1" x14ac:dyDescent="0.25">
      <c r="A174" s="1375"/>
      <c r="B174" s="27" t="s">
        <v>61</v>
      </c>
      <c r="C174" s="45">
        <v>0</v>
      </c>
      <c r="D174" s="45">
        <v>0</v>
      </c>
      <c r="E174" s="45">
        <v>0</v>
      </c>
      <c r="F174" s="45">
        <v>0</v>
      </c>
      <c r="G174" s="1375"/>
      <c r="H174" s="1375"/>
      <c r="I174" s="1375"/>
      <c r="J174" s="1375"/>
    </row>
    <row r="175" spans="1:10" ht="15" customHeight="1" x14ac:dyDescent="0.25">
      <c r="A175" s="1375"/>
      <c r="B175" s="27" t="s">
        <v>63</v>
      </c>
      <c r="C175" s="45">
        <v>0</v>
      </c>
      <c r="D175" s="45">
        <v>0</v>
      </c>
      <c r="E175" s="45">
        <v>0</v>
      </c>
      <c r="F175" s="45">
        <v>0</v>
      </c>
      <c r="G175" s="1375"/>
      <c r="H175" s="1375"/>
      <c r="I175" s="1375"/>
      <c r="J175" s="1375"/>
    </row>
    <row r="176" spans="1:10" ht="15" customHeight="1" x14ac:dyDescent="0.25">
      <c r="A176" s="1375"/>
      <c r="B176" s="27" t="s">
        <v>49</v>
      </c>
      <c r="C176" s="45">
        <v>0</v>
      </c>
      <c r="D176" s="45">
        <v>0</v>
      </c>
      <c r="E176" s="45">
        <v>0</v>
      </c>
      <c r="F176" s="45">
        <v>0</v>
      </c>
      <c r="G176" s="1375"/>
      <c r="H176" s="1375"/>
      <c r="I176" s="1375"/>
      <c r="J176" s="1375"/>
    </row>
    <row r="177" spans="1:10" ht="15" customHeight="1" x14ac:dyDescent="0.25">
      <c r="A177" s="1375"/>
      <c r="B177" s="27" t="s">
        <v>58</v>
      </c>
      <c r="C177" s="45">
        <v>0</v>
      </c>
      <c r="D177" s="45">
        <v>0</v>
      </c>
      <c r="E177" s="45">
        <v>0</v>
      </c>
      <c r="F177" s="45">
        <v>0</v>
      </c>
      <c r="G177" s="1375"/>
      <c r="H177" s="1375"/>
      <c r="I177" s="1375"/>
      <c r="J177" s="1375"/>
    </row>
    <row r="178" spans="1:10" ht="15" customHeight="1" x14ac:dyDescent="0.25">
      <c r="A178" s="1375"/>
      <c r="B178" s="27" t="s">
        <v>59</v>
      </c>
      <c r="C178" s="45">
        <v>0</v>
      </c>
      <c r="D178" s="45">
        <v>0</v>
      </c>
      <c r="E178" s="45">
        <v>0</v>
      </c>
      <c r="F178" s="45">
        <v>0</v>
      </c>
      <c r="G178" s="1375"/>
      <c r="H178" s="1375"/>
      <c r="I178" s="1375"/>
      <c r="J178" s="1375"/>
    </row>
    <row r="179" spans="1:10" ht="15" customHeight="1" x14ac:dyDescent="0.25">
      <c r="A179" s="1375"/>
      <c r="B179" s="27" t="s">
        <v>60</v>
      </c>
      <c r="C179" s="45">
        <v>0</v>
      </c>
      <c r="D179" s="45">
        <v>0</v>
      </c>
      <c r="E179" s="45">
        <v>0</v>
      </c>
      <c r="F179" s="45">
        <v>0</v>
      </c>
      <c r="G179" s="1375"/>
      <c r="H179" s="1375"/>
      <c r="I179" s="1375"/>
      <c r="J179" s="1375"/>
    </row>
    <row r="180" spans="1:10" ht="15" customHeight="1" x14ac:dyDescent="0.25">
      <c r="A180" s="1375"/>
      <c r="B180" s="27" t="s">
        <v>61</v>
      </c>
      <c r="C180" s="45">
        <v>0</v>
      </c>
      <c r="D180" s="45">
        <v>0</v>
      </c>
      <c r="E180" s="45">
        <v>0</v>
      </c>
      <c r="F180" s="45">
        <v>0</v>
      </c>
      <c r="G180" s="1375"/>
      <c r="H180" s="1375"/>
      <c r="I180" s="1375"/>
      <c r="J180" s="1375"/>
    </row>
    <row r="181" spans="1:10" ht="15" customHeight="1" x14ac:dyDescent="0.25">
      <c r="A181" s="1375"/>
      <c r="B181" s="27" t="s">
        <v>64</v>
      </c>
      <c r="C181" s="45">
        <v>0</v>
      </c>
      <c r="D181" s="45">
        <v>0</v>
      </c>
      <c r="E181" s="45">
        <v>0</v>
      </c>
      <c r="F181" s="45">
        <v>0</v>
      </c>
      <c r="G181" s="1375"/>
      <c r="H181" s="1375"/>
      <c r="I181" s="1375"/>
      <c r="J181" s="1375"/>
    </row>
    <row r="182" spans="1:10" ht="15" customHeight="1" x14ac:dyDescent="0.25">
      <c r="A182" s="1375"/>
      <c r="B182" s="27" t="s">
        <v>65</v>
      </c>
      <c r="C182" s="45">
        <v>0</v>
      </c>
      <c r="D182" s="45">
        <v>0</v>
      </c>
      <c r="E182" s="45">
        <v>0</v>
      </c>
      <c r="F182" s="45">
        <v>0</v>
      </c>
      <c r="G182" s="1375"/>
      <c r="H182" s="1375"/>
      <c r="I182" s="1375"/>
      <c r="J182" s="1375"/>
    </row>
    <row r="183" spans="1:10" ht="20.100000000000001" customHeight="1" x14ac:dyDescent="0.25">
      <c r="A183" s="1375"/>
      <c r="B183" s="47" t="s">
        <v>18</v>
      </c>
      <c r="C183" s="1375"/>
      <c r="D183" s="1375"/>
      <c r="E183" s="1375"/>
      <c r="F183" s="1375"/>
      <c r="G183" s="1375"/>
      <c r="H183" s="1375"/>
      <c r="I183" s="1375"/>
      <c r="J183" s="1375"/>
    </row>
  </sheetData>
  <mergeCells count="23">
    <mergeCell ref="C6:F6"/>
    <mergeCell ref="B1:F1"/>
    <mergeCell ref="B2:F2"/>
    <mergeCell ref="C3:F3"/>
    <mergeCell ref="C4:F4"/>
    <mergeCell ref="C5:F5"/>
    <mergeCell ref="B82:F82"/>
    <mergeCell ref="C7:F7"/>
    <mergeCell ref="B8:F8"/>
    <mergeCell ref="B9:F9"/>
    <mergeCell ref="C10:F10"/>
    <mergeCell ref="C18:F18"/>
    <mergeCell ref="B24:F24"/>
    <mergeCell ref="C25:F25"/>
    <mergeCell ref="C26:F26"/>
    <mergeCell ref="C27:F27"/>
    <mergeCell ref="C28:F28"/>
    <mergeCell ref="B37:F37"/>
    <mergeCell ref="C83:F83"/>
    <mergeCell ref="C84:F84"/>
    <mergeCell ref="C85:F85"/>
    <mergeCell ref="C86:F86"/>
    <mergeCell ref="B95:F95"/>
  </mergeCells>
  <pageMargins left="0" right="0" top="0" bottom="0" header="0" footer="0"/>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4"/>
  <sheetViews>
    <sheetView view="pageBreakPreview" topLeftCell="A128" zoomScale="60" zoomScaleNormal="100" workbookViewId="0">
      <selection activeCell="J19" sqref="J19"/>
    </sheetView>
  </sheetViews>
  <sheetFormatPr defaultRowHeight="23.25" x14ac:dyDescent="0.35"/>
  <cols>
    <col min="1" max="1" width="5.140625" style="154" customWidth="1"/>
    <col min="2" max="2" width="42.7109375" style="123" customWidth="1"/>
    <col min="3" max="3" width="19.7109375" style="123" customWidth="1"/>
    <col min="4" max="4" width="20.5703125" style="123" customWidth="1"/>
    <col min="5" max="5" width="18.7109375" style="123" customWidth="1"/>
    <col min="6" max="6" width="19" style="123" customWidth="1"/>
    <col min="7" max="8" width="9.140625" style="123"/>
    <col min="9" max="9" width="11" style="123" customWidth="1"/>
    <col min="10" max="10" width="11" style="123" bestFit="1" customWidth="1"/>
    <col min="11" max="11" width="20.7109375" style="123" customWidth="1"/>
    <col min="12" max="16384" width="9.140625" style="123"/>
  </cols>
  <sheetData>
    <row r="1" spans="2:6" x14ac:dyDescent="0.35">
      <c r="B1" s="1959" t="s">
        <v>402</v>
      </c>
      <c r="C1" s="1959"/>
      <c r="D1" s="1959"/>
      <c r="E1" s="1959"/>
      <c r="F1" s="1959"/>
    </row>
    <row r="2" spans="2:6" x14ac:dyDescent="0.35">
      <c r="B2" s="1960" t="s">
        <v>403</v>
      </c>
      <c r="C2" s="1960"/>
      <c r="D2" s="1960"/>
      <c r="E2" s="1960"/>
      <c r="F2" s="1960"/>
    </row>
    <row r="3" spans="2:6" ht="24" thickBot="1" x14ac:dyDescent="0.4">
      <c r="B3" s="124"/>
      <c r="C3" s="124"/>
      <c r="D3" s="124"/>
      <c r="E3" s="124"/>
      <c r="F3" s="124"/>
    </row>
    <row r="4" spans="2:6" ht="24" thickBot="1" x14ac:dyDescent="0.4">
      <c r="B4" s="125" t="s">
        <v>6</v>
      </c>
      <c r="C4" s="1961" t="s">
        <v>404</v>
      </c>
      <c r="D4" s="1961"/>
      <c r="E4" s="1961"/>
      <c r="F4" s="1961"/>
    </row>
    <row r="5" spans="2:6" ht="24" thickBot="1" x14ac:dyDescent="0.4">
      <c r="B5" s="125" t="s">
        <v>8</v>
      </c>
      <c r="C5" s="1962" t="s">
        <v>405</v>
      </c>
      <c r="D5" s="1963"/>
      <c r="E5" s="1963"/>
      <c r="F5" s="1964"/>
    </row>
    <row r="6" spans="2:6" ht="24" thickBot="1" x14ac:dyDescent="0.4">
      <c r="B6" s="125" t="s">
        <v>10</v>
      </c>
      <c r="C6" s="1965" t="s">
        <v>406</v>
      </c>
      <c r="D6" s="1966"/>
      <c r="E6" s="1966"/>
      <c r="F6" s="1967"/>
    </row>
    <row r="7" spans="2:6" ht="24" thickBot="1" x14ac:dyDescent="0.4">
      <c r="B7" s="1956" t="s">
        <v>12</v>
      </c>
      <c r="C7" s="1957"/>
      <c r="D7" s="1957"/>
      <c r="E7" s="1957"/>
      <c r="F7" s="1958"/>
    </row>
    <row r="8" spans="2:6" ht="64.5" customHeight="1" thickBot="1" x14ac:dyDescent="0.4">
      <c r="B8" s="1930" t="s">
        <v>407</v>
      </c>
      <c r="C8" s="1931"/>
      <c r="D8" s="1931"/>
      <c r="E8" s="1931"/>
      <c r="F8" s="1932"/>
    </row>
    <row r="9" spans="2:6" ht="65.25" customHeight="1" thickBot="1" x14ac:dyDescent="0.4">
      <c r="B9" s="126" t="s">
        <v>14</v>
      </c>
      <c r="C9" s="1936" t="s">
        <v>408</v>
      </c>
      <c r="D9" s="1937"/>
      <c r="E9" s="1937"/>
      <c r="F9" s="1938"/>
    </row>
    <row r="10" spans="2:6" x14ac:dyDescent="0.35">
      <c r="B10" s="1939" t="s">
        <v>179</v>
      </c>
      <c r="C10" s="127">
        <v>2023</v>
      </c>
      <c r="D10" s="127">
        <v>2024</v>
      </c>
      <c r="E10" s="127">
        <v>2025</v>
      </c>
      <c r="F10" s="127">
        <v>2026</v>
      </c>
    </row>
    <row r="11" spans="2:6" ht="24" thickBot="1" x14ac:dyDescent="0.4">
      <c r="B11" s="1940"/>
      <c r="C11" s="129" t="s">
        <v>22</v>
      </c>
      <c r="D11" s="129" t="s">
        <v>23</v>
      </c>
      <c r="E11" s="129" t="s">
        <v>23</v>
      </c>
      <c r="F11" s="129" t="s">
        <v>23</v>
      </c>
    </row>
    <row r="12" spans="2:6" ht="79.5" thickBot="1" x14ac:dyDescent="0.4">
      <c r="B12" s="128" t="s">
        <v>409</v>
      </c>
      <c r="C12" s="130" t="s">
        <v>410</v>
      </c>
      <c r="D12" s="130" t="s">
        <v>411</v>
      </c>
      <c r="E12" s="131" t="s">
        <v>412</v>
      </c>
      <c r="F12" s="131" t="s">
        <v>412</v>
      </c>
    </row>
    <row r="13" spans="2:6" ht="95.25" thickBot="1" x14ac:dyDescent="0.4">
      <c r="B13" s="128" t="s">
        <v>413</v>
      </c>
      <c r="C13" s="130" t="s">
        <v>414</v>
      </c>
      <c r="D13" s="130" t="s">
        <v>415</v>
      </c>
      <c r="E13" s="132" t="s">
        <v>416</v>
      </c>
      <c r="F13" s="132" t="s">
        <v>417</v>
      </c>
    </row>
    <row r="14" spans="2:6" ht="79.5" thickBot="1" x14ac:dyDescent="0.4">
      <c r="B14" s="128" t="s">
        <v>418</v>
      </c>
      <c r="C14" s="130" t="s">
        <v>419</v>
      </c>
      <c r="D14" s="130" t="s">
        <v>420</v>
      </c>
      <c r="E14" s="131" t="s">
        <v>412</v>
      </c>
      <c r="F14" s="131" t="s">
        <v>412</v>
      </c>
    </row>
    <row r="15" spans="2:6" ht="32.25" thickBot="1" x14ac:dyDescent="0.4">
      <c r="B15" s="128" t="s">
        <v>421</v>
      </c>
      <c r="C15" s="133">
        <v>0.57099999999999995</v>
      </c>
      <c r="D15" s="133">
        <v>0.71399999999999997</v>
      </c>
      <c r="E15" s="133">
        <v>0.71399999999999997</v>
      </c>
      <c r="F15" s="133">
        <v>0.71399999999999997</v>
      </c>
    </row>
    <row r="16" spans="2:6" ht="42.75" customHeight="1" thickBot="1" x14ac:dyDescent="0.4">
      <c r="B16" s="134" t="s">
        <v>422</v>
      </c>
      <c r="C16" s="1941" t="s">
        <v>423</v>
      </c>
      <c r="D16" s="1936"/>
      <c r="E16" s="1936"/>
      <c r="F16" s="1942"/>
    </row>
    <row r="17" spans="2:11" ht="24" thickBot="1" x14ac:dyDescent="0.4">
      <c r="B17" s="1943" t="s">
        <v>424</v>
      </c>
      <c r="C17" s="1944"/>
      <c r="D17" s="1944"/>
      <c r="E17" s="1944"/>
      <c r="F17" s="1945"/>
      <c r="I17" s="135"/>
      <c r="K17" s="135"/>
    </row>
    <row r="18" spans="2:11" ht="24" thickBot="1" x14ac:dyDescent="0.4">
      <c r="B18" s="136" t="s">
        <v>425</v>
      </c>
      <c r="C18" s="1946" t="s">
        <v>426</v>
      </c>
      <c r="D18" s="1937"/>
      <c r="E18" s="1937"/>
      <c r="F18" s="1938"/>
    </row>
    <row r="19" spans="2:11" ht="78" customHeight="1" thickBot="1" x14ac:dyDescent="0.4">
      <c r="B19" s="128" t="s">
        <v>427</v>
      </c>
      <c r="C19" s="1947" t="s">
        <v>428</v>
      </c>
      <c r="D19" s="1948"/>
      <c r="E19" s="1948"/>
      <c r="F19" s="1949"/>
    </row>
    <row r="20" spans="2:11" ht="24" thickBot="1" x14ac:dyDescent="0.4">
      <c r="B20" s="128" t="s">
        <v>21</v>
      </c>
      <c r="C20" s="1950" t="s">
        <v>429</v>
      </c>
      <c r="D20" s="1951"/>
      <c r="E20" s="1951"/>
      <c r="F20" s="1952"/>
    </row>
    <row r="21" spans="2:11" x14ac:dyDescent="0.35">
      <c r="B21" s="137"/>
      <c r="C21" s="138">
        <v>2023</v>
      </c>
      <c r="D21" s="138">
        <v>2024</v>
      </c>
      <c r="E21" s="138">
        <v>2025</v>
      </c>
      <c r="F21" s="138">
        <v>2026</v>
      </c>
    </row>
    <row r="22" spans="2:11" ht="24" thickBot="1" x14ac:dyDescent="0.4">
      <c r="B22" s="139"/>
      <c r="C22" s="140" t="s">
        <v>22</v>
      </c>
      <c r="D22" s="140" t="s">
        <v>23</v>
      </c>
      <c r="E22" s="140" t="s">
        <v>23</v>
      </c>
      <c r="F22" s="140" t="s">
        <v>23</v>
      </c>
    </row>
    <row r="23" spans="2:11" ht="24" thickBot="1" x14ac:dyDescent="0.4">
      <c r="B23" s="128" t="s">
        <v>33</v>
      </c>
      <c r="C23" s="141"/>
      <c r="D23" s="142" t="s">
        <v>430</v>
      </c>
      <c r="E23" s="142" t="s">
        <v>430</v>
      </c>
      <c r="F23" s="142" t="s">
        <v>430</v>
      </c>
    </row>
    <row r="24" spans="2:11" ht="24" thickBot="1" x14ac:dyDescent="0.4">
      <c r="B24" s="128" t="s">
        <v>431</v>
      </c>
      <c r="C24" s="141"/>
      <c r="D24" s="141">
        <v>250000</v>
      </c>
      <c r="E24" s="141">
        <v>250000</v>
      </c>
      <c r="F24" s="141">
        <v>250000</v>
      </c>
    </row>
    <row r="25" spans="2:11" ht="24" thickBot="1" x14ac:dyDescent="0.4">
      <c r="B25" s="128" t="s">
        <v>432</v>
      </c>
      <c r="C25" s="141"/>
      <c r="D25" s="142"/>
      <c r="E25" s="142"/>
      <c r="F25" s="142"/>
    </row>
    <row r="26" spans="2:11" ht="24" thickBot="1" x14ac:dyDescent="0.4">
      <c r="B26" s="128" t="s">
        <v>433</v>
      </c>
      <c r="C26" s="139"/>
      <c r="D26" s="143"/>
      <c r="E26" s="143"/>
      <c r="F26" s="143"/>
    </row>
    <row r="27" spans="2:11" ht="24" thickBot="1" x14ac:dyDescent="0.4">
      <c r="B27" s="128" t="s">
        <v>434</v>
      </c>
      <c r="C27" s="139"/>
      <c r="D27" s="143"/>
      <c r="E27" s="143"/>
      <c r="F27" s="143"/>
    </row>
    <row r="28" spans="2:11" ht="24" thickBot="1" x14ac:dyDescent="0.4">
      <c r="B28" s="128" t="s">
        <v>47</v>
      </c>
      <c r="C28" s="139"/>
      <c r="D28" s="143"/>
      <c r="E28" s="143"/>
      <c r="F28" s="143"/>
    </row>
    <row r="29" spans="2:11" ht="24" thickBot="1" x14ac:dyDescent="0.4">
      <c r="B29" s="1953" t="s">
        <v>435</v>
      </c>
      <c r="C29" s="1954"/>
      <c r="D29" s="1954"/>
      <c r="E29" s="1954"/>
      <c r="F29" s="1955"/>
    </row>
    <row r="30" spans="2:11" ht="24" thickBot="1" x14ac:dyDescent="0.4">
      <c r="B30" s="144" t="s">
        <v>436</v>
      </c>
      <c r="C30" s="145">
        <v>0</v>
      </c>
      <c r="D30" s="145">
        <v>0</v>
      </c>
      <c r="E30" s="145">
        <v>0</v>
      </c>
      <c r="F30" s="145">
        <v>0</v>
      </c>
    </row>
    <row r="31" spans="2:11" ht="24" thickBot="1" x14ac:dyDescent="0.4">
      <c r="B31" s="146" t="s">
        <v>437</v>
      </c>
      <c r="C31" s="147"/>
      <c r="D31" s="148"/>
      <c r="E31" s="148"/>
      <c r="F31" s="148"/>
    </row>
    <row r="32" spans="2:11" ht="24" thickBot="1" x14ac:dyDescent="0.4">
      <c r="B32" s="146" t="s">
        <v>438</v>
      </c>
      <c r="C32" s="148"/>
      <c r="D32" s="148"/>
      <c r="E32" s="148"/>
      <c r="F32" s="148"/>
    </row>
    <row r="33" spans="2:7" ht="24" thickBot="1" x14ac:dyDescent="0.4">
      <c r="B33" s="144" t="s">
        <v>439</v>
      </c>
      <c r="C33" s="145">
        <v>0</v>
      </c>
      <c r="D33" s="145">
        <v>0</v>
      </c>
      <c r="E33" s="145">
        <v>0</v>
      </c>
      <c r="F33" s="145">
        <v>0</v>
      </c>
      <c r="G33" s="149"/>
    </row>
    <row r="34" spans="2:7" ht="24" thickBot="1" x14ac:dyDescent="0.4">
      <c r="B34" s="146" t="s">
        <v>437</v>
      </c>
      <c r="C34" s="147"/>
      <c r="D34" s="148"/>
      <c r="E34" s="148"/>
      <c r="F34" s="148"/>
      <c r="G34" s="150"/>
    </row>
    <row r="35" spans="2:7" ht="24" thickBot="1" x14ac:dyDescent="0.4">
      <c r="B35" s="146" t="s">
        <v>438</v>
      </c>
      <c r="C35" s="148"/>
      <c r="D35" s="148"/>
      <c r="E35" s="148"/>
      <c r="F35" s="148"/>
      <c r="G35" s="150"/>
    </row>
    <row r="36" spans="2:7" ht="24" thickBot="1" x14ac:dyDescent="0.4">
      <c r="B36" s="144" t="s">
        <v>440</v>
      </c>
      <c r="C36" s="145">
        <v>0</v>
      </c>
      <c r="D36" s="145">
        <v>0</v>
      </c>
      <c r="E36" s="145">
        <v>0</v>
      </c>
      <c r="F36" s="145">
        <v>0</v>
      </c>
      <c r="G36" s="150"/>
    </row>
    <row r="37" spans="2:7" ht="24" thickBot="1" x14ac:dyDescent="0.4">
      <c r="B37" s="146" t="s">
        <v>437</v>
      </c>
      <c r="C37" s="147"/>
      <c r="D37" s="148"/>
      <c r="E37" s="148"/>
      <c r="F37" s="148"/>
      <c r="G37" s="150"/>
    </row>
    <row r="38" spans="2:7" ht="24" thickBot="1" x14ac:dyDescent="0.4">
      <c r="B38" s="146" t="s">
        <v>438</v>
      </c>
      <c r="C38" s="148"/>
      <c r="D38" s="148"/>
      <c r="E38" s="148"/>
      <c r="F38" s="148"/>
      <c r="G38" s="150"/>
    </row>
    <row r="39" spans="2:7" ht="24" thickBot="1" x14ac:dyDescent="0.4">
      <c r="B39" s="144" t="s">
        <v>441</v>
      </c>
      <c r="C39" s="151">
        <v>250000</v>
      </c>
      <c r="D39" s="151">
        <v>250000</v>
      </c>
      <c r="E39" s="151">
        <v>250000</v>
      </c>
      <c r="F39" s="151">
        <v>250000</v>
      </c>
      <c r="G39" s="150"/>
    </row>
    <row r="40" spans="2:7" ht="24" thickBot="1" x14ac:dyDescent="0.4">
      <c r="B40" s="146" t="s">
        <v>437</v>
      </c>
      <c r="C40" s="152">
        <v>250000</v>
      </c>
      <c r="D40" s="153">
        <v>250000</v>
      </c>
      <c r="E40" s="153">
        <v>250000</v>
      </c>
      <c r="F40" s="153">
        <v>250000</v>
      </c>
      <c r="G40" s="150"/>
    </row>
    <row r="41" spans="2:7" ht="24" thickBot="1" x14ac:dyDescent="0.4">
      <c r="B41" s="146" t="s">
        <v>438</v>
      </c>
      <c r="C41" s="148"/>
      <c r="D41" s="148"/>
      <c r="E41" s="148"/>
      <c r="F41" s="148"/>
      <c r="G41" s="150"/>
    </row>
    <row r="42" spans="2:7" ht="24" thickBot="1" x14ac:dyDescent="0.4">
      <c r="B42" s="144" t="s">
        <v>442</v>
      </c>
      <c r="C42" s="145">
        <v>0</v>
      </c>
      <c r="D42" s="145">
        <v>0</v>
      </c>
      <c r="E42" s="145">
        <v>0</v>
      </c>
      <c r="F42" s="145">
        <v>0</v>
      </c>
      <c r="G42" s="150"/>
    </row>
    <row r="43" spans="2:7" ht="24" thickBot="1" x14ac:dyDescent="0.4">
      <c r="B43" s="146" t="s">
        <v>437</v>
      </c>
      <c r="C43" s="147"/>
      <c r="D43" s="148"/>
      <c r="E43" s="148"/>
      <c r="F43" s="148"/>
      <c r="G43" s="150"/>
    </row>
    <row r="44" spans="2:7" ht="24" thickBot="1" x14ac:dyDescent="0.4">
      <c r="B44" s="146" t="s">
        <v>438</v>
      </c>
      <c r="C44" s="148"/>
      <c r="D44" s="148"/>
      <c r="E44" s="148"/>
      <c r="F44" s="148"/>
      <c r="G44" s="150"/>
    </row>
    <row r="45" spans="2:7" ht="24" thickBot="1" x14ac:dyDescent="0.4">
      <c r="B45" s="144" t="s">
        <v>443</v>
      </c>
      <c r="C45" s="145">
        <v>0</v>
      </c>
      <c r="D45" s="145">
        <v>0</v>
      </c>
      <c r="E45" s="145">
        <v>0</v>
      </c>
      <c r="F45" s="145">
        <v>0</v>
      </c>
      <c r="G45" s="150"/>
    </row>
    <row r="46" spans="2:7" ht="24" thickBot="1" x14ac:dyDescent="0.4">
      <c r="B46" s="146" t="s">
        <v>437</v>
      </c>
      <c r="C46" s="147"/>
      <c r="D46" s="148"/>
      <c r="E46" s="148"/>
      <c r="F46" s="148"/>
      <c r="G46" s="150"/>
    </row>
    <row r="47" spans="2:7" ht="24" thickBot="1" x14ac:dyDescent="0.4">
      <c r="B47" s="146" t="s">
        <v>438</v>
      </c>
      <c r="C47" s="148"/>
      <c r="D47" s="148"/>
      <c r="E47" s="148"/>
      <c r="F47" s="148"/>
      <c r="G47" s="150"/>
    </row>
    <row r="48" spans="2:7" ht="24" thickBot="1" x14ac:dyDescent="0.4">
      <c r="B48" s="144" t="s">
        <v>444</v>
      </c>
      <c r="C48" s="145">
        <v>0</v>
      </c>
      <c r="D48" s="145">
        <v>0</v>
      </c>
      <c r="E48" s="145">
        <v>0</v>
      </c>
      <c r="F48" s="145">
        <v>0</v>
      </c>
      <c r="G48" s="150"/>
    </row>
    <row r="49" spans="2:12" ht="24" thickBot="1" x14ac:dyDescent="0.4">
      <c r="B49" s="155" t="s">
        <v>445</v>
      </c>
      <c r="C49" s="156">
        <f>C30+C33+C36+C39+C42+C45</f>
        <v>250000</v>
      </c>
      <c r="D49" s="156">
        <f t="shared" ref="D49:F49" si="0">D30+D33+D36+D39+D42+D45</f>
        <v>250000</v>
      </c>
      <c r="E49" s="156">
        <f t="shared" si="0"/>
        <v>250000</v>
      </c>
      <c r="F49" s="156">
        <f t="shared" si="0"/>
        <v>250000</v>
      </c>
    </row>
    <row r="50" spans="2:12" ht="24" thickBot="1" x14ac:dyDescent="0.4">
      <c r="B50" s="1943" t="s">
        <v>66</v>
      </c>
      <c r="C50" s="1944"/>
      <c r="D50" s="1944"/>
      <c r="E50" s="1944"/>
      <c r="F50" s="1945"/>
    </row>
    <row r="51" spans="2:12" ht="24" thickBot="1" x14ac:dyDescent="0.4">
      <c r="B51" s="1943" t="s">
        <v>446</v>
      </c>
      <c r="C51" s="1944"/>
      <c r="D51" s="1944"/>
      <c r="E51" s="1944"/>
      <c r="F51" s="1945"/>
    </row>
    <row r="52" spans="2:12" ht="63.75" thickBot="1" x14ac:dyDescent="0.4">
      <c r="B52" s="136" t="s">
        <v>447</v>
      </c>
      <c r="C52" s="157" t="s">
        <v>448</v>
      </c>
      <c r="D52" s="158" t="s">
        <v>449</v>
      </c>
      <c r="E52" s="159"/>
      <c r="F52" s="160"/>
    </row>
    <row r="53" spans="2:12" ht="24" thickBot="1" x14ac:dyDescent="0.4">
      <c r="B53" s="128" t="s">
        <v>427</v>
      </c>
      <c r="C53" s="1930" t="s">
        <v>448</v>
      </c>
      <c r="D53" s="1931"/>
      <c r="E53" s="1931"/>
      <c r="F53" s="1932"/>
    </row>
    <row r="54" spans="2:12" ht="24" thickBot="1" x14ac:dyDescent="0.4">
      <c r="B54" s="128" t="s">
        <v>21</v>
      </c>
      <c r="C54" s="1922" t="s">
        <v>450</v>
      </c>
      <c r="D54" s="1923"/>
      <c r="E54" s="1923"/>
      <c r="F54" s="1924"/>
    </row>
    <row r="55" spans="2:12" x14ac:dyDescent="0.35">
      <c r="B55" s="1925"/>
      <c r="C55" s="138">
        <v>2023</v>
      </c>
      <c r="D55" s="138">
        <v>2024</v>
      </c>
      <c r="E55" s="138">
        <v>2025</v>
      </c>
      <c r="F55" s="138">
        <v>2026</v>
      </c>
    </row>
    <row r="56" spans="2:12" ht="24" thickBot="1" x14ac:dyDescent="0.4">
      <c r="B56" s="1926"/>
      <c r="C56" s="161" t="s">
        <v>22</v>
      </c>
      <c r="D56" s="161" t="s">
        <v>23</v>
      </c>
      <c r="E56" s="161" t="s">
        <v>23</v>
      </c>
      <c r="F56" s="161" t="s">
        <v>23</v>
      </c>
    </row>
    <row r="57" spans="2:12" ht="24" thickBot="1" x14ac:dyDescent="0.4">
      <c r="B57" s="128" t="s">
        <v>33</v>
      </c>
      <c r="C57" s="162"/>
      <c r="D57" s="163">
        <v>2567.7600000000002</v>
      </c>
      <c r="E57" s="164"/>
      <c r="F57" s="162"/>
    </row>
    <row r="58" spans="2:12" ht="24" thickBot="1" x14ac:dyDescent="0.4">
      <c r="B58" s="128" t="s">
        <v>431</v>
      </c>
      <c r="C58" s="141"/>
      <c r="D58" s="141">
        <v>4306</v>
      </c>
      <c r="E58" s="141">
        <v>0</v>
      </c>
      <c r="F58" s="141">
        <v>0</v>
      </c>
    </row>
    <row r="59" spans="2:12" ht="24" thickBot="1" x14ac:dyDescent="0.4">
      <c r="B59" s="128" t="s">
        <v>432</v>
      </c>
      <c r="C59" s="141"/>
      <c r="D59" s="141"/>
      <c r="E59" s="141"/>
      <c r="F59" s="141"/>
    </row>
    <row r="60" spans="2:12" ht="24" thickBot="1" x14ac:dyDescent="0.4">
      <c r="B60" s="128" t="s">
        <v>433</v>
      </c>
      <c r="C60" s="164"/>
      <c r="D60" s="165"/>
      <c r="E60" s="165"/>
      <c r="F60" s="165"/>
      <c r="H60" s="166"/>
      <c r="I60" s="166"/>
      <c r="J60" s="166"/>
      <c r="K60" s="166"/>
      <c r="L60" s="166"/>
    </row>
    <row r="61" spans="2:12" ht="24" thickBot="1" x14ac:dyDescent="0.4">
      <c r="B61" s="128" t="s">
        <v>434</v>
      </c>
      <c r="C61" s="139"/>
      <c r="D61" s="143"/>
      <c r="E61" s="143"/>
      <c r="F61" s="143"/>
    </row>
    <row r="62" spans="2:12" ht="24" thickBot="1" x14ac:dyDescent="0.4">
      <c r="B62" s="128" t="s">
        <v>47</v>
      </c>
      <c r="C62" s="139"/>
      <c r="D62" s="143"/>
      <c r="E62" s="143"/>
      <c r="F62" s="143"/>
    </row>
    <row r="63" spans="2:12" ht="24" thickBot="1" x14ac:dyDescent="0.4">
      <c r="B63" s="1927" t="s">
        <v>451</v>
      </c>
      <c r="C63" s="1928"/>
      <c r="D63" s="1928"/>
      <c r="E63" s="1928"/>
      <c r="F63" s="1929"/>
    </row>
    <row r="64" spans="2:12" x14ac:dyDescent="0.35">
      <c r="B64" s="1925"/>
      <c r="C64" s="138">
        <v>2023</v>
      </c>
      <c r="D64" s="138">
        <v>2024</v>
      </c>
      <c r="E64" s="138">
        <v>2025</v>
      </c>
      <c r="F64" s="138">
        <v>2026</v>
      </c>
    </row>
    <row r="65" spans="2:6" ht="24" thickBot="1" x14ac:dyDescent="0.4">
      <c r="B65" s="1926"/>
      <c r="C65" s="140" t="s">
        <v>22</v>
      </c>
      <c r="D65" s="140" t="s">
        <v>23</v>
      </c>
      <c r="E65" s="140" t="s">
        <v>23</v>
      </c>
      <c r="F65" s="140" t="s">
        <v>23</v>
      </c>
    </row>
    <row r="66" spans="2:6" ht="24" thickBot="1" x14ac:dyDescent="0.4">
      <c r="B66" s="144" t="s">
        <v>452</v>
      </c>
      <c r="C66" s="145">
        <f>C67+C68+C69+C70</f>
        <v>0</v>
      </c>
      <c r="D66" s="145">
        <f t="shared" ref="D66:F66" si="1">D67+D68+D69+D70</f>
        <v>0</v>
      </c>
      <c r="E66" s="145">
        <f t="shared" si="1"/>
        <v>0</v>
      </c>
      <c r="F66" s="145">
        <f t="shared" si="1"/>
        <v>0</v>
      </c>
    </row>
    <row r="67" spans="2:6" ht="24" thickBot="1" x14ac:dyDescent="0.4">
      <c r="B67" s="146" t="s">
        <v>437</v>
      </c>
      <c r="C67" s="145"/>
      <c r="D67" s="145"/>
      <c r="E67" s="145"/>
      <c r="F67" s="145"/>
    </row>
    <row r="68" spans="2:6" ht="24" thickBot="1" x14ac:dyDescent="0.4">
      <c r="B68" s="146" t="s">
        <v>453</v>
      </c>
      <c r="C68" s="145"/>
      <c r="D68" s="145"/>
      <c r="E68" s="145"/>
      <c r="F68" s="145"/>
    </row>
    <row r="69" spans="2:6" ht="24" thickBot="1" x14ac:dyDescent="0.4">
      <c r="B69" s="146" t="s">
        <v>454</v>
      </c>
      <c r="C69" s="145"/>
      <c r="D69" s="145"/>
      <c r="E69" s="145"/>
      <c r="F69" s="145"/>
    </row>
    <row r="70" spans="2:6" ht="24" thickBot="1" x14ac:dyDescent="0.4">
      <c r="B70" s="146" t="s">
        <v>455</v>
      </c>
      <c r="C70" s="145"/>
      <c r="D70" s="145"/>
      <c r="E70" s="145"/>
      <c r="F70" s="145"/>
    </row>
    <row r="71" spans="2:6" ht="24" thickBot="1" x14ac:dyDescent="0.4">
      <c r="B71" s="144" t="s">
        <v>456</v>
      </c>
      <c r="C71" s="148">
        <f>C72+C73+C74+C75</f>
        <v>0</v>
      </c>
      <c r="D71" s="148">
        <f>D72</f>
        <v>4306</v>
      </c>
      <c r="E71" s="148">
        <v>0</v>
      </c>
      <c r="F71" s="148">
        <v>0</v>
      </c>
    </row>
    <row r="72" spans="2:6" ht="24" thickBot="1" x14ac:dyDescent="0.4">
      <c r="B72" s="146" t="s">
        <v>437</v>
      </c>
      <c r="C72" s="148">
        <v>0</v>
      </c>
      <c r="D72" s="148">
        <v>4306</v>
      </c>
      <c r="E72" s="148">
        <v>0</v>
      </c>
      <c r="F72" s="148">
        <v>0</v>
      </c>
    </row>
    <row r="73" spans="2:6" ht="24" thickBot="1" x14ac:dyDescent="0.4">
      <c r="B73" s="146" t="s">
        <v>453</v>
      </c>
      <c r="C73" s="148"/>
      <c r="D73" s="148"/>
      <c r="E73" s="148"/>
      <c r="F73" s="148"/>
    </row>
    <row r="74" spans="2:6" ht="24" thickBot="1" x14ac:dyDescent="0.4">
      <c r="B74" s="146" t="s">
        <v>454</v>
      </c>
      <c r="C74" s="148"/>
      <c r="D74" s="148"/>
      <c r="E74" s="148"/>
      <c r="F74" s="148"/>
    </row>
    <row r="75" spans="2:6" ht="24" thickBot="1" x14ac:dyDescent="0.4">
      <c r="B75" s="146" t="s">
        <v>455</v>
      </c>
      <c r="C75" s="148"/>
      <c r="D75" s="148"/>
      <c r="E75" s="148"/>
      <c r="F75" s="148"/>
    </row>
    <row r="76" spans="2:6" ht="24" thickBot="1" x14ac:dyDescent="0.4">
      <c r="B76" s="167" t="s">
        <v>457</v>
      </c>
      <c r="C76" s="168">
        <f>C66+C71</f>
        <v>0</v>
      </c>
      <c r="D76" s="168">
        <f>D66+D71</f>
        <v>4306</v>
      </c>
      <c r="E76" s="168">
        <f t="shared" ref="E76:F76" si="2">E66+E71</f>
        <v>0</v>
      </c>
      <c r="F76" s="168">
        <f t="shared" si="2"/>
        <v>0</v>
      </c>
    </row>
    <row r="77" spans="2:6" ht="24" thickBot="1" x14ac:dyDescent="0.4">
      <c r="B77" s="169" t="s">
        <v>458</v>
      </c>
      <c r="C77" s="1919"/>
      <c r="D77" s="1920"/>
      <c r="E77" s="1920"/>
      <c r="F77" s="1921"/>
    </row>
    <row r="78" spans="2:6" ht="24" thickBot="1" x14ac:dyDescent="0.4">
      <c r="B78" s="170"/>
      <c r="C78" s="171"/>
      <c r="D78" s="171"/>
      <c r="E78" s="171"/>
      <c r="F78" s="171"/>
    </row>
    <row r="79" spans="2:6" ht="48" thickBot="1" x14ac:dyDescent="0.4">
      <c r="B79" s="136" t="s">
        <v>459</v>
      </c>
      <c r="C79" s="157" t="s">
        <v>460</v>
      </c>
      <c r="D79" s="158" t="s">
        <v>449</v>
      </c>
      <c r="E79" s="159"/>
      <c r="F79" s="160"/>
    </row>
    <row r="80" spans="2:6" ht="48" customHeight="1" thickBot="1" x14ac:dyDescent="0.4">
      <c r="B80" s="128" t="s">
        <v>427</v>
      </c>
      <c r="C80" s="1933" t="s">
        <v>461</v>
      </c>
      <c r="D80" s="1934"/>
      <c r="E80" s="1934"/>
      <c r="F80" s="1935"/>
    </row>
    <row r="81" spans="2:12" ht="24" thickBot="1" x14ac:dyDescent="0.4">
      <c r="B81" s="128" t="s">
        <v>21</v>
      </c>
      <c r="C81" s="1922" t="s">
        <v>462</v>
      </c>
      <c r="D81" s="1923"/>
      <c r="E81" s="1923"/>
      <c r="F81" s="1924"/>
    </row>
    <row r="82" spans="2:12" x14ac:dyDescent="0.35">
      <c r="B82" s="1925"/>
      <c r="C82" s="172">
        <v>2023</v>
      </c>
      <c r="D82" s="172">
        <v>2024</v>
      </c>
      <c r="E82" s="172">
        <v>2025</v>
      </c>
      <c r="F82" s="172">
        <v>2026</v>
      </c>
    </row>
    <row r="83" spans="2:12" ht="24" thickBot="1" x14ac:dyDescent="0.4">
      <c r="B83" s="1926"/>
      <c r="C83" s="173" t="s">
        <v>22</v>
      </c>
      <c r="D83" s="173" t="s">
        <v>23</v>
      </c>
      <c r="E83" s="173" t="s">
        <v>23</v>
      </c>
      <c r="F83" s="173" t="s">
        <v>23</v>
      </c>
    </row>
    <row r="84" spans="2:12" ht="24" thickBot="1" x14ac:dyDescent="0.4">
      <c r="B84" s="128" t="s">
        <v>33</v>
      </c>
      <c r="C84" s="174"/>
      <c r="D84" s="163">
        <v>1</v>
      </c>
      <c r="E84" s="163"/>
      <c r="F84" s="174"/>
    </row>
    <row r="85" spans="2:12" ht="24" thickBot="1" x14ac:dyDescent="0.4">
      <c r="B85" s="128" t="s">
        <v>431</v>
      </c>
      <c r="C85" s="141"/>
      <c r="D85" s="141">
        <v>3000</v>
      </c>
      <c r="E85" s="141">
        <v>0</v>
      </c>
      <c r="F85" s="141">
        <v>0</v>
      </c>
    </row>
    <row r="86" spans="2:12" ht="24" thickBot="1" x14ac:dyDescent="0.4">
      <c r="B86" s="128" t="s">
        <v>432</v>
      </c>
      <c r="C86" s="141"/>
      <c r="D86" s="141"/>
      <c r="E86" s="141"/>
      <c r="F86" s="141"/>
    </row>
    <row r="87" spans="2:12" ht="24" thickBot="1" x14ac:dyDescent="0.4">
      <c r="B87" s="128" t="s">
        <v>433</v>
      </c>
      <c r="C87" s="164"/>
      <c r="D87" s="165"/>
      <c r="E87" s="165"/>
      <c r="F87" s="165"/>
      <c r="H87" s="166"/>
      <c r="I87" s="166"/>
      <c r="J87" s="166"/>
      <c r="K87" s="166"/>
      <c r="L87" s="166"/>
    </row>
    <row r="88" spans="2:12" ht="24" thickBot="1" x14ac:dyDescent="0.4">
      <c r="B88" s="128" t="s">
        <v>434</v>
      </c>
      <c r="C88" s="164"/>
      <c r="D88" s="165"/>
      <c r="E88" s="165"/>
      <c r="F88" s="165"/>
    </row>
    <row r="89" spans="2:12" ht="24" thickBot="1" x14ac:dyDescent="0.4">
      <c r="B89" s="128" t="s">
        <v>47</v>
      </c>
      <c r="C89" s="139"/>
      <c r="D89" s="143"/>
      <c r="E89" s="143"/>
      <c r="F89" s="143"/>
    </row>
    <row r="90" spans="2:12" ht="24" thickBot="1" x14ac:dyDescent="0.4">
      <c r="B90" s="1927" t="s">
        <v>463</v>
      </c>
      <c r="C90" s="1928"/>
      <c r="D90" s="1928"/>
      <c r="E90" s="1928"/>
      <c r="F90" s="1929"/>
    </row>
    <row r="91" spans="2:12" x14ac:dyDescent="0.35">
      <c r="B91" s="1925"/>
      <c r="C91" s="138">
        <v>2023</v>
      </c>
      <c r="D91" s="138">
        <v>2024</v>
      </c>
      <c r="E91" s="138">
        <v>2025</v>
      </c>
      <c r="F91" s="138">
        <v>2026</v>
      </c>
    </row>
    <row r="92" spans="2:12" ht="24" thickBot="1" x14ac:dyDescent="0.4">
      <c r="B92" s="1926"/>
      <c r="C92" s="140" t="s">
        <v>22</v>
      </c>
      <c r="D92" s="140" t="s">
        <v>23</v>
      </c>
      <c r="E92" s="140" t="s">
        <v>23</v>
      </c>
      <c r="F92" s="140" t="s">
        <v>23</v>
      </c>
    </row>
    <row r="93" spans="2:12" ht="24" thickBot="1" x14ac:dyDescent="0.4">
      <c r="B93" s="144" t="s">
        <v>452</v>
      </c>
      <c r="C93" s="151">
        <f>C94+C95+C96+C97</f>
        <v>0</v>
      </c>
      <c r="D93" s="151">
        <f t="shared" ref="D93:F93" si="3">D94+D95+D96+D97</f>
        <v>0</v>
      </c>
      <c r="E93" s="151">
        <f t="shared" si="3"/>
        <v>0</v>
      </c>
      <c r="F93" s="151">
        <f t="shared" si="3"/>
        <v>0</v>
      </c>
    </row>
    <row r="94" spans="2:12" ht="24" thickBot="1" x14ac:dyDescent="0.4">
      <c r="B94" s="146" t="s">
        <v>437</v>
      </c>
      <c r="C94" s="151"/>
      <c r="D94" s="151"/>
      <c r="E94" s="151"/>
      <c r="F94" s="151"/>
    </row>
    <row r="95" spans="2:12" ht="24" thickBot="1" x14ac:dyDescent="0.4">
      <c r="B95" s="146" t="s">
        <v>453</v>
      </c>
      <c r="C95" s="151"/>
      <c r="D95" s="151"/>
      <c r="E95" s="151"/>
      <c r="F95" s="151"/>
    </row>
    <row r="96" spans="2:12" ht="24" thickBot="1" x14ac:dyDescent="0.4">
      <c r="B96" s="146" t="s">
        <v>454</v>
      </c>
      <c r="C96" s="151"/>
      <c r="D96" s="151"/>
      <c r="E96" s="151"/>
      <c r="F96" s="151"/>
    </row>
    <row r="97" spans="2:6" ht="24" thickBot="1" x14ac:dyDescent="0.4">
      <c r="B97" s="146" t="s">
        <v>455</v>
      </c>
      <c r="C97" s="151"/>
      <c r="D97" s="151"/>
      <c r="E97" s="151"/>
      <c r="F97" s="151"/>
    </row>
    <row r="98" spans="2:6" ht="24" thickBot="1" x14ac:dyDescent="0.4">
      <c r="B98" s="144" t="s">
        <v>452</v>
      </c>
      <c r="C98" s="151">
        <v>0</v>
      </c>
      <c r="D98" s="151">
        <f>D99</f>
        <v>3000</v>
      </c>
      <c r="E98" s="151">
        <v>0</v>
      </c>
      <c r="F98" s="151">
        <v>0</v>
      </c>
    </row>
    <row r="99" spans="2:6" ht="24" thickBot="1" x14ac:dyDescent="0.4">
      <c r="B99" s="146" t="s">
        <v>437</v>
      </c>
      <c r="C99" s="153">
        <v>0</v>
      </c>
      <c r="D99" s="153">
        <v>3000</v>
      </c>
      <c r="E99" s="153">
        <v>0</v>
      </c>
      <c r="F99" s="153">
        <v>0</v>
      </c>
    </row>
    <row r="100" spans="2:6" ht="24" thickBot="1" x14ac:dyDescent="0.4">
      <c r="B100" s="146" t="s">
        <v>453</v>
      </c>
      <c r="C100" s="151"/>
      <c r="D100" s="151"/>
      <c r="E100" s="151"/>
      <c r="F100" s="151"/>
    </row>
    <row r="101" spans="2:6" ht="24" thickBot="1" x14ac:dyDescent="0.4">
      <c r="B101" s="146" t="s">
        <v>454</v>
      </c>
      <c r="C101" s="151"/>
      <c r="D101" s="151"/>
      <c r="E101" s="151"/>
      <c r="F101" s="151"/>
    </row>
    <row r="102" spans="2:6" ht="24" thickBot="1" x14ac:dyDescent="0.4">
      <c r="B102" s="146" t="s">
        <v>455</v>
      </c>
      <c r="C102" s="153"/>
      <c r="D102" s="153"/>
      <c r="E102" s="153"/>
      <c r="F102" s="153"/>
    </row>
    <row r="103" spans="2:6" ht="24" thickBot="1" x14ac:dyDescent="0.4">
      <c r="B103" s="167" t="s">
        <v>464</v>
      </c>
      <c r="C103" s="175">
        <f>C88+C98</f>
        <v>0</v>
      </c>
      <c r="D103" s="175">
        <f t="shared" ref="D103:F103" si="4">D88+D98</f>
        <v>3000</v>
      </c>
      <c r="E103" s="175">
        <f t="shared" si="4"/>
        <v>0</v>
      </c>
      <c r="F103" s="175">
        <f t="shared" si="4"/>
        <v>0</v>
      </c>
    </row>
    <row r="104" spans="2:6" ht="24" thickBot="1" x14ac:dyDescent="0.4">
      <c r="B104" s="169" t="s">
        <v>458</v>
      </c>
      <c r="C104" s="1919"/>
      <c r="D104" s="1920"/>
      <c r="E104" s="1920"/>
      <c r="F104" s="1921"/>
    </row>
    <row r="105" spans="2:6" ht="63.75" thickBot="1" x14ac:dyDescent="0.4">
      <c r="B105" s="169" t="s">
        <v>465</v>
      </c>
      <c r="C105" s="176" t="s">
        <v>466</v>
      </c>
      <c r="D105" s="158" t="s">
        <v>449</v>
      </c>
      <c r="E105" s="159"/>
      <c r="F105" s="160"/>
    </row>
    <row r="106" spans="2:6" ht="24" thickBot="1" x14ac:dyDescent="0.4">
      <c r="B106" s="128" t="s">
        <v>427</v>
      </c>
      <c r="C106" s="1930" t="s">
        <v>466</v>
      </c>
      <c r="D106" s="1931"/>
      <c r="E106" s="1931"/>
      <c r="F106" s="1932"/>
    </row>
    <row r="107" spans="2:6" ht="24" thickBot="1" x14ac:dyDescent="0.4">
      <c r="B107" s="128" t="s">
        <v>21</v>
      </c>
      <c r="C107" s="1922" t="s">
        <v>450</v>
      </c>
      <c r="D107" s="1923"/>
      <c r="E107" s="1923"/>
      <c r="F107" s="1924"/>
    </row>
    <row r="108" spans="2:6" x14ac:dyDescent="0.35">
      <c r="B108" s="1925"/>
      <c r="C108" s="172">
        <v>2023</v>
      </c>
      <c r="D108" s="172">
        <v>2024</v>
      </c>
      <c r="E108" s="172">
        <v>2025</v>
      </c>
      <c r="F108" s="172">
        <v>2026</v>
      </c>
    </row>
    <row r="109" spans="2:6" ht="24" thickBot="1" x14ac:dyDescent="0.4">
      <c r="B109" s="1926"/>
      <c r="C109" s="177" t="s">
        <v>22</v>
      </c>
      <c r="D109" s="177" t="s">
        <v>23</v>
      </c>
      <c r="E109" s="177" t="s">
        <v>23</v>
      </c>
      <c r="F109" s="177" t="s">
        <v>23</v>
      </c>
    </row>
    <row r="110" spans="2:6" ht="24" thickBot="1" x14ac:dyDescent="0.4">
      <c r="B110" s="128" t="s">
        <v>33</v>
      </c>
      <c r="C110" s="174"/>
      <c r="D110" s="163"/>
      <c r="E110" s="163"/>
      <c r="F110" s="174"/>
    </row>
    <row r="111" spans="2:6" ht="24" thickBot="1" x14ac:dyDescent="0.4">
      <c r="B111" s="128" t="s">
        <v>431</v>
      </c>
      <c r="C111" s="141"/>
      <c r="D111" s="141">
        <v>14420</v>
      </c>
      <c r="E111" s="141"/>
      <c r="F111" s="141">
        <v>0</v>
      </c>
    </row>
    <row r="112" spans="2:6" ht="24" thickBot="1" x14ac:dyDescent="0.4">
      <c r="B112" s="128" t="s">
        <v>432</v>
      </c>
      <c r="C112" s="141"/>
      <c r="D112" s="141"/>
      <c r="E112" s="141"/>
      <c r="F112" s="141"/>
    </row>
    <row r="113" spans="2:12" ht="24" thickBot="1" x14ac:dyDescent="0.4">
      <c r="B113" s="128" t="s">
        <v>433</v>
      </c>
      <c r="C113" s="164"/>
      <c r="D113" s="165"/>
      <c r="E113" s="165"/>
      <c r="F113" s="165"/>
      <c r="H113" s="166"/>
      <c r="I113" s="166"/>
      <c r="J113" s="166"/>
      <c r="K113" s="166"/>
      <c r="L113" s="166"/>
    </row>
    <row r="114" spans="2:12" ht="24" thickBot="1" x14ac:dyDescent="0.4">
      <c r="B114" s="128" t="s">
        <v>434</v>
      </c>
      <c r="C114" s="164"/>
      <c r="D114" s="165"/>
      <c r="E114" s="165"/>
      <c r="F114" s="165"/>
    </row>
    <row r="115" spans="2:12" ht="24" thickBot="1" x14ac:dyDescent="0.4">
      <c r="B115" s="128" t="s">
        <v>47</v>
      </c>
      <c r="C115" s="139"/>
      <c r="D115" s="143"/>
      <c r="E115" s="143"/>
      <c r="F115" s="143"/>
    </row>
    <row r="116" spans="2:12" ht="24" thickBot="1" x14ac:dyDescent="0.4">
      <c r="B116" s="1927" t="s">
        <v>467</v>
      </c>
      <c r="C116" s="1928"/>
      <c r="D116" s="1928"/>
      <c r="E116" s="1928"/>
      <c r="F116" s="1929"/>
    </row>
    <row r="117" spans="2:12" x14ac:dyDescent="0.35">
      <c r="B117" s="1925"/>
      <c r="C117" s="138">
        <v>2023</v>
      </c>
      <c r="D117" s="138">
        <v>2024</v>
      </c>
      <c r="E117" s="138">
        <v>2025</v>
      </c>
      <c r="F117" s="138">
        <v>2026</v>
      </c>
    </row>
    <row r="118" spans="2:12" ht="24" thickBot="1" x14ac:dyDescent="0.4">
      <c r="B118" s="1926"/>
      <c r="C118" s="140" t="s">
        <v>22</v>
      </c>
      <c r="D118" s="140" t="s">
        <v>23</v>
      </c>
      <c r="E118" s="140" t="s">
        <v>23</v>
      </c>
      <c r="F118" s="140" t="s">
        <v>23</v>
      </c>
    </row>
    <row r="119" spans="2:12" ht="24" thickBot="1" x14ac:dyDescent="0.4">
      <c r="B119" s="144" t="s">
        <v>452</v>
      </c>
      <c r="C119" s="145">
        <f>C120+C121+C122+C123</f>
        <v>0</v>
      </c>
      <c r="D119" s="145">
        <f t="shared" ref="D119:F119" si="5">D120+D121+D122+D123</f>
        <v>0</v>
      </c>
      <c r="E119" s="145">
        <f t="shared" si="5"/>
        <v>0</v>
      </c>
      <c r="F119" s="145">
        <f t="shared" si="5"/>
        <v>0</v>
      </c>
    </row>
    <row r="120" spans="2:12" ht="24" thickBot="1" x14ac:dyDescent="0.4">
      <c r="B120" s="146" t="s">
        <v>437</v>
      </c>
      <c r="C120" s="145"/>
      <c r="D120" s="145"/>
      <c r="E120" s="145"/>
      <c r="F120" s="145"/>
    </row>
    <row r="121" spans="2:12" ht="24" thickBot="1" x14ac:dyDescent="0.4">
      <c r="B121" s="146" t="s">
        <v>453</v>
      </c>
      <c r="C121" s="145"/>
      <c r="D121" s="145"/>
      <c r="E121" s="145"/>
      <c r="F121" s="145"/>
    </row>
    <row r="122" spans="2:12" ht="24" thickBot="1" x14ac:dyDescent="0.4">
      <c r="B122" s="146" t="s">
        <v>454</v>
      </c>
      <c r="C122" s="151"/>
      <c r="D122" s="151"/>
      <c r="E122" s="151"/>
      <c r="F122" s="151"/>
    </row>
    <row r="123" spans="2:12" ht="24" thickBot="1" x14ac:dyDescent="0.4">
      <c r="B123" s="146" t="s">
        <v>455</v>
      </c>
      <c r="C123" s="151"/>
      <c r="D123" s="151"/>
      <c r="E123" s="151"/>
      <c r="F123" s="151"/>
    </row>
    <row r="124" spans="2:12" ht="24" thickBot="1" x14ac:dyDescent="0.4">
      <c r="B124" s="144" t="s">
        <v>456</v>
      </c>
      <c r="C124" s="153">
        <f>C125+C126+C127+C128</f>
        <v>0</v>
      </c>
      <c r="D124" s="153">
        <f>D125</f>
        <v>14420</v>
      </c>
      <c r="E124" s="153">
        <f>E125</f>
        <v>0</v>
      </c>
      <c r="F124" s="153">
        <v>0</v>
      </c>
    </row>
    <row r="125" spans="2:12" ht="24" thickBot="1" x14ac:dyDescent="0.4">
      <c r="B125" s="146" t="s">
        <v>437</v>
      </c>
      <c r="C125" s="153">
        <v>0</v>
      </c>
      <c r="D125" s="153">
        <f>D111</f>
        <v>14420</v>
      </c>
      <c r="E125" s="153">
        <f>E111</f>
        <v>0</v>
      </c>
      <c r="F125" s="153">
        <v>0</v>
      </c>
    </row>
    <row r="126" spans="2:12" ht="24" thickBot="1" x14ac:dyDescent="0.4">
      <c r="B126" s="146" t="s">
        <v>453</v>
      </c>
      <c r="C126" s="153"/>
      <c r="D126" s="153"/>
      <c r="E126" s="153"/>
      <c r="F126" s="153"/>
    </row>
    <row r="127" spans="2:12" ht="24" thickBot="1" x14ac:dyDescent="0.4">
      <c r="B127" s="146" t="s">
        <v>454</v>
      </c>
      <c r="C127" s="153"/>
      <c r="D127" s="153"/>
      <c r="E127" s="153"/>
      <c r="F127" s="153"/>
    </row>
    <row r="128" spans="2:12" ht="24" thickBot="1" x14ac:dyDescent="0.4">
      <c r="B128" s="146" t="s">
        <v>455</v>
      </c>
      <c r="C128" s="153"/>
      <c r="D128" s="153"/>
      <c r="E128" s="153"/>
      <c r="F128" s="153"/>
    </row>
    <row r="129" spans="2:12" ht="24" thickBot="1" x14ac:dyDescent="0.4">
      <c r="B129" s="167" t="s">
        <v>468</v>
      </c>
      <c r="C129" s="175">
        <f>C119+C124</f>
        <v>0</v>
      </c>
      <c r="D129" s="175">
        <f t="shared" ref="D129:F129" si="6">D119+D124</f>
        <v>14420</v>
      </c>
      <c r="E129" s="175">
        <f t="shared" si="6"/>
        <v>0</v>
      </c>
      <c r="F129" s="175">
        <f t="shared" si="6"/>
        <v>0</v>
      </c>
    </row>
    <row r="130" spans="2:12" ht="24" thickBot="1" x14ac:dyDescent="0.4">
      <c r="B130" s="169" t="s">
        <v>458</v>
      </c>
      <c r="C130" s="1919"/>
      <c r="D130" s="1920"/>
      <c r="E130" s="1920"/>
      <c r="F130" s="1921"/>
    </row>
    <row r="131" spans="2:12" ht="79.5" thickBot="1" x14ac:dyDescent="0.4">
      <c r="B131" s="169" t="s">
        <v>469</v>
      </c>
      <c r="C131" s="176" t="s">
        <v>470</v>
      </c>
      <c r="D131" s="158" t="s">
        <v>449</v>
      </c>
      <c r="E131" s="159"/>
      <c r="F131" s="160"/>
    </row>
    <row r="132" spans="2:12" ht="24" thickBot="1" x14ac:dyDescent="0.4">
      <c r="B132" s="128" t="s">
        <v>427</v>
      </c>
      <c r="C132" s="1930" t="s">
        <v>471</v>
      </c>
      <c r="D132" s="1931"/>
      <c r="E132" s="1931"/>
      <c r="F132" s="1932"/>
    </row>
    <row r="133" spans="2:12" ht="24" thickBot="1" x14ac:dyDescent="0.4">
      <c r="B133" s="128" t="s">
        <v>21</v>
      </c>
      <c r="C133" s="1922" t="s">
        <v>472</v>
      </c>
      <c r="D133" s="1923"/>
      <c r="E133" s="1923"/>
      <c r="F133" s="1924"/>
    </row>
    <row r="134" spans="2:12" x14ac:dyDescent="0.35">
      <c r="B134" s="1925"/>
      <c r="C134" s="172">
        <v>2023</v>
      </c>
      <c r="D134" s="172">
        <v>2024</v>
      </c>
      <c r="E134" s="172">
        <v>2025</v>
      </c>
      <c r="F134" s="172">
        <v>2026</v>
      </c>
    </row>
    <row r="135" spans="2:12" ht="24" thickBot="1" x14ac:dyDescent="0.4">
      <c r="B135" s="1926"/>
      <c r="C135" s="177" t="s">
        <v>22</v>
      </c>
      <c r="D135" s="177" t="s">
        <v>23</v>
      </c>
      <c r="E135" s="177" t="s">
        <v>23</v>
      </c>
      <c r="F135" s="177" t="s">
        <v>23</v>
      </c>
    </row>
    <row r="136" spans="2:12" ht="24" thickBot="1" x14ac:dyDescent="0.4">
      <c r="B136" s="128" t="s">
        <v>33</v>
      </c>
      <c r="C136" s="174"/>
      <c r="D136" s="163">
        <v>1500</v>
      </c>
      <c r="E136" s="163"/>
      <c r="F136" s="174"/>
      <c r="K136" s="178"/>
    </row>
    <row r="137" spans="2:12" ht="24" thickBot="1" x14ac:dyDescent="0.4">
      <c r="B137" s="128" t="s">
        <v>431</v>
      </c>
      <c r="C137" s="141"/>
      <c r="D137" s="179">
        <v>8274</v>
      </c>
      <c r="E137" s="141">
        <v>73</v>
      </c>
      <c r="F137" s="141"/>
      <c r="K137" s="178"/>
    </row>
    <row r="138" spans="2:12" ht="24" thickBot="1" x14ac:dyDescent="0.4">
      <c r="B138" s="128" t="s">
        <v>432</v>
      </c>
      <c r="C138" s="141"/>
      <c r="D138" s="141"/>
      <c r="E138" s="141"/>
      <c r="F138" s="141"/>
      <c r="K138" s="178"/>
    </row>
    <row r="139" spans="2:12" ht="24" thickBot="1" x14ac:dyDescent="0.4">
      <c r="B139" s="128" t="s">
        <v>433</v>
      </c>
      <c r="C139" s="164"/>
      <c r="D139" s="165"/>
      <c r="E139" s="165"/>
      <c r="F139" s="165"/>
      <c r="H139" s="166"/>
      <c r="I139" s="166"/>
      <c r="J139" s="166"/>
      <c r="K139" s="178"/>
      <c r="L139" s="166"/>
    </row>
    <row r="140" spans="2:12" ht="24" thickBot="1" x14ac:dyDescent="0.4">
      <c r="B140" s="128" t="s">
        <v>434</v>
      </c>
      <c r="C140" s="164"/>
      <c r="D140" s="165"/>
      <c r="E140" s="165"/>
      <c r="F140" s="165"/>
      <c r="K140" s="178"/>
    </row>
    <row r="141" spans="2:12" ht="24" thickBot="1" x14ac:dyDescent="0.4">
      <c r="B141" s="128" t="s">
        <v>47</v>
      </c>
      <c r="C141" s="139"/>
      <c r="D141" s="143"/>
      <c r="E141" s="143"/>
      <c r="F141" s="143"/>
      <c r="K141" s="178"/>
    </row>
    <row r="142" spans="2:12" ht="24" thickBot="1" x14ac:dyDescent="0.4">
      <c r="B142" s="1927" t="s">
        <v>473</v>
      </c>
      <c r="C142" s="1928"/>
      <c r="D142" s="1928"/>
      <c r="E142" s="1928"/>
      <c r="F142" s="1929"/>
      <c r="K142" s="178"/>
    </row>
    <row r="143" spans="2:12" x14ac:dyDescent="0.35">
      <c r="B143" s="1925"/>
      <c r="C143" s="138">
        <v>2023</v>
      </c>
      <c r="D143" s="138">
        <v>2024</v>
      </c>
      <c r="E143" s="138">
        <v>2025</v>
      </c>
      <c r="F143" s="138">
        <v>2026</v>
      </c>
      <c r="K143" s="178"/>
    </row>
    <row r="144" spans="2:12" ht="24" thickBot="1" x14ac:dyDescent="0.4">
      <c r="B144" s="1926"/>
      <c r="C144" s="140" t="s">
        <v>22</v>
      </c>
      <c r="D144" s="140" t="s">
        <v>23</v>
      </c>
      <c r="E144" s="140" t="s">
        <v>23</v>
      </c>
      <c r="F144" s="140" t="s">
        <v>23</v>
      </c>
      <c r="K144" s="178"/>
    </row>
    <row r="145" spans="2:11" ht="24" thickBot="1" x14ac:dyDescent="0.4">
      <c r="B145" s="144" t="s">
        <v>452</v>
      </c>
      <c r="C145" s="145">
        <f>C146+C147+C148+C149</f>
        <v>0</v>
      </c>
      <c r="D145" s="145">
        <f>D146+D147+D148+D149</f>
        <v>0</v>
      </c>
      <c r="E145" s="145">
        <f>E146+E147+E148+E149</f>
        <v>0</v>
      </c>
      <c r="F145" s="145">
        <f>F146+F147+F148+F149</f>
        <v>0</v>
      </c>
      <c r="K145" s="178"/>
    </row>
    <row r="146" spans="2:11" ht="24" thickBot="1" x14ac:dyDescent="0.4">
      <c r="B146" s="146" t="s">
        <v>437</v>
      </c>
      <c r="C146" s="145"/>
      <c r="D146" s="145"/>
      <c r="E146" s="145"/>
      <c r="F146" s="145"/>
      <c r="K146" s="178"/>
    </row>
    <row r="147" spans="2:11" ht="24" thickBot="1" x14ac:dyDescent="0.4">
      <c r="B147" s="146" t="s">
        <v>453</v>
      </c>
      <c r="C147" s="145"/>
      <c r="D147" s="145"/>
      <c r="E147" s="145"/>
      <c r="F147" s="145"/>
      <c r="K147" s="178"/>
    </row>
    <row r="148" spans="2:11" ht="24" thickBot="1" x14ac:dyDescent="0.4">
      <c r="B148" s="146" t="s">
        <v>454</v>
      </c>
      <c r="C148" s="151"/>
      <c r="D148" s="151"/>
      <c r="E148" s="151"/>
      <c r="F148" s="151"/>
      <c r="K148" s="178"/>
    </row>
    <row r="149" spans="2:11" ht="24" thickBot="1" x14ac:dyDescent="0.4">
      <c r="B149" s="146" t="s">
        <v>455</v>
      </c>
      <c r="C149" s="151"/>
      <c r="D149" s="151"/>
      <c r="E149" s="151"/>
      <c r="F149" s="151"/>
      <c r="K149" s="178"/>
    </row>
    <row r="150" spans="2:11" ht="24" thickBot="1" x14ac:dyDescent="0.4">
      <c r="B150" s="144" t="s">
        <v>456</v>
      </c>
      <c r="C150" s="153">
        <f>C151+C152+C153</f>
        <v>0</v>
      </c>
      <c r="D150" s="153">
        <f t="shared" ref="D150" si="7">D151+D152+D153</f>
        <v>8274</v>
      </c>
      <c r="E150" s="153">
        <f>E151+E152+E153</f>
        <v>73</v>
      </c>
      <c r="F150" s="153">
        <f>F151+F152+F153</f>
        <v>0</v>
      </c>
      <c r="K150" s="178"/>
    </row>
    <row r="151" spans="2:11" ht="24" thickBot="1" x14ac:dyDescent="0.4">
      <c r="B151" s="146" t="s">
        <v>437</v>
      </c>
      <c r="C151" s="153">
        <v>0</v>
      </c>
      <c r="D151" s="153">
        <f>D137</f>
        <v>8274</v>
      </c>
      <c r="E151" s="153">
        <f>E137</f>
        <v>73</v>
      </c>
      <c r="F151" s="153"/>
      <c r="K151" s="178"/>
    </row>
    <row r="152" spans="2:11" ht="24" thickBot="1" x14ac:dyDescent="0.4">
      <c r="B152" s="146" t="s">
        <v>453</v>
      </c>
      <c r="C152" s="153"/>
      <c r="D152" s="153"/>
      <c r="E152" s="153"/>
      <c r="F152" s="153"/>
      <c r="K152" s="180"/>
    </row>
    <row r="153" spans="2:11" ht="24" thickBot="1" x14ac:dyDescent="0.4">
      <c r="B153" s="146" t="s">
        <v>454</v>
      </c>
      <c r="C153" s="153"/>
      <c r="D153" s="153"/>
      <c r="E153" s="153"/>
      <c r="F153" s="153"/>
    </row>
    <row r="154" spans="2:11" ht="24" thickBot="1" x14ac:dyDescent="0.4">
      <c r="B154" s="146" t="s">
        <v>455</v>
      </c>
      <c r="C154" s="153"/>
      <c r="D154" s="153"/>
      <c r="E154" s="153"/>
      <c r="F154" s="153"/>
    </row>
    <row r="155" spans="2:11" ht="24" thickBot="1" x14ac:dyDescent="0.4">
      <c r="B155" s="167" t="s">
        <v>474</v>
      </c>
      <c r="C155" s="175">
        <f>C145+C150</f>
        <v>0</v>
      </c>
      <c r="D155" s="175">
        <f>D145+D150</f>
        <v>8274</v>
      </c>
      <c r="E155" s="175">
        <f>E145+E150</f>
        <v>73</v>
      </c>
      <c r="F155" s="175">
        <f>F145+F150</f>
        <v>0</v>
      </c>
    </row>
    <row r="156" spans="2:11" ht="24" thickBot="1" x14ac:dyDescent="0.4">
      <c r="B156" s="169" t="s">
        <v>458</v>
      </c>
      <c r="C156" s="1919"/>
      <c r="D156" s="1920"/>
      <c r="E156" s="1920"/>
      <c r="F156" s="1921"/>
    </row>
    <row r="157" spans="2:11" ht="24" thickBot="1" x14ac:dyDescent="0.4">
      <c r="B157" s="169" t="s">
        <v>458</v>
      </c>
      <c r="C157" s="1919"/>
      <c r="D157" s="1920"/>
      <c r="E157" s="1920"/>
      <c r="F157" s="1921"/>
    </row>
    <row r="158" spans="2:11" ht="32.25" thickBot="1" x14ac:dyDescent="0.4">
      <c r="B158" s="134" t="s">
        <v>475</v>
      </c>
      <c r="C158" s="181">
        <f>C49+C76+C103+C129+C155</f>
        <v>250000</v>
      </c>
      <c r="D158" s="181">
        <f>D49+D76+D103+D129+D155</f>
        <v>280000</v>
      </c>
      <c r="E158" s="181">
        <f>E49+E76+E103+E129+E155</f>
        <v>250073</v>
      </c>
      <c r="F158" s="181">
        <f>F49+F76+F103+F129+F155</f>
        <v>250000</v>
      </c>
    </row>
    <row r="159" spans="2:11" ht="32.25" thickBot="1" x14ac:dyDescent="0.4">
      <c r="B159" s="134" t="s">
        <v>476</v>
      </c>
      <c r="C159" s="181">
        <f>C158</f>
        <v>250000</v>
      </c>
      <c r="D159" s="181">
        <f t="shared" ref="D159:F159" si="8">D158</f>
        <v>280000</v>
      </c>
      <c r="E159" s="181">
        <f t="shared" si="8"/>
        <v>250073</v>
      </c>
      <c r="F159" s="181">
        <f t="shared" si="8"/>
        <v>250000</v>
      </c>
    </row>
    <row r="160" spans="2:11" ht="24" thickBot="1" x14ac:dyDescent="0.4">
      <c r="B160" s="144" t="s">
        <v>436</v>
      </c>
      <c r="C160" s="182">
        <f>C161+C162</f>
        <v>0</v>
      </c>
      <c r="D160" s="182">
        <f t="shared" ref="D160:F160" si="9">D161+D162</f>
        <v>0</v>
      </c>
      <c r="E160" s="182">
        <f t="shared" si="9"/>
        <v>0</v>
      </c>
      <c r="F160" s="182">
        <f t="shared" si="9"/>
        <v>0</v>
      </c>
    </row>
    <row r="161" spans="2:6" ht="24" thickBot="1" x14ac:dyDescent="0.4">
      <c r="B161" s="146" t="s">
        <v>437</v>
      </c>
      <c r="C161" s="153">
        <v>0</v>
      </c>
      <c r="D161" s="153">
        <v>0</v>
      </c>
      <c r="E161" s="153">
        <v>0</v>
      </c>
      <c r="F161" s="153">
        <v>0</v>
      </c>
    </row>
    <row r="162" spans="2:6" ht="24" thickBot="1" x14ac:dyDescent="0.4">
      <c r="B162" s="146" t="s">
        <v>477</v>
      </c>
      <c r="C162" s="153">
        <v>0</v>
      </c>
      <c r="D162" s="153">
        <v>0</v>
      </c>
      <c r="E162" s="153">
        <v>0</v>
      </c>
      <c r="F162" s="153">
        <v>0</v>
      </c>
    </row>
    <row r="163" spans="2:6" ht="24" thickBot="1" x14ac:dyDescent="0.4">
      <c r="B163" s="144" t="s">
        <v>478</v>
      </c>
      <c r="C163" s="182">
        <f>C164+C165</f>
        <v>0</v>
      </c>
      <c r="D163" s="182">
        <f t="shared" ref="D163:F163" si="10">D164+D165</f>
        <v>0</v>
      </c>
      <c r="E163" s="182">
        <f t="shared" si="10"/>
        <v>0</v>
      </c>
      <c r="F163" s="182">
        <f t="shared" si="10"/>
        <v>0</v>
      </c>
    </row>
    <row r="164" spans="2:6" ht="24" thickBot="1" x14ac:dyDescent="0.4">
      <c r="B164" s="146" t="s">
        <v>437</v>
      </c>
      <c r="C164" s="153">
        <v>0</v>
      </c>
      <c r="D164" s="153">
        <v>0</v>
      </c>
      <c r="E164" s="153">
        <v>0</v>
      </c>
      <c r="F164" s="153">
        <v>0</v>
      </c>
    </row>
    <row r="165" spans="2:6" ht="24" thickBot="1" x14ac:dyDescent="0.4">
      <c r="B165" s="146" t="s">
        <v>477</v>
      </c>
      <c r="C165" s="153">
        <v>0</v>
      </c>
      <c r="D165" s="153">
        <v>0</v>
      </c>
      <c r="E165" s="153">
        <v>0</v>
      </c>
      <c r="F165" s="153">
        <v>0</v>
      </c>
    </row>
    <row r="166" spans="2:6" ht="24" thickBot="1" x14ac:dyDescent="0.4">
      <c r="B166" s="144" t="s">
        <v>440</v>
      </c>
      <c r="C166" s="182">
        <f>C167+C168</f>
        <v>0</v>
      </c>
      <c r="D166" s="182">
        <f t="shared" ref="D166:F166" si="11">D167+D168</f>
        <v>0</v>
      </c>
      <c r="E166" s="182">
        <f t="shared" si="11"/>
        <v>0</v>
      </c>
      <c r="F166" s="182">
        <f t="shared" si="11"/>
        <v>0</v>
      </c>
    </row>
    <row r="167" spans="2:6" ht="24" thickBot="1" x14ac:dyDescent="0.4">
      <c r="B167" s="146" t="s">
        <v>437</v>
      </c>
      <c r="C167" s="153">
        <v>0</v>
      </c>
      <c r="D167" s="153">
        <v>0</v>
      </c>
      <c r="E167" s="153">
        <v>0</v>
      </c>
      <c r="F167" s="153">
        <v>0</v>
      </c>
    </row>
    <row r="168" spans="2:6" ht="24" thickBot="1" x14ac:dyDescent="0.4">
      <c r="B168" s="146" t="s">
        <v>477</v>
      </c>
      <c r="C168" s="153">
        <v>0</v>
      </c>
      <c r="D168" s="153">
        <v>0</v>
      </c>
      <c r="E168" s="153">
        <v>0</v>
      </c>
      <c r="F168" s="153">
        <v>0</v>
      </c>
    </row>
    <row r="169" spans="2:6" ht="24" thickBot="1" x14ac:dyDescent="0.4">
      <c r="B169" s="144" t="s">
        <v>441</v>
      </c>
      <c r="C169" s="182">
        <f>C170+C171</f>
        <v>250000</v>
      </c>
      <c r="D169" s="182">
        <f>D170+D171</f>
        <v>250000</v>
      </c>
      <c r="E169" s="182">
        <f>E170+E171</f>
        <v>250000</v>
      </c>
      <c r="F169" s="182">
        <f>F170+F171</f>
        <v>250000</v>
      </c>
    </row>
    <row r="170" spans="2:6" ht="24" thickBot="1" x14ac:dyDescent="0.4">
      <c r="B170" s="146" t="s">
        <v>437</v>
      </c>
      <c r="C170" s="153">
        <f t="shared" ref="C170:F171" si="12">C40</f>
        <v>250000</v>
      </c>
      <c r="D170" s="153">
        <f t="shared" si="12"/>
        <v>250000</v>
      </c>
      <c r="E170" s="153">
        <f t="shared" si="12"/>
        <v>250000</v>
      </c>
      <c r="F170" s="153">
        <f t="shared" si="12"/>
        <v>250000</v>
      </c>
    </row>
    <row r="171" spans="2:6" ht="24" thickBot="1" x14ac:dyDescent="0.4">
      <c r="B171" s="146" t="s">
        <v>477</v>
      </c>
      <c r="C171" s="153">
        <f t="shared" si="12"/>
        <v>0</v>
      </c>
      <c r="D171" s="153">
        <f t="shared" si="12"/>
        <v>0</v>
      </c>
      <c r="E171" s="153">
        <f t="shared" si="12"/>
        <v>0</v>
      </c>
      <c r="F171" s="153">
        <f t="shared" si="12"/>
        <v>0</v>
      </c>
    </row>
    <row r="172" spans="2:6" ht="24" thickBot="1" x14ac:dyDescent="0.4">
      <c r="B172" s="144" t="s">
        <v>442</v>
      </c>
      <c r="C172" s="182">
        <f>C173+C174</f>
        <v>0</v>
      </c>
      <c r="D172" s="182">
        <f t="shared" ref="D172:F172" si="13">D173+D174</f>
        <v>0</v>
      </c>
      <c r="E172" s="182">
        <f t="shared" si="13"/>
        <v>0</v>
      </c>
      <c r="F172" s="182">
        <f t="shared" si="13"/>
        <v>0</v>
      </c>
    </row>
    <row r="173" spans="2:6" ht="24" thickBot="1" x14ac:dyDescent="0.4">
      <c r="B173" s="146" t="s">
        <v>437</v>
      </c>
      <c r="C173" s="153">
        <v>0</v>
      </c>
      <c r="D173" s="153">
        <v>0</v>
      </c>
      <c r="E173" s="153">
        <v>0</v>
      </c>
      <c r="F173" s="153">
        <v>0</v>
      </c>
    </row>
    <row r="174" spans="2:6" ht="24" thickBot="1" x14ac:dyDescent="0.4">
      <c r="B174" s="146" t="s">
        <v>477</v>
      </c>
      <c r="C174" s="153">
        <v>0</v>
      </c>
      <c r="D174" s="153">
        <v>0</v>
      </c>
      <c r="E174" s="153">
        <v>0</v>
      </c>
      <c r="F174" s="153">
        <v>0</v>
      </c>
    </row>
    <row r="175" spans="2:6" ht="24" thickBot="1" x14ac:dyDescent="0.4">
      <c r="B175" s="144" t="s">
        <v>443</v>
      </c>
      <c r="C175" s="182">
        <f>C176+C177</f>
        <v>0</v>
      </c>
      <c r="D175" s="182">
        <f>D176+D177</f>
        <v>0</v>
      </c>
      <c r="E175" s="182">
        <f t="shared" ref="E175:F175" si="14">E176+E177</f>
        <v>0</v>
      </c>
      <c r="F175" s="182">
        <f t="shared" si="14"/>
        <v>0</v>
      </c>
    </row>
    <row r="176" spans="2:6" ht="24" thickBot="1" x14ac:dyDescent="0.4">
      <c r="B176" s="146" t="s">
        <v>437</v>
      </c>
      <c r="C176" s="153">
        <v>0</v>
      </c>
      <c r="D176" s="153">
        <v>0</v>
      </c>
      <c r="E176" s="153">
        <v>0</v>
      </c>
      <c r="F176" s="153">
        <v>0</v>
      </c>
    </row>
    <row r="177" spans="2:13" ht="24" thickBot="1" x14ac:dyDescent="0.4">
      <c r="B177" s="146" t="s">
        <v>477</v>
      </c>
      <c r="C177" s="153">
        <v>0</v>
      </c>
      <c r="D177" s="153">
        <v>0</v>
      </c>
      <c r="E177" s="153">
        <v>0</v>
      </c>
      <c r="F177" s="153">
        <v>0</v>
      </c>
    </row>
    <row r="178" spans="2:13" ht="24" thickBot="1" x14ac:dyDescent="0.4">
      <c r="B178" s="144" t="s">
        <v>444</v>
      </c>
      <c r="C178" s="182">
        <f>C179+C180</f>
        <v>0</v>
      </c>
      <c r="D178" s="182">
        <f t="shared" ref="D178:F178" si="15">D179+D180</f>
        <v>0</v>
      </c>
      <c r="E178" s="182">
        <f t="shared" si="15"/>
        <v>0</v>
      </c>
      <c r="F178" s="182">
        <f t="shared" si="15"/>
        <v>0</v>
      </c>
    </row>
    <row r="179" spans="2:13" ht="24" thickBot="1" x14ac:dyDescent="0.4">
      <c r="B179" s="146" t="s">
        <v>437</v>
      </c>
      <c r="C179" s="153">
        <v>0</v>
      </c>
      <c r="D179" s="153">
        <v>0</v>
      </c>
      <c r="E179" s="153">
        <v>0</v>
      </c>
      <c r="F179" s="153">
        <v>0</v>
      </c>
      <c r="M179" s="167"/>
    </row>
    <row r="180" spans="2:13" ht="24" thickBot="1" x14ac:dyDescent="0.4">
      <c r="B180" s="146" t="s">
        <v>477</v>
      </c>
      <c r="C180" s="153">
        <v>0</v>
      </c>
      <c r="D180" s="153">
        <v>0</v>
      </c>
      <c r="E180" s="153">
        <v>0</v>
      </c>
      <c r="F180" s="153">
        <v>0</v>
      </c>
    </row>
    <row r="181" spans="2:13" ht="24" thickBot="1" x14ac:dyDescent="0.4">
      <c r="B181" s="144" t="s">
        <v>479</v>
      </c>
      <c r="C181" s="182">
        <f>C182+C183+C184+C185</f>
        <v>0</v>
      </c>
      <c r="D181" s="182">
        <f t="shared" ref="D181:F181" si="16">D182+D183+D184+D185</f>
        <v>0</v>
      </c>
      <c r="E181" s="182">
        <f t="shared" si="16"/>
        <v>0</v>
      </c>
      <c r="F181" s="182">
        <f t="shared" si="16"/>
        <v>0</v>
      </c>
    </row>
    <row r="182" spans="2:13" ht="24" thickBot="1" x14ac:dyDescent="0.4">
      <c r="B182" s="146" t="s">
        <v>437</v>
      </c>
      <c r="C182" s="153">
        <v>0</v>
      </c>
      <c r="D182" s="153">
        <v>0</v>
      </c>
      <c r="E182" s="153">
        <v>0</v>
      </c>
      <c r="F182" s="153">
        <v>0</v>
      </c>
    </row>
    <row r="183" spans="2:13" ht="24" thickBot="1" x14ac:dyDescent="0.4">
      <c r="B183" s="146" t="s">
        <v>480</v>
      </c>
      <c r="C183" s="153">
        <v>0</v>
      </c>
      <c r="D183" s="153">
        <v>0</v>
      </c>
      <c r="E183" s="153">
        <v>0</v>
      </c>
      <c r="F183" s="153">
        <v>0</v>
      </c>
    </row>
    <row r="184" spans="2:13" ht="24" thickBot="1" x14ac:dyDescent="0.4">
      <c r="B184" s="146" t="s">
        <v>454</v>
      </c>
      <c r="C184" s="153">
        <v>0</v>
      </c>
      <c r="D184" s="153">
        <v>0</v>
      </c>
      <c r="E184" s="153">
        <v>0</v>
      </c>
      <c r="F184" s="153">
        <v>0</v>
      </c>
    </row>
    <row r="185" spans="2:13" ht="24" thickBot="1" x14ac:dyDescent="0.4">
      <c r="B185" s="146" t="s">
        <v>455</v>
      </c>
      <c r="C185" s="153">
        <v>0</v>
      </c>
      <c r="D185" s="153">
        <v>0</v>
      </c>
      <c r="E185" s="153">
        <v>0</v>
      </c>
      <c r="F185" s="153">
        <v>0</v>
      </c>
    </row>
    <row r="186" spans="2:13" ht="24" thickBot="1" x14ac:dyDescent="0.4">
      <c r="B186" s="144" t="s">
        <v>481</v>
      </c>
      <c r="C186" s="182">
        <f>C187+C188+C189+C190</f>
        <v>0</v>
      </c>
      <c r="D186" s="182">
        <f>D187+D188+D189+D190</f>
        <v>30000</v>
      </c>
      <c r="E186" s="182">
        <f>E187+E188+E189+E190</f>
        <v>0</v>
      </c>
      <c r="F186" s="182">
        <f t="shared" ref="F186" si="17">F187+F188+F189+F190</f>
        <v>0</v>
      </c>
    </row>
    <row r="187" spans="2:13" ht="24" thickBot="1" x14ac:dyDescent="0.4">
      <c r="B187" s="146" t="s">
        <v>437</v>
      </c>
      <c r="C187" s="153">
        <f>+C129+C76+C103</f>
        <v>0</v>
      </c>
      <c r="D187" s="153">
        <f>D137+D111+D85+D58</f>
        <v>30000</v>
      </c>
      <c r="E187" s="153">
        <f>+E129+E76+E103</f>
        <v>0</v>
      </c>
      <c r="F187" s="153">
        <f>+F129+F76+F103</f>
        <v>0</v>
      </c>
    </row>
    <row r="188" spans="2:13" ht="24" thickBot="1" x14ac:dyDescent="0.4">
      <c r="B188" s="146" t="s">
        <v>480</v>
      </c>
      <c r="C188" s="153">
        <v>0</v>
      </c>
      <c r="D188" s="153">
        <v>0</v>
      </c>
      <c r="E188" s="153">
        <v>0</v>
      </c>
      <c r="F188" s="153">
        <v>0</v>
      </c>
    </row>
    <row r="189" spans="2:13" ht="24" thickBot="1" x14ac:dyDescent="0.4">
      <c r="B189" s="146" t="s">
        <v>454</v>
      </c>
      <c r="C189" s="153">
        <v>0</v>
      </c>
      <c r="D189" s="153">
        <v>0</v>
      </c>
      <c r="E189" s="153">
        <v>0</v>
      </c>
      <c r="F189" s="153">
        <v>0</v>
      </c>
    </row>
    <row r="190" spans="2:13" ht="24" thickBot="1" x14ac:dyDescent="0.4">
      <c r="B190" s="146" t="s">
        <v>455</v>
      </c>
      <c r="C190" s="153">
        <v>0</v>
      </c>
      <c r="D190" s="153">
        <v>0</v>
      </c>
      <c r="E190" s="153">
        <v>0</v>
      </c>
      <c r="F190" s="153">
        <v>0</v>
      </c>
    </row>
    <row r="191" spans="2:13" ht="24" thickBot="1" x14ac:dyDescent="0.4">
      <c r="B191" s="183" t="s">
        <v>482</v>
      </c>
      <c r="C191" s="184">
        <f>IF(C159-C158=0,0,"Error")</f>
        <v>0</v>
      </c>
      <c r="D191" s="184">
        <f t="shared" ref="D191:F191" si="18">IF(D159-D158=0,0,"Error")</f>
        <v>0</v>
      </c>
      <c r="E191" s="184">
        <f t="shared" si="18"/>
        <v>0</v>
      </c>
      <c r="F191" s="184">
        <f t="shared" si="18"/>
        <v>0</v>
      </c>
    </row>
    <row r="192" spans="2:13" x14ac:dyDescent="0.35">
      <c r="B192" s="185"/>
      <c r="C192" s="186"/>
      <c r="D192" s="186"/>
      <c r="E192" s="186"/>
      <c r="F192" s="186"/>
    </row>
    <row r="193" spans="2:6" x14ac:dyDescent="0.35">
      <c r="B193" s="185"/>
      <c r="C193" s="186"/>
      <c r="D193" s="186"/>
      <c r="E193" s="186"/>
      <c r="F193" s="186"/>
    </row>
    <row r="194" spans="2:6" x14ac:dyDescent="0.35">
      <c r="B194" s="185"/>
      <c r="C194" s="186"/>
      <c r="D194" s="186"/>
      <c r="E194" s="186"/>
      <c r="F194" s="186"/>
    </row>
  </sheetData>
  <mergeCells count="42">
    <mergeCell ref="B7:F7"/>
    <mergeCell ref="B1:F1"/>
    <mergeCell ref="B2:F2"/>
    <mergeCell ref="C4:F4"/>
    <mergeCell ref="C5:F5"/>
    <mergeCell ref="C6:F6"/>
    <mergeCell ref="C53:F53"/>
    <mergeCell ref="B8:F8"/>
    <mergeCell ref="C9:F9"/>
    <mergeCell ref="B10:B11"/>
    <mergeCell ref="C16:F16"/>
    <mergeCell ref="B17:F17"/>
    <mergeCell ref="C18:F18"/>
    <mergeCell ref="C19:F19"/>
    <mergeCell ref="C20:F20"/>
    <mergeCell ref="B29:F29"/>
    <mergeCell ref="B50:F50"/>
    <mergeCell ref="B51:F51"/>
    <mergeCell ref="C106:F106"/>
    <mergeCell ref="C54:F54"/>
    <mergeCell ref="B55:B56"/>
    <mergeCell ref="B63:F63"/>
    <mergeCell ref="B64:B65"/>
    <mergeCell ref="C77:F77"/>
    <mergeCell ref="C80:F80"/>
    <mergeCell ref="C81:F81"/>
    <mergeCell ref="B82:B83"/>
    <mergeCell ref="B90:F90"/>
    <mergeCell ref="B91:B92"/>
    <mergeCell ref="C104:F104"/>
    <mergeCell ref="C157:F157"/>
    <mergeCell ref="C107:F107"/>
    <mergeCell ref="B108:B109"/>
    <mergeCell ref="B116:F116"/>
    <mergeCell ref="B117:B118"/>
    <mergeCell ref="C130:F130"/>
    <mergeCell ref="C132:F132"/>
    <mergeCell ref="C133:F133"/>
    <mergeCell ref="B134:B135"/>
    <mergeCell ref="B142:F142"/>
    <mergeCell ref="B143:B144"/>
    <mergeCell ref="C156:F156"/>
  </mergeCells>
  <pageMargins left="0.7" right="0.7" top="0.75" bottom="0.75" header="0.3" footer="0.3"/>
  <pageSetup scale="5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48"/>
  <sheetViews>
    <sheetView view="pageBreakPreview" topLeftCell="A108" zoomScale="60" zoomScaleNormal="145" workbookViewId="0">
      <selection activeCell="E131" sqref="E131"/>
    </sheetView>
  </sheetViews>
  <sheetFormatPr defaultRowHeight="15" x14ac:dyDescent="0.25"/>
  <cols>
    <col min="1" max="1" width="6.7109375" style="456" customWidth="1"/>
    <col min="2" max="2" width="25.140625" style="456" customWidth="1"/>
    <col min="3" max="4" width="21.42578125" style="456" customWidth="1"/>
    <col min="5" max="5" width="34.42578125" style="456" customWidth="1"/>
    <col min="6" max="6" width="27.7109375" style="456" customWidth="1"/>
    <col min="7" max="7" width="21.42578125" style="456" customWidth="1"/>
    <col min="8" max="8" width="9.140625" style="456"/>
    <col min="9" max="9" width="18.42578125" style="456" customWidth="1"/>
    <col min="10" max="10" width="11" style="456" customWidth="1"/>
    <col min="11" max="11" width="11" style="456" bestFit="1" customWidth="1"/>
    <col min="12" max="16384" width="9.140625" style="456"/>
  </cols>
  <sheetData>
    <row r="2" spans="1:8" ht="18" customHeight="1" x14ac:dyDescent="0.25">
      <c r="H2" s="457"/>
    </row>
    <row r="3" spans="1:8" ht="15.75" x14ac:dyDescent="0.25">
      <c r="A3" s="2005" t="s">
        <v>402</v>
      </c>
      <c r="B3" s="2005"/>
      <c r="C3" s="2005"/>
      <c r="D3" s="2005"/>
      <c r="E3" s="2005"/>
      <c r="F3" s="2005"/>
      <c r="G3" s="2005"/>
    </row>
    <row r="4" spans="1:8" ht="15.75" x14ac:dyDescent="0.25">
      <c r="A4" s="458"/>
      <c r="B4" s="2006" t="s">
        <v>403</v>
      </c>
      <c r="C4" s="2006"/>
      <c r="D4" s="2006"/>
      <c r="E4" s="2006"/>
      <c r="F4" s="2006"/>
      <c r="G4" s="458"/>
    </row>
    <row r="5" spans="1:8" ht="16.5" thickBot="1" x14ac:dyDescent="0.3">
      <c r="A5" s="459"/>
      <c r="B5" s="459"/>
      <c r="C5" s="459"/>
      <c r="D5" s="459"/>
      <c r="E5" s="459"/>
      <c r="F5" s="459"/>
      <c r="G5" s="459"/>
    </row>
    <row r="6" spans="1:8" ht="32.25" customHeight="1" thickBot="1" x14ac:dyDescent="0.3">
      <c r="A6" s="459"/>
      <c r="B6" s="460" t="s">
        <v>6</v>
      </c>
      <c r="C6" s="2007" t="s">
        <v>628</v>
      </c>
      <c r="D6" s="2007"/>
      <c r="E6" s="2007"/>
      <c r="F6" s="2007"/>
      <c r="G6" s="459"/>
    </row>
    <row r="7" spans="1:8" ht="16.5" thickBot="1" x14ac:dyDescent="0.3">
      <c r="A7" s="459"/>
      <c r="B7" s="460" t="s">
        <v>8</v>
      </c>
      <c r="C7" s="2008" t="s">
        <v>629</v>
      </c>
      <c r="D7" s="2009"/>
      <c r="E7" s="2009"/>
      <c r="F7" s="2010"/>
      <c r="G7" s="459"/>
    </row>
    <row r="8" spans="1:8" ht="81.75" customHeight="1" thickBot="1" x14ac:dyDescent="0.3">
      <c r="A8" s="459"/>
      <c r="B8" s="460" t="s">
        <v>10</v>
      </c>
      <c r="C8" s="1972" t="s">
        <v>406</v>
      </c>
      <c r="D8" s="1973"/>
      <c r="E8" s="1973"/>
      <c r="F8" s="1974"/>
      <c r="G8" s="461"/>
    </row>
    <row r="9" spans="1:8" ht="82.5" customHeight="1" thickBot="1" x14ac:dyDescent="0.3">
      <c r="A9" s="459"/>
      <c r="B9" s="2011" t="s">
        <v>12</v>
      </c>
      <c r="C9" s="2012"/>
      <c r="D9" s="2012"/>
      <c r="E9" s="2012"/>
      <c r="F9" s="2013"/>
      <c r="G9" s="459"/>
    </row>
    <row r="10" spans="1:8" ht="23.25" customHeight="1" thickBot="1" x14ac:dyDescent="0.3">
      <c r="A10" s="459"/>
      <c r="B10" s="2014" t="s">
        <v>630</v>
      </c>
      <c r="C10" s="2015"/>
      <c r="D10" s="2015"/>
      <c r="E10" s="2015"/>
      <c r="F10" s="2016"/>
      <c r="G10" s="459"/>
    </row>
    <row r="11" spans="1:8" ht="16.5" thickBot="1" x14ac:dyDescent="0.3">
      <c r="A11" s="459"/>
      <c r="B11" s="2014"/>
      <c r="C11" s="2015"/>
      <c r="D11" s="2015"/>
      <c r="E11" s="2015"/>
      <c r="F11" s="2016"/>
      <c r="G11" s="459"/>
    </row>
    <row r="12" spans="1:8" ht="51" customHeight="1" thickBot="1" x14ac:dyDescent="0.3">
      <c r="A12" s="459"/>
      <c r="B12" s="2014"/>
      <c r="C12" s="2015"/>
      <c r="D12" s="2015"/>
      <c r="E12" s="2015"/>
      <c r="F12" s="2016"/>
      <c r="G12" s="459"/>
    </row>
    <row r="13" spans="1:8" ht="15" customHeight="1" thickBot="1" x14ac:dyDescent="0.3">
      <c r="A13" s="459"/>
      <c r="B13" s="462" t="s">
        <v>14</v>
      </c>
      <c r="C13" s="2017" t="s">
        <v>631</v>
      </c>
      <c r="D13" s="1991"/>
      <c r="E13" s="1991"/>
      <c r="F13" s="1992"/>
      <c r="G13" s="459"/>
    </row>
    <row r="14" spans="1:8" ht="15.75" customHeight="1" x14ac:dyDescent="0.25">
      <c r="A14" s="459"/>
      <c r="B14" s="1978" t="s">
        <v>632</v>
      </c>
      <c r="C14" s="463">
        <v>2023</v>
      </c>
      <c r="D14" s="463">
        <v>2024</v>
      </c>
      <c r="E14" s="463">
        <v>2025</v>
      </c>
      <c r="F14" s="463">
        <v>2026</v>
      </c>
      <c r="G14" s="459"/>
    </row>
    <row r="15" spans="1:8" ht="193.5" customHeight="1" thickBot="1" x14ac:dyDescent="0.3">
      <c r="A15" s="459"/>
      <c r="B15" s="1979"/>
      <c r="C15" s="465" t="s">
        <v>22</v>
      </c>
      <c r="D15" s="465" t="s">
        <v>23</v>
      </c>
      <c r="E15" s="465" t="s">
        <v>23</v>
      </c>
      <c r="F15" s="465" t="s">
        <v>23</v>
      </c>
      <c r="G15" s="459"/>
    </row>
    <row r="16" spans="1:8" ht="95.25" customHeight="1" thickBot="1" x14ac:dyDescent="0.3">
      <c r="A16" s="459"/>
      <c r="B16" s="466" t="s">
        <v>633</v>
      </c>
      <c r="C16" s="467">
        <v>0.1</v>
      </c>
      <c r="D16" s="468" t="s">
        <v>634</v>
      </c>
      <c r="E16" s="468" t="s">
        <v>634</v>
      </c>
      <c r="F16" s="468" t="s">
        <v>634</v>
      </c>
      <c r="G16" s="459"/>
    </row>
    <row r="17" spans="1:13" ht="63.75" thickBot="1" x14ac:dyDescent="0.3">
      <c r="A17" s="461"/>
      <c r="B17" s="469" t="s">
        <v>635</v>
      </c>
      <c r="C17" s="470">
        <v>1</v>
      </c>
      <c r="D17" s="468" t="s">
        <v>636</v>
      </c>
      <c r="E17" s="468" t="s">
        <v>636</v>
      </c>
      <c r="F17" s="468" t="s">
        <v>636</v>
      </c>
      <c r="G17" s="459"/>
    </row>
    <row r="18" spans="1:13" ht="65.25" customHeight="1" thickBot="1" x14ac:dyDescent="0.3">
      <c r="A18" s="459"/>
      <c r="B18" s="471" t="s">
        <v>422</v>
      </c>
      <c r="C18" s="1990" t="s">
        <v>637</v>
      </c>
      <c r="D18" s="2018"/>
      <c r="E18" s="2018"/>
      <c r="F18" s="2019"/>
      <c r="G18" s="459"/>
    </row>
    <row r="19" spans="1:13" ht="19.5" customHeight="1" thickBot="1" x14ac:dyDescent="0.3">
      <c r="A19" s="459"/>
      <c r="B19" s="1972" t="s">
        <v>489</v>
      </c>
      <c r="C19" s="1973"/>
      <c r="D19" s="1973"/>
      <c r="E19" s="1973"/>
      <c r="F19" s="1974"/>
      <c r="G19" s="459"/>
    </row>
    <row r="20" spans="1:13" ht="95.25" thickBot="1" x14ac:dyDescent="0.3">
      <c r="A20" s="459"/>
      <c r="B20" s="472" t="s">
        <v>638</v>
      </c>
      <c r="C20" s="473">
        <v>7.2800000000000004E-2</v>
      </c>
      <c r="D20" s="474" t="s">
        <v>490</v>
      </c>
      <c r="E20" s="474" t="s">
        <v>490</v>
      </c>
      <c r="F20" s="474" t="s">
        <v>490</v>
      </c>
      <c r="G20" s="459"/>
    </row>
    <row r="21" spans="1:13" ht="69.75" customHeight="1" thickBot="1" x14ac:dyDescent="0.3">
      <c r="A21" s="459"/>
      <c r="B21" s="472" t="s">
        <v>639</v>
      </c>
      <c r="C21" s="475">
        <v>0.37</v>
      </c>
      <c r="D21" s="474" t="s">
        <v>490</v>
      </c>
      <c r="E21" s="474" t="s">
        <v>490</v>
      </c>
      <c r="F21" s="474" t="s">
        <v>490</v>
      </c>
      <c r="G21" s="459"/>
    </row>
    <row r="22" spans="1:13" ht="83.25" customHeight="1" thickBot="1" x14ac:dyDescent="0.3">
      <c r="A22" s="459"/>
      <c r="B22" s="472" t="s">
        <v>640</v>
      </c>
      <c r="C22" s="476">
        <v>0.252</v>
      </c>
      <c r="D22" s="477" t="s">
        <v>490</v>
      </c>
      <c r="E22" s="477" t="s">
        <v>490</v>
      </c>
      <c r="F22" s="474" t="s">
        <v>490</v>
      </c>
      <c r="G22" s="459"/>
    </row>
    <row r="23" spans="1:13" ht="16.5" thickBot="1" x14ac:dyDescent="0.3">
      <c r="A23" s="459"/>
      <c r="B23" s="2002" t="s">
        <v>493</v>
      </c>
      <c r="C23" s="2003"/>
      <c r="D23" s="2003"/>
      <c r="E23" s="2003"/>
      <c r="F23" s="2004"/>
      <c r="G23" s="459"/>
    </row>
    <row r="24" spans="1:13" ht="12.75" customHeight="1" thickBot="1" x14ac:dyDescent="0.3">
      <c r="A24" s="459"/>
      <c r="B24" s="1987" t="s">
        <v>424</v>
      </c>
      <c r="C24" s="1988"/>
      <c r="D24" s="1988"/>
      <c r="E24" s="1988"/>
      <c r="F24" s="1989"/>
      <c r="G24" s="459"/>
    </row>
    <row r="25" spans="1:13" ht="21" customHeight="1" thickBot="1" x14ac:dyDescent="0.3">
      <c r="A25" s="459"/>
      <c r="B25" s="478" t="s">
        <v>425</v>
      </c>
      <c r="C25" s="1990" t="s">
        <v>641</v>
      </c>
      <c r="D25" s="1991"/>
      <c r="E25" s="1991"/>
      <c r="F25" s="1992"/>
      <c r="G25" s="459"/>
    </row>
    <row r="26" spans="1:13" ht="60" customHeight="1" thickBot="1" x14ac:dyDescent="0.3">
      <c r="A26" s="459"/>
      <c r="B26" s="479" t="s">
        <v>427</v>
      </c>
      <c r="C26" s="1993" t="s">
        <v>642</v>
      </c>
      <c r="D26" s="1994"/>
      <c r="E26" s="1994"/>
      <c r="F26" s="1995"/>
      <c r="G26" s="459"/>
    </row>
    <row r="27" spans="1:13" ht="16.5" thickBot="1" x14ac:dyDescent="0.3">
      <c r="A27" s="459"/>
      <c r="B27" s="480" t="s">
        <v>21</v>
      </c>
      <c r="C27" s="1975" t="s">
        <v>643</v>
      </c>
      <c r="D27" s="1976"/>
      <c r="E27" s="1976"/>
      <c r="F27" s="1977"/>
      <c r="G27" s="459"/>
    </row>
    <row r="28" spans="1:13" ht="15.75" x14ac:dyDescent="0.25">
      <c r="A28" s="459"/>
      <c r="B28" s="1978"/>
      <c r="C28" s="481">
        <v>2023</v>
      </c>
      <c r="D28" s="481">
        <v>2024</v>
      </c>
      <c r="E28" s="481">
        <v>2025</v>
      </c>
      <c r="F28" s="481">
        <v>2026</v>
      </c>
      <c r="G28" s="459"/>
    </row>
    <row r="29" spans="1:13" ht="16.5" thickBot="1" x14ac:dyDescent="0.3">
      <c r="A29" s="459"/>
      <c r="B29" s="1979"/>
      <c r="C29" s="482" t="s">
        <v>22</v>
      </c>
      <c r="D29" s="482" t="s">
        <v>23</v>
      </c>
      <c r="E29" s="482" t="s">
        <v>23</v>
      </c>
      <c r="F29" s="482" t="s">
        <v>23</v>
      </c>
      <c r="G29" s="459"/>
      <c r="I29" s="483"/>
      <c r="J29" s="483"/>
      <c r="K29" s="483"/>
      <c r="L29" s="483"/>
      <c r="M29" s="483"/>
    </row>
    <row r="30" spans="1:13" ht="16.5" thickBot="1" x14ac:dyDescent="0.3">
      <c r="A30" s="459"/>
      <c r="B30" s="480" t="s">
        <v>33</v>
      </c>
      <c r="C30" s="515">
        <v>3000</v>
      </c>
      <c r="D30" s="515">
        <v>3000</v>
      </c>
      <c r="E30" s="515">
        <v>3000</v>
      </c>
      <c r="F30" s="515">
        <v>3000</v>
      </c>
      <c r="G30" s="459"/>
    </row>
    <row r="31" spans="1:13" ht="16.5" thickBot="1" x14ac:dyDescent="0.3">
      <c r="A31" s="459"/>
      <c r="B31" s="480" t="s">
        <v>431</v>
      </c>
      <c r="C31" s="484">
        <f>C60</f>
        <v>83230</v>
      </c>
      <c r="D31" s="484">
        <f t="shared" ref="D31:F31" si="0">D60</f>
        <v>75800</v>
      </c>
      <c r="E31" s="484">
        <f t="shared" si="0"/>
        <v>75800</v>
      </c>
      <c r="F31" s="484">
        <f t="shared" si="0"/>
        <v>75800</v>
      </c>
      <c r="G31" s="459"/>
    </row>
    <row r="32" spans="1:13" ht="84.75" customHeight="1" thickBot="1" x14ac:dyDescent="0.3">
      <c r="A32" s="459"/>
      <c r="B32" s="480" t="s">
        <v>432</v>
      </c>
      <c r="C32" s="484">
        <f>C31/C30</f>
        <v>27.743333333333332</v>
      </c>
      <c r="D32" s="484">
        <f t="shared" ref="D32:F32" si="1">D31/D30</f>
        <v>25.266666666666666</v>
      </c>
      <c r="E32" s="484">
        <f t="shared" si="1"/>
        <v>25.266666666666666</v>
      </c>
      <c r="F32" s="484">
        <f t="shared" si="1"/>
        <v>25.266666666666666</v>
      </c>
      <c r="G32" s="459"/>
    </row>
    <row r="33" spans="1:7" ht="84" customHeight="1" thickBot="1" x14ac:dyDescent="0.3">
      <c r="A33" s="459"/>
      <c r="B33" s="480" t="s">
        <v>433</v>
      </c>
      <c r="C33" s="484">
        <f>C32/C31</f>
        <v>3.3333333333333332E-4</v>
      </c>
      <c r="D33" s="485">
        <f>D30/C30-1</f>
        <v>0</v>
      </c>
      <c r="E33" s="485">
        <f t="shared" ref="E33:F35" si="2">E30/D30-1</f>
        <v>0</v>
      </c>
      <c r="F33" s="485">
        <f t="shared" si="2"/>
        <v>0</v>
      </c>
      <c r="G33" s="459"/>
    </row>
    <row r="34" spans="1:7" ht="79.5" customHeight="1" thickBot="1" x14ac:dyDescent="0.3">
      <c r="A34" s="459"/>
      <c r="B34" s="480" t="s">
        <v>434</v>
      </c>
      <c r="C34" s="484">
        <f>C33/C32</f>
        <v>1.2014898474107893E-5</v>
      </c>
      <c r="D34" s="485">
        <f>D31/C31-1</f>
        <v>-8.9270695662621691E-2</v>
      </c>
      <c r="E34" s="485">
        <f t="shared" si="2"/>
        <v>0</v>
      </c>
      <c r="F34" s="485">
        <f t="shared" si="2"/>
        <v>0</v>
      </c>
      <c r="G34" s="459"/>
    </row>
    <row r="35" spans="1:7" ht="32.25" thickBot="1" x14ac:dyDescent="0.3">
      <c r="A35" s="459"/>
      <c r="B35" s="480" t="s">
        <v>47</v>
      </c>
      <c r="C35" s="484">
        <f>C34/C33</f>
        <v>3.6044695422323685E-2</v>
      </c>
      <c r="D35" s="485">
        <f>D32/C32-1</f>
        <v>-8.9270695662621691E-2</v>
      </c>
      <c r="E35" s="485">
        <f t="shared" si="2"/>
        <v>0</v>
      </c>
      <c r="F35" s="485">
        <f t="shared" si="2"/>
        <v>0</v>
      </c>
      <c r="G35" s="459"/>
    </row>
    <row r="36" spans="1:7" ht="15.75" customHeight="1" thickBot="1" x14ac:dyDescent="0.3">
      <c r="A36" s="459"/>
      <c r="B36" s="1996" t="s">
        <v>644</v>
      </c>
      <c r="C36" s="1997"/>
      <c r="D36" s="1997"/>
      <c r="E36" s="1997"/>
      <c r="F36" s="1998"/>
      <c r="G36" s="459"/>
    </row>
    <row r="37" spans="1:7" ht="15.75" x14ac:dyDescent="0.25">
      <c r="A37" s="459"/>
      <c r="B37" s="1978"/>
      <c r="C37" s="481">
        <v>2023</v>
      </c>
      <c r="D37" s="481">
        <v>2024</v>
      </c>
      <c r="E37" s="481">
        <v>2025</v>
      </c>
      <c r="F37" s="481">
        <v>2026</v>
      </c>
      <c r="G37" s="459"/>
    </row>
    <row r="38" spans="1:7" ht="16.5" thickBot="1" x14ac:dyDescent="0.3">
      <c r="A38" s="459"/>
      <c r="B38" s="1979"/>
      <c r="C38" s="482" t="s">
        <v>22</v>
      </c>
      <c r="D38" s="482" t="s">
        <v>23</v>
      </c>
      <c r="E38" s="482" t="s">
        <v>23</v>
      </c>
      <c r="F38" s="482" t="s">
        <v>23</v>
      </c>
      <c r="G38" s="459"/>
    </row>
    <row r="39" spans="1:7" ht="16.5" thickBot="1" x14ac:dyDescent="0.3">
      <c r="A39" s="459"/>
      <c r="B39" s="486" t="s">
        <v>436</v>
      </c>
      <c r="C39" s="487">
        <f>C40</f>
        <v>63850</v>
      </c>
      <c r="D39" s="487">
        <f>D40</f>
        <v>55200</v>
      </c>
      <c r="E39" s="487">
        <f>E40</f>
        <v>55200</v>
      </c>
      <c r="F39" s="487">
        <f>F40</f>
        <v>55200</v>
      </c>
      <c r="G39" s="459"/>
    </row>
    <row r="40" spans="1:7" ht="16.5" thickBot="1" x14ac:dyDescent="0.3">
      <c r="A40" s="459"/>
      <c r="B40" s="488" t="s">
        <v>437</v>
      </c>
      <c r="C40" s="489">
        <v>63850</v>
      </c>
      <c r="D40" s="487">
        <v>55200</v>
      </c>
      <c r="E40" s="487">
        <v>55200</v>
      </c>
      <c r="F40" s="487">
        <v>55200</v>
      </c>
      <c r="G40" s="459"/>
    </row>
    <row r="41" spans="1:7" ht="16.5" thickBot="1" x14ac:dyDescent="0.3">
      <c r="A41" s="459"/>
      <c r="B41" s="488" t="s">
        <v>438</v>
      </c>
      <c r="C41" s="490"/>
      <c r="D41" s="491"/>
      <c r="E41" s="491"/>
      <c r="F41" s="491"/>
      <c r="G41" s="459"/>
    </row>
    <row r="42" spans="1:7" ht="32.25" thickBot="1" x14ac:dyDescent="0.3">
      <c r="A42" s="459"/>
      <c r="B42" s="486" t="s">
        <v>478</v>
      </c>
      <c r="C42" s="487">
        <f>C43</f>
        <v>10580</v>
      </c>
      <c r="D42" s="487">
        <f>D43</f>
        <v>8980</v>
      </c>
      <c r="E42" s="487">
        <f>E43</f>
        <v>8980</v>
      </c>
      <c r="F42" s="487">
        <f>F43</f>
        <v>8980</v>
      </c>
      <c r="G42" s="492"/>
    </row>
    <row r="43" spans="1:7" ht="16.5" thickBot="1" x14ac:dyDescent="0.3">
      <c r="A43" s="459"/>
      <c r="B43" s="488" t="s">
        <v>437</v>
      </c>
      <c r="C43" s="487">
        <v>10580</v>
      </c>
      <c r="D43" s="487">
        <v>8980</v>
      </c>
      <c r="E43" s="487">
        <v>8980</v>
      </c>
      <c r="F43" s="487">
        <v>8980</v>
      </c>
      <c r="G43" s="492"/>
    </row>
    <row r="44" spans="1:7" ht="16.5" thickBot="1" x14ac:dyDescent="0.3">
      <c r="A44" s="459"/>
      <c r="B44" s="488" t="s">
        <v>438</v>
      </c>
      <c r="C44" s="490"/>
      <c r="D44" s="487"/>
      <c r="E44" s="487"/>
      <c r="F44" s="487"/>
      <c r="G44" s="492"/>
    </row>
    <row r="45" spans="1:7" ht="32.25" thickBot="1" x14ac:dyDescent="0.3">
      <c r="A45" s="459"/>
      <c r="B45" s="486" t="s">
        <v>440</v>
      </c>
      <c r="C45" s="487">
        <f t="shared" ref="C45:F45" si="3">C46</f>
        <v>8556</v>
      </c>
      <c r="D45" s="487">
        <f t="shared" si="3"/>
        <v>11620</v>
      </c>
      <c r="E45" s="487">
        <f t="shared" si="3"/>
        <v>11620</v>
      </c>
      <c r="F45" s="487">
        <f t="shared" si="3"/>
        <v>11620</v>
      </c>
      <c r="G45" s="492"/>
    </row>
    <row r="46" spans="1:7" ht="16.5" thickBot="1" x14ac:dyDescent="0.3">
      <c r="A46" s="459"/>
      <c r="B46" s="488" t="s">
        <v>437</v>
      </c>
      <c r="C46" s="487">
        <v>8556</v>
      </c>
      <c r="D46" s="487">
        <v>11620</v>
      </c>
      <c r="E46" s="487">
        <v>11620</v>
      </c>
      <c r="F46" s="487">
        <v>11620</v>
      </c>
      <c r="G46" s="492"/>
    </row>
    <row r="47" spans="1:7" ht="16.5" thickBot="1" x14ac:dyDescent="0.3">
      <c r="A47" s="459"/>
      <c r="B47" s="488" t="s">
        <v>438</v>
      </c>
      <c r="C47" s="490"/>
      <c r="D47" s="487"/>
      <c r="E47" s="487"/>
      <c r="F47" s="487"/>
      <c r="G47" s="492"/>
    </row>
    <row r="48" spans="1:7" ht="17.25" customHeight="1" thickBot="1" x14ac:dyDescent="0.3">
      <c r="A48" s="459"/>
      <c r="B48" s="486" t="s">
        <v>441</v>
      </c>
      <c r="C48" s="490"/>
      <c r="D48" s="487"/>
      <c r="E48" s="487"/>
      <c r="F48" s="487"/>
      <c r="G48" s="459"/>
    </row>
    <row r="49" spans="1:13" ht="16.5" thickBot="1" x14ac:dyDescent="0.3">
      <c r="A49" s="459"/>
      <c r="B49" s="488" t="s">
        <v>437</v>
      </c>
      <c r="C49" s="490"/>
      <c r="D49" s="487"/>
      <c r="E49" s="487"/>
      <c r="F49" s="487"/>
      <c r="G49" s="459"/>
    </row>
    <row r="50" spans="1:13" ht="12.75" customHeight="1" thickBot="1" x14ac:dyDescent="0.3">
      <c r="A50" s="459"/>
      <c r="B50" s="488" t="s">
        <v>438</v>
      </c>
      <c r="C50" s="490"/>
      <c r="D50" s="487"/>
      <c r="E50" s="487"/>
      <c r="F50" s="487"/>
      <c r="G50" s="459"/>
    </row>
    <row r="51" spans="1:13" ht="9" customHeight="1" thickBot="1" x14ac:dyDescent="0.3">
      <c r="A51" s="459"/>
      <c r="B51" s="486" t="s">
        <v>442</v>
      </c>
      <c r="C51" s="490"/>
      <c r="D51" s="487"/>
      <c r="E51" s="487"/>
      <c r="F51" s="487"/>
      <c r="G51" s="459"/>
    </row>
    <row r="52" spans="1:13" ht="16.5" thickBot="1" x14ac:dyDescent="0.3">
      <c r="A52" s="459"/>
      <c r="B52" s="488" t="s">
        <v>437</v>
      </c>
      <c r="C52" s="490"/>
      <c r="D52" s="487"/>
      <c r="E52" s="487"/>
      <c r="F52" s="487"/>
      <c r="G52" s="459"/>
    </row>
    <row r="53" spans="1:13" ht="16.5" thickBot="1" x14ac:dyDescent="0.3">
      <c r="A53" s="459"/>
      <c r="B53" s="488" t="s">
        <v>438</v>
      </c>
      <c r="C53" s="490"/>
      <c r="D53" s="487"/>
      <c r="E53" s="487"/>
      <c r="F53" s="487"/>
      <c r="G53" s="459"/>
    </row>
    <row r="54" spans="1:13" ht="32.25" thickBot="1" x14ac:dyDescent="0.3">
      <c r="A54" s="459"/>
      <c r="B54" s="486" t="s">
        <v>443</v>
      </c>
      <c r="C54" s="490"/>
      <c r="D54" s="487"/>
      <c r="E54" s="487"/>
      <c r="F54" s="487"/>
      <c r="G54" s="459"/>
    </row>
    <row r="55" spans="1:13" ht="16.5" thickBot="1" x14ac:dyDescent="0.3">
      <c r="A55" s="459"/>
      <c r="B55" s="488" t="s">
        <v>437</v>
      </c>
      <c r="C55" s="490"/>
      <c r="D55" s="487"/>
      <c r="E55" s="487"/>
      <c r="F55" s="487"/>
      <c r="G55" s="459"/>
      <c r="I55" s="483"/>
      <c r="J55" s="483"/>
      <c r="K55" s="483"/>
      <c r="L55" s="483"/>
      <c r="M55" s="483"/>
    </row>
    <row r="56" spans="1:13" ht="16.5" thickBot="1" x14ac:dyDescent="0.3">
      <c r="A56" s="459"/>
      <c r="B56" s="488" t="s">
        <v>438</v>
      </c>
      <c r="C56" s="490"/>
      <c r="D56" s="487"/>
      <c r="E56" s="487"/>
      <c r="F56" s="487"/>
      <c r="G56" s="459"/>
    </row>
    <row r="57" spans="1:13" ht="32.25" thickBot="1" x14ac:dyDescent="0.3">
      <c r="A57" s="459"/>
      <c r="B57" s="486" t="s">
        <v>444</v>
      </c>
      <c r="C57" s="490">
        <f>C58</f>
        <v>244</v>
      </c>
      <c r="D57" s="487">
        <v>0</v>
      </c>
      <c r="E57" s="487">
        <f>D57*1.03*0.99</f>
        <v>0</v>
      </c>
      <c r="F57" s="487">
        <f>E57*1.03*0.99</f>
        <v>0</v>
      </c>
      <c r="G57" s="459"/>
    </row>
    <row r="58" spans="1:13" ht="15.75" customHeight="1" thickBot="1" x14ac:dyDescent="0.3">
      <c r="A58" s="459"/>
      <c r="B58" s="488" t="s">
        <v>437</v>
      </c>
      <c r="C58" s="490">
        <v>244</v>
      </c>
      <c r="D58" s="493"/>
      <c r="E58" s="493"/>
      <c r="F58" s="493"/>
      <c r="G58" s="459"/>
    </row>
    <row r="59" spans="1:13" ht="12.75" customHeight="1" thickBot="1" x14ac:dyDescent="0.3">
      <c r="A59" s="459"/>
      <c r="B59" s="488" t="s">
        <v>438</v>
      </c>
      <c r="C59" s="490"/>
      <c r="D59" s="494"/>
      <c r="E59" s="493"/>
      <c r="F59" s="493"/>
      <c r="G59" s="459"/>
    </row>
    <row r="60" spans="1:13" ht="15" customHeight="1" thickBot="1" x14ac:dyDescent="0.3">
      <c r="A60" s="459"/>
      <c r="B60" s="495" t="s">
        <v>457</v>
      </c>
      <c r="C60" s="490">
        <f>C57+C54+C51+C48+C45+C42+C39</f>
        <v>83230</v>
      </c>
      <c r="D60" s="496">
        <f t="shared" ref="D60:F60" si="4">D57+D54+D51+D48+D45+D42+D39</f>
        <v>75800</v>
      </c>
      <c r="E60" s="490">
        <f t="shared" si="4"/>
        <v>75800</v>
      </c>
      <c r="F60" s="490">
        <f t="shared" si="4"/>
        <v>75800</v>
      </c>
      <c r="G60" s="459"/>
    </row>
    <row r="61" spans="1:13" ht="16.5" thickBot="1" x14ac:dyDescent="0.3">
      <c r="A61" s="459"/>
      <c r="B61" s="497" t="s">
        <v>482</v>
      </c>
      <c r="C61" s="498">
        <f>IF(C60-C31=0,0,"Error")</f>
        <v>0</v>
      </c>
      <c r="D61" s="498">
        <f>IF(D60-D31=0,0,"Error")</f>
        <v>0</v>
      </c>
      <c r="E61" s="498">
        <f>IF(E60-E31=0,0,"Error")</f>
        <v>0</v>
      </c>
      <c r="F61" s="498">
        <f>IF(F60-F31=0,0,"Error")</f>
        <v>0</v>
      </c>
      <c r="G61" s="459"/>
    </row>
    <row r="62" spans="1:13" ht="16.5" thickBot="1" x14ac:dyDescent="0.3">
      <c r="A62" s="459"/>
      <c r="B62" s="1987" t="s">
        <v>514</v>
      </c>
      <c r="C62" s="1988"/>
      <c r="D62" s="1988"/>
      <c r="E62" s="1988"/>
      <c r="F62" s="1989"/>
      <c r="G62" s="459"/>
    </row>
    <row r="63" spans="1:13" ht="16.5" thickBot="1" x14ac:dyDescent="0.3">
      <c r="A63" s="459"/>
      <c r="B63" s="1987" t="s">
        <v>515</v>
      </c>
      <c r="C63" s="1988"/>
      <c r="D63" s="1988"/>
      <c r="E63" s="1988"/>
      <c r="F63" s="1989"/>
      <c r="G63" s="459"/>
    </row>
    <row r="64" spans="1:13" ht="24.75" customHeight="1" thickBot="1" x14ac:dyDescent="0.3">
      <c r="A64" s="459"/>
      <c r="B64" s="499" t="s">
        <v>516</v>
      </c>
      <c r="C64" s="1983" t="s">
        <v>645</v>
      </c>
      <c r="D64" s="1999"/>
      <c r="E64" s="1984"/>
      <c r="F64" s="1985"/>
      <c r="G64" s="459"/>
    </row>
    <row r="65" spans="1:7" ht="48" thickBot="1" x14ac:dyDescent="0.3">
      <c r="A65" s="459"/>
      <c r="B65" s="478" t="s">
        <v>518</v>
      </c>
      <c r="C65" s="500" t="s">
        <v>646</v>
      </c>
      <c r="D65" s="501" t="s">
        <v>449</v>
      </c>
      <c r="E65" s="2000" t="s">
        <v>647</v>
      </c>
      <c r="F65" s="2001"/>
      <c r="G65" s="459"/>
    </row>
    <row r="66" spans="1:7" ht="16.5" thickBot="1" x14ac:dyDescent="0.3">
      <c r="A66" s="459"/>
      <c r="B66" s="502"/>
      <c r="C66" s="1983"/>
      <c r="D66" s="1986"/>
      <c r="E66" s="1984"/>
      <c r="F66" s="1985"/>
      <c r="G66" s="459"/>
    </row>
    <row r="67" spans="1:7" ht="23.25" customHeight="1" thickBot="1" x14ac:dyDescent="0.3">
      <c r="A67" s="459"/>
      <c r="B67" s="480" t="s">
        <v>427</v>
      </c>
      <c r="C67" s="1972" t="s">
        <v>648</v>
      </c>
      <c r="D67" s="1973"/>
      <c r="E67" s="1973"/>
      <c r="F67" s="1974"/>
      <c r="G67" s="459"/>
    </row>
    <row r="68" spans="1:7" ht="12.75" customHeight="1" thickBot="1" x14ac:dyDescent="0.3">
      <c r="A68" s="459"/>
      <c r="B68" s="480" t="s">
        <v>21</v>
      </c>
      <c r="C68" s="1975" t="s">
        <v>356</v>
      </c>
      <c r="D68" s="1976"/>
      <c r="E68" s="1976"/>
      <c r="F68" s="1977"/>
      <c r="G68" s="459"/>
    </row>
    <row r="69" spans="1:7" ht="26.25" customHeight="1" x14ac:dyDescent="0.25">
      <c r="A69" s="459"/>
      <c r="B69" s="1978"/>
      <c r="C69" s="481">
        <v>2023</v>
      </c>
      <c r="D69" s="481">
        <v>2024</v>
      </c>
      <c r="E69" s="481">
        <v>2025</v>
      </c>
      <c r="F69" s="481">
        <v>2026</v>
      </c>
      <c r="G69" s="459"/>
    </row>
    <row r="70" spans="1:7" ht="26.25" customHeight="1" thickBot="1" x14ac:dyDescent="0.3">
      <c r="A70" s="459"/>
      <c r="B70" s="1979"/>
      <c r="C70" s="482" t="s">
        <v>22</v>
      </c>
      <c r="D70" s="482" t="s">
        <v>23</v>
      </c>
      <c r="E70" s="482" t="s">
        <v>23</v>
      </c>
      <c r="F70" s="482" t="s">
        <v>23</v>
      </c>
      <c r="G70" s="459"/>
    </row>
    <row r="71" spans="1:7" ht="22.5" customHeight="1" thickBot="1" x14ac:dyDescent="0.3">
      <c r="A71" s="459"/>
      <c r="B71" s="480" t="s">
        <v>33</v>
      </c>
      <c r="C71" s="484">
        <v>13</v>
      </c>
      <c r="D71" s="484">
        <v>13</v>
      </c>
      <c r="E71" s="484">
        <v>13</v>
      </c>
      <c r="F71" s="484">
        <v>13</v>
      </c>
      <c r="G71" s="459"/>
    </row>
    <row r="72" spans="1:7" ht="15.75" customHeight="1" thickBot="1" x14ac:dyDescent="0.3">
      <c r="A72" s="459"/>
      <c r="B72" s="480" t="s">
        <v>431</v>
      </c>
      <c r="C72" s="484">
        <v>1000</v>
      </c>
      <c r="D72" s="484">
        <f t="shared" ref="D72:F72" si="5">D85</f>
        <v>1000</v>
      </c>
      <c r="E72" s="484">
        <f t="shared" si="5"/>
        <v>1000</v>
      </c>
      <c r="F72" s="484">
        <f t="shared" si="5"/>
        <v>1000</v>
      </c>
      <c r="G72" s="459"/>
    </row>
    <row r="73" spans="1:7" ht="32.25" thickBot="1" x14ac:dyDescent="0.3">
      <c r="A73" s="459"/>
      <c r="B73" s="480" t="s">
        <v>432</v>
      </c>
      <c r="C73" s="484">
        <f>C72/C71</f>
        <v>76.92307692307692</v>
      </c>
      <c r="D73" s="484">
        <f t="shared" ref="D73:F73" si="6">D72/D71</f>
        <v>76.92307692307692</v>
      </c>
      <c r="E73" s="484">
        <f t="shared" si="6"/>
        <v>76.92307692307692</v>
      </c>
      <c r="F73" s="484">
        <f t="shared" si="6"/>
        <v>76.92307692307692</v>
      </c>
      <c r="G73" s="459"/>
    </row>
    <row r="74" spans="1:7" ht="15.75" customHeight="1" thickBot="1" x14ac:dyDescent="0.3">
      <c r="A74" s="459"/>
      <c r="B74" s="480" t="s">
        <v>433</v>
      </c>
      <c r="C74" s="464" t="s">
        <v>499</v>
      </c>
      <c r="D74" s="485">
        <f>D71/C71-1</f>
        <v>0</v>
      </c>
      <c r="E74" s="485">
        <f t="shared" ref="E74:F76" si="7">E71/D71-1</f>
        <v>0</v>
      </c>
      <c r="F74" s="485">
        <f t="shared" si="7"/>
        <v>0</v>
      </c>
      <c r="G74" s="459"/>
    </row>
    <row r="75" spans="1:7" ht="32.25" thickBot="1" x14ac:dyDescent="0.3">
      <c r="A75" s="459"/>
      <c r="B75" s="480" t="s">
        <v>434</v>
      </c>
      <c r="C75" s="464" t="s">
        <v>499</v>
      </c>
      <c r="D75" s="485">
        <f>D72/C72-1</f>
        <v>0</v>
      </c>
      <c r="E75" s="485">
        <f t="shared" si="7"/>
        <v>0</v>
      </c>
      <c r="F75" s="485">
        <f t="shared" si="7"/>
        <v>0</v>
      </c>
      <c r="G75" s="459"/>
    </row>
    <row r="76" spans="1:7" ht="32.25" thickBot="1" x14ac:dyDescent="0.3">
      <c r="A76" s="459"/>
      <c r="B76" s="480" t="s">
        <v>47</v>
      </c>
      <c r="C76" s="464" t="s">
        <v>499</v>
      </c>
      <c r="D76" s="485">
        <f>D73/C73-1</f>
        <v>0</v>
      </c>
      <c r="E76" s="485">
        <f t="shared" si="7"/>
        <v>0</v>
      </c>
      <c r="F76" s="485">
        <f t="shared" si="7"/>
        <v>0</v>
      </c>
      <c r="G76" s="459"/>
    </row>
    <row r="77" spans="1:7" ht="15.75" customHeight="1" thickBot="1" x14ac:dyDescent="0.3">
      <c r="A77" s="459"/>
      <c r="B77" s="1980" t="s">
        <v>649</v>
      </c>
      <c r="C77" s="1981"/>
      <c r="D77" s="1981"/>
      <c r="E77" s="1981"/>
      <c r="F77" s="1982"/>
      <c r="G77" s="459"/>
    </row>
    <row r="78" spans="1:7" ht="15.75" x14ac:dyDescent="0.25">
      <c r="A78" s="459"/>
      <c r="B78" s="1978"/>
      <c r="C78" s="481">
        <v>2022</v>
      </c>
      <c r="D78" s="481">
        <v>2023</v>
      </c>
      <c r="E78" s="481">
        <v>2024</v>
      </c>
      <c r="F78" s="481">
        <v>2026</v>
      </c>
      <c r="G78" s="459"/>
    </row>
    <row r="79" spans="1:7" ht="17.25" customHeight="1" thickBot="1" x14ac:dyDescent="0.3">
      <c r="A79" s="459"/>
      <c r="B79" s="1979"/>
      <c r="C79" s="482" t="s">
        <v>22</v>
      </c>
      <c r="D79" s="482" t="s">
        <v>23</v>
      </c>
      <c r="E79" s="482" t="s">
        <v>23</v>
      </c>
      <c r="F79" s="482" t="s">
        <v>23</v>
      </c>
      <c r="G79" s="459"/>
    </row>
    <row r="80" spans="1:7" ht="30" customHeight="1" thickBot="1" x14ac:dyDescent="0.3">
      <c r="A80" s="459"/>
      <c r="B80" s="486" t="s">
        <v>452</v>
      </c>
      <c r="C80" s="487"/>
      <c r="D80" s="487"/>
      <c r="E80" s="487"/>
      <c r="F80" s="487"/>
      <c r="G80" s="459"/>
    </row>
    <row r="81" spans="1:7" ht="24" customHeight="1" thickBot="1" x14ac:dyDescent="0.3">
      <c r="A81" s="459"/>
      <c r="B81" s="488" t="s">
        <v>437</v>
      </c>
      <c r="C81" s="487"/>
      <c r="D81" s="487"/>
      <c r="E81" s="487"/>
      <c r="F81" s="487"/>
      <c r="G81" s="459"/>
    </row>
    <row r="82" spans="1:7" ht="22.5" customHeight="1" thickBot="1" x14ac:dyDescent="0.3">
      <c r="A82" s="459"/>
      <c r="B82" s="488" t="s">
        <v>480</v>
      </c>
      <c r="C82" s="490"/>
      <c r="D82" s="491"/>
      <c r="E82" s="491"/>
      <c r="F82" s="491"/>
      <c r="G82" s="459"/>
    </row>
    <row r="83" spans="1:7" ht="21" customHeight="1" thickBot="1" x14ac:dyDescent="0.3">
      <c r="A83" s="459"/>
      <c r="B83" s="488" t="s">
        <v>454</v>
      </c>
      <c r="C83" s="487"/>
      <c r="D83" s="487"/>
      <c r="E83" s="487"/>
      <c r="F83" s="487"/>
      <c r="G83" s="459"/>
    </row>
    <row r="84" spans="1:7" ht="21" customHeight="1" thickBot="1" x14ac:dyDescent="0.3">
      <c r="A84" s="459"/>
      <c r="B84" s="488" t="s">
        <v>455</v>
      </c>
      <c r="C84" s="490"/>
      <c r="D84" s="491"/>
      <c r="E84" s="491"/>
      <c r="F84" s="491"/>
      <c r="G84" s="459"/>
    </row>
    <row r="85" spans="1:7" ht="16.5" thickBot="1" x14ac:dyDescent="0.3">
      <c r="A85" s="459"/>
      <c r="B85" s="486" t="s">
        <v>456</v>
      </c>
      <c r="C85" s="490">
        <f>C86+C87+C88+C89</f>
        <v>1000</v>
      </c>
      <c r="D85" s="490">
        <f t="shared" ref="D85:F85" si="8">D86+D87+D88+D89</f>
        <v>1000</v>
      </c>
      <c r="E85" s="490">
        <f t="shared" si="8"/>
        <v>1000</v>
      </c>
      <c r="F85" s="490">
        <f t="shared" si="8"/>
        <v>1000</v>
      </c>
      <c r="G85" s="459"/>
    </row>
    <row r="86" spans="1:7" ht="18.75" customHeight="1" thickBot="1" x14ac:dyDescent="0.3">
      <c r="A86" s="459"/>
      <c r="B86" s="488" t="s">
        <v>437</v>
      </c>
      <c r="C86" s="487">
        <v>1000</v>
      </c>
      <c r="D86" s="503">
        <v>1000</v>
      </c>
      <c r="E86" s="487">
        <v>1000</v>
      </c>
      <c r="F86" s="487">
        <v>1000</v>
      </c>
      <c r="G86" s="459"/>
    </row>
    <row r="87" spans="1:7" ht="19.5" customHeight="1" thickBot="1" x14ac:dyDescent="0.3">
      <c r="A87" s="459"/>
      <c r="B87" s="488" t="s">
        <v>480</v>
      </c>
      <c r="C87" s="490"/>
      <c r="D87" s="491"/>
      <c r="E87" s="491"/>
      <c r="F87" s="491"/>
      <c r="G87" s="459"/>
    </row>
    <row r="88" spans="1:7" ht="18" customHeight="1" thickBot="1" x14ac:dyDescent="0.3">
      <c r="A88" s="459"/>
      <c r="B88" s="488" t="s">
        <v>454</v>
      </c>
      <c r="C88" s="487"/>
      <c r="D88" s="487"/>
      <c r="E88" s="487"/>
      <c r="F88" s="487"/>
      <c r="G88" s="459"/>
    </row>
    <row r="89" spans="1:7" ht="19.5" customHeight="1" thickBot="1" x14ac:dyDescent="0.3">
      <c r="A89" s="459"/>
      <c r="B89" s="488" t="s">
        <v>455</v>
      </c>
      <c r="C89" s="490"/>
      <c r="D89" s="491"/>
      <c r="E89" s="491"/>
      <c r="F89" s="491"/>
      <c r="G89" s="459"/>
    </row>
    <row r="90" spans="1:7" ht="32.25" thickBot="1" x14ac:dyDescent="0.3">
      <c r="A90" s="459"/>
      <c r="B90" s="495" t="s">
        <v>457</v>
      </c>
      <c r="C90" s="490">
        <v>1000</v>
      </c>
      <c r="D90" s="490">
        <v>1000</v>
      </c>
      <c r="E90" s="490">
        <v>1000</v>
      </c>
      <c r="F90" s="490">
        <v>1000</v>
      </c>
      <c r="G90" s="459"/>
    </row>
    <row r="91" spans="1:7" ht="32.25" thickBot="1" x14ac:dyDescent="0.3">
      <c r="A91" s="459"/>
      <c r="B91" s="504" t="s">
        <v>458</v>
      </c>
      <c r="C91" s="1983"/>
      <c r="D91" s="1984"/>
      <c r="E91" s="1984"/>
      <c r="F91" s="1985"/>
      <c r="G91" s="459"/>
    </row>
    <row r="92" spans="1:7" ht="27" customHeight="1" thickBot="1" x14ac:dyDescent="0.3">
      <c r="A92" s="459"/>
      <c r="B92" s="471" t="s">
        <v>475</v>
      </c>
      <c r="C92" s="505">
        <f>C72+C31</f>
        <v>84230</v>
      </c>
      <c r="D92" s="505">
        <f>D72+D31</f>
        <v>76800</v>
      </c>
      <c r="E92" s="505">
        <f>E72+E31</f>
        <v>76800</v>
      </c>
      <c r="F92" s="505">
        <f>F72+F31</f>
        <v>76800</v>
      </c>
      <c r="G92" s="459"/>
    </row>
    <row r="93" spans="1:7" ht="48" thickBot="1" x14ac:dyDescent="0.3">
      <c r="A93" s="459"/>
      <c r="B93" s="471" t="s">
        <v>476</v>
      </c>
      <c r="C93" s="505">
        <f>C94+C97+C100+C103+C106+C109+C112+C115+C120</f>
        <v>84230</v>
      </c>
      <c r="D93" s="505">
        <f t="shared" ref="D93:F93" si="9">D94+D97+D100+D103+D106+D109+D112+D115+D120</f>
        <v>76800</v>
      </c>
      <c r="E93" s="505">
        <f t="shared" si="9"/>
        <v>76800</v>
      </c>
      <c r="F93" s="505">
        <f t="shared" si="9"/>
        <v>76800</v>
      </c>
      <c r="G93" s="492"/>
    </row>
    <row r="94" spans="1:7" ht="16.5" thickBot="1" x14ac:dyDescent="0.3">
      <c r="A94" s="459"/>
      <c r="B94" s="486" t="s">
        <v>436</v>
      </c>
      <c r="C94" s="506">
        <f>C95+C96</f>
        <v>63850</v>
      </c>
      <c r="D94" s="507">
        <f t="shared" ref="D94:F94" si="10">D95+D96</f>
        <v>55200</v>
      </c>
      <c r="E94" s="507">
        <f>E95+E96</f>
        <v>55200</v>
      </c>
      <c r="F94" s="507">
        <f t="shared" si="10"/>
        <v>55200</v>
      </c>
      <c r="G94" s="492"/>
    </row>
    <row r="95" spans="1:7" ht="16.5" thickBot="1" x14ac:dyDescent="0.3">
      <c r="A95" s="459"/>
      <c r="B95" s="488" t="s">
        <v>437</v>
      </c>
      <c r="C95" s="490">
        <f>C40</f>
        <v>63850</v>
      </c>
      <c r="D95" s="490">
        <f>D40</f>
        <v>55200</v>
      </c>
      <c r="E95" s="490">
        <f>E40</f>
        <v>55200</v>
      </c>
      <c r="F95" s="490">
        <f>F40</f>
        <v>55200</v>
      </c>
      <c r="G95" s="459"/>
    </row>
    <row r="96" spans="1:7" ht="24.75" customHeight="1" thickBot="1" x14ac:dyDescent="0.3">
      <c r="A96" s="459"/>
      <c r="B96" s="488" t="s">
        <v>477</v>
      </c>
      <c r="C96" s="490">
        <f>C41</f>
        <v>0</v>
      </c>
      <c r="D96" s="490">
        <f t="shared" ref="D96:F96" si="11">D41</f>
        <v>0</v>
      </c>
      <c r="E96" s="490">
        <f t="shared" si="11"/>
        <v>0</v>
      </c>
      <c r="F96" s="490">
        <f t="shared" si="11"/>
        <v>0</v>
      </c>
      <c r="G96" s="459"/>
    </row>
    <row r="97" spans="1:7" ht="15.75" customHeight="1" thickBot="1" x14ac:dyDescent="0.3">
      <c r="A97" s="459"/>
      <c r="B97" s="486" t="s">
        <v>478</v>
      </c>
      <c r="C97" s="506">
        <f>C98+C99</f>
        <v>10580</v>
      </c>
      <c r="D97" s="506">
        <f t="shared" ref="D97:F97" si="12">D98+D99</f>
        <v>8980</v>
      </c>
      <c r="E97" s="506">
        <f t="shared" si="12"/>
        <v>8980</v>
      </c>
      <c r="F97" s="506">
        <f t="shared" si="12"/>
        <v>8980</v>
      </c>
      <c r="G97" s="492"/>
    </row>
    <row r="98" spans="1:7" ht="16.5" thickBot="1" x14ac:dyDescent="0.3">
      <c r="A98" s="459"/>
      <c r="B98" s="488" t="s">
        <v>437</v>
      </c>
      <c r="C98" s="487">
        <f t="shared" ref="C98:F99" si="13">C43</f>
        <v>10580</v>
      </c>
      <c r="D98" s="487">
        <f t="shared" si="13"/>
        <v>8980</v>
      </c>
      <c r="E98" s="487">
        <v>8980</v>
      </c>
      <c r="F98" s="487">
        <v>8980</v>
      </c>
      <c r="G98" s="459"/>
    </row>
    <row r="99" spans="1:7" ht="16.5" thickBot="1" x14ac:dyDescent="0.3">
      <c r="A99" s="459"/>
      <c r="B99" s="488" t="s">
        <v>477</v>
      </c>
      <c r="C99" s="490">
        <f t="shared" si="13"/>
        <v>0</v>
      </c>
      <c r="D99" s="490">
        <f t="shared" si="13"/>
        <v>0</v>
      </c>
      <c r="E99" s="490">
        <f t="shared" si="13"/>
        <v>0</v>
      </c>
      <c r="F99" s="490">
        <f t="shared" si="13"/>
        <v>0</v>
      </c>
      <c r="G99" s="459"/>
    </row>
    <row r="100" spans="1:7" ht="32.25" thickBot="1" x14ac:dyDescent="0.3">
      <c r="A100" s="459"/>
      <c r="B100" s="486" t="s">
        <v>440</v>
      </c>
      <c r="C100" s="506">
        <f>C101+C102</f>
        <v>8556</v>
      </c>
      <c r="D100" s="506">
        <f t="shared" ref="D100:F100" si="14">D101+D102</f>
        <v>11620</v>
      </c>
      <c r="E100" s="506">
        <f t="shared" si="14"/>
        <v>11620</v>
      </c>
      <c r="F100" s="506">
        <f t="shared" si="14"/>
        <v>11620</v>
      </c>
      <c r="G100" s="459"/>
    </row>
    <row r="101" spans="1:7" ht="16.5" thickBot="1" x14ac:dyDescent="0.3">
      <c r="A101" s="459"/>
      <c r="B101" s="488" t="s">
        <v>437</v>
      </c>
      <c r="C101" s="490">
        <f t="shared" ref="C101:E102" si="15">C46</f>
        <v>8556</v>
      </c>
      <c r="D101" s="490">
        <f t="shared" si="15"/>
        <v>11620</v>
      </c>
      <c r="E101" s="490">
        <f t="shared" si="15"/>
        <v>11620</v>
      </c>
      <c r="F101" s="487">
        <f>F46</f>
        <v>11620</v>
      </c>
      <c r="G101" s="459"/>
    </row>
    <row r="102" spans="1:7" ht="16.5" thickBot="1" x14ac:dyDescent="0.3">
      <c r="A102" s="459"/>
      <c r="B102" s="488" t="s">
        <v>477</v>
      </c>
      <c r="C102" s="490">
        <f t="shared" si="15"/>
        <v>0</v>
      </c>
      <c r="D102" s="490">
        <f t="shared" si="15"/>
        <v>0</v>
      </c>
      <c r="E102" s="490">
        <f t="shared" si="15"/>
        <v>0</v>
      </c>
      <c r="F102" s="490">
        <f>F47</f>
        <v>0</v>
      </c>
      <c r="G102" s="459"/>
    </row>
    <row r="103" spans="1:7" ht="16.5" thickBot="1" x14ac:dyDescent="0.3">
      <c r="A103" s="459"/>
      <c r="B103" s="486" t="s">
        <v>441</v>
      </c>
      <c r="C103" s="506">
        <f>C104+C105</f>
        <v>0</v>
      </c>
      <c r="D103" s="506">
        <f t="shared" ref="D103:F103" si="16">D104+D105</f>
        <v>0</v>
      </c>
      <c r="E103" s="506">
        <f t="shared" si="16"/>
        <v>0</v>
      </c>
      <c r="F103" s="506">
        <f t="shared" si="16"/>
        <v>0</v>
      </c>
      <c r="G103" s="459"/>
    </row>
    <row r="104" spans="1:7" ht="16.5" thickBot="1" x14ac:dyDescent="0.3">
      <c r="A104" s="459"/>
      <c r="B104" s="488" t="s">
        <v>437</v>
      </c>
      <c r="C104" s="487">
        <f t="shared" ref="C104:F105" si="17">C49</f>
        <v>0</v>
      </c>
      <c r="D104" s="487">
        <f t="shared" si="17"/>
        <v>0</v>
      </c>
      <c r="E104" s="487">
        <f t="shared" si="17"/>
        <v>0</v>
      </c>
      <c r="F104" s="487">
        <f t="shared" si="17"/>
        <v>0</v>
      </c>
      <c r="G104" s="459"/>
    </row>
    <row r="105" spans="1:7" ht="15.75" customHeight="1" thickBot="1" x14ac:dyDescent="0.3">
      <c r="A105" s="459"/>
      <c r="B105" s="488" t="s">
        <v>477</v>
      </c>
      <c r="C105" s="487">
        <f t="shared" si="17"/>
        <v>0</v>
      </c>
      <c r="D105" s="487">
        <f t="shared" si="17"/>
        <v>0</v>
      </c>
      <c r="E105" s="487">
        <f t="shared" si="17"/>
        <v>0</v>
      </c>
      <c r="F105" s="487">
        <f t="shared" si="17"/>
        <v>0</v>
      </c>
      <c r="G105" s="459"/>
    </row>
    <row r="106" spans="1:7" ht="32.25" thickBot="1" x14ac:dyDescent="0.3">
      <c r="A106" s="459"/>
      <c r="B106" s="486" t="s">
        <v>442</v>
      </c>
      <c r="C106" s="506">
        <f>C107+C108</f>
        <v>0</v>
      </c>
      <c r="D106" s="506">
        <f t="shared" ref="D106:F106" si="18">D107+D108</f>
        <v>0</v>
      </c>
      <c r="E106" s="506">
        <f t="shared" si="18"/>
        <v>0</v>
      </c>
      <c r="F106" s="506">
        <f t="shared" si="18"/>
        <v>0</v>
      </c>
      <c r="G106" s="459"/>
    </row>
    <row r="107" spans="1:7" ht="16.5" thickBot="1" x14ac:dyDescent="0.3">
      <c r="A107" s="459"/>
      <c r="B107" s="488" t="s">
        <v>437</v>
      </c>
      <c r="C107" s="487">
        <f>C52</f>
        <v>0</v>
      </c>
      <c r="D107" s="487">
        <f>D52</f>
        <v>0</v>
      </c>
      <c r="E107" s="487">
        <f t="shared" ref="E107:F107" si="19">E52</f>
        <v>0</v>
      </c>
      <c r="F107" s="487">
        <f t="shared" si="19"/>
        <v>0</v>
      </c>
      <c r="G107" s="459"/>
    </row>
    <row r="108" spans="1:7" ht="16.5" thickBot="1" x14ac:dyDescent="0.3">
      <c r="A108" s="459"/>
      <c r="B108" s="488" t="s">
        <v>477</v>
      </c>
      <c r="C108" s="487">
        <f t="shared" ref="C108:F114" si="20">C53</f>
        <v>0</v>
      </c>
      <c r="D108" s="487">
        <f t="shared" si="20"/>
        <v>0</v>
      </c>
      <c r="E108" s="487">
        <f t="shared" si="20"/>
        <v>0</v>
      </c>
      <c r="F108" s="487">
        <f t="shared" si="20"/>
        <v>0</v>
      </c>
      <c r="G108" s="459"/>
    </row>
    <row r="109" spans="1:7" ht="32.25" thickBot="1" x14ac:dyDescent="0.3">
      <c r="A109" s="459"/>
      <c r="B109" s="486" t="s">
        <v>443</v>
      </c>
      <c r="C109" s="487">
        <f t="shared" si="20"/>
        <v>0</v>
      </c>
      <c r="D109" s="487">
        <f t="shared" si="20"/>
        <v>0</v>
      </c>
      <c r="E109" s="487">
        <f t="shared" si="20"/>
        <v>0</v>
      </c>
      <c r="F109" s="487">
        <f t="shared" si="20"/>
        <v>0</v>
      </c>
      <c r="G109" s="459"/>
    </row>
    <row r="110" spans="1:7" ht="16.5" thickBot="1" x14ac:dyDescent="0.3">
      <c r="A110" s="459"/>
      <c r="B110" s="488" t="s">
        <v>437</v>
      </c>
      <c r="C110" s="487">
        <f t="shared" si="20"/>
        <v>0</v>
      </c>
      <c r="D110" s="487">
        <f t="shared" si="20"/>
        <v>0</v>
      </c>
      <c r="E110" s="487">
        <f t="shared" si="20"/>
        <v>0</v>
      </c>
      <c r="F110" s="487">
        <f t="shared" si="20"/>
        <v>0</v>
      </c>
      <c r="G110" s="459"/>
    </row>
    <row r="111" spans="1:7" ht="16.5" thickBot="1" x14ac:dyDescent="0.3">
      <c r="A111" s="459"/>
      <c r="B111" s="488" t="s">
        <v>477</v>
      </c>
      <c r="C111" s="487">
        <f t="shared" si="20"/>
        <v>0</v>
      </c>
      <c r="D111" s="487">
        <f t="shared" si="20"/>
        <v>0</v>
      </c>
      <c r="E111" s="487">
        <f t="shared" si="20"/>
        <v>0</v>
      </c>
      <c r="F111" s="487">
        <f t="shared" si="20"/>
        <v>0</v>
      </c>
      <c r="G111" s="459"/>
    </row>
    <row r="112" spans="1:7" ht="20.25" customHeight="1" thickBot="1" x14ac:dyDescent="0.3">
      <c r="A112" s="459"/>
      <c r="B112" s="486" t="s">
        <v>444</v>
      </c>
      <c r="C112" s="487">
        <f t="shared" si="20"/>
        <v>244</v>
      </c>
      <c r="D112" s="487">
        <f t="shared" si="20"/>
        <v>0</v>
      </c>
      <c r="E112" s="487">
        <f t="shared" si="20"/>
        <v>0</v>
      </c>
      <c r="F112" s="487">
        <f t="shared" si="20"/>
        <v>0</v>
      </c>
      <c r="G112" s="459"/>
    </row>
    <row r="113" spans="1:8" ht="16.5" thickBot="1" x14ac:dyDescent="0.3">
      <c r="A113" s="459"/>
      <c r="B113" s="488" t="s">
        <v>437</v>
      </c>
      <c r="C113" s="487">
        <f t="shared" si="20"/>
        <v>244</v>
      </c>
      <c r="D113" s="487">
        <f t="shared" si="20"/>
        <v>0</v>
      </c>
      <c r="E113" s="487">
        <f t="shared" si="20"/>
        <v>0</v>
      </c>
      <c r="F113" s="487">
        <f t="shared" si="20"/>
        <v>0</v>
      </c>
      <c r="G113" s="459"/>
    </row>
    <row r="114" spans="1:8" ht="16.5" thickBot="1" x14ac:dyDescent="0.3">
      <c r="A114" s="459"/>
      <c r="B114" s="488" t="s">
        <v>477</v>
      </c>
      <c r="C114" s="487">
        <f t="shared" si="20"/>
        <v>0</v>
      </c>
      <c r="D114" s="487">
        <f t="shared" si="20"/>
        <v>0</v>
      </c>
      <c r="E114" s="487">
        <f t="shared" si="20"/>
        <v>0</v>
      </c>
      <c r="F114" s="487">
        <f t="shared" si="20"/>
        <v>0</v>
      </c>
      <c r="G114" s="459"/>
    </row>
    <row r="115" spans="1:8" ht="32.25" thickBot="1" x14ac:dyDescent="0.3">
      <c r="A115" s="459"/>
      <c r="B115" s="486" t="s">
        <v>479</v>
      </c>
      <c r="C115" s="487">
        <f>C80</f>
        <v>0</v>
      </c>
      <c r="D115" s="487">
        <f t="shared" ref="D115:F115" si="21">D80</f>
        <v>0</v>
      </c>
      <c r="E115" s="487">
        <f t="shared" si="21"/>
        <v>0</v>
      </c>
      <c r="F115" s="487">
        <f t="shared" si="21"/>
        <v>0</v>
      </c>
      <c r="G115" s="459"/>
    </row>
    <row r="116" spans="1:8" ht="15" customHeight="1" thickBot="1" x14ac:dyDescent="0.3">
      <c r="A116" s="459"/>
      <c r="B116" s="488" t="s">
        <v>437</v>
      </c>
      <c r="C116" s="487">
        <v>0</v>
      </c>
      <c r="D116" s="487">
        <v>0</v>
      </c>
      <c r="E116" s="487">
        <v>0</v>
      </c>
      <c r="F116" s="487">
        <v>0</v>
      </c>
      <c r="G116" s="459"/>
    </row>
    <row r="117" spans="1:8" ht="15.75" customHeight="1" thickBot="1" x14ac:dyDescent="0.3">
      <c r="A117" s="459"/>
      <c r="B117" s="488" t="s">
        <v>480</v>
      </c>
      <c r="C117" s="490"/>
      <c r="D117" s="491"/>
      <c r="E117" s="491"/>
      <c r="F117" s="491"/>
      <c r="G117" s="459"/>
    </row>
    <row r="118" spans="1:8" ht="19.5" customHeight="1" thickBot="1" x14ac:dyDescent="0.3">
      <c r="A118" s="459"/>
      <c r="B118" s="488" t="s">
        <v>454</v>
      </c>
      <c r="C118" s="487"/>
      <c r="D118" s="487"/>
      <c r="E118" s="487"/>
      <c r="F118" s="487"/>
      <c r="G118" s="459"/>
    </row>
    <row r="119" spans="1:8" ht="16.5" thickBot="1" x14ac:dyDescent="0.3">
      <c r="A119" s="459"/>
      <c r="B119" s="488" t="s">
        <v>455</v>
      </c>
      <c r="C119" s="490"/>
      <c r="D119" s="491"/>
      <c r="E119" s="491"/>
      <c r="F119" s="491"/>
      <c r="G119" s="459"/>
      <c r="H119" s="508"/>
    </row>
    <row r="120" spans="1:8" ht="16.5" thickBot="1" x14ac:dyDescent="0.3">
      <c r="A120" s="459"/>
      <c r="B120" s="486" t="s">
        <v>481</v>
      </c>
      <c r="C120" s="487">
        <f>C121</f>
        <v>1000</v>
      </c>
      <c r="D120" s="487">
        <f>D121</f>
        <v>1000</v>
      </c>
      <c r="E120" s="487">
        <f t="shared" ref="E120:F120" si="22">E121</f>
        <v>1000</v>
      </c>
      <c r="F120" s="487">
        <f t="shared" si="22"/>
        <v>1000</v>
      </c>
      <c r="G120" s="459"/>
      <c r="H120" s="508"/>
    </row>
    <row r="121" spans="1:8" ht="39.75" customHeight="1" thickBot="1" x14ac:dyDescent="0.3">
      <c r="A121" s="459"/>
      <c r="B121" s="488" t="s">
        <v>437</v>
      </c>
      <c r="C121" s="487">
        <v>1000</v>
      </c>
      <c r="D121" s="487">
        <v>1000</v>
      </c>
      <c r="E121" s="487">
        <v>1000</v>
      </c>
      <c r="F121" s="487">
        <v>1000</v>
      </c>
      <c r="G121" s="459"/>
      <c r="H121" s="509"/>
    </row>
    <row r="122" spans="1:8" ht="40.5" customHeight="1" thickBot="1" x14ac:dyDescent="0.3">
      <c r="A122" s="459"/>
      <c r="B122" s="488" t="s">
        <v>480</v>
      </c>
      <c r="C122" s="490"/>
      <c r="D122" s="491"/>
      <c r="E122" s="491"/>
      <c r="F122" s="491"/>
      <c r="G122" s="459"/>
    </row>
    <row r="123" spans="1:8" ht="28.5" customHeight="1" thickBot="1" x14ac:dyDescent="0.3">
      <c r="A123" s="459"/>
      <c r="B123" s="488" t="s">
        <v>454</v>
      </c>
      <c r="C123" s="487"/>
      <c r="D123" s="487"/>
      <c r="E123" s="487"/>
      <c r="F123" s="487"/>
      <c r="G123" s="459"/>
    </row>
    <row r="124" spans="1:8" ht="16.5" thickBot="1" x14ac:dyDescent="0.3">
      <c r="A124" s="459"/>
      <c r="B124" s="488" t="s">
        <v>455</v>
      </c>
      <c r="C124" s="490"/>
      <c r="D124" s="491"/>
      <c r="E124" s="491"/>
      <c r="F124" s="491"/>
      <c r="G124" s="459"/>
    </row>
    <row r="125" spans="1:8" ht="16.5" thickBot="1" x14ac:dyDescent="0.3">
      <c r="A125" s="459"/>
      <c r="B125" s="497" t="s">
        <v>482</v>
      </c>
      <c r="C125" s="498">
        <f>IF(C93-C92=0,0,"Error")</f>
        <v>0</v>
      </c>
      <c r="D125" s="498">
        <f>IF(D93-D92=0,0,"Error")</f>
        <v>0</v>
      </c>
      <c r="E125" s="498">
        <f t="shared" ref="E125:F125" si="23">IF(E93-E92=0,0,"Error")</f>
        <v>0</v>
      </c>
      <c r="F125" s="498">
        <f t="shared" si="23"/>
        <v>0</v>
      </c>
      <c r="G125" s="459"/>
    </row>
    <row r="126" spans="1:8" ht="15.75" x14ac:dyDescent="0.25">
      <c r="A126" s="459"/>
      <c r="B126" s="510"/>
      <c r="C126" s="511"/>
      <c r="D126" s="511"/>
      <c r="E126" s="511"/>
      <c r="F126" s="511"/>
      <c r="G126" s="459"/>
    </row>
    <row r="140" spans="1:2" x14ac:dyDescent="0.25">
      <c r="A140" s="1968"/>
      <c r="B140" s="513"/>
    </row>
    <row r="141" spans="1:2" x14ac:dyDescent="0.25">
      <c r="A141" s="1968"/>
      <c r="B141" s="513"/>
    </row>
    <row r="142" spans="1:2" x14ac:dyDescent="0.25">
      <c r="A142" s="1968"/>
      <c r="B142" s="513"/>
    </row>
    <row r="144" spans="1:2" ht="15.75" thickBot="1" x14ac:dyDescent="0.3"/>
    <row r="145" spans="2:6" x14ac:dyDescent="0.25">
      <c r="B145" s="1969"/>
    </row>
    <row r="146" spans="2:6" x14ac:dyDescent="0.25">
      <c r="B146" s="1970"/>
    </row>
    <row r="147" spans="2:6" ht="15.75" thickBot="1" x14ac:dyDescent="0.3">
      <c r="B147" s="1971"/>
    </row>
    <row r="148" spans="2:6" x14ac:dyDescent="0.25">
      <c r="C148" s="513"/>
      <c r="D148" s="514"/>
      <c r="E148" s="512"/>
      <c r="F148" s="513"/>
    </row>
  </sheetData>
  <mergeCells count="32">
    <mergeCell ref="B23:F23"/>
    <mergeCell ref="A3:G3"/>
    <mergeCell ref="B4:F4"/>
    <mergeCell ref="C6:F6"/>
    <mergeCell ref="C7:F7"/>
    <mergeCell ref="C8:F8"/>
    <mergeCell ref="B9:F9"/>
    <mergeCell ref="B10:F12"/>
    <mergeCell ref="C13:F13"/>
    <mergeCell ref="B14:B15"/>
    <mergeCell ref="C18:F18"/>
    <mergeCell ref="B19:F19"/>
    <mergeCell ref="C66:F66"/>
    <mergeCell ref="B24:F24"/>
    <mergeCell ref="C25:F25"/>
    <mergeCell ref="C26:F26"/>
    <mergeCell ref="C27:F27"/>
    <mergeCell ref="B28:B29"/>
    <mergeCell ref="B36:F36"/>
    <mergeCell ref="B37:B38"/>
    <mergeCell ref="B62:F62"/>
    <mergeCell ref="B63:F63"/>
    <mergeCell ref="C64:F64"/>
    <mergeCell ref="E65:F65"/>
    <mergeCell ref="A140:A142"/>
    <mergeCell ref="B145:B147"/>
    <mergeCell ref="C67:F67"/>
    <mergeCell ref="C68:F68"/>
    <mergeCell ref="B69:B70"/>
    <mergeCell ref="B77:F77"/>
    <mergeCell ref="B78:B79"/>
    <mergeCell ref="C91:F91"/>
  </mergeCells>
  <printOptions horizontalCentered="1" verticalCentered="1"/>
  <pageMargins left="0.7" right="0.7" top="0.75" bottom="0.75" header="0.3" footer="0.3"/>
  <pageSetup scale="89" fitToHeight="0" orientation="landscape" horizontalDpi="4294967294" verticalDpi="4294967294" r:id="rId1"/>
  <rowBreaks count="2" manualBreakCount="2">
    <brk id="43" max="16383" man="1"/>
    <brk id="7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03"/>
  <sheetViews>
    <sheetView view="pageBreakPreview" topLeftCell="A10" zoomScale="60" zoomScaleNormal="130" workbookViewId="0">
      <selection activeCell="I20" sqref="I1:R1048576"/>
    </sheetView>
  </sheetViews>
  <sheetFormatPr defaultColWidth="9.140625" defaultRowHeight="12" x14ac:dyDescent="0.2"/>
  <cols>
    <col min="1" max="1" width="25.140625" style="188" customWidth="1"/>
    <col min="2" max="2" width="13.7109375" style="188" customWidth="1"/>
    <col min="3" max="3" width="10.85546875" style="188" customWidth="1"/>
    <col min="4" max="4" width="11.7109375" style="188" customWidth="1"/>
    <col min="5" max="5" width="24.28515625" style="188" customWidth="1"/>
    <col min="6" max="16384" width="9.140625" style="188"/>
  </cols>
  <sheetData>
    <row r="2" spans="1:5" ht="18" customHeight="1" x14ac:dyDescent="0.2">
      <c r="A2" s="187" t="s">
        <v>402</v>
      </c>
      <c r="B2" s="187"/>
      <c r="C2" s="187"/>
      <c r="D2" s="187"/>
      <c r="E2" s="187"/>
    </row>
    <row r="3" spans="1:5" ht="18" customHeight="1" x14ac:dyDescent="0.2">
      <c r="A3" s="2073" t="s">
        <v>403</v>
      </c>
      <c r="B3" s="2073"/>
      <c r="C3" s="2073"/>
      <c r="D3" s="2073"/>
      <c r="E3" s="2073"/>
    </row>
    <row r="4" spans="1:5" ht="12.75" thickBot="1" x14ac:dyDescent="0.25"/>
    <row r="5" spans="1:5" ht="24.75" thickBot="1" x14ac:dyDescent="0.25">
      <c r="A5" s="189" t="s">
        <v>6</v>
      </c>
      <c r="B5" s="2074" t="s">
        <v>483</v>
      </c>
      <c r="C5" s="2074"/>
      <c r="D5" s="2074"/>
      <c r="E5" s="2074"/>
    </row>
    <row r="6" spans="1:5" ht="12.75" thickBot="1" x14ac:dyDescent="0.25">
      <c r="A6" s="189" t="s">
        <v>8</v>
      </c>
      <c r="B6" s="2075" t="s">
        <v>484</v>
      </c>
      <c r="C6" s="2076"/>
      <c r="D6" s="2076"/>
      <c r="E6" s="2077"/>
    </row>
    <row r="7" spans="1:5" ht="12.75" thickBot="1" x14ac:dyDescent="0.25">
      <c r="A7" s="189" t="s">
        <v>10</v>
      </c>
      <c r="B7" s="2028" t="s">
        <v>406</v>
      </c>
      <c r="C7" s="2029"/>
      <c r="D7" s="2029"/>
      <c r="E7" s="2030"/>
    </row>
    <row r="8" spans="1:5" ht="12.75" thickBot="1" x14ac:dyDescent="0.25">
      <c r="A8" s="2078" t="s">
        <v>12</v>
      </c>
      <c r="B8" s="2079"/>
      <c r="C8" s="2079"/>
      <c r="D8" s="2079"/>
      <c r="E8" s="2080"/>
    </row>
    <row r="9" spans="1:5" ht="20.25" customHeight="1" thickBot="1" x14ac:dyDescent="0.25">
      <c r="A9" s="2059" t="s">
        <v>485</v>
      </c>
      <c r="B9" s="2060"/>
      <c r="C9" s="2060"/>
      <c r="D9" s="2060"/>
      <c r="E9" s="2061"/>
    </row>
    <row r="10" spans="1:5" ht="28.5" customHeight="1" thickBot="1" x14ac:dyDescent="0.25">
      <c r="A10" s="2059"/>
      <c r="B10" s="2060"/>
      <c r="C10" s="2060"/>
      <c r="D10" s="2060"/>
      <c r="E10" s="2061"/>
    </row>
    <row r="11" spans="1:5" ht="30.75" customHeight="1" thickBot="1" x14ac:dyDescent="0.25">
      <c r="A11" s="2059"/>
      <c r="B11" s="2060"/>
      <c r="C11" s="2060"/>
      <c r="D11" s="2060"/>
      <c r="E11" s="2061"/>
    </row>
    <row r="12" spans="1:5" ht="38.25" customHeight="1" thickBot="1" x14ac:dyDescent="0.25">
      <c r="A12" s="190" t="s">
        <v>14</v>
      </c>
      <c r="B12" s="2059" t="s">
        <v>486</v>
      </c>
      <c r="C12" s="2060"/>
      <c r="D12" s="2060"/>
      <c r="E12" s="2061"/>
    </row>
    <row r="13" spans="1:5" ht="23.25" customHeight="1" x14ac:dyDescent="0.2">
      <c r="A13" s="2062" t="s">
        <v>179</v>
      </c>
      <c r="B13" s="191">
        <v>2023</v>
      </c>
      <c r="C13" s="191">
        <v>2024</v>
      </c>
      <c r="D13" s="191">
        <v>2025</v>
      </c>
      <c r="E13" s="191">
        <v>2026</v>
      </c>
    </row>
    <row r="14" spans="1:5" ht="12.75" thickBot="1" x14ac:dyDescent="0.25">
      <c r="A14" s="2063"/>
      <c r="B14" s="193" t="s">
        <v>22</v>
      </c>
      <c r="C14" s="193" t="s">
        <v>23</v>
      </c>
      <c r="D14" s="193" t="s">
        <v>23</v>
      </c>
      <c r="E14" s="193" t="s">
        <v>23</v>
      </c>
    </row>
    <row r="15" spans="1:5" ht="24.75" customHeight="1" thickBot="1" x14ac:dyDescent="0.25">
      <c r="A15" s="194" t="s">
        <v>487</v>
      </c>
      <c r="B15" s="195">
        <v>2</v>
      </c>
      <c r="C15" s="195">
        <v>2</v>
      </c>
      <c r="D15" s="195">
        <v>2</v>
      </c>
      <c r="E15" s="195">
        <v>1</v>
      </c>
    </row>
    <row r="16" spans="1:5" ht="24.75" customHeight="1" thickBot="1" x14ac:dyDescent="0.25">
      <c r="A16" s="196" t="s">
        <v>422</v>
      </c>
      <c r="B16" s="2064" t="s">
        <v>488</v>
      </c>
      <c r="C16" s="2065"/>
      <c r="D16" s="2065"/>
      <c r="E16" s="2066"/>
    </row>
    <row r="17" spans="1:5" ht="23.25" customHeight="1" thickBot="1" x14ac:dyDescent="0.25">
      <c r="A17" s="2028" t="s">
        <v>489</v>
      </c>
      <c r="B17" s="2029"/>
      <c r="C17" s="2029"/>
      <c r="D17" s="2029"/>
      <c r="E17" s="2030"/>
    </row>
    <row r="18" spans="1:5" ht="12.75" thickBot="1" x14ac:dyDescent="0.25">
      <c r="A18" s="197"/>
      <c r="B18" s="198" t="s">
        <v>490</v>
      </c>
      <c r="C18" s="199" t="s">
        <v>490</v>
      </c>
      <c r="D18" s="199" t="s">
        <v>490</v>
      </c>
      <c r="E18" s="199" t="s">
        <v>490</v>
      </c>
    </row>
    <row r="19" spans="1:5" ht="96" x14ac:dyDescent="0.2">
      <c r="A19" s="200" t="s">
        <v>491</v>
      </c>
      <c r="B19" s="201">
        <v>0.35</v>
      </c>
      <c r="C19" s="202">
        <v>0.4</v>
      </c>
      <c r="D19" s="202">
        <v>0.45</v>
      </c>
      <c r="E19" s="202">
        <v>0.5</v>
      </c>
    </row>
    <row r="20" spans="1:5" ht="96" customHeight="1" x14ac:dyDescent="0.2">
      <c r="A20" s="200" t="s">
        <v>492</v>
      </c>
      <c r="B20" s="203">
        <v>0.25</v>
      </c>
      <c r="C20" s="202">
        <v>0.25</v>
      </c>
      <c r="D20" s="202">
        <v>0.25</v>
      </c>
      <c r="E20" s="202">
        <v>0.3</v>
      </c>
    </row>
    <row r="21" spans="1:5" ht="12.75" thickBot="1" x14ac:dyDescent="0.25">
      <c r="A21" s="204"/>
      <c r="B21" s="205"/>
      <c r="C21" s="206"/>
      <c r="D21" s="206"/>
      <c r="E21" s="207"/>
    </row>
    <row r="22" spans="1:5" ht="12.75" thickBot="1" x14ac:dyDescent="0.25">
      <c r="A22" s="2050" t="s">
        <v>493</v>
      </c>
      <c r="B22" s="2051"/>
      <c r="C22" s="2051"/>
      <c r="D22" s="2051"/>
      <c r="E22" s="2052"/>
    </row>
    <row r="23" spans="1:5" ht="12.75" thickBot="1" x14ac:dyDescent="0.25">
      <c r="A23" s="2050" t="s">
        <v>424</v>
      </c>
      <c r="B23" s="2051"/>
      <c r="C23" s="2051"/>
      <c r="D23" s="2051"/>
      <c r="E23" s="2052"/>
    </row>
    <row r="24" spans="1:5" ht="12.75" thickBot="1" x14ac:dyDescent="0.25">
      <c r="A24" s="209" t="s">
        <v>494</v>
      </c>
      <c r="B24" s="2053" t="s">
        <v>495</v>
      </c>
      <c r="C24" s="2054"/>
      <c r="D24" s="2054"/>
      <c r="E24" s="2055"/>
    </row>
    <row r="25" spans="1:5" ht="33.75" customHeight="1" thickBot="1" x14ac:dyDescent="0.25">
      <c r="A25" s="210" t="s">
        <v>425</v>
      </c>
      <c r="B25" s="2044" t="s">
        <v>496</v>
      </c>
      <c r="C25" s="2045"/>
      <c r="D25" s="2045"/>
      <c r="E25" s="2046"/>
    </row>
    <row r="26" spans="1:5" ht="58.9" customHeight="1" thickBot="1" x14ac:dyDescent="0.25">
      <c r="A26" s="211" t="s">
        <v>427</v>
      </c>
      <c r="B26" s="2067" t="s">
        <v>497</v>
      </c>
      <c r="C26" s="2068"/>
      <c r="D26" s="2068"/>
      <c r="E26" s="2069"/>
    </row>
    <row r="27" spans="1:5" ht="15" customHeight="1" thickBot="1" x14ac:dyDescent="0.25">
      <c r="A27" s="211" t="s">
        <v>21</v>
      </c>
      <c r="B27" s="2070" t="s">
        <v>498</v>
      </c>
      <c r="C27" s="2071"/>
      <c r="D27" s="2071"/>
      <c r="E27" s="2072"/>
    </row>
    <row r="28" spans="1:5" ht="12.75" customHeight="1" x14ac:dyDescent="0.2">
      <c r="A28" s="2020"/>
      <c r="B28" s="212">
        <v>2023</v>
      </c>
      <c r="C28" s="212">
        <v>2024</v>
      </c>
      <c r="D28" s="212">
        <v>2025</v>
      </c>
      <c r="E28" s="212">
        <v>2026</v>
      </c>
    </row>
    <row r="29" spans="1:5" ht="12" customHeight="1" thickBot="1" x14ac:dyDescent="0.25">
      <c r="A29" s="2021"/>
      <c r="B29" s="214" t="s">
        <v>22</v>
      </c>
      <c r="C29" s="214" t="s">
        <v>23</v>
      </c>
      <c r="D29" s="214" t="s">
        <v>23</v>
      </c>
      <c r="E29" s="214" t="s">
        <v>23</v>
      </c>
    </row>
    <row r="30" spans="1:5" ht="12.75" customHeight="1" thickBot="1" x14ac:dyDescent="0.25">
      <c r="A30" s="211" t="s">
        <v>33</v>
      </c>
      <c r="B30" s="215">
        <v>8</v>
      </c>
      <c r="C30" s="215">
        <v>5</v>
      </c>
      <c r="D30" s="215">
        <v>10</v>
      </c>
      <c r="E30" s="215">
        <v>11</v>
      </c>
    </row>
    <row r="31" spans="1:5" ht="12.75" thickBot="1" x14ac:dyDescent="0.25">
      <c r="A31" s="211" t="s">
        <v>431</v>
      </c>
      <c r="B31" s="215">
        <f>B39+B42+B45</f>
        <v>89800</v>
      </c>
      <c r="C31" s="215">
        <f t="shared" ref="C31:E31" si="0">C39+C42+C45</f>
        <v>87880</v>
      </c>
      <c r="D31" s="215">
        <f t="shared" si="0"/>
        <v>87880</v>
      </c>
      <c r="E31" s="215">
        <f t="shared" si="0"/>
        <v>87880</v>
      </c>
    </row>
    <row r="32" spans="1:5" ht="15" customHeight="1" thickBot="1" x14ac:dyDescent="0.25">
      <c r="A32" s="211" t="s">
        <v>432</v>
      </c>
      <c r="B32" s="216">
        <f>B31/B30</f>
        <v>11225</v>
      </c>
      <c r="C32" s="216">
        <f>C31/C30</f>
        <v>17576</v>
      </c>
      <c r="D32" s="216">
        <f>D31/D30</f>
        <v>8788</v>
      </c>
      <c r="E32" s="216">
        <f>E31/E30</f>
        <v>7989.090909090909</v>
      </c>
    </row>
    <row r="33" spans="1:11" ht="12.75" thickBot="1" x14ac:dyDescent="0.25">
      <c r="A33" s="211" t="s">
        <v>433</v>
      </c>
      <c r="B33" s="213" t="s">
        <v>499</v>
      </c>
      <c r="C33" s="217"/>
      <c r="D33" s="217"/>
      <c r="E33" s="217"/>
      <c r="I33" s="208"/>
      <c r="J33" s="208"/>
      <c r="K33" s="208"/>
    </row>
    <row r="34" spans="1:11" ht="12.75" thickBot="1" x14ac:dyDescent="0.25">
      <c r="A34" s="211" t="s">
        <v>434</v>
      </c>
      <c r="B34" s="213" t="s">
        <v>499</v>
      </c>
      <c r="C34" s="217"/>
      <c r="D34" s="217"/>
      <c r="E34" s="217"/>
    </row>
    <row r="35" spans="1:11" ht="12.75" thickBot="1" x14ac:dyDescent="0.25">
      <c r="A35" s="211" t="s">
        <v>47</v>
      </c>
      <c r="B35" s="213" t="s">
        <v>499</v>
      </c>
      <c r="C35" s="217"/>
      <c r="D35" s="217"/>
      <c r="E35" s="217"/>
    </row>
    <row r="36" spans="1:11" ht="12.6" customHeight="1" thickBot="1" x14ac:dyDescent="0.25">
      <c r="A36" s="2034" t="s">
        <v>500</v>
      </c>
      <c r="B36" s="2035"/>
      <c r="C36" s="2035"/>
      <c r="D36" s="2035"/>
      <c r="E36" s="2036"/>
    </row>
    <row r="37" spans="1:11" ht="12.75" customHeight="1" x14ac:dyDescent="0.2">
      <c r="A37" s="2020"/>
      <c r="B37" s="212">
        <v>2023</v>
      </c>
      <c r="C37" s="212">
        <v>2024</v>
      </c>
      <c r="D37" s="212">
        <v>2025</v>
      </c>
      <c r="E37" s="212">
        <v>2026</v>
      </c>
    </row>
    <row r="38" spans="1:11" ht="14.25" customHeight="1" thickBot="1" x14ac:dyDescent="0.25">
      <c r="A38" s="2021"/>
      <c r="B38" s="214" t="s">
        <v>22</v>
      </c>
      <c r="C38" s="214" t="s">
        <v>23</v>
      </c>
      <c r="D38" s="214" t="s">
        <v>23</v>
      </c>
      <c r="E38" s="214" t="s">
        <v>23</v>
      </c>
    </row>
    <row r="39" spans="1:11" ht="12.75" thickBot="1" x14ac:dyDescent="0.25">
      <c r="A39" s="218" t="s">
        <v>436</v>
      </c>
      <c r="B39" s="219">
        <f>B40</f>
        <v>70360</v>
      </c>
      <c r="C39" s="220">
        <f>C40</f>
        <v>70360</v>
      </c>
      <c r="D39" s="220">
        <f t="shared" ref="D39:E39" si="1">D40</f>
        <v>70360</v>
      </c>
      <c r="E39" s="220">
        <f t="shared" si="1"/>
        <v>70360</v>
      </c>
    </row>
    <row r="40" spans="1:11" ht="12.75" thickBot="1" x14ac:dyDescent="0.25">
      <c r="A40" s="221" t="s">
        <v>437</v>
      </c>
      <c r="B40" s="222">
        <v>70360</v>
      </c>
      <c r="C40" s="223">
        <v>70360</v>
      </c>
      <c r="D40" s="223">
        <v>70360</v>
      </c>
      <c r="E40" s="223">
        <v>70360</v>
      </c>
    </row>
    <row r="41" spans="1:11" ht="12.75" thickBot="1" x14ac:dyDescent="0.25">
      <c r="A41" s="221" t="s">
        <v>438</v>
      </c>
      <c r="B41" s="222"/>
      <c r="C41" s="224"/>
      <c r="D41" s="224"/>
      <c r="E41" s="225"/>
    </row>
    <row r="42" spans="1:11" ht="24.75" customHeight="1" thickBot="1" x14ac:dyDescent="0.25">
      <c r="A42" s="218" t="s">
        <v>478</v>
      </c>
      <c r="B42" s="219">
        <f>B43+B44</f>
        <v>12520</v>
      </c>
      <c r="C42" s="220">
        <f>C43+C44</f>
        <v>12520</v>
      </c>
      <c r="D42" s="220">
        <f>D43+D44</f>
        <v>12520</v>
      </c>
      <c r="E42" s="220">
        <f>E43+E44</f>
        <v>12520</v>
      </c>
    </row>
    <row r="43" spans="1:11" ht="12.75" thickBot="1" x14ac:dyDescent="0.25">
      <c r="A43" s="221" t="s">
        <v>437</v>
      </c>
      <c r="B43" s="226">
        <v>12520</v>
      </c>
      <c r="C43" s="227">
        <v>12520</v>
      </c>
      <c r="D43" s="227">
        <v>12520</v>
      </c>
      <c r="E43" s="227">
        <v>12520</v>
      </c>
    </row>
    <row r="44" spans="1:11" ht="12.75" thickBot="1" x14ac:dyDescent="0.25">
      <c r="A44" s="221" t="s">
        <v>438</v>
      </c>
      <c r="B44" s="222"/>
      <c r="C44" s="228"/>
      <c r="D44" s="228"/>
      <c r="E44" s="228"/>
    </row>
    <row r="45" spans="1:11" ht="12.75" thickBot="1" x14ac:dyDescent="0.25">
      <c r="A45" s="218" t="s">
        <v>440</v>
      </c>
      <c r="B45" s="219">
        <f>B46+B47</f>
        <v>6920</v>
      </c>
      <c r="C45" s="220">
        <f>C46+C47</f>
        <v>5000</v>
      </c>
      <c r="D45" s="220">
        <f>D46+D47</f>
        <v>5000</v>
      </c>
      <c r="E45" s="220">
        <f>E46+E47</f>
        <v>5000</v>
      </c>
      <c r="F45" s="229">
        <f>C39+C42</f>
        <v>82880</v>
      </c>
    </row>
    <row r="46" spans="1:11" ht="12.75" thickBot="1" x14ac:dyDescent="0.25">
      <c r="A46" s="221" t="s">
        <v>437</v>
      </c>
      <c r="B46" s="227">
        <f>6920000/1000</f>
        <v>6920</v>
      </c>
      <c r="C46" s="227">
        <v>5000</v>
      </c>
      <c r="D46" s="227">
        <v>5000</v>
      </c>
      <c r="E46" s="227">
        <v>5000</v>
      </c>
    </row>
    <row r="47" spans="1:11" ht="15.75" customHeight="1" thickBot="1" x14ac:dyDescent="0.25">
      <c r="A47" s="221" t="s">
        <v>438</v>
      </c>
      <c r="B47" s="222"/>
      <c r="C47" s="226"/>
      <c r="D47" s="226"/>
      <c r="E47" s="226"/>
    </row>
    <row r="48" spans="1:11" ht="12.75" thickBot="1" x14ac:dyDescent="0.25">
      <c r="A48" s="218" t="s">
        <v>441</v>
      </c>
      <c r="B48" s="230">
        <f>B49+B50</f>
        <v>0</v>
      </c>
      <c r="C48" s="230">
        <f>C49+C50</f>
        <v>0</v>
      </c>
      <c r="D48" s="230">
        <f>D49+D50</f>
        <v>0</v>
      </c>
      <c r="E48" s="230">
        <f>E49+E50</f>
        <v>0</v>
      </c>
    </row>
    <row r="49" spans="1:5" ht="12.75" thickBot="1" x14ac:dyDescent="0.25">
      <c r="A49" s="221" t="s">
        <v>437</v>
      </c>
      <c r="B49" s="222"/>
      <c r="C49" s="226"/>
      <c r="D49" s="226"/>
      <c r="E49" s="226"/>
    </row>
    <row r="50" spans="1:5" ht="12.75" thickBot="1" x14ac:dyDescent="0.25">
      <c r="A50" s="221" t="s">
        <v>438</v>
      </c>
      <c r="B50" s="222"/>
      <c r="C50" s="226"/>
      <c r="D50" s="226"/>
      <c r="E50" s="226"/>
    </row>
    <row r="51" spans="1:5" ht="12.75" thickBot="1" x14ac:dyDescent="0.25">
      <c r="A51" s="218" t="s">
        <v>442</v>
      </c>
      <c r="B51" s="219">
        <f>B52+B53</f>
        <v>0</v>
      </c>
      <c r="C51" s="219">
        <f>C52+C53</f>
        <v>0</v>
      </c>
      <c r="D51" s="219">
        <f>D52+D53</f>
        <v>0</v>
      </c>
      <c r="E51" s="219">
        <f>E52+E53</f>
        <v>0</v>
      </c>
    </row>
    <row r="52" spans="1:5" ht="13.5" customHeight="1" thickBot="1" x14ac:dyDescent="0.25">
      <c r="A52" s="221" t="s">
        <v>437</v>
      </c>
      <c r="B52" s="222"/>
      <c r="C52" s="226"/>
      <c r="D52" s="226"/>
      <c r="E52" s="226"/>
    </row>
    <row r="53" spans="1:5" ht="12.75" thickBot="1" x14ac:dyDescent="0.25">
      <c r="A53" s="221" t="s">
        <v>438</v>
      </c>
      <c r="B53" s="222"/>
      <c r="C53" s="226"/>
      <c r="D53" s="226"/>
      <c r="E53" s="226"/>
    </row>
    <row r="54" spans="1:5" ht="12.75" thickBot="1" x14ac:dyDescent="0.25">
      <c r="A54" s="218" t="s">
        <v>443</v>
      </c>
      <c r="B54" s="219">
        <f>B55+B56</f>
        <v>0</v>
      </c>
      <c r="C54" s="219">
        <f>C55+C56</f>
        <v>0</v>
      </c>
      <c r="D54" s="219">
        <f>D55+D56</f>
        <v>0</v>
      </c>
      <c r="E54" s="219">
        <f>E55+E56</f>
        <v>0</v>
      </c>
    </row>
    <row r="55" spans="1:5" ht="12.75" thickBot="1" x14ac:dyDescent="0.25">
      <c r="A55" s="221" t="s">
        <v>437</v>
      </c>
      <c r="B55" s="222"/>
      <c r="C55" s="226"/>
      <c r="D55" s="226"/>
      <c r="E55" s="226"/>
    </row>
    <row r="56" spans="1:5" ht="12.75" thickBot="1" x14ac:dyDescent="0.25">
      <c r="A56" s="221" t="s">
        <v>438</v>
      </c>
      <c r="B56" s="222"/>
      <c r="C56" s="226"/>
      <c r="D56" s="226"/>
      <c r="E56" s="226"/>
    </row>
    <row r="57" spans="1:5" ht="24.75" thickBot="1" x14ac:dyDescent="0.25">
      <c r="A57" s="218" t="s">
        <v>444</v>
      </c>
      <c r="B57" s="219">
        <f>B58+B59</f>
        <v>0</v>
      </c>
      <c r="C57" s="219">
        <f>C58+C59</f>
        <v>0</v>
      </c>
      <c r="D57" s="219">
        <f>D58+D59</f>
        <v>0</v>
      </c>
      <c r="E57" s="219">
        <f>E58+E59</f>
        <v>0</v>
      </c>
    </row>
    <row r="58" spans="1:5" ht="12.75" thickBot="1" x14ac:dyDescent="0.25">
      <c r="A58" s="221" t="s">
        <v>437</v>
      </c>
      <c r="B58" s="222"/>
      <c r="C58" s="231">
        <v>0</v>
      </c>
      <c r="D58" s="231"/>
      <c r="E58" s="231"/>
    </row>
    <row r="59" spans="1:5" ht="12.75" thickBot="1" x14ac:dyDescent="0.25">
      <c r="A59" s="221" t="s">
        <v>438</v>
      </c>
      <c r="B59" s="222"/>
      <c r="C59" s="232"/>
      <c r="D59" s="233"/>
      <c r="E59" s="233"/>
    </row>
    <row r="60" spans="1:5" ht="12.75" thickBot="1" x14ac:dyDescent="0.25">
      <c r="A60" s="234" t="s">
        <v>457</v>
      </c>
      <c r="B60" s="230">
        <f>B57+B54+B51+B48+B45+B42+B39</f>
        <v>89800</v>
      </c>
      <c r="C60" s="230">
        <f t="shared" ref="C60:E60" si="2">C57+C54+C51+C48+C45+C42+C39</f>
        <v>87880</v>
      </c>
      <c r="D60" s="230">
        <f t="shared" si="2"/>
        <v>87880</v>
      </c>
      <c r="E60" s="230">
        <f t="shared" si="2"/>
        <v>87880</v>
      </c>
    </row>
    <row r="61" spans="1:5" ht="22.5" customHeight="1" thickBot="1" x14ac:dyDescent="0.25">
      <c r="A61" s="235" t="s">
        <v>482</v>
      </c>
      <c r="B61" s="236">
        <f>IF(B60-B31=0,0,)</f>
        <v>0</v>
      </c>
      <c r="C61" s="236">
        <f t="shared" ref="C61:E61" si="3">IF(C60-C31=0,0,)</f>
        <v>0</v>
      </c>
      <c r="D61" s="236">
        <f t="shared" si="3"/>
        <v>0</v>
      </c>
      <c r="E61" s="236">
        <f t="shared" si="3"/>
        <v>0</v>
      </c>
    </row>
    <row r="62" spans="1:5" ht="22.5" customHeight="1" thickBot="1" x14ac:dyDescent="0.25">
      <c r="A62" s="209" t="s">
        <v>494</v>
      </c>
      <c r="B62" s="2053" t="s">
        <v>501</v>
      </c>
      <c r="C62" s="2054"/>
      <c r="D62" s="2054"/>
      <c r="E62" s="2055"/>
    </row>
    <row r="63" spans="1:5" ht="30.75" customHeight="1" thickBot="1" x14ac:dyDescent="0.25">
      <c r="A63" s="237" t="s">
        <v>502</v>
      </c>
      <c r="B63" s="2056" t="s">
        <v>503</v>
      </c>
      <c r="C63" s="2057"/>
      <c r="D63" s="2057"/>
      <c r="E63" s="2058"/>
    </row>
    <row r="64" spans="1:5" ht="60" customHeight="1" thickBot="1" x14ac:dyDescent="0.25">
      <c r="A64" s="211" t="s">
        <v>427</v>
      </c>
      <c r="B64" s="2028" t="s">
        <v>504</v>
      </c>
      <c r="C64" s="2029"/>
      <c r="D64" s="2029"/>
      <c r="E64" s="2030"/>
    </row>
    <row r="65" spans="1:5" ht="12.75" thickBot="1" x14ac:dyDescent="0.25">
      <c r="A65" s="211" t="s">
        <v>21</v>
      </c>
      <c r="B65" s="2047" t="s">
        <v>505</v>
      </c>
      <c r="C65" s="2048"/>
      <c r="D65" s="2048"/>
      <c r="E65" s="2049"/>
    </row>
    <row r="66" spans="1:5" ht="12.75" customHeight="1" x14ac:dyDescent="0.2">
      <c r="A66" s="2020"/>
      <c r="B66" s="212">
        <v>2023</v>
      </c>
      <c r="C66" s="212">
        <v>2024</v>
      </c>
      <c r="D66" s="212">
        <v>2025</v>
      </c>
      <c r="E66" s="212">
        <v>2026</v>
      </c>
    </row>
    <row r="67" spans="1:5" ht="18" customHeight="1" thickBot="1" x14ac:dyDescent="0.25">
      <c r="A67" s="2021"/>
      <c r="B67" s="214" t="s">
        <v>22</v>
      </c>
      <c r="C67" s="214" t="s">
        <v>23</v>
      </c>
      <c r="D67" s="214" t="s">
        <v>23</v>
      </c>
      <c r="E67" s="214" t="s">
        <v>23</v>
      </c>
    </row>
    <row r="68" spans="1:5" ht="12.75" customHeight="1" thickBot="1" x14ac:dyDescent="0.25">
      <c r="A68" s="211" t="s">
        <v>33</v>
      </c>
      <c r="B68" s="238">
        <v>0.25</v>
      </c>
      <c r="C68" s="238">
        <v>0.25</v>
      </c>
      <c r="D68" s="238">
        <v>0.25</v>
      </c>
      <c r="E68" s="238">
        <v>0.3</v>
      </c>
    </row>
    <row r="69" spans="1:5" ht="12.75" thickBot="1" x14ac:dyDescent="0.25">
      <c r="A69" s="211" t="s">
        <v>431</v>
      </c>
      <c r="B69" s="215">
        <f>B98</f>
        <v>7000</v>
      </c>
      <c r="C69" s="215">
        <f t="shared" ref="C69:E69" si="4">C98</f>
        <v>6800</v>
      </c>
      <c r="D69" s="215">
        <f t="shared" si="4"/>
        <v>6300</v>
      </c>
      <c r="E69" s="215">
        <f t="shared" si="4"/>
        <v>7020</v>
      </c>
    </row>
    <row r="70" spans="1:5" ht="12.75" thickBot="1" x14ac:dyDescent="0.25">
      <c r="A70" s="211" t="s">
        <v>432</v>
      </c>
      <c r="B70" s="215"/>
      <c r="C70" s="215"/>
      <c r="D70" s="215"/>
      <c r="E70" s="215"/>
    </row>
    <row r="71" spans="1:5" ht="12.75" thickBot="1" x14ac:dyDescent="0.25">
      <c r="A71" s="211" t="s">
        <v>433</v>
      </c>
      <c r="B71" s="192" t="s">
        <v>499</v>
      </c>
      <c r="C71" s="239"/>
      <c r="D71" s="239"/>
      <c r="E71" s="239"/>
    </row>
    <row r="72" spans="1:5" ht="12.75" thickBot="1" x14ac:dyDescent="0.25">
      <c r="A72" s="211" t="s">
        <v>434</v>
      </c>
      <c r="B72" s="192" t="s">
        <v>499</v>
      </c>
      <c r="C72" s="239"/>
      <c r="D72" s="239"/>
      <c r="E72" s="239"/>
    </row>
    <row r="73" spans="1:5" ht="12.75" thickBot="1" x14ac:dyDescent="0.25">
      <c r="A73" s="211" t="s">
        <v>47</v>
      </c>
      <c r="B73" s="192" t="s">
        <v>499</v>
      </c>
      <c r="C73" s="239"/>
      <c r="D73" s="239"/>
      <c r="E73" s="239"/>
    </row>
    <row r="74" spans="1:5" ht="24.75" customHeight="1" thickBot="1" x14ac:dyDescent="0.25">
      <c r="A74" s="2034" t="s">
        <v>506</v>
      </c>
      <c r="B74" s="2035"/>
      <c r="C74" s="2035"/>
      <c r="D74" s="2035"/>
      <c r="E74" s="2036"/>
    </row>
    <row r="75" spans="1:5" ht="12.75" customHeight="1" x14ac:dyDescent="0.2">
      <c r="A75" s="2020"/>
      <c r="B75" s="212">
        <v>2023</v>
      </c>
      <c r="C75" s="212">
        <v>2024</v>
      </c>
      <c r="D75" s="212">
        <v>2025</v>
      </c>
      <c r="E75" s="212">
        <v>2026</v>
      </c>
    </row>
    <row r="76" spans="1:5" ht="12.6" customHeight="1" thickBot="1" x14ac:dyDescent="0.25">
      <c r="A76" s="2021"/>
      <c r="B76" s="214" t="s">
        <v>22</v>
      </c>
      <c r="C76" s="214" t="s">
        <v>23</v>
      </c>
      <c r="D76" s="214" t="s">
        <v>23</v>
      </c>
      <c r="E76" s="214" t="s">
        <v>23</v>
      </c>
    </row>
    <row r="77" spans="1:5" ht="17.25" customHeight="1" thickBot="1" x14ac:dyDescent="0.25">
      <c r="A77" s="218" t="s">
        <v>436</v>
      </c>
      <c r="B77" s="219">
        <f>B78+B79</f>
        <v>0</v>
      </c>
      <c r="C77" s="219">
        <f>C78+C79</f>
        <v>0</v>
      </c>
      <c r="D77" s="219">
        <f>D78+D79</f>
        <v>0</v>
      </c>
      <c r="E77" s="219">
        <f>E78+E79</f>
        <v>0</v>
      </c>
    </row>
    <row r="78" spans="1:5" ht="22.5" customHeight="1" thickBot="1" x14ac:dyDescent="0.25">
      <c r="A78" s="221" t="s">
        <v>437</v>
      </c>
      <c r="B78" s="226">
        <v>0</v>
      </c>
      <c r="C78" s="226">
        <v>0</v>
      </c>
      <c r="D78" s="226">
        <v>0</v>
      </c>
      <c r="E78" s="226">
        <v>0</v>
      </c>
    </row>
    <row r="79" spans="1:5" ht="15" customHeight="1" thickBot="1" x14ac:dyDescent="0.25">
      <c r="A79" s="221" t="s">
        <v>438</v>
      </c>
      <c r="B79" s="222"/>
      <c r="C79" s="224"/>
      <c r="D79" s="224"/>
      <c r="E79" s="224"/>
    </row>
    <row r="80" spans="1:5" ht="24.75" customHeight="1" thickBot="1" x14ac:dyDescent="0.25">
      <c r="A80" s="218" t="s">
        <v>478</v>
      </c>
      <c r="B80" s="219">
        <f>B81+B82</f>
        <v>0</v>
      </c>
      <c r="C80" s="219">
        <f>C81+C82</f>
        <v>0</v>
      </c>
      <c r="D80" s="219">
        <f>D81+D82</f>
        <v>0</v>
      </c>
      <c r="E80" s="219">
        <f>E81+E82</f>
        <v>0</v>
      </c>
    </row>
    <row r="81" spans="1:5" ht="12.75" thickBot="1" x14ac:dyDescent="0.25">
      <c r="A81" s="221" t="s">
        <v>437</v>
      </c>
      <c r="B81" s="226"/>
      <c r="C81" s="226"/>
      <c r="D81" s="226"/>
      <c r="E81" s="226"/>
    </row>
    <row r="82" spans="1:5" ht="12.75" thickBot="1" x14ac:dyDescent="0.25">
      <c r="A82" s="221" t="s">
        <v>438</v>
      </c>
      <c r="B82" s="222"/>
      <c r="C82" s="226"/>
      <c r="D82" s="226"/>
      <c r="E82" s="226"/>
    </row>
    <row r="83" spans="1:5" ht="24.75" customHeight="1" thickBot="1" x14ac:dyDescent="0.25">
      <c r="A83" s="218" t="s">
        <v>440</v>
      </c>
      <c r="B83" s="219">
        <f>B84+B85</f>
        <v>7000</v>
      </c>
      <c r="C83" s="220">
        <f>C84+C85</f>
        <v>6800</v>
      </c>
      <c r="D83" s="220">
        <f>D84+D85</f>
        <v>6300</v>
      </c>
      <c r="E83" s="220">
        <f>E84+E85</f>
        <v>7020</v>
      </c>
    </row>
    <row r="84" spans="1:5" ht="12.75" thickBot="1" x14ac:dyDescent="0.25">
      <c r="A84" s="221" t="s">
        <v>437</v>
      </c>
      <c r="B84" s="240">
        <v>7000</v>
      </c>
      <c r="C84" s="227">
        <v>6800</v>
      </c>
      <c r="D84" s="227">
        <v>6300</v>
      </c>
      <c r="E84" s="227">
        <v>7020</v>
      </c>
    </row>
    <row r="85" spans="1:5" ht="12.75" thickBot="1" x14ac:dyDescent="0.25">
      <c r="A85" s="221" t="s">
        <v>438</v>
      </c>
      <c r="B85" s="222"/>
      <c r="C85" s="226"/>
      <c r="D85" s="226"/>
      <c r="E85" s="226"/>
    </row>
    <row r="86" spans="1:5" ht="12.75" thickBot="1" x14ac:dyDescent="0.25">
      <c r="A86" s="218" t="s">
        <v>441</v>
      </c>
      <c r="B86" s="219">
        <f>B87+B88</f>
        <v>0</v>
      </c>
      <c r="C86" s="219">
        <f>C87+C88</f>
        <v>0</v>
      </c>
      <c r="D86" s="219">
        <f>D87+D88</f>
        <v>0</v>
      </c>
      <c r="E86" s="219">
        <f>E87+E88</f>
        <v>0</v>
      </c>
    </row>
    <row r="87" spans="1:5" ht="12.75" thickBot="1" x14ac:dyDescent="0.25">
      <c r="A87" s="221" t="s">
        <v>437</v>
      </c>
      <c r="B87" s="222"/>
      <c r="C87" s="226"/>
      <c r="D87" s="226"/>
      <c r="E87" s="226"/>
    </row>
    <row r="88" spans="1:5" ht="12.75" thickBot="1" x14ac:dyDescent="0.25">
      <c r="A88" s="221" t="s">
        <v>438</v>
      </c>
      <c r="B88" s="222"/>
      <c r="C88" s="226"/>
      <c r="D88" s="226"/>
      <c r="E88" s="226"/>
    </row>
    <row r="89" spans="1:5" ht="12.75" thickBot="1" x14ac:dyDescent="0.25">
      <c r="A89" s="218" t="s">
        <v>442</v>
      </c>
      <c r="B89" s="219">
        <f>B90+B91</f>
        <v>0</v>
      </c>
      <c r="C89" s="219">
        <f>C90+C91</f>
        <v>0</v>
      </c>
      <c r="D89" s="219">
        <f>D90+D91</f>
        <v>0</v>
      </c>
      <c r="E89" s="219">
        <f>E90+E91</f>
        <v>0</v>
      </c>
    </row>
    <row r="90" spans="1:5" ht="12.75" thickBot="1" x14ac:dyDescent="0.25">
      <c r="A90" s="221" t="s">
        <v>437</v>
      </c>
      <c r="B90" s="222"/>
      <c r="C90" s="226"/>
      <c r="D90" s="226"/>
      <c r="E90" s="226"/>
    </row>
    <row r="91" spans="1:5" ht="12.75" thickBot="1" x14ac:dyDescent="0.25">
      <c r="A91" s="221" t="s">
        <v>438</v>
      </c>
      <c r="B91" s="222"/>
      <c r="C91" s="226"/>
      <c r="D91" s="226"/>
      <c r="E91" s="226"/>
    </row>
    <row r="92" spans="1:5" ht="12.75" thickBot="1" x14ac:dyDescent="0.25">
      <c r="A92" s="218" t="s">
        <v>443</v>
      </c>
      <c r="B92" s="219">
        <f>B93+B94</f>
        <v>0</v>
      </c>
      <c r="C92" s="219">
        <f>C93+C94</f>
        <v>0</v>
      </c>
      <c r="D92" s="219">
        <f>D93+D94</f>
        <v>0</v>
      </c>
      <c r="E92" s="219">
        <f>E93+E94</f>
        <v>0</v>
      </c>
    </row>
    <row r="93" spans="1:5" ht="12.75" thickBot="1" x14ac:dyDescent="0.25">
      <c r="A93" s="221" t="s">
        <v>437</v>
      </c>
      <c r="B93" s="222"/>
      <c r="C93" s="226"/>
      <c r="D93" s="226"/>
      <c r="E93" s="226"/>
    </row>
    <row r="94" spans="1:5" ht="12.75" thickBot="1" x14ac:dyDescent="0.25">
      <c r="A94" s="221" t="s">
        <v>438</v>
      </c>
      <c r="B94" s="222"/>
      <c r="C94" s="226"/>
      <c r="D94" s="226"/>
      <c r="E94" s="226"/>
    </row>
    <row r="95" spans="1:5" ht="24.75" thickBot="1" x14ac:dyDescent="0.25">
      <c r="A95" s="218" t="s">
        <v>444</v>
      </c>
      <c r="B95" s="219">
        <f>B96+B97</f>
        <v>0</v>
      </c>
      <c r="C95" s="219">
        <f>C96+C97</f>
        <v>0</v>
      </c>
      <c r="D95" s="219">
        <f>D96+D97</f>
        <v>0</v>
      </c>
      <c r="E95" s="219">
        <f>E96+E97</f>
        <v>0</v>
      </c>
    </row>
    <row r="96" spans="1:5" ht="12.75" thickBot="1" x14ac:dyDescent="0.25">
      <c r="A96" s="221" t="s">
        <v>437</v>
      </c>
      <c r="B96" s="222"/>
      <c r="C96" s="226"/>
      <c r="D96" s="226"/>
      <c r="E96" s="226"/>
    </row>
    <row r="97" spans="1:5" ht="12.75" thickBot="1" x14ac:dyDescent="0.25">
      <c r="A97" s="241" t="s">
        <v>438</v>
      </c>
      <c r="B97" s="222"/>
      <c r="C97" s="226"/>
      <c r="D97" s="226"/>
      <c r="E97" s="226"/>
    </row>
    <row r="98" spans="1:5" ht="12.75" thickBot="1" x14ac:dyDescent="0.25">
      <c r="A98" s="242" t="s">
        <v>464</v>
      </c>
      <c r="B98" s="230">
        <f>B95+B92+B89+B86+B83+B80+B77</f>
        <v>7000</v>
      </c>
      <c r="C98" s="230">
        <f t="shared" ref="C98:E98" si="5">C95+C92+C89+C86+C83+C80+C77</f>
        <v>6800</v>
      </c>
      <c r="D98" s="230">
        <f t="shared" si="5"/>
        <v>6300</v>
      </c>
      <c r="E98" s="230">
        <f t="shared" si="5"/>
        <v>7020</v>
      </c>
    </row>
    <row r="99" spans="1:5" ht="17.25" customHeight="1" thickBot="1" x14ac:dyDescent="0.25">
      <c r="A99" s="209" t="s">
        <v>482</v>
      </c>
      <c r="B99" s="236">
        <f>IF(B98-B69=0,0,)</f>
        <v>0</v>
      </c>
      <c r="C99" s="236">
        <f>IF(C98-C69=0,0,"Error")</f>
        <v>0</v>
      </c>
      <c r="D99" s="236">
        <f>IF(D98-D69=0,0,)</f>
        <v>0</v>
      </c>
      <c r="E99" s="236">
        <f>IF(E98-E69=0,0,)</f>
        <v>0</v>
      </c>
    </row>
    <row r="100" spans="1:5" ht="25.5" customHeight="1" thickBot="1" x14ac:dyDescent="0.25">
      <c r="A100" s="209" t="s">
        <v>507</v>
      </c>
      <c r="B100" s="2041" t="s">
        <v>508</v>
      </c>
      <c r="C100" s="2042"/>
      <c r="D100" s="2042"/>
      <c r="E100" s="2043"/>
    </row>
    <row r="101" spans="1:5" ht="43.5" customHeight="1" thickBot="1" x14ac:dyDescent="0.25">
      <c r="A101" s="237" t="s">
        <v>509</v>
      </c>
      <c r="B101" s="2044" t="s">
        <v>510</v>
      </c>
      <c r="C101" s="2045"/>
      <c r="D101" s="2045"/>
      <c r="E101" s="2046"/>
    </row>
    <row r="102" spans="1:5" ht="49.5" customHeight="1" thickBot="1" x14ac:dyDescent="0.25">
      <c r="A102" s="211" t="s">
        <v>427</v>
      </c>
      <c r="B102" s="2028" t="s">
        <v>511</v>
      </c>
      <c r="C102" s="2029"/>
      <c r="D102" s="2029"/>
      <c r="E102" s="2030"/>
    </row>
    <row r="103" spans="1:5" ht="12.75" thickBot="1" x14ac:dyDescent="0.25">
      <c r="A103" s="211" t="s">
        <v>21</v>
      </c>
      <c r="B103" s="2047" t="s">
        <v>512</v>
      </c>
      <c r="C103" s="2048"/>
      <c r="D103" s="2048"/>
      <c r="E103" s="2049"/>
    </row>
    <row r="104" spans="1:5" ht="12.75" customHeight="1" x14ac:dyDescent="0.2">
      <c r="A104" s="2020"/>
      <c r="B104" s="212">
        <v>2023</v>
      </c>
      <c r="C104" s="212">
        <v>2024</v>
      </c>
      <c r="D104" s="212">
        <v>2025</v>
      </c>
      <c r="E104" s="212">
        <v>2026</v>
      </c>
    </row>
    <row r="105" spans="1:5" ht="12.75" thickBot="1" x14ac:dyDescent="0.25">
      <c r="A105" s="2021"/>
      <c r="B105" s="214" t="s">
        <v>22</v>
      </c>
      <c r="C105" s="214" t="s">
        <v>23</v>
      </c>
      <c r="D105" s="214" t="s">
        <v>23</v>
      </c>
      <c r="E105" s="214" t="s">
        <v>23</v>
      </c>
    </row>
    <row r="106" spans="1:5" ht="14.25" customHeight="1" thickBot="1" x14ac:dyDescent="0.25">
      <c r="A106" s="211" t="s">
        <v>33</v>
      </c>
      <c r="B106" s="215">
        <v>150</v>
      </c>
      <c r="C106" s="215">
        <v>190</v>
      </c>
      <c r="D106" s="215">
        <v>275</v>
      </c>
      <c r="E106" s="215">
        <v>390</v>
      </c>
    </row>
    <row r="107" spans="1:5" ht="13.5" customHeight="1" thickBot="1" x14ac:dyDescent="0.25">
      <c r="A107" s="211" t="s">
        <v>431</v>
      </c>
      <c r="B107" s="243">
        <f>B121</f>
        <v>7000</v>
      </c>
      <c r="C107" s="243">
        <f t="shared" ref="C107:E107" si="6">C121</f>
        <v>6820</v>
      </c>
      <c r="D107" s="243">
        <f t="shared" si="6"/>
        <v>6320</v>
      </c>
      <c r="E107" s="243">
        <f t="shared" si="6"/>
        <v>7000</v>
      </c>
    </row>
    <row r="108" spans="1:5" ht="18" customHeight="1" thickBot="1" x14ac:dyDescent="0.25">
      <c r="A108" s="211" t="s">
        <v>432</v>
      </c>
      <c r="B108" s="215"/>
      <c r="C108" s="215"/>
      <c r="D108" s="215"/>
      <c r="E108" s="215"/>
    </row>
    <row r="109" spans="1:5" ht="12.75" thickBot="1" x14ac:dyDescent="0.25">
      <c r="A109" s="211" t="s">
        <v>433</v>
      </c>
      <c r="B109" s="192"/>
      <c r="C109" s="239"/>
      <c r="D109" s="239"/>
      <c r="E109" s="239"/>
    </row>
    <row r="110" spans="1:5" ht="12.75" thickBot="1" x14ac:dyDescent="0.25">
      <c r="A110" s="211" t="s">
        <v>434</v>
      </c>
      <c r="B110" s="192"/>
      <c r="C110" s="239"/>
      <c r="D110" s="239"/>
      <c r="E110" s="239"/>
    </row>
    <row r="111" spans="1:5" ht="12.75" thickBot="1" x14ac:dyDescent="0.25">
      <c r="A111" s="211" t="s">
        <v>47</v>
      </c>
      <c r="B111" s="192"/>
      <c r="C111" s="239"/>
      <c r="D111" s="239"/>
      <c r="E111" s="239"/>
    </row>
    <row r="112" spans="1:5" ht="24.75" customHeight="1" thickBot="1" x14ac:dyDescent="0.25">
      <c r="A112" s="2034" t="s">
        <v>513</v>
      </c>
      <c r="B112" s="2035"/>
      <c r="C112" s="2035"/>
      <c r="D112" s="2035"/>
      <c r="E112" s="2036"/>
    </row>
    <row r="113" spans="1:5" ht="23.25" customHeight="1" x14ac:dyDescent="0.2">
      <c r="A113" s="2020"/>
      <c r="B113" s="212">
        <v>2023</v>
      </c>
      <c r="C113" s="212">
        <v>2024</v>
      </c>
      <c r="D113" s="212">
        <v>2025</v>
      </c>
      <c r="E113" s="212">
        <v>2026</v>
      </c>
    </row>
    <row r="114" spans="1:5" ht="22.5" customHeight="1" thickBot="1" x14ac:dyDescent="0.25">
      <c r="A114" s="2021"/>
      <c r="B114" s="214" t="s">
        <v>22</v>
      </c>
      <c r="C114" s="214" t="s">
        <v>23</v>
      </c>
      <c r="D114" s="214" t="s">
        <v>23</v>
      </c>
      <c r="E114" s="214" t="s">
        <v>23</v>
      </c>
    </row>
    <row r="115" spans="1:5" ht="24.75" customHeight="1" thickBot="1" x14ac:dyDescent="0.25">
      <c r="A115" s="218" t="s">
        <v>436</v>
      </c>
      <c r="B115" s="219">
        <f>B116+B117</f>
        <v>0</v>
      </c>
      <c r="C115" s="219">
        <f>C116+C117</f>
        <v>0</v>
      </c>
      <c r="D115" s="219">
        <f>D116+D117</f>
        <v>0</v>
      </c>
      <c r="E115" s="219">
        <f>E116+E117</f>
        <v>0</v>
      </c>
    </row>
    <row r="116" spans="1:5" ht="12.75" thickBot="1" x14ac:dyDescent="0.25">
      <c r="A116" s="221" t="s">
        <v>437</v>
      </c>
      <c r="B116" s="226"/>
      <c r="C116" s="226"/>
      <c r="D116" s="226"/>
      <c r="E116" s="226">
        <v>0</v>
      </c>
    </row>
    <row r="117" spans="1:5" ht="12.75" thickBot="1" x14ac:dyDescent="0.25">
      <c r="A117" s="221" t="s">
        <v>438</v>
      </c>
      <c r="B117" s="222"/>
      <c r="C117" s="224"/>
      <c r="D117" s="224"/>
      <c r="E117" s="224"/>
    </row>
    <row r="118" spans="1:5" ht="24.75" customHeight="1" thickBot="1" x14ac:dyDescent="0.25">
      <c r="A118" s="218" t="s">
        <v>478</v>
      </c>
      <c r="B118" s="219">
        <f>B119+B120</f>
        <v>0</v>
      </c>
      <c r="C118" s="219">
        <f>C119+C120</f>
        <v>0</v>
      </c>
      <c r="D118" s="219">
        <f>D119+D120</f>
        <v>0</v>
      </c>
      <c r="E118" s="219">
        <f>E119+E120</f>
        <v>0</v>
      </c>
    </row>
    <row r="119" spans="1:5" ht="12.75" thickBot="1" x14ac:dyDescent="0.25">
      <c r="A119" s="221" t="s">
        <v>437</v>
      </c>
      <c r="B119" s="226"/>
      <c r="C119" s="226"/>
      <c r="D119" s="226"/>
      <c r="E119" s="226">
        <v>0</v>
      </c>
    </row>
    <row r="120" spans="1:5" ht="12.75" thickBot="1" x14ac:dyDescent="0.25">
      <c r="A120" s="221" t="s">
        <v>438</v>
      </c>
      <c r="B120" s="222"/>
      <c r="C120" s="226"/>
      <c r="D120" s="226"/>
      <c r="E120" s="226"/>
    </row>
    <row r="121" spans="1:5" ht="24.75" customHeight="1" thickBot="1" x14ac:dyDescent="0.25">
      <c r="A121" s="218" t="s">
        <v>440</v>
      </c>
      <c r="B121" s="219">
        <f>B122+B123</f>
        <v>7000</v>
      </c>
      <c r="C121" s="219">
        <f>C122+C123</f>
        <v>6820</v>
      </c>
      <c r="D121" s="219">
        <f>D122+D123</f>
        <v>6320</v>
      </c>
      <c r="E121" s="219">
        <f>E122+E123</f>
        <v>7000</v>
      </c>
    </row>
    <row r="122" spans="1:5" ht="12.75" thickBot="1" x14ac:dyDescent="0.25">
      <c r="A122" s="221" t="s">
        <v>437</v>
      </c>
      <c r="B122" s="240">
        <v>7000</v>
      </c>
      <c r="C122" s="244">
        <v>6820</v>
      </c>
      <c r="D122" s="244">
        <v>6320</v>
      </c>
      <c r="E122" s="244">
        <v>7000</v>
      </c>
    </row>
    <row r="123" spans="1:5" ht="12.75" thickBot="1" x14ac:dyDescent="0.25">
      <c r="A123" s="221" t="s">
        <v>438</v>
      </c>
      <c r="B123" s="222"/>
      <c r="C123" s="226"/>
      <c r="D123" s="226"/>
      <c r="E123" s="226"/>
    </row>
    <row r="124" spans="1:5" ht="12.75" thickBot="1" x14ac:dyDescent="0.25">
      <c r="A124" s="218" t="s">
        <v>441</v>
      </c>
      <c r="B124" s="219">
        <f>B125+B126</f>
        <v>0</v>
      </c>
      <c r="C124" s="219">
        <f>C125+C126</f>
        <v>0</v>
      </c>
      <c r="D124" s="219">
        <f>D125+D126</f>
        <v>0</v>
      </c>
      <c r="E124" s="219">
        <f>E125+E126</f>
        <v>0</v>
      </c>
    </row>
    <row r="125" spans="1:5" ht="12.75" thickBot="1" x14ac:dyDescent="0.25">
      <c r="A125" s="221" t="s">
        <v>437</v>
      </c>
      <c r="B125" s="222"/>
      <c r="C125" s="226"/>
      <c r="D125" s="226"/>
      <c r="E125" s="226"/>
    </row>
    <row r="126" spans="1:5" ht="12.75" thickBot="1" x14ac:dyDescent="0.25">
      <c r="A126" s="221" t="s">
        <v>438</v>
      </c>
      <c r="B126" s="222"/>
      <c r="C126" s="226"/>
      <c r="D126" s="226"/>
      <c r="E126" s="226"/>
    </row>
    <row r="127" spans="1:5" ht="12.75" thickBot="1" x14ac:dyDescent="0.25">
      <c r="A127" s="218" t="s">
        <v>442</v>
      </c>
      <c r="B127" s="219">
        <f>B128+B129</f>
        <v>0</v>
      </c>
      <c r="C127" s="219">
        <f>C128+C129</f>
        <v>0</v>
      </c>
      <c r="D127" s="219">
        <f>D128+D129</f>
        <v>0</v>
      </c>
      <c r="E127" s="219">
        <f>E128+E129</f>
        <v>0</v>
      </c>
    </row>
    <row r="128" spans="1:5" ht="12.75" thickBot="1" x14ac:dyDescent="0.25">
      <c r="A128" s="221" t="s">
        <v>437</v>
      </c>
      <c r="B128" s="222"/>
      <c r="C128" s="226"/>
      <c r="D128" s="226"/>
      <c r="E128" s="226"/>
    </row>
    <row r="129" spans="1:5" ht="15" customHeight="1" thickBot="1" x14ac:dyDescent="0.25">
      <c r="A129" s="221" t="s">
        <v>438</v>
      </c>
      <c r="B129" s="222"/>
      <c r="C129" s="226"/>
      <c r="D129" s="226"/>
      <c r="E129" s="226"/>
    </row>
    <row r="130" spans="1:5" ht="12.75" thickBot="1" x14ac:dyDescent="0.25">
      <c r="A130" s="218" t="s">
        <v>443</v>
      </c>
      <c r="B130" s="219">
        <f>B131+B132</f>
        <v>0</v>
      </c>
      <c r="C130" s="219">
        <f>C131+C132</f>
        <v>0</v>
      </c>
      <c r="D130" s="219">
        <f>D131+D132</f>
        <v>0</v>
      </c>
      <c r="E130" s="219">
        <f>E131+E132</f>
        <v>0</v>
      </c>
    </row>
    <row r="131" spans="1:5" ht="12.75" thickBot="1" x14ac:dyDescent="0.25">
      <c r="A131" s="221" t="s">
        <v>437</v>
      </c>
      <c r="B131" s="222"/>
      <c r="C131" s="226"/>
      <c r="D131" s="226"/>
      <c r="E131" s="226"/>
    </row>
    <row r="132" spans="1:5" ht="12.75" thickBot="1" x14ac:dyDescent="0.25">
      <c r="A132" s="221" t="s">
        <v>438</v>
      </c>
      <c r="B132" s="222"/>
      <c r="C132" s="226"/>
      <c r="D132" s="226"/>
      <c r="E132" s="226"/>
    </row>
    <row r="133" spans="1:5" ht="24.75" thickBot="1" x14ac:dyDescent="0.25">
      <c r="A133" s="218" t="s">
        <v>444</v>
      </c>
      <c r="B133" s="219">
        <f>B134+B135</f>
        <v>0</v>
      </c>
      <c r="C133" s="219">
        <f>C134+C135</f>
        <v>0</v>
      </c>
      <c r="D133" s="219">
        <f>D134+D135</f>
        <v>0</v>
      </c>
      <c r="E133" s="219">
        <f>E134+E135</f>
        <v>0</v>
      </c>
    </row>
    <row r="134" spans="1:5" ht="12.75" thickBot="1" x14ac:dyDescent="0.25">
      <c r="A134" s="221" t="s">
        <v>437</v>
      </c>
      <c r="B134" s="222"/>
      <c r="C134" s="226"/>
      <c r="D134" s="226"/>
      <c r="E134" s="226"/>
    </row>
    <row r="135" spans="1:5" ht="12.75" thickBot="1" x14ac:dyDescent="0.25">
      <c r="A135" s="221" t="s">
        <v>438</v>
      </c>
      <c r="B135" s="222"/>
      <c r="C135" s="226"/>
      <c r="D135" s="226"/>
      <c r="E135" s="226"/>
    </row>
    <row r="136" spans="1:5" ht="12.75" thickBot="1" x14ac:dyDescent="0.25">
      <c r="A136" s="245" t="s">
        <v>468</v>
      </c>
      <c r="B136" s="230">
        <f>B133+B130+B127+B124+B121+B118+B115</f>
        <v>7000</v>
      </c>
      <c r="C136" s="230">
        <f t="shared" ref="C136:E136" si="7">C133+C130+C127+C124+C121+C118+C115</f>
        <v>6820</v>
      </c>
      <c r="D136" s="230">
        <f t="shared" si="7"/>
        <v>6320</v>
      </c>
      <c r="E136" s="230">
        <f t="shared" si="7"/>
        <v>7000</v>
      </c>
    </row>
    <row r="137" spans="1:5" ht="17.25" customHeight="1" thickBot="1" x14ac:dyDescent="0.25">
      <c r="A137" s="209" t="s">
        <v>482</v>
      </c>
      <c r="B137" s="236">
        <f>IF(B136-B107=0,0,)</f>
        <v>0</v>
      </c>
      <c r="C137" s="236">
        <f t="shared" ref="C137:E137" si="8">IF(C136-C107=0,0,)</f>
        <v>0</v>
      </c>
      <c r="D137" s="236">
        <f t="shared" si="8"/>
        <v>0</v>
      </c>
      <c r="E137" s="236">
        <f t="shared" si="8"/>
        <v>0</v>
      </c>
    </row>
    <row r="138" spans="1:5" ht="12.75" thickBot="1" x14ac:dyDescent="0.25">
      <c r="A138" s="2050" t="s">
        <v>514</v>
      </c>
      <c r="B138" s="2051"/>
      <c r="C138" s="2051"/>
      <c r="D138" s="2051"/>
      <c r="E138" s="2052"/>
    </row>
    <row r="139" spans="1:5" ht="12.75" thickBot="1" x14ac:dyDescent="0.25">
      <c r="A139" s="2050" t="s">
        <v>515</v>
      </c>
      <c r="B139" s="2051"/>
      <c r="C139" s="2051"/>
      <c r="D139" s="2051"/>
      <c r="E139" s="2052"/>
    </row>
    <row r="140" spans="1:5" ht="24.75" thickBot="1" x14ac:dyDescent="0.25">
      <c r="A140" s="210" t="s">
        <v>516</v>
      </c>
      <c r="B140" s="2037" t="s">
        <v>517</v>
      </c>
      <c r="C140" s="2038"/>
      <c r="D140" s="2039"/>
      <c r="E140" s="2040"/>
    </row>
    <row r="141" spans="1:5" ht="51" customHeight="1" thickBot="1" x14ac:dyDescent="0.25">
      <c r="A141" s="210" t="s">
        <v>518</v>
      </c>
      <c r="B141" s="246" t="s">
        <v>519</v>
      </c>
      <c r="C141" s="247" t="s">
        <v>449</v>
      </c>
      <c r="D141" s="2022" t="s">
        <v>520</v>
      </c>
      <c r="E141" s="2023"/>
    </row>
    <row r="142" spans="1:5" ht="12.75" thickBot="1" x14ac:dyDescent="0.25">
      <c r="A142" s="248"/>
      <c r="B142" s="2024"/>
      <c r="C142" s="2025"/>
      <c r="D142" s="2026"/>
      <c r="E142" s="2027"/>
    </row>
    <row r="143" spans="1:5" ht="46.5" customHeight="1" thickBot="1" x14ac:dyDescent="0.25">
      <c r="A143" s="211" t="s">
        <v>427</v>
      </c>
      <c r="B143" s="2028" t="s">
        <v>521</v>
      </c>
      <c r="C143" s="2029"/>
      <c r="D143" s="2029"/>
      <c r="E143" s="2030"/>
    </row>
    <row r="144" spans="1:5" ht="12.75" thickBot="1" x14ac:dyDescent="0.25">
      <c r="A144" s="211" t="s">
        <v>21</v>
      </c>
      <c r="B144" s="2031" t="s">
        <v>522</v>
      </c>
      <c r="C144" s="2032"/>
      <c r="D144" s="2032"/>
      <c r="E144" s="2033"/>
    </row>
    <row r="145" spans="1:5" ht="12.75" customHeight="1" x14ac:dyDescent="0.2">
      <c r="A145" s="2020"/>
      <c r="B145" s="212">
        <v>2023</v>
      </c>
      <c r="C145" s="212">
        <v>2024</v>
      </c>
      <c r="D145" s="212">
        <v>2025</v>
      </c>
      <c r="E145" s="212">
        <v>2026</v>
      </c>
    </row>
    <row r="146" spans="1:5" ht="12.75" thickBot="1" x14ac:dyDescent="0.25">
      <c r="A146" s="2021"/>
      <c r="B146" s="214" t="s">
        <v>22</v>
      </c>
      <c r="C146" s="214" t="s">
        <v>23</v>
      </c>
      <c r="D146" s="214" t="s">
        <v>23</v>
      </c>
      <c r="E146" s="214" t="s">
        <v>23</v>
      </c>
    </row>
    <row r="147" spans="1:5" ht="12.75" thickBot="1" x14ac:dyDescent="0.25">
      <c r="A147" s="211" t="s">
        <v>33</v>
      </c>
      <c r="B147" s="215">
        <v>1</v>
      </c>
      <c r="C147" s="215">
        <v>1</v>
      </c>
      <c r="D147" s="215">
        <v>1</v>
      </c>
      <c r="E147" s="215">
        <v>1</v>
      </c>
    </row>
    <row r="148" spans="1:5" ht="12.75" thickBot="1" x14ac:dyDescent="0.25">
      <c r="A148" s="211" t="s">
        <v>431</v>
      </c>
      <c r="B148" s="215">
        <f>B166</f>
        <v>103000</v>
      </c>
      <c r="C148" s="215">
        <f>C166</f>
        <v>0</v>
      </c>
      <c r="D148" s="215">
        <f>D166</f>
        <v>0</v>
      </c>
      <c r="E148" s="215">
        <f>E166</f>
        <v>0</v>
      </c>
    </row>
    <row r="149" spans="1:5" ht="12.75" thickBot="1" x14ac:dyDescent="0.25">
      <c r="A149" s="211" t="s">
        <v>432</v>
      </c>
      <c r="B149" s="215">
        <f>B148/B147</f>
        <v>103000</v>
      </c>
      <c r="C149" s="215">
        <f>C148/C147</f>
        <v>0</v>
      </c>
      <c r="D149" s="215">
        <f>D148/D147</f>
        <v>0</v>
      </c>
      <c r="E149" s="215">
        <f>E148/E147</f>
        <v>0</v>
      </c>
    </row>
    <row r="150" spans="1:5" ht="12.75" thickBot="1" x14ac:dyDescent="0.25">
      <c r="A150" s="211" t="s">
        <v>433</v>
      </c>
      <c r="B150" s="192" t="s">
        <v>499</v>
      </c>
      <c r="C150" s="239"/>
      <c r="D150" s="239"/>
      <c r="E150" s="239"/>
    </row>
    <row r="151" spans="1:5" ht="12.75" thickBot="1" x14ac:dyDescent="0.25">
      <c r="A151" s="211" t="s">
        <v>434</v>
      </c>
      <c r="B151" s="192" t="s">
        <v>499</v>
      </c>
      <c r="C151" s="239"/>
      <c r="D151" s="239"/>
      <c r="E151" s="239"/>
    </row>
    <row r="152" spans="1:5" ht="12.75" thickBot="1" x14ac:dyDescent="0.25">
      <c r="A152" s="211" t="s">
        <v>47</v>
      </c>
      <c r="B152" s="192" t="s">
        <v>499</v>
      </c>
      <c r="C152" s="239"/>
      <c r="D152" s="239"/>
      <c r="E152" s="239"/>
    </row>
    <row r="153" spans="1:5" ht="12.6" customHeight="1" thickBot="1" x14ac:dyDescent="0.25">
      <c r="A153" s="2034" t="s">
        <v>523</v>
      </c>
      <c r="B153" s="2035"/>
      <c r="C153" s="2035"/>
      <c r="D153" s="2035"/>
      <c r="E153" s="2036"/>
    </row>
    <row r="154" spans="1:5" ht="12.75" customHeight="1" x14ac:dyDescent="0.2">
      <c r="A154" s="2020"/>
      <c r="B154" s="212">
        <v>2023</v>
      </c>
      <c r="C154" s="212">
        <v>2024</v>
      </c>
      <c r="D154" s="212">
        <v>2025</v>
      </c>
      <c r="E154" s="212">
        <v>2026</v>
      </c>
    </row>
    <row r="155" spans="1:5" ht="11.45" customHeight="1" thickBot="1" x14ac:dyDescent="0.25">
      <c r="A155" s="2021"/>
      <c r="B155" s="214" t="s">
        <v>22</v>
      </c>
      <c r="C155" s="214" t="s">
        <v>23</v>
      </c>
      <c r="D155" s="214" t="s">
        <v>23</v>
      </c>
      <c r="E155" s="214" t="s">
        <v>23</v>
      </c>
    </row>
    <row r="156" spans="1:5" ht="12.75" thickBot="1" x14ac:dyDescent="0.25">
      <c r="A156" s="218" t="s">
        <v>452</v>
      </c>
      <c r="B156" s="219">
        <f>B157+B158+B159+B160</f>
        <v>103000</v>
      </c>
      <c r="C156" s="219">
        <f t="shared" ref="C156:E156" si="9">C157+C158+C159+C160</f>
        <v>0</v>
      </c>
      <c r="D156" s="219">
        <f t="shared" si="9"/>
        <v>0</v>
      </c>
      <c r="E156" s="219">
        <f t="shared" si="9"/>
        <v>0</v>
      </c>
    </row>
    <row r="157" spans="1:5" ht="12.75" thickBot="1" x14ac:dyDescent="0.25">
      <c r="A157" s="221" t="s">
        <v>437</v>
      </c>
      <c r="B157" s="226"/>
      <c r="C157" s="226"/>
      <c r="D157" s="226"/>
      <c r="E157" s="226"/>
    </row>
    <row r="158" spans="1:5" ht="12.75" thickBot="1" x14ac:dyDescent="0.25">
      <c r="A158" s="221" t="s">
        <v>453</v>
      </c>
      <c r="B158" s="219">
        <v>93000</v>
      </c>
      <c r="C158" s="219">
        <v>0</v>
      </c>
      <c r="D158" s="219">
        <v>0</v>
      </c>
      <c r="E158" s="219">
        <v>0</v>
      </c>
    </row>
    <row r="159" spans="1:5" ht="12.75" thickBot="1" x14ac:dyDescent="0.25">
      <c r="A159" s="221" t="s">
        <v>454</v>
      </c>
      <c r="B159" s="226"/>
      <c r="C159" s="244">
        <v>0</v>
      </c>
      <c r="D159" s="244"/>
      <c r="E159" s="249"/>
    </row>
    <row r="160" spans="1:5" ht="12.75" thickBot="1" x14ac:dyDescent="0.25">
      <c r="A160" s="221" t="s">
        <v>455</v>
      </c>
      <c r="B160" s="219">
        <v>10000</v>
      </c>
      <c r="C160" s="219">
        <v>0</v>
      </c>
      <c r="D160" s="219">
        <v>0</v>
      </c>
      <c r="E160" s="219">
        <v>0</v>
      </c>
    </row>
    <row r="161" spans="1:5" ht="12.75" thickBot="1" x14ac:dyDescent="0.25">
      <c r="A161" s="218" t="s">
        <v>456</v>
      </c>
      <c r="B161" s="230">
        <f>B162+B163+B164+B165</f>
        <v>0</v>
      </c>
      <c r="C161" s="230">
        <f t="shared" ref="C161:E161" si="10">C162+C163+C164+C165</f>
        <v>0</v>
      </c>
      <c r="D161" s="230">
        <f t="shared" si="10"/>
        <v>0</v>
      </c>
      <c r="E161" s="230">
        <f t="shared" si="10"/>
        <v>0</v>
      </c>
    </row>
    <row r="162" spans="1:5" ht="12.75" thickBot="1" x14ac:dyDescent="0.25">
      <c r="A162" s="221" t="s">
        <v>437</v>
      </c>
      <c r="B162" s="222"/>
      <c r="C162" s="226"/>
      <c r="D162" s="226"/>
      <c r="E162" s="226"/>
    </row>
    <row r="163" spans="1:5" ht="12.75" thickBot="1" x14ac:dyDescent="0.25">
      <c r="A163" s="221" t="s">
        <v>453</v>
      </c>
      <c r="B163" s="222"/>
      <c r="C163" s="226"/>
      <c r="D163" s="226"/>
      <c r="E163" s="226"/>
    </row>
    <row r="164" spans="1:5" ht="12.75" thickBot="1" x14ac:dyDescent="0.25">
      <c r="A164" s="221" t="s">
        <v>454</v>
      </c>
      <c r="B164" s="222"/>
      <c r="C164" s="226"/>
      <c r="D164" s="226"/>
      <c r="E164" s="226"/>
    </row>
    <row r="165" spans="1:5" ht="12.75" thickBot="1" x14ac:dyDescent="0.25">
      <c r="A165" s="221" t="s">
        <v>455</v>
      </c>
      <c r="B165" s="222"/>
      <c r="C165" s="226"/>
      <c r="D165" s="226"/>
      <c r="E165" s="226"/>
    </row>
    <row r="166" spans="1:5" ht="12.75" thickBot="1" x14ac:dyDescent="0.25">
      <c r="A166" s="250" t="s">
        <v>457</v>
      </c>
      <c r="B166" s="230">
        <f>B156+B161</f>
        <v>103000</v>
      </c>
      <c r="C166" s="230">
        <f t="shared" ref="C166:E166" si="11">C156+C161</f>
        <v>0</v>
      </c>
      <c r="D166" s="230">
        <f t="shared" si="11"/>
        <v>0</v>
      </c>
      <c r="E166" s="230">
        <f t="shared" si="11"/>
        <v>0</v>
      </c>
    </row>
    <row r="167" spans="1:5" ht="12.75" thickBot="1" x14ac:dyDescent="0.25">
      <c r="A167" s="209" t="s">
        <v>482</v>
      </c>
      <c r="B167" s="236">
        <f>B166-B148</f>
        <v>0</v>
      </c>
      <c r="C167" s="236">
        <f>C166-C148</f>
        <v>0</v>
      </c>
      <c r="D167" s="236">
        <f>D166-D148</f>
        <v>0</v>
      </c>
      <c r="E167" s="236">
        <f>E166-E148</f>
        <v>0</v>
      </c>
    </row>
    <row r="168" spans="1:5" ht="12.75" thickBot="1" x14ac:dyDescent="0.25">
      <c r="A168" s="251"/>
      <c r="B168" s="252"/>
      <c r="C168" s="252"/>
      <c r="D168" s="252"/>
      <c r="E168" s="252"/>
    </row>
    <row r="169" spans="1:5" ht="36.75" thickBot="1" x14ac:dyDescent="0.25">
      <c r="A169" s="196" t="s">
        <v>475</v>
      </c>
      <c r="B169" s="253">
        <f>B60+B98+B136+B166</f>
        <v>206800</v>
      </c>
      <c r="C169" s="253">
        <f t="shared" ref="C169:E169" si="12">C60+C98+C136+C166</f>
        <v>101500</v>
      </c>
      <c r="D169" s="253">
        <f t="shared" si="12"/>
        <v>100500</v>
      </c>
      <c r="E169" s="253">
        <f t="shared" si="12"/>
        <v>101900</v>
      </c>
    </row>
    <row r="170" spans="1:5" ht="24.75" thickBot="1" x14ac:dyDescent="0.25">
      <c r="A170" s="196" t="s">
        <v>476</v>
      </c>
      <c r="B170" s="254">
        <f>B171+B174+B177+B192+B197</f>
        <v>206800</v>
      </c>
      <c r="C170" s="254">
        <f t="shared" ref="C170:E170" si="13">C171+C174+C177+C192+C197</f>
        <v>101500</v>
      </c>
      <c r="D170" s="254">
        <f t="shared" si="13"/>
        <v>100500</v>
      </c>
      <c r="E170" s="254">
        <f t="shared" si="13"/>
        <v>101900</v>
      </c>
    </row>
    <row r="171" spans="1:5" ht="12.75" thickBot="1" x14ac:dyDescent="0.25">
      <c r="A171" s="218" t="s">
        <v>436</v>
      </c>
      <c r="B171" s="253">
        <f>B172+B173</f>
        <v>70360</v>
      </c>
      <c r="C171" s="253">
        <f>C172+C173</f>
        <v>70360</v>
      </c>
      <c r="D171" s="253">
        <f>D172+D173</f>
        <v>70360</v>
      </c>
      <c r="E171" s="253">
        <f>E172+E173</f>
        <v>70360</v>
      </c>
    </row>
    <row r="172" spans="1:5" ht="12.75" thickBot="1" x14ac:dyDescent="0.25">
      <c r="A172" s="221" t="s">
        <v>437</v>
      </c>
      <c r="B172" s="222">
        <f t="shared" ref="B172:E175" si="14">B40+B78+B116</f>
        <v>70360</v>
      </c>
      <c r="C172" s="222">
        <f t="shared" si="14"/>
        <v>70360</v>
      </c>
      <c r="D172" s="222">
        <f t="shared" si="14"/>
        <v>70360</v>
      </c>
      <c r="E172" s="222">
        <f t="shared" si="14"/>
        <v>70360</v>
      </c>
    </row>
    <row r="173" spans="1:5" ht="12.75" thickBot="1" x14ac:dyDescent="0.25">
      <c r="A173" s="221" t="s">
        <v>477</v>
      </c>
      <c r="B173" s="222">
        <f t="shared" si="14"/>
        <v>0</v>
      </c>
      <c r="C173" s="222">
        <f t="shared" si="14"/>
        <v>0</v>
      </c>
      <c r="D173" s="222">
        <f t="shared" si="14"/>
        <v>0</v>
      </c>
      <c r="E173" s="222">
        <f t="shared" si="14"/>
        <v>0</v>
      </c>
    </row>
    <row r="174" spans="1:5" ht="24.75" thickBot="1" x14ac:dyDescent="0.25">
      <c r="A174" s="218" t="s">
        <v>478</v>
      </c>
      <c r="B174" s="253">
        <f t="shared" si="14"/>
        <v>12520</v>
      </c>
      <c r="C174" s="253">
        <f t="shared" si="14"/>
        <v>12520</v>
      </c>
      <c r="D174" s="253">
        <f t="shared" si="14"/>
        <v>12520</v>
      </c>
      <c r="E174" s="253">
        <f t="shared" si="14"/>
        <v>12520</v>
      </c>
    </row>
    <row r="175" spans="1:5" ht="12.75" thickBot="1" x14ac:dyDescent="0.25">
      <c r="A175" s="221" t="s">
        <v>437</v>
      </c>
      <c r="B175" s="226">
        <f t="shared" si="14"/>
        <v>12520</v>
      </c>
      <c r="C175" s="226">
        <f t="shared" si="14"/>
        <v>12520</v>
      </c>
      <c r="D175" s="226">
        <f t="shared" si="14"/>
        <v>12520</v>
      </c>
      <c r="E175" s="226">
        <f t="shared" si="14"/>
        <v>12520</v>
      </c>
    </row>
    <row r="176" spans="1:5" ht="12.75" thickBot="1" x14ac:dyDescent="0.25">
      <c r="A176" s="221" t="s">
        <v>477</v>
      </c>
      <c r="B176" s="222">
        <f>B44+B82+B117</f>
        <v>0</v>
      </c>
      <c r="C176" s="222">
        <f>C44+C82+C117</f>
        <v>0</v>
      </c>
      <c r="D176" s="222">
        <f>D44+D82+D117</f>
        <v>0</v>
      </c>
      <c r="E176" s="222">
        <f>E44+E82+E117</f>
        <v>0</v>
      </c>
    </row>
    <row r="177" spans="1:5" ht="12.75" thickBot="1" x14ac:dyDescent="0.25">
      <c r="A177" s="218" t="s">
        <v>440</v>
      </c>
      <c r="B177" s="253">
        <f t="shared" ref="B177:E188" si="15">B45+B83+B121</f>
        <v>20920</v>
      </c>
      <c r="C177" s="253">
        <f t="shared" si="15"/>
        <v>18620</v>
      </c>
      <c r="D177" s="253">
        <f t="shared" si="15"/>
        <v>17620</v>
      </c>
      <c r="E177" s="253">
        <f t="shared" si="15"/>
        <v>19020</v>
      </c>
    </row>
    <row r="178" spans="1:5" ht="15" customHeight="1" thickBot="1" x14ac:dyDescent="0.25">
      <c r="A178" s="221" t="s">
        <v>437</v>
      </c>
      <c r="B178" s="222">
        <f t="shared" si="15"/>
        <v>20920</v>
      </c>
      <c r="C178" s="222">
        <f t="shared" si="15"/>
        <v>18620</v>
      </c>
      <c r="D178" s="222">
        <f t="shared" si="15"/>
        <v>17620</v>
      </c>
      <c r="E178" s="222">
        <f t="shared" si="15"/>
        <v>19020</v>
      </c>
    </row>
    <row r="179" spans="1:5" ht="12.75" thickBot="1" x14ac:dyDescent="0.25">
      <c r="A179" s="221" t="s">
        <v>477</v>
      </c>
      <c r="B179" s="222">
        <f t="shared" si="15"/>
        <v>0</v>
      </c>
      <c r="C179" s="222">
        <f t="shared" si="15"/>
        <v>0</v>
      </c>
      <c r="D179" s="222">
        <f t="shared" si="15"/>
        <v>0</v>
      </c>
      <c r="E179" s="222">
        <f t="shared" si="15"/>
        <v>0</v>
      </c>
    </row>
    <row r="180" spans="1:5" ht="19.5" customHeight="1" thickBot="1" x14ac:dyDescent="0.25">
      <c r="A180" s="218" t="s">
        <v>441</v>
      </c>
      <c r="B180" s="253">
        <f t="shared" si="15"/>
        <v>0</v>
      </c>
      <c r="C180" s="253">
        <f t="shared" si="15"/>
        <v>0</v>
      </c>
      <c r="D180" s="253">
        <f t="shared" si="15"/>
        <v>0</v>
      </c>
      <c r="E180" s="253">
        <f t="shared" si="15"/>
        <v>0</v>
      </c>
    </row>
    <row r="181" spans="1:5" ht="12.75" thickBot="1" x14ac:dyDescent="0.25">
      <c r="A181" s="221" t="s">
        <v>437</v>
      </c>
      <c r="B181" s="226">
        <f t="shared" si="15"/>
        <v>0</v>
      </c>
      <c r="C181" s="226">
        <f t="shared" si="15"/>
        <v>0</v>
      </c>
      <c r="D181" s="226">
        <f t="shared" si="15"/>
        <v>0</v>
      </c>
      <c r="E181" s="226">
        <f t="shared" si="15"/>
        <v>0</v>
      </c>
    </row>
    <row r="182" spans="1:5" ht="30.75" customHeight="1" thickBot="1" x14ac:dyDescent="0.25">
      <c r="A182" s="221" t="s">
        <v>477</v>
      </c>
      <c r="B182" s="222">
        <f t="shared" si="15"/>
        <v>0</v>
      </c>
      <c r="C182" s="222">
        <f t="shared" si="15"/>
        <v>0</v>
      </c>
      <c r="D182" s="222">
        <f t="shared" si="15"/>
        <v>0</v>
      </c>
      <c r="E182" s="222">
        <f t="shared" si="15"/>
        <v>0</v>
      </c>
    </row>
    <row r="183" spans="1:5" ht="12.75" thickBot="1" x14ac:dyDescent="0.25">
      <c r="A183" s="218" t="s">
        <v>442</v>
      </c>
      <c r="B183" s="253">
        <f t="shared" si="15"/>
        <v>0</v>
      </c>
      <c r="C183" s="253">
        <f t="shared" si="15"/>
        <v>0</v>
      </c>
      <c r="D183" s="253">
        <f t="shared" si="15"/>
        <v>0</v>
      </c>
      <c r="E183" s="253">
        <f t="shared" si="15"/>
        <v>0</v>
      </c>
    </row>
    <row r="184" spans="1:5" ht="12.75" thickBot="1" x14ac:dyDescent="0.25">
      <c r="A184" s="221" t="s">
        <v>437</v>
      </c>
      <c r="B184" s="226">
        <f t="shared" si="15"/>
        <v>0</v>
      </c>
      <c r="C184" s="226">
        <f t="shared" si="15"/>
        <v>0</v>
      </c>
      <c r="D184" s="226">
        <f t="shared" si="15"/>
        <v>0</v>
      </c>
      <c r="E184" s="226">
        <f t="shared" si="15"/>
        <v>0</v>
      </c>
    </row>
    <row r="185" spans="1:5" ht="12.75" thickBot="1" x14ac:dyDescent="0.25">
      <c r="A185" s="221" t="s">
        <v>477</v>
      </c>
      <c r="B185" s="222">
        <f t="shared" si="15"/>
        <v>0</v>
      </c>
      <c r="C185" s="222">
        <f t="shared" si="15"/>
        <v>0</v>
      </c>
      <c r="D185" s="222">
        <f t="shared" si="15"/>
        <v>0</v>
      </c>
      <c r="E185" s="222">
        <f t="shared" si="15"/>
        <v>0</v>
      </c>
    </row>
    <row r="186" spans="1:5" ht="12.75" thickBot="1" x14ac:dyDescent="0.25">
      <c r="A186" s="218" t="s">
        <v>443</v>
      </c>
      <c r="B186" s="253">
        <f t="shared" si="15"/>
        <v>0</v>
      </c>
      <c r="C186" s="253">
        <f t="shared" si="15"/>
        <v>0</v>
      </c>
      <c r="D186" s="253">
        <f t="shared" si="15"/>
        <v>0</v>
      </c>
      <c r="E186" s="253">
        <f t="shared" si="15"/>
        <v>0</v>
      </c>
    </row>
    <row r="187" spans="1:5" ht="12.75" thickBot="1" x14ac:dyDescent="0.25">
      <c r="A187" s="221" t="s">
        <v>437</v>
      </c>
      <c r="B187" s="226">
        <f t="shared" si="15"/>
        <v>0</v>
      </c>
      <c r="C187" s="226">
        <f t="shared" si="15"/>
        <v>0</v>
      </c>
      <c r="D187" s="226">
        <f t="shared" si="15"/>
        <v>0</v>
      </c>
      <c r="E187" s="226">
        <f t="shared" si="15"/>
        <v>0</v>
      </c>
    </row>
    <row r="188" spans="1:5" ht="12.75" thickBot="1" x14ac:dyDescent="0.25">
      <c r="A188" s="221" t="s">
        <v>477</v>
      </c>
      <c r="B188" s="222">
        <f t="shared" si="15"/>
        <v>0</v>
      </c>
      <c r="C188" s="222">
        <f t="shared" si="15"/>
        <v>0</v>
      </c>
      <c r="D188" s="222">
        <f t="shared" si="15"/>
        <v>0</v>
      </c>
      <c r="E188" s="222">
        <f t="shared" si="15"/>
        <v>0</v>
      </c>
    </row>
    <row r="189" spans="1:5" ht="24.75" thickBot="1" x14ac:dyDescent="0.25">
      <c r="A189" s="218" t="s">
        <v>444</v>
      </c>
      <c r="B189" s="253">
        <f>B190+B191</f>
        <v>0</v>
      </c>
      <c r="C189" s="253">
        <f t="shared" ref="C189:E189" si="16">C190+C191</f>
        <v>0</v>
      </c>
      <c r="D189" s="253">
        <f t="shared" si="16"/>
        <v>0</v>
      </c>
      <c r="E189" s="253">
        <f t="shared" si="16"/>
        <v>0</v>
      </c>
    </row>
    <row r="190" spans="1:5" ht="12.75" thickBot="1" x14ac:dyDescent="0.25">
      <c r="A190" s="221" t="s">
        <v>437</v>
      </c>
      <c r="B190" s="226"/>
      <c r="C190" s="226">
        <v>0</v>
      </c>
      <c r="D190" s="226">
        <f>D58+D96+D134</f>
        <v>0</v>
      </c>
      <c r="E190" s="226">
        <f>E58+E96+E134</f>
        <v>0</v>
      </c>
    </row>
    <row r="191" spans="1:5" ht="12.75" thickBot="1" x14ac:dyDescent="0.25">
      <c r="A191" s="221" t="s">
        <v>477</v>
      </c>
      <c r="B191" s="222">
        <f>B59+B97+B135</f>
        <v>0</v>
      </c>
      <c r="C191" s="222">
        <f>C59+C97+C135</f>
        <v>0</v>
      </c>
      <c r="D191" s="222">
        <f>D59+D97+D135</f>
        <v>0</v>
      </c>
      <c r="E191" s="222">
        <f>E59+E97+E135</f>
        <v>0</v>
      </c>
    </row>
    <row r="192" spans="1:5" ht="12.75" thickBot="1" x14ac:dyDescent="0.25">
      <c r="A192" s="218" t="s">
        <v>479</v>
      </c>
      <c r="B192" s="253">
        <f>B194+B196</f>
        <v>103000</v>
      </c>
      <c r="C192" s="253">
        <f t="shared" ref="C192:E192" si="17">C194+C196</f>
        <v>0</v>
      </c>
      <c r="D192" s="253">
        <f t="shared" si="17"/>
        <v>0</v>
      </c>
      <c r="E192" s="253">
        <f t="shared" si="17"/>
        <v>0</v>
      </c>
    </row>
    <row r="193" spans="1:5" ht="12.75" thickBot="1" x14ac:dyDescent="0.25">
      <c r="A193" s="221" t="s">
        <v>437</v>
      </c>
      <c r="B193" s="253"/>
      <c r="C193" s="253"/>
      <c r="D193" s="253"/>
      <c r="E193" s="253"/>
    </row>
    <row r="194" spans="1:5" ht="12.75" thickBot="1" x14ac:dyDescent="0.25">
      <c r="A194" s="221" t="s">
        <v>480</v>
      </c>
      <c r="B194" s="253">
        <f>B158</f>
        <v>93000</v>
      </c>
      <c r="C194" s="253">
        <f t="shared" ref="C194:E194" si="18">C158</f>
        <v>0</v>
      </c>
      <c r="D194" s="253">
        <f t="shared" si="18"/>
        <v>0</v>
      </c>
      <c r="E194" s="253">
        <f t="shared" si="18"/>
        <v>0</v>
      </c>
    </row>
    <row r="195" spans="1:5" ht="12.75" thickBot="1" x14ac:dyDescent="0.25">
      <c r="A195" s="221" t="s">
        <v>454</v>
      </c>
      <c r="B195" s="253"/>
      <c r="C195" s="253"/>
      <c r="D195" s="253"/>
      <c r="E195" s="253"/>
    </row>
    <row r="196" spans="1:5" ht="12.75" thickBot="1" x14ac:dyDescent="0.25">
      <c r="A196" s="221" t="s">
        <v>455</v>
      </c>
      <c r="B196" s="253">
        <f>B160</f>
        <v>10000</v>
      </c>
      <c r="C196" s="253">
        <f t="shared" ref="C196:E196" si="19">C160</f>
        <v>0</v>
      </c>
      <c r="D196" s="253">
        <f t="shared" si="19"/>
        <v>0</v>
      </c>
      <c r="E196" s="253">
        <f t="shared" si="19"/>
        <v>0</v>
      </c>
    </row>
    <row r="197" spans="1:5" ht="12.75" thickBot="1" x14ac:dyDescent="0.25">
      <c r="A197" s="218" t="s">
        <v>481</v>
      </c>
      <c r="B197" s="219">
        <f>B199+B201</f>
        <v>0</v>
      </c>
      <c r="C197" s="219">
        <f t="shared" ref="C197:E197" si="20">C199+C201</f>
        <v>0</v>
      </c>
      <c r="D197" s="219">
        <f t="shared" si="20"/>
        <v>0</v>
      </c>
      <c r="E197" s="219">
        <f t="shared" si="20"/>
        <v>0</v>
      </c>
    </row>
    <row r="198" spans="1:5" ht="12.75" thickBot="1" x14ac:dyDescent="0.25">
      <c r="A198" s="221" t="s">
        <v>437</v>
      </c>
      <c r="B198" s="219"/>
      <c r="C198" s="219"/>
      <c r="D198" s="219"/>
      <c r="E198" s="219"/>
    </row>
    <row r="199" spans="1:5" ht="12.75" thickBot="1" x14ac:dyDescent="0.25">
      <c r="A199" s="221" t="s">
        <v>480</v>
      </c>
      <c r="B199" s="219">
        <v>0</v>
      </c>
      <c r="C199" s="219"/>
      <c r="D199" s="219"/>
      <c r="E199" s="219"/>
    </row>
    <row r="200" spans="1:5" ht="12.75" thickBot="1" x14ac:dyDescent="0.25">
      <c r="A200" s="221" t="s">
        <v>454</v>
      </c>
      <c r="B200" s="219"/>
      <c r="C200" s="219"/>
      <c r="D200" s="219"/>
      <c r="E200" s="219"/>
    </row>
    <row r="201" spans="1:5" ht="12.75" thickBot="1" x14ac:dyDescent="0.25">
      <c r="A201" s="221" t="s">
        <v>455</v>
      </c>
      <c r="B201" s="219">
        <v>0</v>
      </c>
      <c r="C201" s="219"/>
      <c r="D201" s="219"/>
      <c r="E201" s="219"/>
    </row>
    <row r="202" spans="1:5" ht="12.75" thickBot="1" x14ac:dyDescent="0.25">
      <c r="A202" s="209" t="s">
        <v>482</v>
      </c>
      <c r="B202" s="236">
        <f>B197+B192+B189+B186+B183+B180+B177+B174+B171</f>
        <v>206800</v>
      </c>
      <c r="C202" s="236">
        <f t="shared" ref="C202:E202" si="21">C197+C192+C189+C186+C183+C180+C177+C174+C171</f>
        <v>101500</v>
      </c>
      <c r="D202" s="236">
        <f t="shared" si="21"/>
        <v>100500</v>
      </c>
      <c r="E202" s="236">
        <f t="shared" si="21"/>
        <v>101900</v>
      </c>
    </row>
    <row r="203" spans="1:5" x14ac:dyDescent="0.2">
      <c r="A203" s="255"/>
      <c r="B203" s="256"/>
      <c r="C203" s="256"/>
      <c r="D203" s="256"/>
      <c r="E203" s="256"/>
    </row>
  </sheetData>
  <mergeCells count="43">
    <mergeCell ref="A9:E11"/>
    <mergeCell ref="A3:E3"/>
    <mergeCell ref="B5:E5"/>
    <mergeCell ref="B6:E6"/>
    <mergeCell ref="B7:E7"/>
    <mergeCell ref="A8:E8"/>
    <mergeCell ref="A28:A29"/>
    <mergeCell ref="B12:E12"/>
    <mergeCell ref="A13:A14"/>
    <mergeCell ref="B16:E16"/>
    <mergeCell ref="A17:E17"/>
    <mergeCell ref="A22:E22"/>
    <mergeCell ref="A23:E23"/>
    <mergeCell ref="B24:E24"/>
    <mergeCell ref="B25:E25"/>
    <mergeCell ref="B26:E26"/>
    <mergeCell ref="B27:E27"/>
    <mergeCell ref="A66:A67"/>
    <mergeCell ref="A36:E36"/>
    <mergeCell ref="A37:A38"/>
    <mergeCell ref="B62:E62"/>
    <mergeCell ref="B63:E63"/>
    <mergeCell ref="B64:E64"/>
    <mergeCell ref="B65:E65"/>
    <mergeCell ref="B140:E140"/>
    <mergeCell ref="A74:E74"/>
    <mergeCell ref="A75:A76"/>
    <mergeCell ref="B100:E100"/>
    <mergeCell ref="B101:E101"/>
    <mergeCell ref="B102:E102"/>
    <mergeCell ref="B103:E103"/>
    <mergeCell ref="A104:A105"/>
    <mergeCell ref="A112:E112"/>
    <mergeCell ref="A113:A114"/>
    <mergeCell ref="A138:E138"/>
    <mergeCell ref="A139:E139"/>
    <mergeCell ref="A154:A155"/>
    <mergeCell ref="D141:E141"/>
    <mergeCell ref="B142:E142"/>
    <mergeCell ref="B143:E143"/>
    <mergeCell ref="B144:E144"/>
    <mergeCell ref="A145:A146"/>
    <mergeCell ref="A153:E153"/>
  </mergeCells>
  <pageMargins left="0.7" right="0.7" top="0.75" bottom="0.75" header="0.3" footer="0.3"/>
  <pageSetup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4"/>
  <sheetViews>
    <sheetView view="pageBreakPreview" topLeftCell="A9" zoomScale="62" zoomScaleNormal="170" zoomScaleSheetLayoutView="62" workbookViewId="0">
      <selection activeCell="V174" sqref="V174"/>
    </sheetView>
  </sheetViews>
  <sheetFormatPr defaultRowHeight="15.75" x14ac:dyDescent="0.25"/>
  <cols>
    <col min="1" max="1" width="14.5703125" style="257" customWidth="1"/>
    <col min="2" max="2" width="30" style="257" customWidth="1"/>
    <col min="3" max="3" width="23.5703125" style="257" customWidth="1"/>
    <col min="4" max="4" width="24.5703125" style="257" customWidth="1"/>
    <col min="5" max="5" width="23.7109375" style="257" customWidth="1"/>
    <col min="6" max="6" width="29" style="257" customWidth="1"/>
    <col min="7" max="7" width="16.28515625" style="257" customWidth="1"/>
    <col min="8" max="8" width="19.5703125" style="257" customWidth="1"/>
    <col min="9" max="9" width="18.5703125" style="257" customWidth="1"/>
    <col min="10" max="10" width="16" style="257" customWidth="1"/>
    <col min="11" max="11" width="12.7109375" style="257" bestFit="1" customWidth="1"/>
    <col min="12" max="12" width="6.42578125" style="257" customWidth="1"/>
    <col min="13" max="16384" width="9.140625" style="257"/>
  </cols>
  <sheetData>
    <row r="1" spans="1:12" ht="27" customHeight="1" x14ac:dyDescent="0.25"/>
    <row r="2" spans="1:12" ht="27" customHeight="1" x14ac:dyDescent="0.25">
      <c r="A2" s="2132"/>
      <c r="B2" s="2132"/>
      <c r="C2" s="2132"/>
      <c r="D2" s="2132"/>
      <c r="E2" s="2132"/>
      <c r="F2" s="2132"/>
      <c r="G2" s="2132"/>
      <c r="H2" s="258"/>
      <c r="I2" s="258"/>
      <c r="J2" s="258"/>
      <c r="K2" s="258"/>
      <c r="L2" s="258"/>
    </row>
    <row r="3" spans="1:12" ht="27" customHeight="1" x14ac:dyDescent="0.25">
      <c r="A3" s="258"/>
      <c r="B3" s="2133" t="s">
        <v>403</v>
      </c>
      <c r="C3" s="2133"/>
      <c r="D3" s="2133"/>
      <c r="E3" s="2133"/>
      <c r="F3" s="2133"/>
      <c r="G3" s="258"/>
      <c r="H3" s="258"/>
      <c r="I3" s="258"/>
      <c r="J3" s="258"/>
      <c r="K3" s="258"/>
      <c r="L3" s="258"/>
    </row>
    <row r="4" spans="1:12" ht="27" customHeight="1" thickBot="1" x14ac:dyDescent="0.3"/>
    <row r="5" spans="1:12" ht="27" customHeight="1" thickBot="1" x14ac:dyDescent="0.3">
      <c r="B5" s="259" t="s">
        <v>6</v>
      </c>
      <c r="C5" s="2134" t="s">
        <v>524</v>
      </c>
      <c r="D5" s="2091"/>
      <c r="E5" s="2091"/>
      <c r="F5" s="2092"/>
    </row>
    <row r="6" spans="1:12" ht="27" customHeight="1" thickBot="1" x14ac:dyDescent="0.3">
      <c r="B6" s="259" t="s">
        <v>8</v>
      </c>
      <c r="C6" s="2135" t="s">
        <v>525</v>
      </c>
      <c r="D6" s="2136"/>
      <c r="E6" s="2136"/>
      <c r="F6" s="2137"/>
    </row>
    <row r="7" spans="1:12" ht="32.25" thickBot="1" x14ac:dyDescent="0.3">
      <c r="B7" s="259" t="s">
        <v>10</v>
      </c>
      <c r="C7" s="2138" t="s">
        <v>406</v>
      </c>
      <c r="D7" s="2125"/>
      <c r="E7" s="2125"/>
      <c r="F7" s="2126"/>
    </row>
    <row r="8" spans="1:12" ht="27" customHeight="1" thickBot="1" x14ac:dyDescent="0.3">
      <c r="B8" s="2129" t="s">
        <v>12</v>
      </c>
      <c r="C8" s="2130"/>
      <c r="D8" s="2130"/>
      <c r="E8" s="2130"/>
      <c r="F8" s="2131"/>
    </row>
    <row r="9" spans="1:12" ht="231" customHeight="1" thickBot="1" x14ac:dyDescent="0.3">
      <c r="B9" s="2115" t="s">
        <v>526</v>
      </c>
      <c r="C9" s="2116"/>
      <c r="D9" s="2116"/>
      <c r="E9" s="2116"/>
      <c r="F9" s="2117"/>
    </row>
    <row r="10" spans="1:12" ht="41.25" customHeight="1" thickBot="1" x14ac:dyDescent="0.3">
      <c r="B10" s="260" t="s">
        <v>14</v>
      </c>
      <c r="C10" s="2118" t="s">
        <v>527</v>
      </c>
      <c r="D10" s="2119"/>
      <c r="E10" s="2119"/>
      <c r="F10" s="2120"/>
      <c r="G10" s="261"/>
      <c r="H10" s="261"/>
      <c r="I10" s="261"/>
      <c r="J10" s="261"/>
      <c r="K10" s="261"/>
      <c r="L10" s="261"/>
    </row>
    <row r="11" spans="1:12" ht="27" customHeight="1" thickBot="1" x14ac:dyDescent="0.3">
      <c r="B11" s="2093" t="s">
        <v>179</v>
      </c>
      <c r="C11" s="262">
        <v>2023</v>
      </c>
      <c r="D11" s="262">
        <v>2024</v>
      </c>
      <c r="E11" s="262">
        <v>2025</v>
      </c>
      <c r="F11" s="262">
        <v>2026</v>
      </c>
    </row>
    <row r="12" spans="1:12" ht="27" customHeight="1" thickBot="1" x14ac:dyDescent="0.3">
      <c r="B12" s="2094"/>
      <c r="C12" s="263" t="s">
        <v>22</v>
      </c>
      <c r="D12" s="263" t="s">
        <v>23</v>
      </c>
      <c r="E12" s="263" t="s">
        <v>23</v>
      </c>
      <c r="F12" s="263" t="s">
        <v>23</v>
      </c>
    </row>
    <row r="13" spans="1:12" ht="69.75" customHeight="1" thickBot="1" x14ac:dyDescent="0.3">
      <c r="B13" s="264" t="s">
        <v>528</v>
      </c>
      <c r="C13" s="265">
        <v>0.85</v>
      </c>
      <c r="D13" s="265">
        <v>0.9</v>
      </c>
      <c r="E13" s="265">
        <v>0.9</v>
      </c>
      <c r="F13" s="265">
        <v>0.9</v>
      </c>
    </row>
    <row r="14" spans="1:12" ht="27" customHeight="1" thickBot="1" x14ac:dyDescent="0.3">
      <c r="B14" s="266" t="s">
        <v>529</v>
      </c>
      <c r="C14" s="265" t="s">
        <v>530</v>
      </c>
      <c r="D14" s="265" t="s">
        <v>412</v>
      </c>
      <c r="E14" s="265" t="s">
        <v>412</v>
      </c>
      <c r="F14" s="265" t="s">
        <v>412</v>
      </c>
    </row>
    <row r="15" spans="1:12" ht="36.75" customHeight="1" thickBot="1" x14ac:dyDescent="0.3">
      <c r="B15" s="266" t="s">
        <v>531</v>
      </c>
      <c r="C15" s="265" t="s">
        <v>530</v>
      </c>
      <c r="D15" s="265" t="s">
        <v>412</v>
      </c>
      <c r="E15" s="265" t="s">
        <v>412</v>
      </c>
      <c r="F15" s="265" t="s">
        <v>412</v>
      </c>
    </row>
    <row r="16" spans="1:12" ht="35.25" customHeight="1" thickBot="1" x14ac:dyDescent="0.3">
      <c r="B16" s="260" t="s">
        <v>422</v>
      </c>
      <c r="C16" s="2121" t="s">
        <v>532</v>
      </c>
      <c r="D16" s="2122"/>
      <c r="E16" s="2122"/>
      <c r="F16" s="2123"/>
    </row>
    <row r="17" spans="2:6" ht="27" customHeight="1" thickBot="1" x14ac:dyDescent="0.3">
      <c r="B17" s="2124" t="s">
        <v>489</v>
      </c>
      <c r="C17" s="2125"/>
      <c r="D17" s="2125"/>
      <c r="E17" s="2125"/>
      <c r="F17" s="2126"/>
    </row>
    <row r="18" spans="2:6" ht="40.5" customHeight="1" thickBot="1" x14ac:dyDescent="0.3">
      <c r="B18" s="267" t="s">
        <v>533</v>
      </c>
      <c r="C18" s="265">
        <v>0.6</v>
      </c>
      <c r="D18" s="265">
        <v>0.6</v>
      </c>
      <c r="E18" s="265">
        <v>0.6</v>
      </c>
      <c r="F18" s="265">
        <v>0.7</v>
      </c>
    </row>
    <row r="19" spans="2:6" ht="33" customHeight="1" thickBot="1" x14ac:dyDescent="0.3">
      <c r="B19" s="266" t="s">
        <v>531</v>
      </c>
      <c r="C19" s="268" t="s">
        <v>530</v>
      </c>
      <c r="D19" s="269" t="s">
        <v>412</v>
      </c>
      <c r="E19" s="269" t="s">
        <v>412</v>
      </c>
      <c r="F19" s="269" t="s">
        <v>412</v>
      </c>
    </row>
    <row r="20" spans="2:6" ht="27" customHeight="1" thickBot="1" x14ac:dyDescent="0.3">
      <c r="B20" s="2102" t="s">
        <v>493</v>
      </c>
      <c r="C20" s="2103"/>
      <c r="D20" s="2103"/>
      <c r="E20" s="2103"/>
      <c r="F20" s="2104"/>
    </row>
    <row r="21" spans="2:6" ht="27" customHeight="1" thickBot="1" x14ac:dyDescent="0.3">
      <c r="B21" s="2102" t="s">
        <v>424</v>
      </c>
      <c r="C21" s="2103"/>
      <c r="D21" s="2103"/>
      <c r="E21" s="2103"/>
      <c r="F21" s="2104"/>
    </row>
    <row r="22" spans="2:6" ht="27" customHeight="1" thickBot="1" x14ac:dyDescent="0.3">
      <c r="B22" s="270" t="s">
        <v>425</v>
      </c>
      <c r="C22" s="2121" t="s">
        <v>534</v>
      </c>
      <c r="D22" s="2122"/>
      <c r="E22" s="2122"/>
      <c r="F22" s="2123"/>
    </row>
    <row r="23" spans="2:6" ht="35.25" customHeight="1" thickBot="1" x14ac:dyDescent="0.3">
      <c r="B23" s="266" t="s">
        <v>427</v>
      </c>
      <c r="C23" s="2118" t="s">
        <v>535</v>
      </c>
      <c r="D23" s="2127"/>
      <c r="E23" s="2127"/>
      <c r="F23" s="2128"/>
    </row>
    <row r="24" spans="2:6" ht="27" customHeight="1" thickBot="1" x14ac:dyDescent="0.3">
      <c r="B24" s="266" t="s">
        <v>21</v>
      </c>
      <c r="C24" s="2090" t="s">
        <v>536</v>
      </c>
      <c r="D24" s="2091"/>
      <c r="E24" s="2091"/>
      <c r="F24" s="2092"/>
    </row>
    <row r="25" spans="2:6" ht="27" customHeight="1" thickBot="1" x14ac:dyDescent="0.3">
      <c r="B25" s="2093"/>
      <c r="C25" s="262">
        <v>2023</v>
      </c>
      <c r="D25" s="262">
        <v>2024</v>
      </c>
      <c r="E25" s="262">
        <v>2025</v>
      </c>
      <c r="F25" s="262">
        <v>2026</v>
      </c>
    </row>
    <row r="26" spans="2:6" ht="27" customHeight="1" thickBot="1" x14ac:dyDescent="0.3">
      <c r="B26" s="2094"/>
      <c r="C26" s="262" t="s">
        <v>22</v>
      </c>
      <c r="D26" s="262" t="s">
        <v>23</v>
      </c>
      <c r="E26" s="262" t="s">
        <v>23</v>
      </c>
      <c r="F26" s="262" t="s">
        <v>23</v>
      </c>
    </row>
    <row r="27" spans="2:6" ht="27" customHeight="1" thickBot="1" x14ac:dyDescent="0.3">
      <c r="B27" s="266" t="s">
        <v>33</v>
      </c>
      <c r="C27" s="271">
        <v>8000</v>
      </c>
      <c r="D27" s="271">
        <v>8000</v>
      </c>
      <c r="E27" s="271">
        <v>8500</v>
      </c>
      <c r="F27" s="271">
        <v>8500</v>
      </c>
    </row>
    <row r="28" spans="2:6" ht="27" customHeight="1" thickBot="1" x14ac:dyDescent="0.3">
      <c r="B28" s="266" t="s">
        <v>431</v>
      </c>
      <c r="C28" s="271">
        <f>C57</f>
        <v>285700</v>
      </c>
      <c r="D28" s="271">
        <f>D57</f>
        <v>221400</v>
      </c>
      <c r="E28" s="271">
        <f t="shared" ref="E28:F28" si="0">E57</f>
        <v>222400</v>
      </c>
      <c r="F28" s="271">
        <f t="shared" si="0"/>
        <v>223000</v>
      </c>
    </row>
    <row r="29" spans="2:6" ht="27" customHeight="1" thickBot="1" x14ac:dyDescent="0.3">
      <c r="B29" s="266" t="s">
        <v>432</v>
      </c>
      <c r="C29" s="271">
        <f>C28/C27</f>
        <v>35.712499999999999</v>
      </c>
      <c r="D29" s="271">
        <f t="shared" ref="D29:F29" si="1">D28/D27</f>
        <v>27.675000000000001</v>
      </c>
      <c r="E29" s="271">
        <f t="shared" si="1"/>
        <v>26.164705882352941</v>
      </c>
      <c r="F29" s="271">
        <f t="shared" si="1"/>
        <v>26.235294117647058</v>
      </c>
    </row>
    <row r="30" spans="2:6" ht="27" customHeight="1" thickBot="1" x14ac:dyDescent="0.3">
      <c r="B30" s="266" t="s">
        <v>433</v>
      </c>
      <c r="C30" s="263" t="s">
        <v>499</v>
      </c>
      <c r="D30" s="272">
        <f>D27/C27-1</f>
        <v>0</v>
      </c>
      <c r="E30" s="272">
        <f t="shared" ref="E30:F32" si="2">E27/D27-1</f>
        <v>6.25E-2</v>
      </c>
      <c r="F30" s="272">
        <f t="shared" si="2"/>
        <v>0</v>
      </c>
    </row>
    <row r="31" spans="2:6" ht="27" customHeight="1" thickBot="1" x14ac:dyDescent="0.3">
      <c r="B31" s="266" t="s">
        <v>434</v>
      </c>
      <c r="C31" s="263" t="s">
        <v>499</v>
      </c>
      <c r="D31" s="272">
        <f>D28/C28-1</f>
        <v>-0.22506125306265312</v>
      </c>
      <c r="E31" s="272">
        <f t="shared" si="2"/>
        <v>4.5167118337849921E-3</v>
      </c>
      <c r="F31" s="272">
        <f t="shared" si="2"/>
        <v>2.6978417266187993E-3</v>
      </c>
    </row>
    <row r="32" spans="2:6" ht="27" customHeight="1" thickBot="1" x14ac:dyDescent="0.3">
      <c r="B32" s="266" t="s">
        <v>47</v>
      </c>
      <c r="C32" s="263" t="s">
        <v>499</v>
      </c>
      <c r="D32" s="272">
        <f>D29/C29-1</f>
        <v>-0.22506125306265312</v>
      </c>
      <c r="E32" s="272">
        <f t="shared" si="2"/>
        <v>-5.4572506509378838E-2</v>
      </c>
      <c r="F32" s="272">
        <f t="shared" si="2"/>
        <v>2.6978417266187993E-3</v>
      </c>
    </row>
    <row r="33" spans="2:6" ht="27" customHeight="1" thickBot="1" x14ac:dyDescent="0.3">
      <c r="B33" s="2095" t="s">
        <v>537</v>
      </c>
      <c r="C33" s="2096"/>
      <c r="D33" s="2096"/>
      <c r="E33" s="2096"/>
      <c r="F33" s="2097"/>
    </row>
    <row r="34" spans="2:6" ht="27" customHeight="1" thickBot="1" x14ac:dyDescent="0.3">
      <c r="B34" s="2093"/>
      <c r="C34" s="262">
        <v>2023</v>
      </c>
      <c r="D34" s="262">
        <v>2024</v>
      </c>
      <c r="E34" s="262">
        <v>2025</v>
      </c>
      <c r="F34" s="262">
        <v>2026</v>
      </c>
    </row>
    <row r="35" spans="2:6" ht="27" customHeight="1" thickBot="1" x14ac:dyDescent="0.3">
      <c r="B35" s="2094"/>
      <c r="C35" s="262" t="s">
        <v>22</v>
      </c>
      <c r="D35" s="262" t="s">
        <v>23</v>
      </c>
      <c r="E35" s="262" t="s">
        <v>23</v>
      </c>
      <c r="F35" s="262" t="s">
        <v>23</v>
      </c>
    </row>
    <row r="36" spans="2:6" ht="27" customHeight="1" thickBot="1" x14ac:dyDescent="0.3">
      <c r="B36" s="273" t="s">
        <v>436</v>
      </c>
      <c r="C36" s="274">
        <f>C37+C38</f>
        <v>234500</v>
      </c>
      <c r="D36" s="274">
        <f>D37+D38</f>
        <v>173500</v>
      </c>
      <c r="E36" s="274">
        <f t="shared" ref="E36:F36" si="3">E37+E38</f>
        <v>173500</v>
      </c>
      <c r="F36" s="274">
        <f t="shared" si="3"/>
        <v>173500</v>
      </c>
    </row>
    <row r="37" spans="2:6" ht="27" customHeight="1" thickBot="1" x14ac:dyDescent="0.3">
      <c r="B37" s="275" t="s">
        <v>437</v>
      </c>
      <c r="C37" s="276">
        <v>234500</v>
      </c>
      <c r="D37" s="277">
        <v>173500</v>
      </c>
      <c r="E37" s="277">
        <v>173500</v>
      </c>
      <c r="F37" s="277">
        <v>173500</v>
      </c>
    </row>
    <row r="38" spans="2:6" ht="27" customHeight="1" thickBot="1" x14ac:dyDescent="0.3">
      <c r="B38" s="275" t="s">
        <v>438</v>
      </c>
      <c r="C38" s="277"/>
      <c r="D38" s="277"/>
      <c r="E38" s="277"/>
      <c r="F38" s="277"/>
    </row>
    <row r="39" spans="2:6" ht="33.75" customHeight="1" thickBot="1" x14ac:dyDescent="0.3">
      <c r="B39" s="273" t="s">
        <v>478</v>
      </c>
      <c r="C39" s="274">
        <f>C40+C41</f>
        <v>31500</v>
      </c>
      <c r="D39" s="274">
        <f>D40+D41</f>
        <v>28500</v>
      </c>
      <c r="E39" s="274">
        <f t="shared" ref="E39:F39" si="4">E40+E41</f>
        <v>28500</v>
      </c>
      <c r="F39" s="274">
        <f t="shared" si="4"/>
        <v>28500</v>
      </c>
    </row>
    <row r="40" spans="2:6" ht="27" customHeight="1" thickBot="1" x14ac:dyDescent="0.3">
      <c r="B40" s="275" t="s">
        <v>437</v>
      </c>
      <c r="C40" s="276">
        <v>31500</v>
      </c>
      <c r="D40" s="274">
        <v>28500</v>
      </c>
      <c r="E40" s="274">
        <v>28500</v>
      </c>
      <c r="F40" s="274">
        <v>28500</v>
      </c>
    </row>
    <row r="41" spans="2:6" ht="27" customHeight="1" thickBot="1" x14ac:dyDescent="0.3">
      <c r="B41" s="275" t="s">
        <v>438</v>
      </c>
      <c r="C41" s="277"/>
      <c r="D41" s="274"/>
      <c r="E41" s="274"/>
      <c r="F41" s="274"/>
    </row>
    <row r="42" spans="2:6" ht="27" customHeight="1" thickBot="1" x14ac:dyDescent="0.3">
      <c r="B42" s="273" t="s">
        <v>440</v>
      </c>
      <c r="C42" s="277">
        <f>C43+C44</f>
        <v>19400</v>
      </c>
      <c r="D42" s="277">
        <f t="shared" ref="D42:F42" si="5">D43+D44</f>
        <v>19400</v>
      </c>
      <c r="E42" s="277">
        <f t="shared" si="5"/>
        <v>20400</v>
      </c>
      <c r="F42" s="277">
        <f t="shared" si="5"/>
        <v>21000</v>
      </c>
    </row>
    <row r="43" spans="2:6" ht="27" customHeight="1" thickBot="1" x14ac:dyDescent="0.3">
      <c r="B43" s="275" t="s">
        <v>437</v>
      </c>
      <c r="C43" s="276">
        <v>19400</v>
      </c>
      <c r="D43" s="274">
        <v>19400</v>
      </c>
      <c r="E43" s="278">
        <v>20400</v>
      </c>
      <c r="F43" s="278">
        <v>21000</v>
      </c>
    </row>
    <row r="44" spans="2:6" ht="27" customHeight="1" thickBot="1" x14ac:dyDescent="0.3">
      <c r="B44" s="275" t="s">
        <v>438</v>
      </c>
      <c r="C44" s="277"/>
      <c r="D44" s="274"/>
      <c r="E44" s="274"/>
      <c r="F44" s="274"/>
    </row>
    <row r="45" spans="2:6" ht="27" customHeight="1" thickBot="1" x14ac:dyDescent="0.3">
      <c r="B45" s="273" t="s">
        <v>441</v>
      </c>
      <c r="C45" s="277"/>
      <c r="D45" s="274"/>
      <c r="E45" s="274"/>
      <c r="F45" s="274"/>
    </row>
    <row r="46" spans="2:6" ht="27" customHeight="1" thickBot="1" x14ac:dyDescent="0.3">
      <c r="B46" s="275" t="s">
        <v>437</v>
      </c>
      <c r="C46" s="277"/>
      <c r="D46" s="274"/>
      <c r="E46" s="274"/>
      <c r="F46" s="274"/>
    </row>
    <row r="47" spans="2:6" ht="27" customHeight="1" thickBot="1" x14ac:dyDescent="0.3">
      <c r="B47" s="275" t="s">
        <v>438</v>
      </c>
      <c r="C47" s="277"/>
      <c r="D47" s="274"/>
      <c r="E47" s="274"/>
      <c r="F47" s="274"/>
    </row>
    <row r="48" spans="2:6" ht="27" customHeight="1" thickBot="1" x14ac:dyDescent="0.3">
      <c r="B48" s="273" t="s">
        <v>442</v>
      </c>
      <c r="C48" s="277"/>
      <c r="D48" s="274"/>
      <c r="E48" s="274"/>
      <c r="F48" s="274"/>
    </row>
    <row r="49" spans="2:13" ht="27" customHeight="1" thickBot="1" x14ac:dyDescent="0.3">
      <c r="B49" s="275" t="s">
        <v>437</v>
      </c>
      <c r="C49" s="277"/>
      <c r="D49" s="274"/>
      <c r="E49" s="274"/>
      <c r="F49" s="274"/>
    </row>
    <row r="50" spans="2:13" ht="27" customHeight="1" thickBot="1" x14ac:dyDescent="0.3">
      <c r="B50" s="275" t="s">
        <v>438</v>
      </c>
      <c r="C50" s="277"/>
      <c r="D50" s="274"/>
      <c r="E50" s="274"/>
      <c r="F50" s="274"/>
    </row>
    <row r="51" spans="2:13" ht="27" customHeight="1" thickBot="1" x14ac:dyDescent="0.3">
      <c r="B51" s="273" t="s">
        <v>443</v>
      </c>
      <c r="C51" s="277">
        <f>C52+C53</f>
        <v>0</v>
      </c>
      <c r="D51" s="274">
        <f t="shared" ref="D51:F51" si="6">D52+D53</f>
        <v>0</v>
      </c>
      <c r="E51" s="274">
        <f t="shared" si="6"/>
        <v>0</v>
      </c>
      <c r="F51" s="274">
        <f t="shared" si="6"/>
        <v>0</v>
      </c>
    </row>
    <row r="52" spans="2:13" ht="27" customHeight="1" thickBot="1" x14ac:dyDescent="0.3">
      <c r="B52" s="275" t="s">
        <v>437</v>
      </c>
      <c r="C52" s="276"/>
      <c r="D52" s="274">
        <v>0</v>
      </c>
      <c r="E52" s="278">
        <v>0</v>
      </c>
      <c r="F52" s="278">
        <v>0</v>
      </c>
    </row>
    <row r="53" spans="2:13" ht="27" customHeight="1" thickBot="1" x14ac:dyDescent="0.3">
      <c r="B53" s="275" t="s">
        <v>438</v>
      </c>
      <c r="C53" s="277"/>
      <c r="D53" s="274"/>
      <c r="E53" s="274"/>
      <c r="F53" s="274"/>
    </row>
    <row r="54" spans="2:13" ht="33" customHeight="1" thickBot="1" x14ac:dyDescent="0.3">
      <c r="B54" s="273" t="s">
        <v>444</v>
      </c>
      <c r="C54" s="277">
        <f>C55</f>
        <v>300</v>
      </c>
      <c r="D54" s="274">
        <v>0</v>
      </c>
      <c r="E54" s="274">
        <f>D54*1.03*0.99</f>
        <v>0</v>
      </c>
      <c r="F54" s="274">
        <f>E54*1.03*0.99</f>
        <v>0</v>
      </c>
    </row>
    <row r="55" spans="2:13" ht="27" customHeight="1" thickBot="1" x14ac:dyDescent="0.3">
      <c r="B55" s="275" t="s">
        <v>437</v>
      </c>
      <c r="C55" s="277">
        <v>300</v>
      </c>
      <c r="D55" s="279"/>
      <c r="E55" s="279"/>
      <c r="F55" s="279"/>
      <c r="M55" s="280"/>
    </row>
    <row r="56" spans="2:13" ht="27" customHeight="1" thickBot="1" x14ac:dyDescent="0.3">
      <c r="B56" s="275" t="s">
        <v>438</v>
      </c>
      <c r="C56" s="277"/>
      <c r="D56" s="281"/>
      <c r="E56" s="279"/>
      <c r="F56" s="279"/>
    </row>
    <row r="57" spans="2:13" ht="27" customHeight="1" thickBot="1" x14ac:dyDescent="0.3">
      <c r="B57" s="282" t="s">
        <v>457</v>
      </c>
      <c r="C57" s="277">
        <f>C54+C51+C48+C45+C42+C39+C36</f>
        <v>285700</v>
      </c>
      <c r="D57" s="277">
        <f>D54+D51+D48+D45+D42+D39+D36</f>
        <v>221400</v>
      </c>
      <c r="E57" s="277">
        <f t="shared" ref="E57:F57" si="7">E54+E51+E48+E45+E42+E39+E36</f>
        <v>222400</v>
      </c>
      <c r="F57" s="277">
        <f t="shared" si="7"/>
        <v>223000</v>
      </c>
    </row>
    <row r="58" spans="2:13" ht="27" customHeight="1" thickBot="1" x14ac:dyDescent="0.3">
      <c r="B58" s="283" t="s">
        <v>482</v>
      </c>
      <c r="C58" s="284">
        <f>IF(C57-C28=0,0,"Error")</f>
        <v>0</v>
      </c>
      <c r="D58" s="284">
        <f>IF(D57-D28=0,0,"Error")</f>
        <v>0</v>
      </c>
      <c r="E58" s="284">
        <f>IF(E57-E28=0,0,"Error")</f>
        <v>0</v>
      </c>
      <c r="F58" s="284">
        <f>IF(F57-F28=0,0,"Error")</f>
        <v>0</v>
      </c>
    </row>
    <row r="59" spans="2:13" ht="27" customHeight="1" thickBot="1" x14ac:dyDescent="0.3">
      <c r="B59" s="2102" t="s">
        <v>514</v>
      </c>
      <c r="C59" s="2103"/>
      <c r="D59" s="2103"/>
      <c r="E59" s="2103"/>
      <c r="F59" s="2104"/>
    </row>
    <row r="60" spans="2:13" ht="27" customHeight="1" thickBot="1" x14ac:dyDescent="0.3">
      <c r="B60" s="2102" t="s">
        <v>515</v>
      </c>
      <c r="C60" s="2103"/>
      <c r="D60" s="2103"/>
      <c r="E60" s="2103"/>
      <c r="F60" s="2104"/>
    </row>
    <row r="61" spans="2:13" ht="37.5" customHeight="1" thickBot="1" x14ac:dyDescent="0.3">
      <c r="B61" s="270" t="s">
        <v>516</v>
      </c>
      <c r="C61" s="2105" t="s">
        <v>538</v>
      </c>
      <c r="D61" s="2106"/>
      <c r="E61" s="2106"/>
      <c r="F61" s="2107"/>
    </row>
    <row r="62" spans="2:13" ht="57" customHeight="1" thickBot="1" x14ac:dyDescent="0.3">
      <c r="B62" s="270" t="s">
        <v>518</v>
      </c>
      <c r="C62" s="285" t="s">
        <v>539</v>
      </c>
      <c r="D62" s="286" t="s">
        <v>449</v>
      </c>
      <c r="E62" s="2108" t="s">
        <v>540</v>
      </c>
      <c r="F62" s="2109"/>
    </row>
    <row r="63" spans="2:13" ht="27" customHeight="1" thickBot="1" x14ac:dyDescent="0.3">
      <c r="B63" s="287"/>
      <c r="C63" s="2110"/>
      <c r="D63" s="2110"/>
      <c r="E63" s="2110"/>
      <c r="F63" s="2111"/>
    </row>
    <row r="64" spans="2:13" ht="36.75" customHeight="1" thickBot="1" x14ac:dyDescent="0.3">
      <c r="B64" s="266" t="s">
        <v>427</v>
      </c>
      <c r="C64" s="2087" t="s">
        <v>541</v>
      </c>
      <c r="D64" s="2088"/>
      <c r="E64" s="2088"/>
      <c r="F64" s="2089"/>
    </row>
    <row r="65" spans="2:12" ht="27" customHeight="1" thickBot="1" x14ac:dyDescent="0.3">
      <c r="B65" s="266" t="s">
        <v>21</v>
      </c>
      <c r="C65" s="2112" t="s">
        <v>542</v>
      </c>
      <c r="D65" s="2113"/>
      <c r="E65" s="2113"/>
      <c r="F65" s="2114"/>
    </row>
    <row r="66" spans="2:12" ht="27" customHeight="1" thickBot="1" x14ac:dyDescent="0.3">
      <c r="B66" s="2093"/>
      <c r="C66" s="262">
        <v>2023</v>
      </c>
      <c r="D66" s="262">
        <v>2024</v>
      </c>
      <c r="E66" s="262">
        <v>2025</v>
      </c>
      <c r="F66" s="262">
        <v>2026</v>
      </c>
    </row>
    <row r="67" spans="2:12" ht="27" customHeight="1" thickBot="1" x14ac:dyDescent="0.3">
      <c r="B67" s="2094"/>
      <c r="C67" s="262" t="s">
        <v>22</v>
      </c>
      <c r="D67" s="262" t="s">
        <v>23</v>
      </c>
      <c r="E67" s="262" t="s">
        <v>23</v>
      </c>
      <c r="F67" s="262" t="s">
        <v>23</v>
      </c>
    </row>
    <row r="68" spans="2:12" ht="27" customHeight="1" thickBot="1" x14ac:dyDescent="0.3">
      <c r="B68" s="266" t="s">
        <v>33</v>
      </c>
      <c r="C68" s="271">
        <v>18</v>
      </c>
      <c r="D68" s="271">
        <v>35</v>
      </c>
      <c r="E68" s="271">
        <v>37</v>
      </c>
      <c r="F68" s="271">
        <v>37</v>
      </c>
    </row>
    <row r="69" spans="2:12" ht="27" customHeight="1" thickBot="1" x14ac:dyDescent="0.3">
      <c r="B69" s="266" t="s">
        <v>431</v>
      </c>
      <c r="C69" s="271">
        <v>1000</v>
      </c>
      <c r="D69" s="271">
        <v>1000</v>
      </c>
      <c r="E69" s="271">
        <f t="shared" ref="E69:F69" si="8">E87</f>
        <v>1000</v>
      </c>
      <c r="F69" s="271">
        <f t="shared" si="8"/>
        <v>1000</v>
      </c>
      <c r="L69" s="288"/>
    </row>
    <row r="70" spans="2:12" ht="27" customHeight="1" thickBot="1" x14ac:dyDescent="0.3">
      <c r="B70" s="266" t="s">
        <v>432</v>
      </c>
      <c r="C70" s="271">
        <f>C69/C68</f>
        <v>55.555555555555557</v>
      </c>
      <c r="D70" s="271">
        <f t="shared" ref="D70:F70" si="9">D69/D68</f>
        <v>28.571428571428573</v>
      </c>
      <c r="E70" s="271">
        <f t="shared" si="9"/>
        <v>27.027027027027028</v>
      </c>
      <c r="F70" s="271">
        <f t="shared" si="9"/>
        <v>27.027027027027028</v>
      </c>
      <c r="K70" s="289"/>
      <c r="L70" s="289"/>
    </row>
    <row r="71" spans="2:12" ht="27" customHeight="1" thickBot="1" x14ac:dyDescent="0.3">
      <c r="B71" s="266" t="s">
        <v>433</v>
      </c>
      <c r="C71" s="263" t="s">
        <v>499</v>
      </c>
      <c r="D71" s="272">
        <f>D68/C68-1</f>
        <v>0.94444444444444442</v>
      </c>
      <c r="E71" s="272">
        <f t="shared" ref="E71:F73" si="10">E68/D68-1</f>
        <v>5.7142857142857162E-2</v>
      </c>
      <c r="F71" s="272">
        <f t="shared" si="10"/>
        <v>0</v>
      </c>
      <c r="K71" s="289"/>
      <c r="L71" s="289"/>
    </row>
    <row r="72" spans="2:12" ht="27" customHeight="1" thickBot="1" x14ac:dyDescent="0.3">
      <c r="B72" s="266" t="s">
        <v>434</v>
      </c>
      <c r="C72" s="263" t="s">
        <v>499</v>
      </c>
      <c r="D72" s="272">
        <f>D69/C69-1</f>
        <v>0</v>
      </c>
      <c r="E72" s="272">
        <f t="shared" si="10"/>
        <v>0</v>
      </c>
      <c r="F72" s="272">
        <f t="shared" si="10"/>
        <v>0</v>
      </c>
      <c r="K72" s="289"/>
      <c r="L72" s="289"/>
    </row>
    <row r="73" spans="2:12" ht="27" customHeight="1" thickBot="1" x14ac:dyDescent="0.3">
      <c r="B73" s="290" t="s">
        <v>47</v>
      </c>
      <c r="C73" s="263" t="s">
        <v>499</v>
      </c>
      <c r="D73" s="272">
        <f>D70/C70-1</f>
        <v>-0.48571428571428565</v>
      </c>
      <c r="E73" s="272">
        <f t="shared" si="10"/>
        <v>-5.4054054054054057E-2</v>
      </c>
      <c r="F73" s="272">
        <f t="shared" si="10"/>
        <v>0</v>
      </c>
      <c r="K73" s="289"/>
      <c r="L73" s="289"/>
    </row>
    <row r="74" spans="2:12" ht="27" customHeight="1" thickBot="1" x14ac:dyDescent="0.3">
      <c r="B74" s="2095" t="s">
        <v>543</v>
      </c>
      <c r="C74" s="2096"/>
      <c r="D74" s="2096"/>
      <c r="E74" s="2096"/>
      <c r="F74" s="2097"/>
      <c r="K74" s="289"/>
      <c r="L74" s="289"/>
    </row>
    <row r="75" spans="2:12" ht="27" customHeight="1" thickBot="1" x14ac:dyDescent="0.3">
      <c r="B75" s="2093"/>
      <c r="C75" s="262">
        <v>2023</v>
      </c>
      <c r="D75" s="262">
        <v>2024</v>
      </c>
      <c r="E75" s="262">
        <v>2025</v>
      </c>
      <c r="F75" s="262">
        <v>2026</v>
      </c>
    </row>
    <row r="76" spans="2:12" ht="27" customHeight="1" thickBot="1" x14ac:dyDescent="0.3">
      <c r="B76" s="2094"/>
      <c r="C76" s="262" t="s">
        <v>22</v>
      </c>
      <c r="D76" s="262" t="s">
        <v>23</v>
      </c>
      <c r="E76" s="262" t="s">
        <v>23</v>
      </c>
      <c r="F76" s="262" t="s">
        <v>23</v>
      </c>
    </row>
    <row r="77" spans="2:12" ht="27" customHeight="1" thickBot="1" x14ac:dyDescent="0.3">
      <c r="B77" s="273" t="s">
        <v>452</v>
      </c>
      <c r="C77" s="274">
        <f>C78+C79+C80+C81</f>
        <v>0</v>
      </c>
      <c r="D77" s="274">
        <f t="shared" ref="D77:F77" si="11">D78+D79+D80+D81</f>
        <v>0</v>
      </c>
      <c r="E77" s="274">
        <f t="shared" si="11"/>
        <v>0</v>
      </c>
      <c r="F77" s="274">
        <f t="shared" si="11"/>
        <v>0</v>
      </c>
    </row>
    <row r="78" spans="2:12" ht="27" customHeight="1" thickBot="1" x14ac:dyDescent="0.3">
      <c r="B78" s="275" t="s">
        <v>437</v>
      </c>
      <c r="C78" s="274"/>
      <c r="D78" s="274"/>
      <c r="E78" s="274"/>
      <c r="F78" s="274"/>
    </row>
    <row r="79" spans="2:12" ht="27" customHeight="1" thickBot="1" x14ac:dyDescent="0.3">
      <c r="B79" s="275" t="s">
        <v>453</v>
      </c>
      <c r="C79" s="274"/>
      <c r="D79" s="274"/>
      <c r="E79" s="274"/>
      <c r="F79" s="274"/>
    </row>
    <row r="80" spans="2:12" ht="27" customHeight="1" thickBot="1" x14ac:dyDescent="0.3">
      <c r="B80" s="275" t="s">
        <v>454</v>
      </c>
      <c r="C80" s="274"/>
      <c r="D80" s="274"/>
      <c r="E80" s="274"/>
      <c r="F80" s="274"/>
    </row>
    <row r="81" spans="2:6" ht="27" customHeight="1" thickBot="1" x14ac:dyDescent="0.3">
      <c r="B81" s="275" t="s">
        <v>455</v>
      </c>
      <c r="C81" s="274"/>
      <c r="D81" s="274"/>
      <c r="E81" s="274"/>
      <c r="F81" s="274"/>
    </row>
    <row r="82" spans="2:6" ht="27" customHeight="1" thickBot="1" x14ac:dyDescent="0.3">
      <c r="B82" s="273" t="s">
        <v>456</v>
      </c>
      <c r="C82" s="277">
        <f>C83+C84+C85+C86</f>
        <v>1000</v>
      </c>
      <c r="D82" s="277">
        <f t="shared" ref="D82:F82" si="12">D83+D84+D85+D86</f>
        <v>1000</v>
      </c>
      <c r="E82" s="277">
        <f t="shared" si="12"/>
        <v>1000</v>
      </c>
      <c r="F82" s="277">
        <f t="shared" si="12"/>
        <v>1000</v>
      </c>
    </row>
    <row r="83" spans="2:6" ht="27" customHeight="1" thickBot="1" x14ac:dyDescent="0.3">
      <c r="B83" s="275" t="s">
        <v>437</v>
      </c>
      <c r="C83" s="277">
        <v>1000</v>
      </c>
      <c r="D83" s="274">
        <v>1000</v>
      </c>
      <c r="E83" s="291">
        <v>1000</v>
      </c>
      <c r="F83" s="274">
        <v>1000</v>
      </c>
    </row>
    <row r="84" spans="2:6" ht="27" customHeight="1" thickBot="1" x14ac:dyDescent="0.3">
      <c r="B84" s="275" t="s">
        <v>453</v>
      </c>
      <c r="C84" s="277"/>
      <c r="D84" s="274"/>
      <c r="E84" s="274"/>
      <c r="F84" s="274"/>
    </row>
    <row r="85" spans="2:6" ht="27" customHeight="1" thickBot="1" x14ac:dyDescent="0.3">
      <c r="B85" s="275" t="s">
        <v>454</v>
      </c>
      <c r="C85" s="277"/>
      <c r="D85" s="274"/>
      <c r="E85" s="274"/>
      <c r="F85" s="274"/>
    </row>
    <row r="86" spans="2:6" ht="27" customHeight="1" thickBot="1" x14ac:dyDescent="0.3">
      <c r="B86" s="275" t="s">
        <v>455</v>
      </c>
      <c r="C86" s="277"/>
      <c r="D86" s="274"/>
      <c r="E86" s="274"/>
      <c r="F86" s="274"/>
    </row>
    <row r="87" spans="2:6" ht="33.75" customHeight="1" thickBot="1" x14ac:dyDescent="0.3">
      <c r="B87" s="282" t="s">
        <v>457</v>
      </c>
      <c r="C87" s="277">
        <f>C77+C82</f>
        <v>1000</v>
      </c>
      <c r="D87" s="277">
        <f t="shared" ref="D87:F87" si="13">D77+D82</f>
        <v>1000</v>
      </c>
      <c r="E87" s="292">
        <f t="shared" si="13"/>
        <v>1000</v>
      </c>
      <c r="F87" s="277">
        <f t="shared" si="13"/>
        <v>1000</v>
      </c>
    </row>
    <row r="88" spans="2:6" ht="61.5" customHeight="1" thickBot="1" x14ac:dyDescent="0.3">
      <c r="B88" s="270" t="s">
        <v>502</v>
      </c>
      <c r="C88" s="293" t="s">
        <v>544</v>
      </c>
      <c r="D88" s="286" t="s">
        <v>449</v>
      </c>
      <c r="E88" s="2100" t="s">
        <v>545</v>
      </c>
      <c r="F88" s="2101"/>
    </row>
    <row r="89" spans="2:6" ht="36" customHeight="1" thickBot="1" x14ac:dyDescent="0.3">
      <c r="B89" s="266" t="s">
        <v>427</v>
      </c>
      <c r="C89" s="2087" t="s">
        <v>546</v>
      </c>
      <c r="D89" s="2088"/>
      <c r="E89" s="2088"/>
      <c r="F89" s="2089"/>
    </row>
    <row r="90" spans="2:6" ht="27" customHeight="1" thickBot="1" x14ac:dyDescent="0.3">
      <c r="B90" s="266" t="s">
        <v>21</v>
      </c>
      <c r="C90" s="2090" t="s">
        <v>237</v>
      </c>
      <c r="D90" s="2091"/>
      <c r="E90" s="2091"/>
      <c r="F90" s="2092"/>
    </row>
    <row r="91" spans="2:6" ht="27" customHeight="1" thickBot="1" x14ac:dyDescent="0.3">
      <c r="B91" s="2093"/>
      <c r="C91" s="262">
        <v>2023</v>
      </c>
      <c r="D91" s="262">
        <v>2024</v>
      </c>
      <c r="E91" s="262">
        <v>2025</v>
      </c>
      <c r="F91" s="262">
        <v>2026</v>
      </c>
    </row>
    <row r="92" spans="2:6" ht="27" customHeight="1" thickBot="1" x14ac:dyDescent="0.3">
      <c r="B92" s="2094"/>
      <c r="C92" s="262" t="s">
        <v>22</v>
      </c>
      <c r="D92" s="262" t="s">
        <v>23</v>
      </c>
      <c r="E92" s="262" t="s">
        <v>23</v>
      </c>
      <c r="F92" s="262" t="s">
        <v>23</v>
      </c>
    </row>
    <row r="93" spans="2:6" ht="27" customHeight="1" thickBot="1" x14ac:dyDescent="0.3">
      <c r="B93" s="266" t="s">
        <v>33</v>
      </c>
      <c r="C93" s="263">
        <v>6</v>
      </c>
      <c r="D93" s="263">
        <v>6</v>
      </c>
      <c r="E93" s="263">
        <v>6</v>
      </c>
      <c r="F93" s="263">
        <v>6</v>
      </c>
    </row>
    <row r="94" spans="2:6" ht="27" customHeight="1" thickBot="1" x14ac:dyDescent="0.3">
      <c r="B94" s="266" t="s">
        <v>431</v>
      </c>
      <c r="C94" s="271">
        <v>1000</v>
      </c>
      <c r="D94" s="271">
        <v>1000</v>
      </c>
      <c r="E94" s="271">
        <v>1000</v>
      </c>
      <c r="F94" s="271">
        <v>1000</v>
      </c>
    </row>
    <row r="95" spans="2:6" ht="27" customHeight="1" thickBot="1" x14ac:dyDescent="0.3">
      <c r="B95" s="266" t="s">
        <v>432</v>
      </c>
      <c r="C95" s="271">
        <f>C94/C93</f>
        <v>166.66666666666666</v>
      </c>
      <c r="D95" s="271">
        <f t="shared" ref="D95:F95" si="14">D94/D93</f>
        <v>166.66666666666666</v>
      </c>
      <c r="E95" s="271">
        <f t="shared" si="14"/>
        <v>166.66666666666666</v>
      </c>
      <c r="F95" s="271">
        <f t="shared" si="14"/>
        <v>166.66666666666666</v>
      </c>
    </row>
    <row r="96" spans="2:6" ht="27" customHeight="1" thickBot="1" x14ac:dyDescent="0.3">
      <c r="B96" s="266" t="s">
        <v>433</v>
      </c>
      <c r="C96" s="263" t="s">
        <v>499</v>
      </c>
      <c r="D96" s="272">
        <f>D93/C93-1</f>
        <v>0</v>
      </c>
      <c r="E96" s="272">
        <f t="shared" ref="E96:F98" si="15">E93/D93-1</f>
        <v>0</v>
      </c>
      <c r="F96" s="272">
        <f t="shared" si="15"/>
        <v>0</v>
      </c>
    </row>
    <row r="97" spans="2:6" ht="27" customHeight="1" thickBot="1" x14ac:dyDescent="0.3">
      <c r="B97" s="266" t="s">
        <v>434</v>
      </c>
      <c r="C97" s="263" t="s">
        <v>499</v>
      </c>
      <c r="D97" s="272">
        <f>D94/C94-1</f>
        <v>0</v>
      </c>
      <c r="E97" s="272">
        <f t="shared" si="15"/>
        <v>0</v>
      </c>
      <c r="F97" s="272">
        <f t="shared" si="15"/>
        <v>0</v>
      </c>
    </row>
    <row r="98" spans="2:6" ht="27" customHeight="1" thickBot="1" x14ac:dyDescent="0.3">
      <c r="B98" s="290" t="s">
        <v>47</v>
      </c>
      <c r="C98" s="263" t="s">
        <v>499</v>
      </c>
      <c r="D98" s="272">
        <f>D95/C95-1</f>
        <v>0</v>
      </c>
      <c r="E98" s="272">
        <f t="shared" si="15"/>
        <v>0</v>
      </c>
      <c r="F98" s="272">
        <f t="shared" si="15"/>
        <v>0</v>
      </c>
    </row>
    <row r="99" spans="2:6" ht="27" customHeight="1" thickBot="1" x14ac:dyDescent="0.3">
      <c r="B99" s="2095" t="s">
        <v>547</v>
      </c>
      <c r="C99" s="2096"/>
      <c r="D99" s="2096"/>
      <c r="E99" s="2096"/>
      <c r="F99" s="2097"/>
    </row>
    <row r="100" spans="2:6" ht="27" customHeight="1" thickBot="1" x14ac:dyDescent="0.3">
      <c r="B100" s="2093"/>
      <c r="C100" s="262">
        <v>2023</v>
      </c>
      <c r="D100" s="262">
        <v>2024</v>
      </c>
      <c r="E100" s="262">
        <v>2025</v>
      </c>
      <c r="F100" s="262">
        <v>2026</v>
      </c>
    </row>
    <row r="101" spans="2:6" ht="27" customHeight="1" thickBot="1" x14ac:dyDescent="0.3">
      <c r="B101" s="2094"/>
      <c r="C101" s="262" t="s">
        <v>22</v>
      </c>
      <c r="D101" s="262" t="s">
        <v>23</v>
      </c>
      <c r="E101" s="262" t="s">
        <v>23</v>
      </c>
      <c r="F101" s="262" t="s">
        <v>23</v>
      </c>
    </row>
    <row r="102" spans="2:6" ht="27" customHeight="1" thickBot="1" x14ac:dyDescent="0.3">
      <c r="B102" s="273" t="s">
        <v>452</v>
      </c>
      <c r="C102" s="274">
        <f>C103+C104+C105+C106</f>
        <v>0</v>
      </c>
      <c r="D102" s="274">
        <f t="shared" ref="D102:F102" si="16">D103+D104+D105+D106</f>
        <v>0</v>
      </c>
      <c r="E102" s="274">
        <f t="shared" si="16"/>
        <v>0</v>
      </c>
      <c r="F102" s="274">
        <f t="shared" si="16"/>
        <v>0</v>
      </c>
    </row>
    <row r="103" spans="2:6" ht="27" customHeight="1" thickBot="1" x14ac:dyDescent="0.3">
      <c r="B103" s="275" t="s">
        <v>437</v>
      </c>
      <c r="C103" s="274"/>
      <c r="D103" s="274"/>
      <c r="E103" s="274"/>
      <c r="F103" s="274"/>
    </row>
    <row r="104" spans="2:6" ht="27" customHeight="1" thickBot="1" x14ac:dyDescent="0.3">
      <c r="B104" s="275" t="s">
        <v>453</v>
      </c>
      <c r="C104" s="274"/>
      <c r="D104" s="274"/>
      <c r="E104" s="274"/>
      <c r="F104" s="274"/>
    </row>
    <row r="105" spans="2:6" ht="27" customHeight="1" thickBot="1" x14ac:dyDescent="0.3">
      <c r="B105" s="275" t="s">
        <v>454</v>
      </c>
      <c r="C105" s="274"/>
      <c r="D105" s="274"/>
      <c r="E105" s="274"/>
      <c r="F105" s="274"/>
    </row>
    <row r="106" spans="2:6" ht="27" customHeight="1" thickBot="1" x14ac:dyDescent="0.3">
      <c r="B106" s="275" t="s">
        <v>455</v>
      </c>
      <c r="C106" s="274"/>
      <c r="D106" s="274"/>
      <c r="E106" s="274"/>
      <c r="F106" s="274"/>
    </row>
    <row r="107" spans="2:6" ht="27" customHeight="1" thickBot="1" x14ac:dyDescent="0.3">
      <c r="B107" s="273" t="s">
        <v>456</v>
      </c>
      <c r="C107" s="277">
        <f>C108+C109+C110+C111</f>
        <v>1000</v>
      </c>
      <c r="D107" s="277">
        <v>1000</v>
      </c>
      <c r="E107" s="277">
        <f t="shared" ref="E107:F107" si="17">E108+E109+E110+E111</f>
        <v>1000</v>
      </c>
      <c r="F107" s="277">
        <f t="shared" si="17"/>
        <v>1000</v>
      </c>
    </row>
    <row r="108" spans="2:6" ht="27" customHeight="1" thickBot="1" x14ac:dyDescent="0.3">
      <c r="B108" s="275" t="s">
        <v>437</v>
      </c>
      <c r="C108" s="277">
        <v>1000</v>
      </c>
      <c r="D108" s="278">
        <v>1000</v>
      </c>
      <c r="E108" s="274">
        <v>1000</v>
      </c>
      <c r="F108" s="274">
        <v>1000</v>
      </c>
    </row>
    <row r="109" spans="2:6" ht="27" customHeight="1" thickBot="1" x14ac:dyDescent="0.3">
      <c r="B109" s="275" t="s">
        <v>453</v>
      </c>
      <c r="C109" s="277"/>
      <c r="D109" s="274"/>
      <c r="E109" s="274"/>
      <c r="F109" s="274"/>
    </row>
    <row r="110" spans="2:6" ht="27" customHeight="1" thickBot="1" x14ac:dyDescent="0.3">
      <c r="B110" s="275" t="s">
        <v>454</v>
      </c>
      <c r="C110" s="277"/>
      <c r="D110" s="274"/>
      <c r="E110" s="274"/>
      <c r="F110" s="274"/>
    </row>
    <row r="111" spans="2:6" ht="27" customHeight="1" thickBot="1" x14ac:dyDescent="0.3">
      <c r="B111" s="275" t="s">
        <v>455</v>
      </c>
      <c r="C111" s="277"/>
      <c r="D111" s="274"/>
      <c r="E111" s="274"/>
      <c r="F111" s="274"/>
    </row>
    <row r="112" spans="2:6" ht="27" customHeight="1" thickBot="1" x14ac:dyDescent="0.3">
      <c r="B112" s="282" t="s">
        <v>548</v>
      </c>
      <c r="C112" s="277">
        <f>C102+C107</f>
        <v>1000</v>
      </c>
      <c r="D112" s="277">
        <f t="shared" ref="D112:F112" si="18">D102+D107</f>
        <v>1000</v>
      </c>
      <c r="E112" s="277">
        <f t="shared" si="18"/>
        <v>1000</v>
      </c>
      <c r="F112" s="277">
        <f t="shared" si="18"/>
        <v>1000</v>
      </c>
    </row>
    <row r="113" spans="2:6" ht="32.25" hidden="1" thickBot="1" x14ac:dyDescent="0.3">
      <c r="B113" s="294" t="s">
        <v>549</v>
      </c>
      <c r="C113" s="295"/>
      <c r="D113" s="296" t="s">
        <v>449</v>
      </c>
      <c r="E113" s="295"/>
      <c r="F113" s="297"/>
    </row>
    <row r="114" spans="2:6" ht="17.25" hidden="1" customHeight="1" thickBot="1" x14ac:dyDescent="0.3">
      <c r="B114" s="298" t="s">
        <v>427</v>
      </c>
      <c r="C114" s="2098"/>
      <c r="D114" s="2098"/>
      <c r="E114" s="2098"/>
      <c r="F114" s="2099"/>
    </row>
    <row r="115" spans="2:6" ht="16.5" hidden="1" thickBot="1" x14ac:dyDescent="0.3">
      <c r="B115" s="298" t="s">
        <v>21</v>
      </c>
      <c r="C115" s="2081"/>
      <c r="D115" s="2081"/>
      <c r="E115" s="2081"/>
      <c r="F115" s="2082"/>
    </row>
    <row r="116" spans="2:6" ht="12.75" hidden="1" customHeight="1" thickBot="1" x14ac:dyDescent="0.3">
      <c r="B116" s="2083"/>
      <c r="C116" s="300">
        <v>2018</v>
      </c>
      <c r="D116" s="300">
        <v>2019</v>
      </c>
      <c r="E116" s="300">
        <v>2020</v>
      </c>
      <c r="F116" s="301">
        <v>2021</v>
      </c>
    </row>
    <row r="117" spans="2:6" ht="9" hidden="1" customHeight="1" thickBot="1" x14ac:dyDescent="0.3">
      <c r="B117" s="2083"/>
      <c r="C117" s="300" t="s">
        <v>22</v>
      </c>
      <c r="D117" s="300" t="s">
        <v>23</v>
      </c>
      <c r="E117" s="300" t="s">
        <v>23</v>
      </c>
      <c r="F117" s="301" t="s">
        <v>23</v>
      </c>
    </row>
    <row r="118" spans="2:6" ht="16.5" hidden="1" thickBot="1" x14ac:dyDescent="0.3">
      <c r="B118" s="298" t="s">
        <v>33</v>
      </c>
      <c r="C118" s="302"/>
      <c r="D118" s="302"/>
      <c r="E118" s="302"/>
      <c r="F118" s="303"/>
    </row>
    <row r="119" spans="2:6" ht="16.5" hidden="1" thickBot="1" x14ac:dyDescent="0.3">
      <c r="B119" s="298" t="s">
        <v>431</v>
      </c>
      <c r="C119" s="304">
        <f>C137</f>
        <v>0</v>
      </c>
      <c r="D119" s="304">
        <f t="shared" ref="D119:F119" si="19">D137</f>
        <v>0</v>
      </c>
      <c r="E119" s="304">
        <f t="shared" si="19"/>
        <v>0</v>
      </c>
      <c r="F119" s="305">
        <f t="shared" si="19"/>
        <v>0</v>
      </c>
    </row>
    <row r="120" spans="2:6" ht="16.5" hidden="1" thickBot="1" x14ac:dyDescent="0.3">
      <c r="B120" s="298" t="s">
        <v>432</v>
      </c>
      <c r="C120" s="304" t="e">
        <f>C119/C118</f>
        <v>#DIV/0!</v>
      </c>
      <c r="D120" s="304" t="e">
        <f t="shared" ref="D120:F120" si="20">D119/D118</f>
        <v>#DIV/0!</v>
      </c>
      <c r="E120" s="304" t="e">
        <f t="shared" si="20"/>
        <v>#DIV/0!</v>
      </c>
      <c r="F120" s="305" t="e">
        <f t="shared" si="20"/>
        <v>#DIV/0!</v>
      </c>
    </row>
    <row r="121" spans="2:6" ht="16.5" hidden="1" thickBot="1" x14ac:dyDescent="0.3">
      <c r="B121" s="298" t="s">
        <v>433</v>
      </c>
      <c r="C121" s="299" t="s">
        <v>499</v>
      </c>
      <c r="D121" s="306" t="e">
        <f>D118/C118-1</f>
        <v>#DIV/0!</v>
      </c>
      <c r="E121" s="306" t="e">
        <f t="shared" ref="E121:F123" si="21">E118/D118-1</f>
        <v>#DIV/0!</v>
      </c>
      <c r="F121" s="307" t="e">
        <f t="shared" si="21"/>
        <v>#DIV/0!</v>
      </c>
    </row>
    <row r="122" spans="2:6" ht="16.5" hidden="1" thickBot="1" x14ac:dyDescent="0.3">
      <c r="B122" s="298" t="s">
        <v>434</v>
      </c>
      <c r="C122" s="299" t="s">
        <v>499</v>
      </c>
      <c r="D122" s="306" t="e">
        <f>D119/C119-1</f>
        <v>#DIV/0!</v>
      </c>
      <c r="E122" s="306" t="e">
        <f t="shared" si="21"/>
        <v>#DIV/0!</v>
      </c>
      <c r="F122" s="307" t="e">
        <f t="shared" si="21"/>
        <v>#DIV/0!</v>
      </c>
    </row>
    <row r="123" spans="2:6" ht="32.25" hidden="1" thickBot="1" x14ac:dyDescent="0.3">
      <c r="B123" s="298" t="s">
        <v>47</v>
      </c>
      <c r="C123" s="299" t="s">
        <v>499</v>
      </c>
      <c r="D123" s="306" t="e">
        <f>D120/C120-1</f>
        <v>#DIV/0!</v>
      </c>
      <c r="E123" s="306" t="e">
        <f t="shared" si="21"/>
        <v>#DIV/0!</v>
      </c>
      <c r="F123" s="307" t="e">
        <f t="shared" si="21"/>
        <v>#DIV/0!</v>
      </c>
    </row>
    <row r="124" spans="2:6" ht="16.5" hidden="1" thickBot="1" x14ac:dyDescent="0.3">
      <c r="B124" s="2084" t="s">
        <v>550</v>
      </c>
      <c r="C124" s="2085"/>
      <c r="D124" s="2085"/>
      <c r="E124" s="2085"/>
      <c r="F124" s="2086"/>
    </row>
    <row r="125" spans="2:6" ht="12.75" hidden="1" customHeight="1" thickBot="1" x14ac:dyDescent="0.3">
      <c r="B125" s="2083"/>
      <c r="C125" s="300">
        <v>2018</v>
      </c>
      <c r="D125" s="300">
        <v>2019</v>
      </c>
      <c r="E125" s="300">
        <v>2020</v>
      </c>
      <c r="F125" s="301">
        <v>2021</v>
      </c>
    </row>
    <row r="126" spans="2:6" ht="9" hidden="1" customHeight="1" thickBot="1" x14ac:dyDescent="0.3">
      <c r="B126" s="2083"/>
      <c r="C126" s="300" t="s">
        <v>22</v>
      </c>
      <c r="D126" s="300" t="s">
        <v>23</v>
      </c>
      <c r="E126" s="300" t="s">
        <v>23</v>
      </c>
      <c r="F126" s="301" t="s">
        <v>23</v>
      </c>
    </row>
    <row r="127" spans="2:6" ht="16.5" hidden="1" thickBot="1" x14ac:dyDescent="0.3">
      <c r="B127" s="308" t="s">
        <v>452</v>
      </c>
      <c r="C127" s="309">
        <f>C128+C129+C130+C131</f>
        <v>0</v>
      </c>
      <c r="D127" s="309">
        <f t="shared" ref="D127:F127" si="22">D128+D129+D130+D131</f>
        <v>0</v>
      </c>
      <c r="E127" s="309">
        <f t="shared" si="22"/>
        <v>0</v>
      </c>
      <c r="F127" s="310">
        <f t="shared" si="22"/>
        <v>0</v>
      </c>
    </row>
    <row r="128" spans="2:6" ht="16.5" hidden="1" thickBot="1" x14ac:dyDescent="0.3">
      <c r="B128" s="311" t="s">
        <v>437</v>
      </c>
      <c r="C128" s="309"/>
      <c r="D128" s="309"/>
      <c r="E128" s="309"/>
      <c r="F128" s="310"/>
    </row>
    <row r="129" spans="2:6" ht="16.5" hidden="1" thickBot="1" x14ac:dyDescent="0.3">
      <c r="B129" s="311" t="s">
        <v>453</v>
      </c>
      <c r="C129" s="309"/>
      <c r="D129" s="309"/>
      <c r="E129" s="309"/>
      <c r="F129" s="310"/>
    </row>
    <row r="130" spans="2:6" ht="16.5" hidden="1" thickBot="1" x14ac:dyDescent="0.3">
      <c r="B130" s="311" t="s">
        <v>454</v>
      </c>
      <c r="C130" s="309"/>
      <c r="D130" s="309"/>
      <c r="E130" s="309"/>
      <c r="F130" s="310"/>
    </row>
    <row r="131" spans="2:6" ht="16.5" hidden="1" thickBot="1" x14ac:dyDescent="0.3">
      <c r="B131" s="311" t="s">
        <v>455</v>
      </c>
      <c r="C131" s="309"/>
      <c r="D131" s="309"/>
      <c r="E131" s="309"/>
      <c r="F131" s="310"/>
    </row>
    <row r="132" spans="2:6" ht="16.5" hidden="1" thickBot="1" x14ac:dyDescent="0.3">
      <c r="B132" s="308" t="s">
        <v>456</v>
      </c>
      <c r="C132" s="312">
        <f>C133+C134+C135+C136</f>
        <v>0</v>
      </c>
      <c r="D132" s="312">
        <f t="shared" ref="D132:F132" si="23">D133+D134+D135+D136</f>
        <v>0</v>
      </c>
      <c r="E132" s="312">
        <f t="shared" si="23"/>
        <v>0</v>
      </c>
      <c r="F132" s="313">
        <f t="shared" si="23"/>
        <v>0</v>
      </c>
    </row>
    <row r="133" spans="2:6" ht="16.5" hidden="1" thickBot="1" x14ac:dyDescent="0.3">
      <c r="B133" s="311" t="s">
        <v>437</v>
      </c>
      <c r="C133" s="312"/>
      <c r="D133" s="309"/>
      <c r="E133" s="309"/>
      <c r="F133" s="310"/>
    </row>
    <row r="134" spans="2:6" ht="16.5" hidden="1" thickBot="1" x14ac:dyDescent="0.3">
      <c r="B134" s="311" t="s">
        <v>453</v>
      </c>
      <c r="C134" s="312"/>
      <c r="D134" s="309"/>
      <c r="E134" s="309"/>
      <c r="F134" s="310"/>
    </row>
    <row r="135" spans="2:6" ht="16.5" hidden="1" thickBot="1" x14ac:dyDescent="0.3">
      <c r="B135" s="311" t="s">
        <v>454</v>
      </c>
      <c r="C135" s="312"/>
      <c r="D135" s="309"/>
      <c r="E135" s="309"/>
      <c r="F135" s="310"/>
    </row>
    <row r="136" spans="2:6" ht="16.5" hidden="1" thickBot="1" x14ac:dyDescent="0.3">
      <c r="B136" s="311" t="s">
        <v>455</v>
      </c>
      <c r="C136" s="312"/>
      <c r="D136" s="309"/>
      <c r="E136" s="309"/>
      <c r="F136" s="310"/>
    </row>
    <row r="137" spans="2:6" ht="16.5" hidden="1" thickBot="1" x14ac:dyDescent="0.3">
      <c r="B137" s="314" t="s">
        <v>551</v>
      </c>
      <c r="C137" s="315">
        <f>C127+C132</f>
        <v>0</v>
      </c>
      <c r="D137" s="315">
        <f t="shared" ref="D137:F137" si="24">D127+D132</f>
        <v>0</v>
      </c>
      <c r="E137" s="312">
        <f t="shared" si="24"/>
        <v>0</v>
      </c>
      <c r="F137" s="316">
        <f t="shared" si="24"/>
        <v>0</v>
      </c>
    </row>
    <row r="138" spans="2:6" ht="27" customHeight="1" thickBot="1" x14ac:dyDescent="0.3">
      <c r="B138" s="317"/>
      <c r="C138" s="318"/>
      <c r="D138" s="318"/>
      <c r="E138" s="319"/>
      <c r="F138" s="318"/>
    </row>
    <row r="139" spans="2:6" ht="48" thickBot="1" x14ac:dyDescent="0.3">
      <c r="B139" s="260" t="s">
        <v>475</v>
      </c>
      <c r="C139" s="320">
        <f>C28+C69+C94</f>
        <v>287700</v>
      </c>
      <c r="D139" s="320">
        <f t="shared" ref="D139:F139" si="25">D28+D69+D94</f>
        <v>223400</v>
      </c>
      <c r="E139" s="320">
        <f t="shared" si="25"/>
        <v>224400</v>
      </c>
      <c r="F139" s="320">
        <f t="shared" si="25"/>
        <v>225000</v>
      </c>
    </row>
    <row r="140" spans="2:6" ht="48" thickBot="1" x14ac:dyDescent="0.3">
      <c r="B140" s="260" t="s">
        <v>476</v>
      </c>
      <c r="C140" s="320">
        <f>C57+C87+C112</f>
        <v>287700</v>
      </c>
      <c r="D140" s="320">
        <f t="shared" ref="D140:F140" si="26">D57+D87+D112</f>
        <v>223400</v>
      </c>
      <c r="E140" s="320">
        <f t="shared" si="26"/>
        <v>224400</v>
      </c>
      <c r="F140" s="320">
        <f t="shared" si="26"/>
        <v>225000</v>
      </c>
    </row>
    <row r="141" spans="2:6" ht="27" customHeight="1" thickBot="1" x14ac:dyDescent="0.3">
      <c r="B141" s="273" t="s">
        <v>436</v>
      </c>
      <c r="C141" s="321">
        <f>C142+C143</f>
        <v>234500</v>
      </c>
      <c r="D141" s="321">
        <f t="shared" ref="D141:F141" si="27">D142+D143</f>
        <v>173500</v>
      </c>
      <c r="E141" s="321">
        <f t="shared" si="27"/>
        <v>171000</v>
      </c>
      <c r="F141" s="321">
        <f t="shared" si="27"/>
        <v>173500</v>
      </c>
    </row>
    <row r="142" spans="2:6" ht="27" customHeight="1" thickBot="1" x14ac:dyDescent="0.3">
      <c r="B142" s="275" t="s">
        <v>437</v>
      </c>
      <c r="C142" s="277">
        <f>C37</f>
        <v>234500</v>
      </c>
      <c r="D142" s="277">
        <f t="shared" ref="D142:F143" si="28">D37</f>
        <v>173500</v>
      </c>
      <c r="E142" s="277">
        <v>171000</v>
      </c>
      <c r="F142" s="277">
        <f t="shared" si="28"/>
        <v>173500</v>
      </c>
    </row>
    <row r="143" spans="2:6" ht="27" customHeight="1" thickBot="1" x14ac:dyDescent="0.3">
      <c r="B143" s="275" t="s">
        <v>477</v>
      </c>
      <c r="C143" s="277">
        <f>C38</f>
        <v>0</v>
      </c>
      <c r="D143" s="277">
        <f t="shared" si="28"/>
        <v>0</v>
      </c>
      <c r="E143" s="277">
        <f t="shared" si="28"/>
        <v>0</v>
      </c>
      <c r="F143" s="277">
        <f t="shared" si="28"/>
        <v>0</v>
      </c>
    </row>
    <row r="144" spans="2:6" ht="35.25" customHeight="1" thickBot="1" x14ac:dyDescent="0.3">
      <c r="B144" s="273" t="s">
        <v>478</v>
      </c>
      <c r="C144" s="321">
        <f>C145+C146</f>
        <v>31500</v>
      </c>
      <c r="D144" s="321">
        <f t="shared" ref="D144:F144" si="29">D145+D146</f>
        <v>28500</v>
      </c>
      <c r="E144" s="321">
        <f t="shared" si="29"/>
        <v>28000</v>
      </c>
      <c r="F144" s="321">
        <f t="shared" si="29"/>
        <v>28500</v>
      </c>
    </row>
    <row r="145" spans="2:6" ht="27" customHeight="1" thickBot="1" x14ac:dyDescent="0.3">
      <c r="B145" s="275" t="s">
        <v>437</v>
      </c>
      <c r="C145" s="274">
        <f>C40</f>
        <v>31500</v>
      </c>
      <c r="D145" s="274">
        <f t="shared" ref="D145:F146" si="30">D40</f>
        <v>28500</v>
      </c>
      <c r="E145" s="274">
        <v>28000</v>
      </c>
      <c r="F145" s="274">
        <f t="shared" si="30"/>
        <v>28500</v>
      </c>
    </row>
    <row r="146" spans="2:6" ht="27" customHeight="1" thickBot="1" x14ac:dyDescent="0.3">
      <c r="B146" s="275" t="s">
        <v>477</v>
      </c>
      <c r="C146" s="277">
        <f>C41</f>
        <v>0</v>
      </c>
      <c r="D146" s="277">
        <f t="shared" si="30"/>
        <v>0</v>
      </c>
      <c r="E146" s="322">
        <f t="shared" si="30"/>
        <v>0</v>
      </c>
      <c r="F146" s="277">
        <f t="shared" si="30"/>
        <v>0</v>
      </c>
    </row>
    <row r="147" spans="2:6" ht="27" customHeight="1" thickBot="1" x14ac:dyDescent="0.3">
      <c r="B147" s="273" t="s">
        <v>440</v>
      </c>
      <c r="C147" s="321">
        <f>C148+C149</f>
        <v>19400</v>
      </c>
      <c r="D147" s="321">
        <f t="shared" ref="D147:F147" si="31">D148+D149</f>
        <v>19400</v>
      </c>
      <c r="E147" s="321">
        <f t="shared" si="31"/>
        <v>19400</v>
      </c>
      <c r="F147" s="321">
        <f t="shared" si="31"/>
        <v>21000</v>
      </c>
    </row>
    <row r="148" spans="2:6" ht="27" customHeight="1" thickBot="1" x14ac:dyDescent="0.3">
      <c r="B148" s="275" t="s">
        <v>437</v>
      </c>
      <c r="C148" s="277">
        <f>C43</f>
        <v>19400</v>
      </c>
      <c r="D148" s="277">
        <f t="shared" ref="D148:F149" si="32">D43</f>
        <v>19400</v>
      </c>
      <c r="E148" s="277">
        <v>19400</v>
      </c>
      <c r="F148" s="277">
        <f t="shared" si="32"/>
        <v>21000</v>
      </c>
    </row>
    <row r="149" spans="2:6" ht="27" customHeight="1" thickBot="1" x14ac:dyDescent="0.3">
      <c r="B149" s="275" t="s">
        <v>477</v>
      </c>
      <c r="C149" s="277">
        <f>C44</f>
        <v>0</v>
      </c>
      <c r="D149" s="277">
        <f t="shared" si="32"/>
        <v>0</v>
      </c>
      <c r="E149" s="322">
        <f t="shared" si="32"/>
        <v>0</v>
      </c>
      <c r="F149" s="277">
        <f t="shared" si="32"/>
        <v>0</v>
      </c>
    </row>
    <row r="150" spans="2:6" ht="27" customHeight="1" thickBot="1" x14ac:dyDescent="0.3">
      <c r="B150" s="273" t="s">
        <v>441</v>
      </c>
      <c r="C150" s="321">
        <f>C151+C152</f>
        <v>0</v>
      </c>
      <c r="D150" s="321">
        <f t="shared" ref="D150:F150" si="33">D151+D152</f>
        <v>0</v>
      </c>
      <c r="E150" s="321">
        <f t="shared" si="33"/>
        <v>0</v>
      </c>
      <c r="F150" s="321">
        <f t="shared" si="33"/>
        <v>0</v>
      </c>
    </row>
    <row r="151" spans="2:6" ht="27" customHeight="1" thickBot="1" x14ac:dyDescent="0.3">
      <c r="B151" s="275" t="s">
        <v>437</v>
      </c>
      <c r="C151" s="274">
        <f>C46</f>
        <v>0</v>
      </c>
      <c r="D151" s="274">
        <f t="shared" ref="D151:F152" si="34">D46</f>
        <v>0</v>
      </c>
      <c r="E151" s="274">
        <f t="shared" si="34"/>
        <v>0</v>
      </c>
      <c r="F151" s="274">
        <f t="shared" si="34"/>
        <v>0</v>
      </c>
    </row>
    <row r="152" spans="2:6" ht="27" customHeight="1" thickBot="1" x14ac:dyDescent="0.3">
      <c r="B152" s="275" t="s">
        <v>477</v>
      </c>
      <c r="C152" s="277">
        <f>C47</f>
        <v>0</v>
      </c>
      <c r="D152" s="277">
        <f t="shared" si="34"/>
        <v>0</v>
      </c>
      <c r="E152" s="322">
        <f t="shared" si="34"/>
        <v>0</v>
      </c>
      <c r="F152" s="277">
        <f t="shared" si="34"/>
        <v>0</v>
      </c>
    </row>
    <row r="153" spans="2:6" ht="27" customHeight="1" thickBot="1" x14ac:dyDescent="0.3">
      <c r="B153" s="273" t="s">
        <v>442</v>
      </c>
      <c r="C153" s="321">
        <f>C154+C155</f>
        <v>0</v>
      </c>
      <c r="D153" s="321">
        <f t="shared" ref="D153:F153" si="35">D154+D155</f>
        <v>0</v>
      </c>
      <c r="E153" s="321">
        <f t="shared" si="35"/>
        <v>0</v>
      </c>
      <c r="F153" s="321">
        <f t="shared" si="35"/>
        <v>0</v>
      </c>
    </row>
    <row r="154" spans="2:6" ht="27" customHeight="1" thickBot="1" x14ac:dyDescent="0.3">
      <c r="B154" s="275" t="s">
        <v>437</v>
      </c>
      <c r="C154" s="274">
        <f>C49</f>
        <v>0</v>
      </c>
      <c r="D154" s="274">
        <f t="shared" ref="D154:F155" si="36">D49</f>
        <v>0</v>
      </c>
      <c r="E154" s="274">
        <f t="shared" si="36"/>
        <v>0</v>
      </c>
      <c r="F154" s="274">
        <f t="shared" si="36"/>
        <v>0</v>
      </c>
    </row>
    <row r="155" spans="2:6" ht="27" customHeight="1" thickBot="1" x14ac:dyDescent="0.3">
      <c r="B155" s="275" t="s">
        <v>477</v>
      </c>
      <c r="C155" s="277">
        <f>C50</f>
        <v>0</v>
      </c>
      <c r="D155" s="277">
        <f t="shared" si="36"/>
        <v>0</v>
      </c>
      <c r="E155" s="322">
        <f t="shared" si="36"/>
        <v>0</v>
      </c>
      <c r="F155" s="277">
        <f t="shared" si="36"/>
        <v>0</v>
      </c>
    </row>
    <row r="156" spans="2:6" ht="27" customHeight="1" thickBot="1" x14ac:dyDescent="0.3">
      <c r="B156" s="273" t="s">
        <v>443</v>
      </c>
      <c r="C156" s="321">
        <f>C157+C158</f>
        <v>0</v>
      </c>
      <c r="D156" s="321">
        <f>D157+D158</f>
        <v>0</v>
      </c>
      <c r="E156" s="321">
        <f t="shared" ref="E156:F156" si="37">E157+E158</f>
        <v>0</v>
      </c>
      <c r="F156" s="321">
        <f t="shared" si="37"/>
        <v>0</v>
      </c>
    </row>
    <row r="157" spans="2:6" ht="27" customHeight="1" thickBot="1" x14ac:dyDescent="0.3">
      <c r="B157" s="275" t="s">
        <v>437</v>
      </c>
      <c r="C157" s="274">
        <f>C52</f>
        <v>0</v>
      </c>
      <c r="D157" s="274">
        <f t="shared" ref="D157:F158" si="38">D52</f>
        <v>0</v>
      </c>
      <c r="E157" s="274">
        <f t="shared" si="38"/>
        <v>0</v>
      </c>
      <c r="F157" s="323">
        <f t="shared" si="38"/>
        <v>0</v>
      </c>
    </row>
    <row r="158" spans="2:6" ht="27" customHeight="1" thickBot="1" x14ac:dyDescent="0.3">
      <c r="B158" s="275" t="s">
        <v>477</v>
      </c>
      <c r="C158" s="277">
        <f>C53</f>
        <v>0</v>
      </c>
      <c r="D158" s="277">
        <f t="shared" si="38"/>
        <v>0</v>
      </c>
      <c r="E158" s="277">
        <f t="shared" si="38"/>
        <v>0</v>
      </c>
      <c r="F158" s="277">
        <f t="shared" si="38"/>
        <v>0</v>
      </c>
    </row>
    <row r="159" spans="2:6" ht="33" customHeight="1" thickBot="1" x14ac:dyDescent="0.3">
      <c r="B159" s="273" t="s">
        <v>444</v>
      </c>
      <c r="C159" s="321">
        <f>C54</f>
        <v>300</v>
      </c>
      <c r="D159" s="321">
        <f>D54</f>
        <v>0</v>
      </c>
      <c r="E159" s="324">
        <f>E54</f>
        <v>0</v>
      </c>
      <c r="F159" s="321">
        <f>F54</f>
        <v>0</v>
      </c>
    </row>
    <row r="160" spans="2:6" ht="27" customHeight="1" thickBot="1" x14ac:dyDescent="0.3">
      <c r="B160" s="275" t="s">
        <v>437</v>
      </c>
      <c r="C160" s="274">
        <f>C55</f>
        <v>300</v>
      </c>
      <c r="D160" s="274">
        <f t="shared" ref="D160:F161" si="39">D55</f>
        <v>0</v>
      </c>
      <c r="E160" s="274">
        <f t="shared" si="39"/>
        <v>0</v>
      </c>
      <c r="F160" s="274">
        <f t="shared" si="39"/>
        <v>0</v>
      </c>
    </row>
    <row r="161" spans="2:6" ht="27" customHeight="1" thickBot="1" x14ac:dyDescent="0.3">
      <c r="B161" s="275" t="s">
        <v>477</v>
      </c>
      <c r="C161" s="277">
        <f>C56</f>
        <v>0</v>
      </c>
      <c r="D161" s="277">
        <f t="shared" si="39"/>
        <v>0</v>
      </c>
      <c r="E161" s="277">
        <f t="shared" si="39"/>
        <v>0</v>
      </c>
      <c r="F161" s="277">
        <f t="shared" si="39"/>
        <v>0</v>
      </c>
    </row>
    <row r="162" spans="2:6" ht="27" customHeight="1" thickBot="1" x14ac:dyDescent="0.3">
      <c r="B162" s="273" t="s">
        <v>479</v>
      </c>
      <c r="C162" s="321">
        <f>C163+C164+C165+C166</f>
        <v>0</v>
      </c>
      <c r="D162" s="321">
        <f t="shared" ref="D162:F162" si="40">D163+D164+D165+D166</f>
        <v>0</v>
      </c>
      <c r="E162" s="324">
        <f t="shared" si="40"/>
        <v>0</v>
      </c>
      <c r="F162" s="321">
        <f t="shared" si="40"/>
        <v>0</v>
      </c>
    </row>
    <row r="163" spans="2:6" ht="27" customHeight="1" thickBot="1" x14ac:dyDescent="0.3">
      <c r="B163" s="275" t="s">
        <v>437</v>
      </c>
      <c r="C163" s="274">
        <f t="shared" ref="C163:F166" si="41">C78+C103+C128</f>
        <v>0</v>
      </c>
      <c r="D163" s="274">
        <f t="shared" si="41"/>
        <v>0</v>
      </c>
      <c r="E163" s="274">
        <f t="shared" si="41"/>
        <v>0</v>
      </c>
      <c r="F163" s="274">
        <f t="shared" si="41"/>
        <v>0</v>
      </c>
    </row>
    <row r="164" spans="2:6" ht="27" customHeight="1" thickBot="1" x14ac:dyDescent="0.3">
      <c r="B164" s="275" t="s">
        <v>480</v>
      </c>
      <c r="C164" s="274">
        <f t="shared" si="41"/>
        <v>0</v>
      </c>
      <c r="D164" s="274">
        <f t="shared" si="41"/>
        <v>0</v>
      </c>
      <c r="E164" s="274">
        <f t="shared" si="41"/>
        <v>0</v>
      </c>
      <c r="F164" s="323">
        <f t="shared" si="41"/>
        <v>0</v>
      </c>
    </row>
    <row r="165" spans="2:6" ht="27" customHeight="1" thickBot="1" x14ac:dyDescent="0.3">
      <c r="B165" s="275" t="s">
        <v>454</v>
      </c>
      <c r="C165" s="274">
        <f t="shared" si="41"/>
        <v>0</v>
      </c>
      <c r="D165" s="274">
        <f t="shared" si="41"/>
        <v>0</v>
      </c>
      <c r="E165" s="274">
        <f t="shared" si="41"/>
        <v>0</v>
      </c>
      <c r="F165" s="274">
        <f t="shared" si="41"/>
        <v>0</v>
      </c>
    </row>
    <row r="166" spans="2:6" ht="27" customHeight="1" thickBot="1" x14ac:dyDescent="0.3">
      <c r="B166" s="275" t="s">
        <v>455</v>
      </c>
      <c r="C166" s="274">
        <f t="shared" si="41"/>
        <v>0</v>
      </c>
      <c r="D166" s="274">
        <f t="shared" si="41"/>
        <v>0</v>
      </c>
      <c r="E166" s="274">
        <f t="shared" si="41"/>
        <v>0</v>
      </c>
      <c r="F166" s="323">
        <f t="shared" si="41"/>
        <v>0</v>
      </c>
    </row>
    <row r="167" spans="2:6" ht="27" customHeight="1" thickBot="1" x14ac:dyDescent="0.3">
      <c r="B167" s="273" t="s">
        <v>481</v>
      </c>
      <c r="C167" s="321">
        <f>C168+C169+C170+C171</f>
        <v>2000</v>
      </c>
      <c r="D167" s="321">
        <f t="shared" ref="D167:F167" si="42">D168+D169+D170+D171</f>
        <v>2000</v>
      </c>
      <c r="E167" s="321">
        <f t="shared" si="42"/>
        <v>2000</v>
      </c>
      <c r="F167" s="321">
        <f t="shared" si="42"/>
        <v>2000</v>
      </c>
    </row>
    <row r="168" spans="2:6" ht="27" customHeight="1" thickBot="1" x14ac:dyDescent="0.3">
      <c r="B168" s="275" t="s">
        <v>437</v>
      </c>
      <c r="C168" s="274">
        <f t="shared" ref="C168:F171" si="43">C83+C108+C133</f>
        <v>2000</v>
      </c>
      <c r="D168" s="274">
        <f t="shared" si="43"/>
        <v>2000</v>
      </c>
      <c r="E168" s="274">
        <f t="shared" si="43"/>
        <v>2000</v>
      </c>
      <c r="F168" s="274">
        <f t="shared" si="43"/>
        <v>2000</v>
      </c>
    </row>
    <row r="169" spans="2:6" ht="27" customHeight="1" thickBot="1" x14ac:dyDescent="0.3">
      <c r="B169" s="275" t="s">
        <v>480</v>
      </c>
      <c r="C169" s="274">
        <f t="shared" si="43"/>
        <v>0</v>
      </c>
      <c r="D169" s="274">
        <f t="shared" si="43"/>
        <v>0</v>
      </c>
      <c r="E169" s="274">
        <f t="shared" si="43"/>
        <v>0</v>
      </c>
      <c r="F169" s="274">
        <f t="shared" si="43"/>
        <v>0</v>
      </c>
    </row>
    <row r="170" spans="2:6" ht="27" customHeight="1" thickBot="1" x14ac:dyDescent="0.3">
      <c r="B170" s="275" t="s">
        <v>454</v>
      </c>
      <c r="C170" s="274">
        <f t="shared" si="43"/>
        <v>0</v>
      </c>
      <c r="D170" s="274">
        <f t="shared" si="43"/>
        <v>0</v>
      </c>
      <c r="E170" s="274">
        <f t="shared" si="43"/>
        <v>0</v>
      </c>
      <c r="F170" s="274">
        <f t="shared" si="43"/>
        <v>0</v>
      </c>
    </row>
    <row r="171" spans="2:6" ht="27" customHeight="1" thickBot="1" x14ac:dyDescent="0.3">
      <c r="B171" s="325" t="s">
        <v>455</v>
      </c>
      <c r="C171" s="274">
        <f t="shared" si="43"/>
        <v>0</v>
      </c>
      <c r="D171" s="274">
        <f t="shared" si="43"/>
        <v>0</v>
      </c>
      <c r="E171" s="274">
        <f t="shared" si="43"/>
        <v>0</v>
      </c>
      <c r="F171" s="274">
        <f t="shared" si="43"/>
        <v>0</v>
      </c>
    </row>
    <row r="172" spans="2:6" ht="27" customHeight="1" thickBot="1" x14ac:dyDescent="0.3">
      <c r="B172" s="283" t="s">
        <v>482</v>
      </c>
      <c r="C172" s="326">
        <f>IF(C140-C139=0,0,"Error")</f>
        <v>0</v>
      </c>
      <c r="D172" s="284">
        <f>IF(D140-D139=0,0,"Error")</f>
        <v>0</v>
      </c>
      <c r="E172" s="326">
        <f>IF(E140-E139=0,0,"Error")</f>
        <v>0</v>
      </c>
      <c r="F172" s="284">
        <f>IF(F140-F139=0,0,"Error")</f>
        <v>0</v>
      </c>
    </row>
    <row r="173" spans="2:6" ht="27" customHeight="1" x14ac:dyDescent="0.25">
      <c r="B173" s="327"/>
      <c r="C173" s="324"/>
      <c r="D173" s="324"/>
      <c r="E173" s="324"/>
      <c r="F173" s="324"/>
    </row>
    <row r="174" spans="2:6" ht="27" customHeight="1" x14ac:dyDescent="0.25">
      <c r="B174" s="328"/>
      <c r="C174" s="291"/>
      <c r="D174" s="291"/>
      <c r="E174" s="291"/>
      <c r="F174" s="291"/>
    </row>
  </sheetData>
  <mergeCells count="40">
    <mergeCell ref="B8:F8"/>
    <mergeCell ref="A2:G2"/>
    <mergeCell ref="B3:F3"/>
    <mergeCell ref="C5:F5"/>
    <mergeCell ref="C6:F6"/>
    <mergeCell ref="C7:F7"/>
    <mergeCell ref="B33:F33"/>
    <mergeCell ref="B9:F9"/>
    <mergeCell ref="C10:F10"/>
    <mergeCell ref="B11:B12"/>
    <mergeCell ref="C16:F16"/>
    <mergeCell ref="B17:F17"/>
    <mergeCell ref="B20:F20"/>
    <mergeCell ref="B21:F21"/>
    <mergeCell ref="C22:F22"/>
    <mergeCell ref="C23:F23"/>
    <mergeCell ref="C24:F24"/>
    <mergeCell ref="B25:B26"/>
    <mergeCell ref="E88:F88"/>
    <mergeCell ref="B34:B35"/>
    <mergeCell ref="B59:F59"/>
    <mergeCell ref="B60:F60"/>
    <mergeCell ref="C61:F61"/>
    <mergeCell ref="E62:F62"/>
    <mergeCell ref="C63:F63"/>
    <mergeCell ref="C64:F64"/>
    <mergeCell ref="C65:F65"/>
    <mergeCell ref="B66:B67"/>
    <mergeCell ref="B74:F74"/>
    <mergeCell ref="B75:B76"/>
    <mergeCell ref="C115:F115"/>
    <mergeCell ref="B116:B117"/>
    <mergeCell ref="B124:F124"/>
    <mergeCell ref="B125:B126"/>
    <mergeCell ref="C89:F89"/>
    <mergeCell ref="C90:F90"/>
    <mergeCell ref="B91:B92"/>
    <mergeCell ref="B99:F99"/>
    <mergeCell ref="B100:B101"/>
    <mergeCell ref="C114:F114"/>
  </mergeCells>
  <pageMargins left="0.7" right="0.7" top="0.75" bottom="0.75" header="0.3" footer="0.3"/>
  <pageSetup scale="62"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85"/>
  <sheetViews>
    <sheetView view="pageBreakPreview" topLeftCell="A166" zoomScale="60" zoomScaleNormal="100" workbookViewId="0">
      <selection activeCell="J12" sqref="J12"/>
    </sheetView>
  </sheetViews>
  <sheetFormatPr defaultRowHeight="15" x14ac:dyDescent="0.25"/>
  <cols>
    <col min="1" max="1" width="4.5703125" style="517" customWidth="1"/>
    <col min="2" max="2" width="28.5703125" style="517" customWidth="1"/>
    <col min="3" max="5" width="11.7109375" style="517" customWidth="1"/>
    <col min="6" max="6" width="18.5703125" style="517" customWidth="1"/>
    <col min="7" max="7" width="12.42578125" style="517" bestFit="1" customWidth="1"/>
    <col min="8" max="16384" width="9.140625" style="517"/>
  </cols>
  <sheetData>
    <row r="2" spans="2:7" ht="18" customHeight="1" x14ac:dyDescent="0.25">
      <c r="B2" s="2178"/>
      <c r="C2" s="2178"/>
      <c r="D2" s="2178"/>
      <c r="E2" s="2178"/>
      <c r="F2" s="2178"/>
      <c r="G2" s="2178"/>
    </row>
    <row r="3" spans="2:7" ht="18" customHeight="1" x14ac:dyDescent="0.25">
      <c r="B3" s="2179" t="s">
        <v>655</v>
      </c>
      <c r="C3" s="2179"/>
      <c r="D3" s="2179"/>
      <c r="E3" s="2179"/>
      <c r="F3" s="2179"/>
      <c r="G3" s="516"/>
    </row>
    <row r="4" spans="2:7" ht="15.75" thickBot="1" x14ac:dyDescent="0.3"/>
    <row r="5" spans="2:7" ht="15.75" thickBot="1" x14ac:dyDescent="0.3">
      <c r="B5" s="518" t="s">
        <v>6</v>
      </c>
      <c r="C5" s="2180" t="s">
        <v>656</v>
      </c>
      <c r="D5" s="2180"/>
      <c r="E5" s="2180"/>
      <c r="F5" s="2180"/>
    </row>
    <row r="6" spans="2:7" ht="15.75" thickBot="1" x14ac:dyDescent="0.3">
      <c r="B6" s="518" t="s">
        <v>8</v>
      </c>
      <c r="C6" s="2181" t="s">
        <v>657</v>
      </c>
      <c r="D6" s="2182"/>
      <c r="E6" s="2182"/>
      <c r="F6" s="2183"/>
    </row>
    <row r="7" spans="2:7" ht="15.75" thickBot="1" x14ac:dyDescent="0.3">
      <c r="B7" s="518" t="s">
        <v>10</v>
      </c>
      <c r="C7" s="2184" t="s">
        <v>406</v>
      </c>
      <c r="D7" s="2185"/>
      <c r="E7" s="2185"/>
      <c r="F7" s="2186"/>
    </row>
    <row r="8" spans="2:7" ht="15.75" thickBot="1" x14ac:dyDescent="0.3">
      <c r="B8" s="2187" t="s">
        <v>12</v>
      </c>
      <c r="C8" s="2188"/>
      <c r="D8" s="2188"/>
      <c r="E8" s="2188"/>
      <c r="F8" s="2189"/>
    </row>
    <row r="9" spans="2:7" ht="15.75" thickBot="1" x14ac:dyDescent="0.3">
      <c r="B9" s="2190" t="s">
        <v>658</v>
      </c>
      <c r="C9" s="2191"/>
      <c r="D9" s="2191"/>
      <c r="E9" s="2191"/>
      <c r="F9" s="2192"/>
    </row>
    <row r="10" spans="2:7" ht="31.5" customHeight="1" thickBot="1" x14ac:dyDescent="0.3">
      <c r="B10" s="2190"/>
      <c r="C10" s="2191"/>
      <c r="D10" s="2191"/>
      <c r="E10" s="2191"/>
      <c r="F10" s="2192"/>
    </row>
    <row r="11" spans="2:7" ht="43.5" customHeight="1" thickBot="1" x14ac:dyDescent="0.3">
      <c r="B11" s="2190"/>
      <c r="C11" s="2191"/>
      <c r="D11" s="2191"/>
      <c r="E11" s="2191"/>
      <c r="F11" s="2192"/>
    </row>
    <row r="12" spans="2:7" ht="399.75" customHeight="1" thickBot="1" x14ac:dyDescent="0.3">
      <c r="B12" s="519" t="s">
        <v>14</v>
      </c>
      <c r="C12" s="2193" t="s">
        <v>659</v>
      </c>
      <c r="D12" s="2194"/>
      <c r="E12" s="2194"/>
      <c r="F12" s="2195"/>
    </row>
    <row r="13" spans="2:7" ht="23.25" customHeight="1" x14ac:dyDescent="0.25">
      <c r="B13" s="2139" t="s">
        <v>179</v>
      </c>
      <c r="C13" s="520">
        <v>2023</v>
      </c>
      <c r="D13" s="520">
        <v>2024</v>
      </c>
      <c r="E13" s="520">
        <v>2025</v>
      </c>
      <c r="F13" s="520">
        <v>2026</v>
      </c>
    </row>
    <row r="14" spans="2:7" ht="19.5" customHeight="1" thickBot="1" x14ac:dyDescent="0.3">
      <c r="B14" s="2140"/>
      <c r="C14" s="522" t="s">
        <v>22</v>
      </c>
      <c r="D14" s="522" t="s">
        <v>23</v>
      </c>
      <c r="E14" s="522" t="s">
        <v>23</v>
      </c>
      <c r="F14" s="522" t="s">
        <v>23</v>
      </c>
    </row>
    <row r="15" spans="2:7" ht="27" customHeight="1" thickBot="1" x14ac:dyDescent="0.3">
      <c r="B15" s="523" t="s">
        <v>660</v>
      </c>
      <c r="C15" s="524">
        <v>700</v>
      </c>
      <c r="D15" s="524">
        <v>1000</v>
      </c>
      <c r="E15" s="524">
        <v>1200</v>
      </c>
      <c r="F15" s="524">
        <v>1300</v>
      </c>
    </row>
    <row r="16" spans="2:7" ht="23.25" thickBot="1" x14ac:dyDescent="0.3">
      <c r="B16" s="523" t="s">
        <v>661</v>
      </c>
      <c r="C16" s="524">
        <v>24</v>
      </c>
      <c r="D16" s="524">
        <v>24</v>
      </c>
      <c r="E16" s="524">
        <v>24</v>
      </c>
      <c r="F16" s="524">
        <v>24</v>
      </c>
    </row>
    <row r="17" spans="2:6" ht="23.25" thickBot="1" x14ac:dyDescent="0.3">
      <c r="B17" s="523" t="s">
        <v>662</v>
      </c>
      <c r="C17" s="524">
        <v>3300</v>
      </c>
      <c r="D17" s="524">
        <v>7000</v>
      </c>
      <c r="E17" s="524">
        <v>7000</v>
      </c>
      <c r="F17" s="524">
        <v>7000</v>
      </c>
    </row>
    <row r="18" spans="2:6" ht="23.25" thickBot="1" x14ac:dyDescent="0.3">
      <c r="B18" s="523" t="s">
        <v>663</v>
      </c>
      <c r="C18" s="524">
        <v>5</v>
      </c>
      <c r="D18" s="524">
        <v>5</v>
      </c>
      <c r="E18" s="524">
        <v>5</v>
      </c>
      <c r="F18" s="524">
        <v>5</v>
      </c>
    </row>
    <row r="19" spans="2:6" ht="23.25" thickBot="1" x14ac:dyDescent="0.3">
      <c r="B19" s="523" t="s">
        <v>664</v>
      </c>
      <c r="C19" s="524">
        <v>21000</v>
      </c>
      <c r="D19" s="524">
        <v>21000</v>
      </c>
      <c r="E19" s="524">
        <v>21000</v>
      </c>
      <c r="F19" s="524">
        <v>21000</v>
      </c>
    </row>
    <row r="20" spans="2:6" ht="23.25" thickBot="1" x14ac:dyDescent="0.3">
      <c r="B20" s="523" t="s">
        <v>665</v>
      </c>
      <c r="C20" s="524">
        <v>100</v>
      </c>
      <c r="D20" s="524">
        <v>200</v>
      </c>
      <c r="E20" s="524">
        <v>250</v>
      </c>
      <c r="F20" s="524">
        <v>350</v>
      </c>
    </row>
    <row r="21" spans="2:6" ht="23.25" thickBot="1" x14ac:dyDescent="0.3">
      <c r="B21" s="523" t="s">
        <v>666</v>
      </c>
      <c r="C21" s="524">
        <v>60</v>
      </c>
      <c r="D21" s="524">
        <v>80</v>
      </c>
      <c r="E21" s="524">
        <v>100</v>
      </c>
      <c r="F21" s="524">
        <v>150</v>
      </c>
    </row>
    <row r="22" spans="2:6" ht="23.25" thickBot="1" x14ac:dyDescent="0.3">
      <c r="B22" s="523" t="s">
        <v>667</v>
      </c>
      <c r="C22" s="524">
        <v>250</v>
      </c>
      <c r="D22" s="524">
        <v>350</v>
      </c>
      <c r="E22" s="524">
        <v>400</v>
      </c>
      <c r="F22" s="524">
        <v>450</v>
      </c>
    </row>
    <row r="23" spans="2:6" ht="32.25" customHeight="1" thickBot="1" x14ac:dyDescent="0.3">
      <c r="B23" s="525" t="s">
        <v>422</v>
      </c>
      <c r="C23" s="2196"/>
      <c r="D23" s="2197"/>
      <c r="E23" s="2197"/>
      <c r="F23" s="2198"/>
    </row>
    <row r="24" spans="2:6" ht="23.25" customHeight="1" thickBot="1" x14ac:dyDescent="0.3">
      <c r="B24" s="2144" t="s">
        <v>489</v>
      </c>
      <c r="C24" s="2145"/>
      <c r="D24" s="2145"/>
      <c r="E24" s="2145"/>
      <c r="F24" s="2146"/>
    </row>
    <row r="25" spans="2:6" ht="27" customHeight="1" thickBot="1" x14ac:dyDescent="0.3">
      <c r="B25" s="523" t="s">
        <v>556</v>
      </c>
      <c r="C25" s="526" t="s">
        <v>530</v>
      </c>
      <c r="D25" s="527" t="s">
        <v>412</v>
      </c>
      <c r="E25" s="527" t="s">
        <v>412</v>
      </c>
      <c r="F25" s="527" t="s">
        <v>412</v>
      </c>
    </row>
    <row r="26" spans="2:6" ht="30.75" customHeight="1" thickBot="1" x14ac:dyDescent="0.3">
      <c r="B26" s="523" t="s">
        <v>531</v>
      </c>
      <c r="C26" s="528" t="s">
        <v>530</v>
      </c>
      <c r="D26" s="527" t="s">
        <v>412</v>
      </c>
      <c r="E26" s="527" t="s">
        <v>412</v>
      </c>
      <c r="F26" s="527" t="s">
        <v>412</v>
      </c>
    </row>
    <row r="27" spans="2:6" ht="24" customHeight="1" thickBot="1" x14ac:dyDescent="0.3">
      <c r="B27" s="2175" t="s">
        <v>493</v>
      </c>
      <c r="C27" s="2176"/>
      <c r="D27" s="2176"/>
      <c r="E27" s="2176"/>
      <c r="F27" s="2177"/>
    </row>
    <row r="28" spans="2:6" ht="15.75" thickBot="1" x14ac:dyDescent="0.3">
      <c r="B28" s="2158" t="s">
        <v>424</v>
      </c>
      <c r="C28" s="2159"/>
      <c r="D28" s="2159"/>
      <c r="E28" s="2159"/>
      <c r="F28" s="2160"/>
    </row>
    <row r="29" spans="2:6" ht="18.75" customHeight="1" thickBot="1" x14ac:dyDescent="0.3">
      <c r="B29" s="529" t="s">
        <v>425</v>
      </c>
      <c r="C29" s="2169" t="s">
        <v>668</v>
      </c>
      <c r="D29" s="2162"/>
      <c r="E29" s="2162"/>
      <c r="F29" s="2163"/>
    </row>
    <row r="30" spans="2:6" ht="66" customHeight="1" thickBot="1" x14ac:dyDescent="0.3">
      <c r="B30" s="523" t="s">
        <v>427</v>
      </c>
      <c r="C30" s="2170" t="s">
        <v>669</v>
      </c>
      <c r="D30" s="2171"/>
      <c r="E30" s="2171"/>
      <c r="F30" s="2171"/>
    </row>
    <row r="31" spans="2:6" ht="15.75" thickBot="1" x14ac:dyDescent="0.3">
      <c r="B31" s="523" t="s">
        <v>21</v>
      </c>
      <c r="C31" s="2147" t="s">
        <v>670</v>
      </c>
      <c r="D31" s="2148"/>
      <c r="E31" s="2148"/>
      <c r="F31" s="2149"/>
    </row>
    <row r="32" spans="2:6" ht="12.75" customHeight="1" x14ac:dyDescent="0.25">
      <c r="B32" s="2139"/>
      <c r="C32" s="520">
        <v>2023</v>
      </c>
      <c r="D32" s="520">
        <v>2024</v>
      </c>
      <c r="E32" s="520">
        <v>2025</v>
      </c>
      <c r="F32" s="520">
        <v>2026</v>
      </c>
    </row>
    <row r="33" spans="2:6" ht="12" customHeight="1" thickBot="1" x14ac:dyDescent="0.3">
      <c r="B33" s="2140"/>
      <c r="C33" s="530" t="s">
        <v>22</v>
      </c>
      <c r="D33" s="530" t="s">
        <v>23</v>
      </c>
      <c r="E33" s="530" t="s">
        <v>23</v>
      </c>
      <c r="F33" s="530" t="s">
        <v>23</v>
      </c>
    </row>
    <row r="34" spans="2:6" ht="15.75" thickBot="1" x14ac:dyDescent="0.3">
      <c r="B34" s="523" t="s">
        <v>33</v>
      </c>
      <c r="C34" s="531">
        <v>50</v>
      </c>
      <c r="D34" s="531">
        <v>55</v>
      </c>
      <c r="E34" s="531">
        <v>58</v>
      </c>
      <c r="F34" s="531">
        <v>60</v>
      </c>
    </row>
    <row r="35" spans="2:6" ht="15.75" thickBot="1" x14ac:dyDescent="0.3">
      <c r="B35" s="523" t="s">
        <v>431</v>
      </c>
      <c r="C35" s="531">
        <f>C64</f>
        <v>111460000</v>
      </c>
      <c r="D35" s="531">
        <f>D64</f>
        <v>111500000</v>
      </c>
      <c r="E35" s="531">
        <f t="shared" ref="E35:F35" si="0">E64</f>
        <v>111500000</v>
      </c>
      <c r="F35" s="531">
        <f t="shared" si="0"/>
        <v>111500000</v>
      </c>
    </row>
    <row r="36" spans="2:6" ht="15.75" thickBot="1" x14ac:dyDescent="0.3">
      <c r="B36" s="523" t="s">
        <v>432</v>
      </c>
      <c r="C36" s="531">
        <f>C35/C34</f>
        <v>2229200</v>
      </c>
      <c r="D36" s="531">
        <f t="shared" ref="D36:F36" si="1">D35/D34</f>
        <v>2027272.7272727273</v>
      </c>
      <c r="E36" s="531">
        <f t="shared" si="1"/>
        <v>1922413.7931034483</v>
      </c>
      <c r="F36" s="531">
        <f t="shared" si="1"/>
        <v>1858333.3333333333</v>
      </c>
    </row>
    <row r="37" spans="2:6" ht="15.75" thickBot="1" x14ac:dyDescent="0.3">
      <c r="B37" s="523" t="s">
        <v>433</v>
      </c>
      <c r="C37" s="521" t="s">
        <v>499</v>
      </c>
      <c r="D37" s="532">
        <f>D34/C34-1</f>
        <v>0.10000000000000009</v>
      </c>
      <c r="E37" s="532">
        <f t="shared" ref="E37:F39" si="2">E34/D34-1</f>
        <v>5.4545454545454453E-2</v>
      </c>
      <c r="F37" s="532">
        <f t="shared" si="2"/>
        <v>3.4482758620689724E-2</v>
      </c>
    </row>
    <row r="38" spans="2:6" ht="15.75" thickBot="1" x14ac:dyDescent="0.3">
      <c r="B38" s="523" t="s">
        <v>434</v>
      </c>
      <c r="C38" s="521" t="s">
        <v>499</v>
      </c>
      <c r="D38" s="532">
        <f>D35/C35-1</f>
        <v>3.5887313834570556E-4</v>
      </c>
      <c r="E38" s="532">
        <f t="shared" si="2"/>
        <v>0</v>
      </c>
      <c r="F38" s="532">
        <f t="shared" si="2"/>
        <v>0</v>
      </c>
    </row>
    <row r="39" spans="2:6" ht="15.75" thickBot="1" x14ac:dyDescent="0.3">
      <c r="B39" s="523" t="s">
        <v>47</v>
      </c>
      <c r="C39" s="521" t="s">
        <v>499</v>
      </c>
      <c r="D39" s="532">
        <f>D36/C36-1</f>
        <v>-9.0582842601503955E-2</v>
      </c>
      <c r="E39" s="532">
        <f t="shared" si="2"/>
        <v>-5.1724137931034475E-2</v>
      </c>
      <c r="F39" s="532">
        <f t="shared" si="2"/>
        <v>-3.3333333333333437E-2</v>
      </c>
    </row>
    <row r="40" spans="2:6" ht="15.75" thickBot="1" x14ac:dyDescent="0.3">
      <c r="B40" s="2150" t="s">
        <v>565</v>
      </c>
      <c r="C40" s="2151"/>
      <c r="D40" s="2151"/>
      <c r="E40" s="2151"/>
      <c r="F40" s="2152"/>
    </row>
    <row r="41" spans="2:6" ht="12.75" customHeight="1" x14ac:dyDescent="0.25">
      <c r="B41" s="2139"/>
      <c r="C41" s="534">
        <v>2023</v>
      </c>
      <c r="D41" s="534">
        <v>2024</v>
      </c>
      <c r="E41" s="534">
        <v>2025</v>
      </c>
      <c r="F41" s="534">
        <v>2026</v>
      </c>
    </row>
    <row r="42" spans="2:6" ht="9" customHeight="1" thickBot="1" x14ac:dyDescent="0.3">
      <c r="B42" s="2140"/>
      <c r="C42" s="530" t="s">
        <v>22</v>
      </c>
      <c r="D42" s="530" t="s">
        <v>23</v>
      </c>
      <c r="E42" s="530" t="s">
        <v>23</v>
      </c>
      <c r="F42" s="530" t="s">
        <v>23</v>
      </c>
    </row>
    <row r="43" spans="2:6" ht="15.75" thickBot="1" x14ac:dyDescent="0.3">
      <c r="B43" s="535" t="s">
        <v>436</v>
      </c>
      <c r="C43" s="536">
        <f>C44+C45</f>
        <v>21100000</v>
      </c>
      <c r="D43" s="536">
        <f>D44+D45</f>
        <v>21100000</v>
      </c>
      <c r="E43" s="536">
        <f t="shared" ref="E43:F43" si="3">E44+E45</f>
        <v>21100000</v>
      </c>
      <c r="F43" s="536">
        <f t="shared" si="3"/>
        <v>21100000</v>
      </c>
    </row>
    <row r="44" spans="2:6" ht="15.75" thickBot="1" x14ac:dyDescent="0.3">
      <c r="B44" s="537" t="s">
        <v>437</v>
      </c>
      <c r="C44" s="538">
        <v>21100000</v>
      </c>
      <c r="D44" s="539">
        <v>21100000</v>
      </c>
      <c r="E44" s="539">
        <v>21100000</v>
      </c>
      <c r="F44" s="539">
        <v>21100000</v>
      </c>
    </row>
    <row r="45" spans="2:6" ht="15.75" thickBot="1" x14ac:dyDescent="0.3">
      <c r="B45" s="537" t="s">
        <v>438</v>
      </c>
      <c r="C45" s="539"/>
      <c r="D45" s="539"/>
      <c r="E45" s="539"/>
      <c r="F45" s="539"/>
    </row>
    <row r="46" spans="2:6" ht="24.75" thickBot="1" x14ac:dyDescent="0.3">
      <c r="B46" s="535" t="s">
        <v>478</v>
      </c>
      <c r="C46" s="536">
        <f>C47+C48</f>
        <v>3530000</v>
      </c>
      <c r="D46" s="536">
        <f>D47+D48</f>
        <v>3530000</v>
      </c>
      <c r="E46" s="536">
        <f t="shared" ref="E46:F46" si="4">E47+E48</f>
        <v>3530000</v>
      </c>
      <c r="F46" s="536">
        <f t="shared" si="4"/>
        <v>3530000</v>
      </c>
    </row>
    <row r="47" spans="2:6" ht="15.75" thickBot="1" x14ac:dyDescent="0.3">
      <c r="B47" s="537" t="s">
        <v>437</v>
      </c>
      <c r="C47" s="538">
        <v>3530000</v>
      </c>
      <c r="D47" s="536">
        <v>3530000</v>
      </c>
      <c r="E47" s="536">
        <v>3530000</v>
      </c>
      <c r="F47" s="536">
        <v>3530000</v>
      </c>
    </row>
    <row r="48" spans="2:6" ht="15.75" thickBot="1" x14ac:dyDescent="0.3">
      <c r="B48" s="537" t="s">
        <v>438</v>
      </c>
      <c r="C48" s="539"/>
      <c r="D48" s="536"/>
      <c r="E48" s="536"/>
      <c r="F48" s="536"/>
    </row>
    <row r="49" spans="2:7" ht="15.75" thickBot="1" x14ac:dyDescent="0.3">
      <c r="B49" s="535" t="s">
        <v>440</v>
      </c>
      <c r="C49" s="539">
        <f>C50+C51</f>
        <v>7230000</v>
      </c>
      <c r="D49" s="536">
        <f>D50+D51</f>
        <v>7270000</v>
      </c>
      <c r="E49" s="536">
        <f t="shared" ref="E49:F49" si="5">E50+E51</f>
        <v>7270000</v>
      </c>
      <c r="F49" s="536">
        <f t="shared" si="5"/>
        <v>7270000</v>
      </c>
    </row>
    <row r="50" spans="2:7" ht="15.75" thickBot="1" x14ac:dyDescent="0.3">
      <c r="B50" s="537" t="s">
        <v>437</v>
      </c>
      <c r="C50" s="538">
        <v>7230000</v>
      </c>
      <c r="D50" s="539">
        <v>7270000</v>
      </c>
      <c r="E50" s="539">
        <v>7270000</v>
      </c>
      <c r="F50" s="539">
        <v>7270000</v>
      </c>
    </row>
    <row r="51" spans="2:7" ht="15.75" thickBot="1" x14ac:dyDescent="0.3">
      <c r="B51" s="537" t="s">
        <v>438</v>
      </c>
      <c r="C51" s="539"/>
      <c r="D51" s="536"/>
      <c r="E51" s="536"/>
      <c r="F51" s="536"/>
    </row>
    <row r="52" spans="2:7" ht="15.75" thickBot="1" x14ac:dyDescent="0.3">
      <c r="B52" s="535" t="s">
        <v>441</v>
      </c>
      <c r="C52" s="539"/>
      <c r="D52" s="536"/>
      <c r="E52" s="536"/>
      <c r="F52" s="536"/>
    </row>
    <row r="53" spans="2:7" ht="15.75" thickBot="1" x14ac:dyDescent="0.3">
      <c r="B53" s="537" t="s">
        <v>437</v>
      </c>
      <c r="C53" s="539"/>
      <c r="D53" s="536"/>
      <c r="E53" s="536"/>
      <c r="F53" s="536"/>
    </row>
    <row r="54" spans="2:7" ht="15.75" thickBot="1" x14ac:dyDescent="0.3">
      <c r="B54" s="537" t="s">
        <v>438</v>
      </c>
      <c r="C54" s="539"/>
      <c r="D54" s="536"/>
      <c r="E54" s="536"/>
      <c r="F54" s="536"/>
    </row>
    <row r="55" spans="2:7" ht="15.75" thickBot="1" x14ac:dyDescent="0.3">
      <c r="B55" s="535" t="s">
        <v>442</v>
      </c>
      <c r="C55" s="539">
        <f>SUM(C56:C57)</f>
        <v>59200000</v>
      </c>
      <c r="D55" s="539">
        <f t="shared" ref="D55:F55" si="6">SUM(D56:D57)</f>
        <v>59200000</v>
      </c>
      <c r="E55" s="539">
        <f t="shared" si="6"/>
        <v>59200000</v>
      </c>
      <c r="F55" s="539">
        <f t="shared" si="6"/>
        <v>59200000</v>
      </c>
    </row>
    <row r="56" spans="2:7" ht="15.75" thickBot="1" x14ac:dyDescent="0.3">
      <c r="B56" s="537" t="s">
        <v>437</v>
      </c>
      <c r="C56" s="539">
        <v>59200000</v>
      </c>
      <c r="D56" s="539">
        <v>59200000</v>
      </c>
      <c r="E56" s="539">
        <v>59200000</v>
      </c>
      <c r="F56" s="539">
        <v>59200000</v>
      </c>
    </row>
    <row r="57" spans="2:7" ht="15.75" thickBot="1" x14ac:dyDescent="0.3">
      <c r="B57" s="537" t="s">
        <v>438</v>
      </c>
      <c r="C57" s="539"/>
      <c r="D57" s="536"/>
      <c r="E57" s="536"/>
      <c r="F57" s="536"/>
    </row>
    <row r="58" spans="2:7" ht="15.75" thickBot="1" x14ac:dyDescent="0.3">
      <c r="B58" s="535" t="s">
        <v>443</v>
      </c>
      <c r="C58" s="539">
        <f>C59+C60</f>
        <v>20400000</v>
      </c>
      <c r="D58" s="536">
        <f t="shared" ref="D58:F58" si="7">D59+D60</f>
        <v>20400000</v>
      </c>
      <c r="E58" s="536">
        <f t="shared" si="7"/>
        <v>20400000</v>
      </c>
      <c r="F58" s="536">
        <f t="shared" si="7"/>
        <v>20400000</v>
      </c>
    </row>
    <row r="59" spans="2:7" ht="15.75" thickBot="1" x14ac:dyDescent="0.3">
      <c r="B59" s="537" t="s">
        <v>437</v>
      </c>
      <c r="C59" s="539">
        <v>20400000</v>
      </c>
      <c r="D59" s="536">
        <v>20400000</v>
      </c>
      <c r="E59" s="536">
        <v>20400000</v>
      </c>
      <c r="F59" s="536">
        <v>20400000</v>
      </c>
    </row>
    <row r="60" spans="2:7" ht="15.75" thickBot="1" x14ac:dyDescent="0.3">
      <c r="B60" s="537" t="s">
        <v>438</v>
      </c>
      <c r="C60" s="539"/>
      <c r="D60" s="536"/>
      <c r="E60" s="536"/>
      <c r="F60" s="536"/>
    </row>
    <row r="61" spans="2:7" ht="24.75" thickBot="1" x14ac:dyDescent="0.3">
      <c r="B61" s="535" t="s">
        <v>444</v>
      </c>
      <c r="C61" s="539">
        <v>0</v>
      </c>
      <c r="D61" s="536">
        <v>0</v>
      </c>
      <c r="E61" s="536">
        <f>D61*1.03*0.99</f>
        <v>0</v>
      </c>
      <c r="F61" s="536">
        <f>E61*1.03*0.99</f>
        <v>0</v>
      </c>
    </row>
    <row r="62" spans="2:7" ht="15.75" thickBot="1" x14ac:dyDescent="0.3">
      <c r="B62" s="537" t="s">
        <v>437</v>
      </c>
      <c r="C62" s="539"/>
      <c r="D62" s="358"/>
      <c r="E62" s="358"/>
      <c r="F62" s="358"/>
    </row>
    <row r="63" spans="2:7" ht="15.75" thickBot="1" x14ac:dyDescent="0.3">
      <c r="B63" s="537" t="s">
        <v>438</v>
      </c>
      <c r="C63" s="539"/>
      <c r="D63" s="360"/>
      <c r="E63" s="358"/>
      <c r="F63" s="358"/>
    </row>
    <row r="64" spans="2:7" ht="15.75" thickBot="1" x14ac:dyDescent="0.3">
      <c r="B64" s="540" t="s">
        <v>457</v>
      </c>
      <c r="C64" s="539">
        <f>C61+C58+C55+C52+C49+C46+C43</f>
        <v>111460000</v>
      </c>
      <c r="D64" s="539">
        <f>D61+D58+D55+D52+D49+D46+D43</f>
        <v>111500000</v>
      </c>
      <c r="E64" s="539">
        <f t="shared" ref="E64:F64" si="8">E61+E58+E55+E52+E49+E46+E43</f>
        <v>111500000</v>
      </c>
      <c r="F64" s="539">
        <f t="shared" si="8"/>
        <v>111500000</v>
      </c>
      <c r="G64" s="533"/>
    </row>
    <row r="65" spans="2:6" ht="15.75" thickBot="1" x14ac:dyDescent="0.3">
      <c r="B65" s="541" t="s">
        <v>482</v>
      </c>
      <c r="C65" s="542">
        <f>IF(C64-C35=0,0,"Error")</f>
        <v>0</v>
      </c>
      <c r="D65" s="542">
        <f>IF(D64-D35=0,0,"Error")</f>
        <v>0</v>
      </c>
      <c r="E65" s="542">
        <f>IF(E64-E35=0,0,"Error")</f>
        <v>0</v>
      </c>
      <c r="F65" s="542">
        <f>IF(F64-F35=0,0,"Error")</f>
        <v>0</v>
      </c>
    </row>
    <row r="66" spans="2:6" ht="21" customHeight="1" thickBot="1" x14ac:dyDescent="0.3">
      <c r="B66" s="543" t="s">
        <v>566</v>
      </c>
      <c r="C66" s="2172" t="s">
        <v>671</v>
      </c>
      <c r="D66" s="2173"/>
      <c r="E66" s="2173"/>
      <c r="F66" s="2174"/>
    </row>
    <row r="67" spans="2:6" ht="35.25" customHeight="1" thickBot="1" x14ac:dyDescent="0.3">
      <c r="B67" s="523" t="s">
        <v>427</v>
      </c>
      <c r="C67" s="2144" t="s">
        <v>672</v>
      </c>
      <c r="D67" s="2145"/>
      <c r="E67" s="2145"/>
      <c r="F67" s="2146"/>
    </row>
    <row r="68" spans="2:6" ht="15.75" thickBot="1" x14ac:dyDescent="0.3">
      <c r="B68" s="523" t="s">
        <v>21</v>
      </c>
      <c r="C68" s="2147" t="s">
        <v>673</v>
      </c>
      <c r="D68" s="2148"/>
      <c r="E68" s="2148"/>
      <c r="F68" s="2149"/>
    </row>
    <row r="69" spans="2:6" x14ac:dyDescent="0.25">
      <c r="B69" s="2139"/>
      <c r="C69" s="534">
        <v>2023</v>
      </c>
      <c r="D69" s="534">
        <v>2024</v>
      </c>
      <c r="E69" s="534">
        <v>2025</v>
      </c>
      <c r="F69" s="534">
        <v>2026</v>
      </c>
    </row>
    <row r="70" spans="2:6" ht="15.75" thickBot="1" x14ac:dyDescent="0.3">
      <c r="B70" s="2140"/>
      <c r="C70" s="530" t="s">
        <v>22</v>
      </c>
      <c r="D70" s="530" t="s">
        <v>23</v>
      </c>
      <c r="E70" s="530" t="s">
        <v>23</v>
      </c>
      <c r="F70" s="530" t="s">
        <v>23</v>
      </c>
    </row>
    <row r="71" spans="2:6" ht="15.75" thickBot="1" x14ac:dyDescent="0.3">
      <c r="B71" s="523" t="s">
        <v>33</v>
      </c>
      <c r="C71" s="521">
        <v>700</v>
      </c>
      <c r="D71" s="521">
        <v>800</v>
      </c>
      <c r="E71" s="521">
        <v>1500</v>
      </c>
      <c r="F71" s="521">
        <v>2000</v>
      </c>
    </row>
    <row r="72" spans="2:6" ht="15.75" thickBot="1" x14ac:dyDescent="0.3">
      <c r="B72" s="523" t="s">
        <v>431</v>
      </c>
      <c r="C72" s="531">
        <f>C101</f>
        <v>1000000</v>
      </c>
      <c r="D72" s="531">
        <f t="shared" ref="D72:F72" si="9">D101</f>
        <v>1000000</v>
      </c>
      <c r="E72" s="531">
        <f t="shared" si="9"/>
        <v>1000000</v>
      </c>
      <c r="F72" s="531">
        <f t="shared" si="9"/>
        <v>1000000</v>
      </c>
    </row>
    <row r="73" spans="2:6" ht="15.75" thickBot="1" x14ac:dyDescent="0.3">
      <c r="B73" s="523" t="s">
        <v>432</v>
      </c>
      <c r="C73" s="531">
        <f>C72/C71</f>
        <v>1428.5714285714287</v>
      </c>
      <c r="D73" s="531">
        <f>D72/D71</f>
        <v>1250</v>
      </c>
      <c r="E73" s="531">
        <f>E72/E71</f>
        <v>666.66666666666663</v>
      </c>
      <c r="F73" s="531">
        <f>F72/F71</f>
        <v>500</v>
      </c>
    </row>
    <row r="74" spans="2:6" ht="15.75" thickBot="1" x14ac:dyDescent="0.3">
      <c r="B74" s="523" t="s">
        <v>433</v>
      </c>
      <c r="C74" s="521"/>
      <c r="D74" s="532">
        <f>D71/C71-1</f>
        <v>0.14285714285714279</v>
      </c>
      <c r="E74" s="532">
        <f>E71/D71-1</f>
        <v>0.875</v>
      </c>
      <c r="F74" s="532">
        <f>F71/E71-1</f>
        <v>0.33333333333333326</v>
      </c>
    </row>
    <row r="75" spans="2:6" ht="15.75" thickBot="1" x14ac:dyDescent="0.3">
      <c r="B75" s="523" t="s">
        <v>434</v>
      </c>
      <c r="C75" s="521"/>
      <c r="D75" s="532">
        <f>D72/C72-1</f>
        <v>0</v>
      </c>
      <c r="E75" s="532">
        <f t="shared" ref="E75:F76" si="10">E72/D72-1</f>
        <v>0</v>
      </c>
      <c r="F75" s="532">
        <f t="shared" si="10"/>
        <v>0</v>
      </c>
    </row>
    <row r="76" spans="2:6" ht="15.75" thickBot="1" x14ac:dyDescent="0.3">
      <c r="B76" s="523" t="s">
        <v>47</v>
      </c>
      <c r="C76" s="521"/>
      <c r="D76" s="532">
        <f>D73/C73-1</f>
        <v>-0.12500000000000011</v>
      </c>
      <c r="E76" s="532">
        <f t="shared" si="10"/>
        <v>-0.46666666666666667</v>
      </c>
      <c r="F76" s="532">
        <f t="shared" si="10"/>
        <v>-0.25</v>
      </c>
    </row>
    <row r="77" spans="2:6" ht="15.75" thickBot="1" x14ac:dyDescent="0.3">
      <c r="B77" s="2150" t="s">
        <v>674</v>
      </c>
      <c r="C77" s="2151"/>
      <c r="D77" s="2151"/>
      <c r="E77" s="2151"/>
      <c r="F77" s="2152"/>
    </row>
    <row r="78" spans="2:6" x14ac:dyDescent="0.25">
      <c r="B78" s="2139"/>
      <c r="C78" s="534">
        <v>2023</v>
      </c>
      <c r="D78" s="534">
        <v>2024</v>
      </c>
      <c r="E78" s="534">
        <v>2025</v>
      </c>
      <c r="F78" s="534">
        <v>2026</v>
      </c>
    </row>
    <row r="79" spans="2:6" ht="15.75" thickBot="1" x14ac:dyDescent="0.3">
      <c r="B79" s="2140"/>
      <c r="C79" s="530" t="s">
        <v>22</v>
      </c>
      <c r="D79" s="530" t="s">
        <v>23</v>
      </c>
      <c r="E79" s="530" t="s">
        <v>23</v>
      </c>
      <c r="F79" s="530" t="s">
        <v>23</v>
      </c>
    </row>
    <row r="80" spans="2:6" ht="15.75" thickBot="1" x14ac:dyDescent="0.3">
      <c r="B80" s="535" t="s">
        <v>436</v>
      </c>
      <c r="C80" s="536"/>
      <c r="D80" s="536"/>
      <c r="E80" s="536"/>
      <c r="F80" s="536"/>
    </row>
    <row r="81" spans="2:6" ht="15.75" thickBot="1" x14ac:dyDescent="0.3">
      <c r="B81" s="537" t="s">
        <v>437</v>
      </c>
      <c r="C81" s="539"/>
      <c r="D81" s="544"/>
      <c r="E81" s="544"/>
      <c r="F81" s="544"/>
    </row>
    <row r="82" spans="2:6" ht="15.75" thickBot="1" x14ac:dyDescent="0.3">
      <c r="B82" s="537" t="s">
        <v>438</v>
      </c>
      <c r="C82" s="539"/>
      <c r="D82" s="544"/>
      <c r="E82" s="544"/>
      <c r="F82" s="544"/>
    </row>
    <row r="83" spans="2:6" ht="24.75" thickBot="1" x14ac:dyDescent="0.3">
      <c r="B83" s="535" t="s">
        <v>478</v>
      </c>
      <c r="C83" s="536"/>
      <c r="D83" s="536"/>
      <c r="E83" s="536"/>
      <c r="F83" s="536"/>
    </row>
    <row r="84" spans="2:6" ht="15.75" thickBot="1" x14ac:dyDescent="0.3">
      <c r="B84" s="537" t="s">
        <v>437</v>
      </c>
      <c r="C84" s="539"/>
      <c r="D84" s="536"/>
      <c r="E84" s="536"/>
      <c r="F84" s="536"/>
    </row>
    <row r="85" spans="2:6" ht="15.75" thickBot="1" x14ac:dyDescent="0.3">
      <c r="B85" s="537" t="s">
        <v>438</v>
      </c>
      <c r="C85" s="539"/>
      <c r="D85" s="536"/>
      <c r="E85" s="536"/>
      <c r="F85" s="536"/>
    </row>
    <row r="86" spans="2:6" ht="15.75" thickBot="1" x14ac:dyDescent="0.3">
      <c r="B86" s="535" t="s">
        <v>440</v>
      </c>
      <c r="C86" s="539">
        <f>SUM(C87:C88)</f>
        <v>0</v>
      </c>
      <c r="D86" s="539">
        <f t="shared" ref="D86:F86" si="11">SUM(D87:D88)</f>
        <v>0</v>
      </c>
      <c r="E86" s="539">
        <f t="shared" si="11"/>
        <v>0</v>
      </c>
      <c r="F86" s="539">
        <f t="shared" si="11"/>
        <v>0</v>
      </c>
    </row>
    <row r="87" spans="2:6" ht="15.75" thickBot="1" x14ac:dyDescent="0.3">
      <c r="B87" s="537" t="s">
        <v>437</v>
      </c>
      <c r="C87" s="539"/>
      <c r="D87" s="539"/>
      <c r="E87" s="539"/>
      <c r="F87" s="539"/>
    </row>
    <row r="88" spans="2:6" ht="15.75" thickBot="1" x14ac:dyDescent="0.3">
      <c r="B88" s="537" t="s">
        <v>438</v>
      </c>
      <c r="C88" s="539"/>
      <c r="D88" s="536"/>
      <c r="E88" s="536"/>
      <c r="F88" s="536"/>
    </row>
    <row r="89" spans="2:6" ht="15.75" thickBot="1" x14ac:dyDescent="0.3">
      <c r="B89" s="535" t="s">
        <v>441</v>
      </c>
      <c r="C89" s="539"/>
      <c r="D89" s="536"/>
      <c r="E89" s="536"/>
      <c r="F89" s="536"/>
    </row>
    <row r="90" spans="2:6" ht="15.75" thickBot="1" x14ac:dyDescent="0.3">
      <c r="B90" s="537" t="s">
        <v>437</v>
      </c>
      <c r="C90" s="539"/>
      <c r="D90" s="536"/>
      <c r="E90" s="536"/>
      <c r="F90" s="536"/>
    </row>
    <row r="91" spans="2:6" ht="15.75" thickBot="1" x14ac:dyDescent="0.3">
      <c r="B91" s="537" t="s">
        <v>438</v>
      </c>
      <c r="C91" s="539"/>
      <c r="D91" s="536"/>
      <c r="E91" s="536"/>
      <c r="F91" s="536"/>
    </row>
    <row r="92" spans="2:6" ht="15.75" thickBot="1" x14ac:dyDescent="0.3">
      <c r="B92" s="535" t="s">
        <v>442</v>
      </c>
      <c r="C92" s="539">
        <f>SUM(C93:C94)</f>
        <v>1000000</v>
      </c>
      <c r="D92" s="539">
        <f t="shared" ref="D92:F92" si="12">SUM(D93:D94)</f>
        <v>1000000</v>
      </c>
      <c r="E92" s="539">
        <f t="shared" si="12"/>
        <v>1000000</v>
      </c>
      <c r="F92" s="539">
        <f t="shared" si="12"/>
        <v>1000000</v>
      </c>
    </row>
    <row r="93" spans="2:6" ht="15.75" thickBot="1" x14ac:dyDescent="0.3">
      <c r="B93" s="537" t="s">
        <v>437</v>
      </c>
      <c r="C93" s="539">
        <v>1000000</v>
      </c>
      <c r="D93" s="539">
        <v>1000000</v>
      </c>
      <c r="E93" s="539">
        <v>1000000</v>
      </c>
      <c r="F93" s="539">
        <v>1000000</v>
      </c>
    </row>
    <row r="94" spans="2:6" ht="15.75" thickBot="1" x14ac:dyDescent="0.3">
      <c r="B94" s="537" t="s">
        <v>438</v>
      </c>
      <c r="C94" s="539"/>
      <c r="D94" s="536"/>
      <c r="E94" s="536"/>
      <c r="F94" s="536"/>
    </row>
    <row r="95" spans="2:6" ht="15.75" thickBot="1" x14ac:dyDescent="0.3">
      <c r="B95" s="535" t="s">
        <v>443</v>
      </c>
      <c r="C95" s="539"/>
      <c r="D95" s="536"/>
      <c r="E95" s="536"/>
      <c r="F95" s="536"/>
    </row>
    <row r="96" spans="2:6" ht="15.75" thickBot="1" x14ac:dyDescent="0.3">
      <c r="B96" s="537" t="s">
        <v>437</v>
      </c>
      <c r="C96" s="539"/>
      <c r="D96" s="536"/>
      <c r="E96" s="536"/>
      <c r="F96" s="536"/>
    </row>
    <row r="97" spans="2:6" ht="15.75" thickBot="1" x14ac:dyDescent="0.3">
      <c r="B97" s="537" t="s">
        <v>438</v>
      </c>
      <c r="C97" s="539"/>
      <c r="D97" s="536"/>
      <c r="E97" s="536"/>
      <c r="F97" s="536"/>
    </row>
    <row r="98" spans="2:6" ht="24.75" thickBot="1" x14ac:dyDescent="0.3">
      <c r="B98" s="535" t="s">
        <v>444</v>
      </c>
      <c r="C98" s="539"/>
      <c r="D98" s="536"/>
      <c r="E98" s="536"/>
      <c r="F98" s="536"/>
    </row>
    <row r="99" spans="2:6" ht="15.75" thickBot="1" x14ac:dyDescent="0.3">
      <c r="B99" s="537" t="s">
        <v>437</v>
      </c>
      <c r="C99" s="539"/>
      <c r="D99" s="536"/>
      <c r="E99" s="536"/>
      <c r="F99" s="536"/>
    </row>
    <row r="100" spans="2:6" ht="15.75" thickBot="1" x14ac:dyDescent="0.3">
      <c r="B100" s="537" t="s">
        <v>438</v>
      </c>
      <c r="C100" s="539"/>
      <c r="D100" s="536"/>
      <c r="E100" s="536"/>
      <c r="F100" s="536"/>
    </row>
    <row r="101" spans="2:6" ht="15.75" thickBot="1" x14ac:dyDescent="0.3">
      <c r="B101" s="545" t="s">
        <v>445</v>
      </c>
      <c r="C101" s="539">
        <f>C98+C95+C92+C89+C86+C83+C80</f>
        <v>1000000</v>
      </c>
      <c r="D101" s="539">
        <f t="shared" ref="D101:F101" si="13">D98+D95+D92+D89+D86+D83+D80</f>
        <v>1000000</v>
      </c>
      <c r="E101" s="539">
        <f t="shared" si="13"/>
        <v>1000000</v>
      </c>
      <c r="F101" s="539">
        <f t="shared" si="13"/>
        <v>1000000</v>
      </c>
    </row>
    <row r="102" spans="2:6" ht="15.75" thickBot="1" x14ac:dyDescent="0.3">
      <c r="B102" s="541" t="s">
        <v>482</v>
      </c>
      <c r="C102" s="542">
        <f>IF(C101-C72=0,0,"Error")</f>
        <v>0</v>
      </c>
      <c r="D102" s="542">
        <f>IF(D101-D72=0,0,"Error")</f>
        <v>0</v>
      </c>
      <c r="E102" s="542">
        <f>IF(E101-E72=0,0,"Error")</f>
        <v>0</v>
      </c>
      <c r="F102" s="542">
        <f>IF(F101-F72=0,0,"Error")</f>
        <v>0</v>
      </c>
    </row>
    <row r="103" spans="2:6" ht="15.75" thickBot="1" x14ac:dyDescent="0.3">
      <c r="B103" s="543" t="s">
        <v>675</v>
      </c>
      <c r="C103" s="2161" t="s">
        <v>676</v>
      </c>
      <c r="D103" s="2162"/>
      <c r="E103" s="2162"/>
      <c r="F103" s="2163"/>
    </row>
    <row r="104" spans="2:6" ht="30.75" customHeight="1" thickBot="1" x14ac:dyDescent="0.3">
      <c r="B104" s="523" t="s">
        <v>427</v>
      </c>
      <c r="C104" s="2144" t="s">
        <v>677</v>
      </c>
      <c r="D104" s="2145"/>
      <c r="E104" s="2145"/>
      <c r="F104" s="2146"/>
    </row>
    <row r="105" spans="2:6" ht="15.75" thickBot="1" x14ac:dyDescent="0.3">
      <c r="B105" s="523" t="s">
        <v>21</v>
      </c>
      <c r="C105" s="2147" t="s">
        <v>678</v>
      </c>
      <c r="D105" s="2148"/>
      <c r="E105" s="2148"/>
      <c r="F105" s="2149"/>
    </row>
    <row r="106" spans="2:6" x14ac:dyDescent="0.25">
      <c r="B106" s="2139"/>
      <c r="C106" s="534">
        <v>2023</v>
      </c>
      <c r="D106" s="534">
        <v>2024</v>
      </c>
      <c r="E106" s="534">
        <v>2025</v>
      </c>
      <c r="F106" s="534">
        <v>2026</v>
      </c>
    </row>
    <row r="107" spans="2:6" ht="15.75" thickBot="1" x14ac:dyDescent="0.3">
      <c r="B107" s="2140"/>
      <c r="C107" s="530" t="s">
        <v>22</v>
      </c>
      <c r="D107" s="530" t="s">
        <v>23</v>
      </c>
      <c r="E107" s="530" t="s">
        <v>23</v>
      </c>
      <c r="F107" s="530" t="s">
        <v>23</v>
      </c>
    </row>
    <row r="108" spans="2:6" ht="15.75" thickBot="1" x14ac:dyDescent="0.3">
      <c r="B108" s="523" t="s">
        <v>33</v>
      </c>
      <c r="C108" s="546">
        <v>5</v>
      </c>
      <c r="D108" s="546">
        <v>5</v>
      </c>
      <c r="E108" s="546">
        <v>5</v>
      </c>
      <c r="F108" s="546">
        <v>5</v>
      </c>
    </row>
    <row r="109" spans="2:6" ht="15.75" thickBot="1" x14ac:dyDescent="0.3">
      <c r="B109" s="523" t="s">
        <v>431</v>
      </c>
      <c r="C109" s="531">
        <f>C138</f>
        <v>500000</v>
      </c>
      <c r="D109" s="531">
        <f t="shared" ref="D109:F109" si="14">D138</f>
        <v>500000</v>
      </c>
      <c r="E109" s="531">
        <f t="shared" si="14"/>
        <v>500000</v>
      </c>
      <c r="F109" s="531">
        <f t="shared" si="14"/>
        <v>500000</v>
      </c>
    </row>
    <row r="110" spans="2:6" ht="15.75" thickBot="1" x14ac:dyDescent="0.3">
      <c r="B110" s="523" t="s">
        <v>432</v>
      </c>
      <c r="C110" s="531">
        <f>C109/C108</f>
        <v>100000</v>
      </c>
      <c r="D110" s="531">
        <f>D109/D108</f>
        <v>100000</v>
      </c>
      <c r="E110" s="531">
        <f>E109/E108</f>
        <v>100000</v>
      </c>
      <c r="F110" s="531">
        <f>F109/F108</f>
        <v>100000</v>
      </c>
    </row>
    <row r="111" spans="2:6" ht="15.75" thickBot="1" x14ac:dyDescent="0.3">
      <c r="B111" s="523" t="s">
        <v>433</v>
      </c>
      <c r="C111" s="521"/>
      <c r="D111" s="532">
        <f>D108/C108-1</f>
        <v>0</v>
      </c>
      <c r="E111" s="532">
        <f>E108/D108-1</f>
        <v>0</v>
      </c>
      <c r="F111" s="532">
        <f>F108/E108-1</f>
        <v>0</v>
      </c>
    </row>
    <row r="112" spans="2:6" ht="15.75" thickBot="1" x14ac:dyDescent="0.3">
      <c r="B112" s="523" t="s">
        <v>434</v>
      </c>
      <c r="C112" s="521"/>
      <c r="D112" s="532">
        <f>D109/C109-1</f>
        <v>0</v>
      </c>
      <c r="E112" s="532">
        <f t="shared" ref="E112:F113" si="15">E109/D109-1</f>
        <v>0</v>
      </c>
      <c r="F112" s="532">
        <f t="shared" si="15"/>
        <v>0</v>
      </c>
    </row>
    <row r="113" spans="2:6" ht="15.75" thickBot="1" x14ac:dyDescent="0.3">
      <c r="B113" s="523" t="s">
        <v>47</v>
      </c>
      <c r="C113" s="521"/>
      <c r="D113" s="532">
        <f>D110/C110-1</f>
        <v>0</v>
      </c>
      <c r="E113" s="532">
        <f t="shared" si="15"/>
        <v>0</v>
      </c>
      <c r="F113" s="532">
        <f t="shared" si="15"/>
        <v>0</v>
      </c>
    </row>
    <row r="114" spans="2:6" ht="15.75" thickBot="1" x14ac:dyDescent="0.3">
      <c r="B114" s="2150" t="s">
        <v>679</v>
      </c>
      <c r="C114" s="2151"/>
      <c r="D114" s="2151"/>
      <c r="E114" s="2151"/>
      <c r="F114" s="2152"/>
    </row>
    <row r="115" spans="2:6" x14ac:dyDescent="0.25">
      <c r="B115" s="2139"/>
      <c r="C115" s="534">
        <v>2023</v>
      </c>
      <c r="D115" s="534">
        <v>2024</v>
      </c>
      <c r="E115" s="534">
        <v>2025</v>
      </c>
      <c r="F115" s="534">
        <v>2026</v>
      </c>
    </row>
    <row r="116" spans="2:6" ht="15.75" thickBot="1" x14ac:dyDescent="0.3">
      <c r="B116" s="2140"/>
      <c r="C116" s="530" t="s">
        <v>22</v>
      </c>
      <c r="D116" s="530" t="s">
        <v>23</v>
      </c>
      <c r="E116" s="530" t="s">
        <v>23</v>
      </c>
      <c r="F116" s="530" t="s">
        <v>23</v>
      </c>
    </row>
    <row r="117" spans="2:6" ht="15.75" thickBot="1" x14ac:dyDescent="0.3">
      <c r="B117" s="535" t="s">
        <v>436</v>
      </c>
      <c r="C117" s="536"/>
      <c r="D117" s="536"/>
      <c r="E117" s="536"/>
      <c r="F117" s="536"/>
    </row>
    <row r="118" spans="2:6" ht="15.75" thickBot="1" x14ac:dyDescent="0.3">
      <c r="B118" s="537" t="s">
        <v>437</v>
      </c>
      <c r="C118" s="539"/>
      <c r="D118" s="544"/>
      <c r="E118" s="544"/>
      <c r="F118" s="544"/>
    </row>
    <row r="119" spans="2:6" ht="15.75" thickBot="1" x14ac:dyDescent="0.3">
      <c r="B119" s="537" t="s">
        <v>438</v>
      </c>
      <c r="C119" s="539"/>
      <c r="D119" s="544"/>
      <c r="E119" s="544"/>
      <c r="F119" s="544"/>
    </row>
    <row r="120" spans="2:6" ht="24.75" thickBot="1" x14ac:dyDescent="0.3">
      <c r="B120" s="535" t="s">
        <v>478</v>
      </c>
      <c r="C120" s="536"/>
      <c r="D120" s="536"/>
      <c r="E120" s="536"/>
      <c r="F120" s="536"/>
    </row>
    <row r="121" spans="2:6" ht="15.75" thickBot="1" x14ac:dyDescent="0.3">
      <c r="B121" s="537" t="s">
        <v>437</v>
      </c>
      <c r="C121" s="539"/>
      <c r="D121" s="536"/>
      <c r="E121" s="536"/>
      <c r="F121" s="536"/>
    </row>
    <row r="122" spans="2:6" ht="15.75" thickBot="1" x14ac:dyDescent="0.3">
      <c r="B122" s="537" t="s">
        <v>438</v>
      </c>
      <c r="C122" s="539"/>
      <c r="D122" s="536"/>
      <c r="E122" s="536"/>
      <c r="F122" s="536"/>
    </row>
    <row r="123" spans="2:6" ht="15.75" thickBot="1" x14ac:dyDescent="0.3">
      <c r="B123" s="535" t="s">
        <v>440</v>
      </c>
      <c r="C123" s="539">
        <f>SUM(C124:C125)</f>
        <v>0</v>
      </c>
      <c r="D123" s="539">
        <f t="shared" ref="D123:F123" si="16">SUM(D124:D125)</f>
        <v>0</v>
      </c>
      <c r="E123" s="539">
        <f t="shared" si="16"/>
        <v>0</v>
      </c>
      <c r="F123" s="539">
        <f t="shared" si="16"/>
        <v>0</v>
      </c>
    </row>
    <row r="124" spans="2:6" ht="15.75" thickBot="1" x14ac:dyDescent="0.3">
      <c r="B124" s="537" t="s">
        <v>437</v>
      </c>
      <c r="C124" s="539"/>
      <c r="D124" s="539"/>
      <c r="E124" s="539"/>
      <c r="F124" s="539"/>
    </row>
    <row r="125" spans="2:6" ht="15.75" thickBot="1" x14ac:dyDescent="0.3">
      <c r="B125" s="537" t="s">
        <v>438</v>
      </c>
      <c r="C125" s="539"/>
      <c r="D125" s="536"/>
      <c r="E125" s="536"/>
      <c r="F125" s="536"/>
    </row>
    <row r="126" spans="2:6" ht="15.75" thickBot="1" x14ac:dyDescent="0.3">
      <c r="B126" s="535" t="s">
        <v>441</v>
      </c>
      <c r="C126" s="539"/>
      <c r="D126" s="536"/>
      <c r="E126" s="536"/>
      <c r="F126" s="536"/>
    </row>
    <row r="127" spans="2:6" ht="15.75" thickBot="1" x14ac:dyDescent="0.3">
      <c r="B127" s="537" t="s">
        <v>437</v>
      </c>
      <c r="C127" s="539"/>
      <c r="D127" s="536"/>
      <c r="E127" s="536"/>
      <c r="F127" s="536"/>
    </row>
    <row r="128" spans="2:6" ht="19.5" customHeight="1" thickBot="1" x14ac:dyDescent="0.3">
      <c r="B128" s="537" t="s">
        <v>438</v>
      </c>
      <c r="C128" s="539"/>
      <c r="D128" s="536"/>
      <c r="E128" s="536"/>
      <c r="F128" s="536"/>
    </row>
    <row r="129" spans="2:6" ht="18" customHeight="1" thickBot="1" x14ac:dyDescent="0.3">
      <c r="B129" s="535" t="s">
        <v>442</v>
      </c>
      <c r="C129" s="539">
        <f>SUM(C130:C131)</f>
        <v>500000</v>
      </c>
      <c r="D129" s="539">
        <f t="shared" ref="D129:F129" si="17">SUM(D130:D131)</f>
        <v>500000</v>
      </c>
      <c r="E129" s="539">
        <f t="shared" si="17"/>
        <v>500000</v>
      </c>
      <c r="F129" s="539">
        <f t="shared" si="17"/>
        <v>500000</v>
      </c>
    </row>
    <row r="130" spans="2:6" ht="13.5" customHeight="1" thickBot="1" x14ac:dyDescent="0.3">
      <c r="B130" s="537" t="s">
        <v>437</v>
      </c>
      <c r="C130" s="539">
        <v>500000</v>
      </c>
      <c r="D130" s="539">
        <v>500000</v>
      </c>
      <c r="E130" s="539">
        <v>500000</v>
      </c>
      <c r="F130" s="539">
        <v>500000</v>
      </c>
    </row>
    <row r="131" spans="2:6" ht="18.75" customHeight="1" thickBot="1" x14ac:dyDescent="0.3">
      <c r="B131" s="537" t="s">
        <v>438</v>
      </c>
      <c r="C131" s="539"/>
      <c r="D131" s="536"/>
      <c r="E131" s="536"/>
      <c r="F131" s="536"/>
    </row>
    <row r="132" spans="2:6" ht="9.75" customHeight="1" thickBot="1" x14ac:dyDescent="0.3">
      <c r="B132" s="535" t="s">
        <v>443</v>
      </c>
      <c r="C132" s="539">
        <v>0</v>
      </c>
      <c r="D132" s="536">
        <v>0</v>
      </c>
      <c r="E132" s="536">
        <v>0</v>
      </c>
      <c r="F132" s="536">
        <v>0</v>
      </c>
    </row>
    <row r="133" spans="2:6" ht="21" customHeight="1" thickBot="1" x14ac:dyDescent="0.3">
      <c r="B133" s="537" t="s">
        <v>437</v>
      </c>
      <c r="C133" s="539"/>
      <c r="D133" s="536"/>
      <c r="E133" s="536"/>
      <c r="F133" s="536"/>
    </row>
    <row r="134" spans="2:6" ht="13.5" customHeight="1" thickBot="1" x14ac:dyDescent="0.3">
      <c r="B134" s="537" t="s">
        <v>438</v>
      </c>
      <c r="C134" s="539"/>
      <c r="D134" s="536"/>
      <c r="E134" s="536"/>
      <c r="F134" s="536"/>
    </row>
    <row r="135" spans="2:6" ht="18" customHeight="1" thickBot="1" x14ac:dyDescent="0.3">
      <c r="B135" s="535" t="s">
        <v>444</v>
      </c>
      <c r="C135" s="539"/>
      <c r="D135" s="536"/>
      <c r="E135" s="536"/>
      <c r="F135" s="536"/>
    </row>
    <row r="136" spans="2:6" ht="11.25" customHeight="1" thickBot="1" x14ac:dyDescent="0.3">
      <c r="B136" s="537" t="s">
        <v>437</v>
      </c>
      <c r="C136" s="539"/>
      <c r="D136" s="536"/>
      <c r="E136" s="536"/>
      <c r="F136" s="536"/>
    </row>
    <row r="137" spans="2:6" ht="18.75" customHeight="1" thickBot="1" x14ac:dyDescent="0.3">
      <c r="B137" s="537" t="s">
        <v>438</v>
      </c>
      <c r="C137" s="539"/>
      <c r="D137" s="536"/>
      <c r="E137" s="536"/>
      <c r="F137" s="536"/>
    </row>
    <row r="138" spans="2:6" ht="15.75" thickBot="1" x14ac:dyDescent="0.3">
      <c r="B138" s="545" t="s">
        <v>445</v>
      </c>
      <c r="C138" s="539">
        <f>C135+C132+C129+C126+C123+C120+C117</f>
        <v>500000</v>
      </c>
      <c r="D138" s="539">
        <f t="shared" ref="D138:F138" si="18">D135+D132+D129+D126+D123+D120+D117</f>
        <v>500000</v>
      </c>
      <c r="E138" s="539">
        <f t="shared" si="18"/>
        <v>500000</v>
      </c>
      <c r="F138" s="539">
        <f t="shared" si="18"/>
        <v>500000</v>
      </c>
    </row>
    <row r="139" spans="2:6" ht="24.75" customHeight="1" thickBot="1" x14ac:dyDescent="0.3">
      <c r="B139" s="541" t="s">
        <v>482</v>
      </c>
      <c r="C139" s="542">
        <f>IF(C138-C109=0,0,"Error")</f>
        <v>0</v>
      </c>
      <c r="D139" s="542">
        <f>IF(D138-D109=0,0,"Error")</f>
        <v>0</v>
      </c>
      <c r="E139" s="542">
        <f>IF(E138-E109=0,0,"Error")</f>
        <v>0</v>
      </c>
      <c r="F139" s="542">
        <f>IF(F138-F109=0,0,"Error")</f>
        <v>0</v>
      </c>
    </row>
    <row r="140" spans="2:6" ht="15.75" thickBot="1" x14ac:dyDescent="0.3">
      <c r="B140" s="2158" t="s">
        <v>514</v>
      </c>
      <c r="C140" s="2159"/>
      <c r="D140" s="2159"/>
      <c r="E140" s="2159"/>
      <c r="F140" s="2160"/>
    </row>
    <row r="141" spans="2:6" ht="15.75" thickBot="1" x14ac:dyDescent="0.3">
      <c r="B141" s="2158" t="s">
        <v>515</v>
      </c>
      <c r="C141" s="2159"/>
      <c r="D141" s="2159"/>
      <c r="E141" s="2159"/>
      <c r="F141" s="2160"/>
    </row>
    <row r="142" spans="2:6" ht="15.75" thickBot="1" x14ac:dyDescent="0.3">
      <c r="B142" s="529" t="s">
        <v>516</v>
      </c>
      <c r="C142" s="2164" t="s">
        <v>680</v>
      </c>
      <c r="D142" s="2165"/>
      <c r="E142" s="2165"/>
      <c r="F142" s="2166"/>
    </row>
    <row r="143" spans="2:6" ht="39" customHeight="1" thickBot="1" x14ac:dyDescent="0.3">
      <c r="B143" s="529" t="s">
        <v>518</v>
      </c>
      <c r="C143" s="529"/>
      <c r="D143" s="547" t="s">
        <v>449</v>
      </c>
      <c r="E143" s="2167" t="s">
        <v>681</v>
      </c>
      <c r="F143" s="2168"/>
    </row>
    <row r="144" spans="2:6" ht="15.75" thickBot="1" x14ac:dyDescent="0.3">
      <c r="B144" s="548"/>
      <c r="C144" s="2141"/>
      <c r="D144" s="2142"/>
      <c r="E144" s="2142"/>
      <c r="F144" s="2143"/>
    </row>
    <row r="145" spans="2:6" ht="17.25" customHeight="1" thickBot="1" x14ac:dyDescent="0.3">
      <c r="B145" s="523" t="s">
        <v>427</v>
      </c>
      <c r="C145" s="2144" t="s">
        <v>683</v>
      </c>
      <c r="D145" s="2145"/>
      <c r="E145" s="2145"/>
      <c r="F145" s="2146"/>
    </row>
    <row r="146" spans="2:6" ht="15.75" thickBot="1" x14ac:dyDescent="0.3">
      <c r="B146" s="523" t="s">
        <v>21</v>
      </c>
      <c r="C146" s="2147" t="s">
        <v>684</v>
      </c>
      <c r="D146" s="2148"/>
      <c r="E146" s="2148"/>
      <c r="F146" s="2149"/>
    </row>
    <row r="147" spans="2:6" ht="12.75" customHeight="1" x14ac:dyDescent="0.25">
      <c r="B147" s="2139"/>
      <c r="C147" s="534">
        <v>2023</v>
      </c>
      <c r="D147" s="534">
        <v>2024</v>
      </c>
      <c r="E147" s="534">
        <v>2025</v>
      </c>
      <c r="F147" s="534">
        <v>2026</v>
      </c>
    </row>
    <row r="148" spans="2:6" ht="15.75" thickBot="1" x14ac:dyDescent="0.3">
      <c r="B148" s="2140"/>
      <c r="C148" s="530" t="s">
        <v>22</v>
      </c>
      <c r="D148" s="530" t="s">
        <v>23</v>
      </c>
      <c r="E148" s="530" t="s">
        <v>23</v>
      </c>
      <c r="F148" s="530" t="s">
        <v>23</v>
      </c>
    </row>
    <row r="149" spans="2:6" ht="15.75" thickBot="1" x14ac:dyDescent="0.3">
      <c r="B149" s="523" t="s">
        <v>33</v>
      </c>
      <c r="C149" s="531">
        <v>5</v>
      </c>
      <c r="D149" s="531">
        <v>5</v>
      </c>
      <c r="E149" s="531">
        <v>5</v>
      </c>
      <c r="F149" s="531">
        <v>5</v>
      </c>
    </row>
    <row r="150" spans="2:6" ht="15.75" thickBot="1" x14ac:dyDescent="0.3">
      <c r="B150" s="523" t="s">
        <v>431</v>
      </c>
      <c r="C150" s="531">
        <f>C168</f>
        <v>100000000</v>
      </c>
      <c r="D150" s="531">
        <f t="shared" ref="D150:F150" si="19">D168</f>
        <v>100000000</v>
      </c>
      <c r="E150" s="531">
        <f t="shared" si="19"/>
        <v>100000000</v>
      </c>
      <c r="F150" s="531">
        <f t="shared" si="19"/>
        <v>100000000</v>
      </c>
    </row>
    <row r="151" spans="2:6" ht="15.75" thickBot="1" x14ac:dyDescent="0.3">
      <c r="B151" s="523" t="s">
        <v>432</v>
      </c>
      <c r="C151" s="531">
        <f>C150/C149</f>
        <v>20000000</v>
      </c>
      <c r="D151" s="531">
        <f>D150/D149</f>
        <v>20000000</v>
      </c>
      <c r="E151" s="531">
        <f>E150/E149</f>
        <v>20000000</v>
      </c>
      <c r="F151" s="531">
        <f>F150/F149</f>
        <v>20000000</v>
      </c>
    </row>
    <row r="152" spans="2:6" ht="15.75" thickBot="1" x14ac:dyDescent="0.3">
      <c r="B152" s="523" t="s">
        <v>433</v>
      </c>
      <c r="C152" s="521"/>
      <c r="D152" s="532">
        <f>D149/C149-1</f>
        <v>0</v>
      </c>
      <c r="E152" s="532">
        <f>E149/D149-1</f>
        <v>0</v>
      </c>
      <c r="F152" s="532">
        <f>F149/E149-1</f>
        <v>0</v>
      </c>
    </row>
    <row r="153" spans="2:6" ht="15.75" thickBot="1" x14ac:dyDescent="0.3">
      <c r="B153" s="523" t="s">
        <v>434</v>
      </c>
      <c r="C153" s="521"/>
      <c r="D153" s="532">
        <f>D150/C150-1</f>
        <v>0</v>
      </c>
      <c r="E153" s="532">
        <f t="shared" ref="E153:F154" si="20">E150/D150-1</f>
        <v>0</v>
      </c>
      <c r="F153" s="532">
        <f t="shared" si="20"/>
        <v>0</v>
      </c>
    </row>
    <row r="154" spans="2:6" ht="15.75" thickBot="1" x14ac:dyDescent="0.3">
      <c r="B154" s="523" t="s">
        <v>47</v>
      </c>
      <c r="C154" s="521"/>
      <c r="D154" s="532">
        <f>D151/C151-1</f>
        <v>0</v>
      </c>
      <c r="E154" s="532">
        <f t="shared" si="20"/>
        <v>0</v>
      </c>
      <c r="F154" s="532">
        <f t="shared" si="20"/>
        <v>0</v>
      </c>
    </row>
    <row r="155" spans="2:6" ht="15.75" customHeight="1" thickBot="1" x14ac:dyDescent="0.3">
      <c r="B155" s="2150" t="s">
        <v>575</v>
      </c>
      <c r="C155" s="2151"/>
      <c r="D155" s="2151"/>
      <c r="E155" s="2151"/>
      <c r="F155" s="2152"/>
    </row>
    <row r="156" spans="2:6" ht="12.75" customHeight="1" x14ac:dyDescent="0.25">
      <c r="B156" s="2139"/>
      <c r="C156" s="534">
        <v>2022</v>
      </c>
      <c r="D156" s="534">
        <v>2023</v>
      </c>
      <c r="E156" s="534">
        <v>2024</v>
      </c>
      <c r="F156" s="534">
        <v>2025</v>
      </c>
    </row>
    <row r="157" spans="2:6" ht="9" customHeight="1" thickBot="1" x14ac:dyDescent="0.3">
      <c r="B157" s="2140"/>
      <c r="C157" s="530" t="s">
        <v>22</v>
      </c>
      <c r="D157" s="530" t="s">
        <v>23</v>
      </c>
      <c r="E157" s="530" t="s">
        <v>23</v>
      </c>
      <c r="F157" s="530" t="s">
        <v>23</v>
      </c>
    </row>
    <row r="158" spans="2:6" ht="15.75" thickBot="1" x14ac:dyDescent="0.3">
      <c r="B158" s="535" t="s">
        <v>452</v>
      </c>
      <c r="C158" s="536">
        <f>C159+C160+C161+C162</f>
        <v>0</v>
      </c>
      <c r="D158" s="536">
        <f t="shared" ref="D158:F158" si="21">D159+D160+D161+D162</f>
        <v>0</v>
      </c>
      <c r="E158" s="536">
        <f t="shared" si="21"/>
        <v>0</v>
      </c>
      <c r="F158" s="536">
        <f t="shared" si="21"/>
        <v>0</v>
      </c>
    </row>
    <row r="159" spans="2:6" ht="15.75" thickBot="1" x14ac:dyDescent="0.3">
      <c r="B159" s="537" t="s">
        <v>437</v>
      </c>
      <c r="C159" s="536"/>
      <c r="D159" s="536"/>
      <c r="E159" s="536"/>
      <c r="F159" s="536"/>
    </row>
    <row r="160" spans="2:6" ht="15.75" thickBot="1" x14ac:dyDescent="0.3">
      <c r="B160" s="537" t="s">
        <v>453</v>
      </c>
      <c r="C160" s="536"/>
      <c r="D160" s="536"/>
      <c r="E160" s="536"/>
      <c r="F160" s="536"/>
    </row>
    <row r="161" spans="2:6" ht="15.75" thickBot="1" x14ac:dyDescent="0.3">
      <c r="B161" s="537" t="s">
        <v>454</v>
      </c>
      <c r="C161" s="536"/>
      <c r="D161" s="536"/>
      <c r="E161" s="536"/>
      <c r="F161" s="536"/>
    </row>
    <row r="162" spans="2:6" ht="15.75" thickBot="1" x14ac:dyDescent="0.3">
      <c r="B162" s="537" t="s">
        <v>455</v>
      </c>
      <c r="C162" s="536"/>
      <c r="D162" s="536"/>
      <c r="E162" s="536"/>
      <c r="F162" s="536"/>
    </row>
    <row r="163" spans="2:6" ht="15.75" thickBot="1" x14ac:dyDescent="0.3">
      <c r="B163" s="535" t="s">
        <v>456</v>
      </c>
      <c r="C163" s="539">
        <f>C164+C165+C166+C167</f>
        <v>100000000</v>
      </c>
      <c r="D163" s="539">
        <f t="shared" ref="D163:F163" si="22">D164+D165+D166+D167</f>
        <v>100000000</v>
      </c>
      <c r="E163" s="539">
        <f t="shared" si="22"/>
        <v>100000000</v>
      </c>
      <c r="F163" s="539">
        <f t="shared" si="22"/>
        <v>100000000</v>
      </c>
    </row>
    <row r="164" spans="2:6" ht="15.75" thickBot="1" x14ac:dyDescent="0.3">
      <c r="B164" s="537" t="s">
        <v>437</v>
      </c>
      <c r="C164" s="539">
        <v>50000000</v>
      </c>
      <c r="D164" s="539">
        <v>50000000</v>
      </c>
      <c r="E164" s="539">
        <v>50000000</v>
      </c>
      <c r="F164" s="539">
        <v>50000000</v>
      </c>
    </row>
    <row r="165" spans="2:6" ht="15.75" thickBot="1" x14ac:dyDescent="0.3">
      <c r="B165" s="537" t="s">
        <v>453</v>
      </c>
      <c r="C165" s="539">
        <v>50000000</v>
      </c>
      <c r="D165" s="539">
        <v>50000000</v>
      </c>
      <c r="E165" s="539">
        <v>50000000</v>
      </c>
      <c r="F165" s="539">
        <v>50000000</v>
      </c>
    </row>
    <row r="166" spans="2:6" ht="15.75" thickBot="1" x14ac:dyDescent="0.3">
      <c r="B166" s="537" t="s">
        <v>454</v>
      </c>
      <c r="C166" s="539"/>
      <c r="D166" s="536"/>
      <c r="E166" s="536"/>
      <c r="F166" s="536"/>
    </row>
    <row r="167" spans="2:6" ht="15.75" thickBot="1" x14ac:dyDescent="0.3">
      <c r="B167" s="537" t="s">
        <v>455</v>
      </c>
      <c r="C167" s="539"/>
      <c r="D167" s="536"/>
      <c r="E167" s="536"/>
      <c r="F167" s="536"/>
    </row>
    <row r="168" spans="2:6" ht="15.75" thickBot="1" x14ac:dyDescent="0.3">
      <c r="B168" s="549" t="s">
        <v>457</v>
      </c>
      <c r="C168" s="539">
        <f>C158+C163</f>
        <v>100000000</v>
      </c>
      <c r="D168" s="539">
        <f t="shared" ref="D168:F168" si="23">D158+D163</f>
        <v>100000000</v>
      </c>
      <c r="E168" s="539">
        <f t="shared" si="23"/>
        <v>100000000</v>
      </c>
      <c r="F168" s="539">
        <f t="shared" si="23"/>
        <v>100000000</v>
      </c>
    </row>
    <row r="169" spans="2:6" ht="33" hidden="1" customHeight="1" thickBot="1" x14ac:dyDescent="0.3">
      <c r="B169" s="529" t="s">
        <v>502</v>
      </c>
      <c r="C169" s="529" t="s">
        <v>685</v>
      </c>
      <c r="D169" s="547" t="s">
        <v>449</v>
      </c>
      <c r="E169" s="2142"/>
      <c r="F169" s="2143"/>
    </row>
    <row r="170" spans="2:6" ht="17.25" hidden="1" customHeight="1" thickBot="1" x14ac:dyDescent="0.3">
      <c r="B170" s="523" t="s">
        <v>427</v>
      </c>
      <c r="C170" s="2144" t="s">
        <v>683</v>
      </c>
      <c r="D170" s="2145"/>
      <c r="E170" s="2145"/>
      <c r="F170" s="2146"/>
    </row>
    <row r="171" spans="2:6" ht="15.75" hidden="1" thickBot="1" x14ac:dyDescent="0.3">
      <c r="B171" s="523" t="s">
        <v>21</v>
      </c>
      <c r="C171" s="2147" t="s">
        <v>237</v>
      </c>
      <c r="D171" s="2148"/>
      <c r="E171" s="2148"/>
      <c r="F171" s="2149"/>
    </row>
    <row r="172" spans="2:6" ht="12.75" hidden="1" customHeight="1" thickBot="1" x14ac:dyDescent="0.3">
      <c r="B172" s="2139"/>
      <c r="C172" s="534">
        <v>2022</v>
      </c>
      <c r="D172" s="534">
        <v>2023</v>
      </c>
      <c r="E172" s="534">
        <v>2024</v>
      </c>
      <c r="F172" s="534">
        <v>2025</v>
      </c>
    </row>
    <row r="173" spans="2:6" ht="9" hidden="1" customHeight="1" thickBot="1" x14ac:dyDescent="0.3">
      <c r="B173" s="2140"/>
      <c r="C173" s="530" t="s">
        <v>22</v>
      </c>
      <c r="D173" s="530" t="s">
        <v>23</v>
      </c>
      <c r="E173" s="530" t="s">
        <v>23</v>
      </c>
      <c r="F173" s="530" t="s">
        <v>23</v>
      </c>
    </row>
    <row r="174" spans="2:6" ht="15.75" hidden="1" thickBot="1" x14ac:dyDescent="0.3">
      <c r="B174" s="523" t="s">
        <v>33</v>
      </c>
      <c r="C174" s="523"/>
      <c r="D174" s="521">
        <v>0</v>
      </c>
      <c r="E174" s="523"/>
      <c r="F174" s="523"/>
    </row>
    <row r="175" spans="2:6" ht="15.75" hidden="1" thickBot="1" x14ac:dyDescent="0.3">
      <c r="B175" s="523" t="s">
        <v>431</v>
      </c>
      <c r="C175" s="531"/>
      <c r="D175" s="531">
        <f>D193</f>
        <v>0</v>
      </c>
      <c r="E175" s="531"/>
      <c r="F175" s="531"/>
    </row>
    <row r="176" spans="2:6" ht="15.75" hidden="1" thickBot="1" x14ac:dyDescent="0.3">
      <c r="B176" s="523" t="s">
        <v>432</v>
      </c>
      <c r="C176" s="531"/>
      <c r="D176" s="531"/>
      <c r="E176" s="531"/>
      <c r="F176" s="531"/>
    </row>
    <row r="177" spans="2:6" ht="15.75" hidden="1" thickBot="1" x14ac:dyDescent="0.3">
      <c r="B177" s="523" t="s">
        <v>433</v>
      </c>
      <c r="C177" s="521"/>
      <c r="D177" s="532"/>
      <c r="E177" s="532"/>
      <c r="F177" s="532"/>
    </row>
    <row r="178" spans="2:6" ht="15.75" hidden="1" thickBot="1" x14ac:dyDescent="0.3">
      <c r="B178" s="523" t="s">
        <v>434</v>
      </c>
      <c r="C178" s="521"/>
      <c r="D178" s="532"/>
      <c r="E178" s="532"/>
      <c r="F178" s="532"/>
    </row>
    <row r="179" spans="2:6" ht="15.75" hidden="1" thickBot="1" x14ac:dyDescent="0.3">
      <c r="B179" s="523" t="s">
        <v>47</v>
      </c>
      <c r="C179" s="521"/>
      <c r="D179" s="532"/>
      <c r="E179" s="532"/>
      <c r="F179" s="532"/>
    </row>
    <row r="180" spans="2:6" ht="15.75" hidden="1" thickBot="1" x14ac:dyDescent="0.3">
      <c r="B180" s="2150" t="s">
        <v>595</v>
      </c>
      <c r="C180" s="2151"/>
      <c r="D180" s="2151"/>
      <c r="E180" s="2151"/>
      <c r="F180" s="2152"/>
    </row>
    <row r="181" spans="2:6" ht="12.75" hidden="1" customHeight="1" thickBot="1" x14ac:dyDescent="0.3">
      <c r="B181" s="2139"/>
      <c r="C181" s="534">
        <v>2024</v>
      </c>
      <c r="D181" s="534">
        <v>2025</v>
      </c>
      <c r="E181" s="534">
        <v>2024</v>
      </c>
      <c r="F181" s="534">
        <v>2025</v>
      </c>
    </row>
    <row r="182" spans="2:6" ht="7.5" hidden="1" customHeight="1" thickBot="1" x14ac:dyDescent="0.3">
      <c r="B182" s="2140"/>
      <c r="C182" s="530" t="s">
        <v>22</v>
      </c>
      <c r="D182" s="530" t="s">
        <v>23</v>
      </c>
      <c r="E182" s="530" t="s">
        <v>23</v>
      </c>
      <c r="F182" s="530" t="s">
        <v>23</v>
      </c>
    </row>
    <row r="183" spans="2:6" ht="15.75" hidden="1" thickBot="1" x14ac:dyDescent="0.3">
      <c r="B183" s="535" t="s">
        <v>452</v>
      </c>
      <c r="C183" s="536">
        <f>C184+C185+C186+C187</f>
        <v>0</v>
      </c>
      <c r="D183" s="536">
        <f t="shared" ref="D183:F183" si="24">D184+D185+D186+D187</f>
        <v>0</v>
      </c>
      <c r="E183" s="536">
        <f t="shared" si="24"/>
        <v>0</v>
      </c>
      <c r="F183" s="536">
        <f t="shared" si="24"/>
        <v>0</v>
      </c>
    </row>
    <row r="184" spans="2:6" ht="15.75" hidden="1" thickBot="1" x14ac:dyDescent="0.3">
      <c r="B184" s="537" t="s">
        <v>437</v>
      </c>
      <c r="C184" s="536"/>
      <c r="D184" s="536"/>
      <c r="E184" s="536"/>
      <c r="F184" s="536"/>
    </row>
    <row r="185" spans="2:6" ht="15.75" hidden="1" thickBot="1" x14ac:dyDescent="0.3">
      <c r="B185" s="537" t="s">
        <v>453</v>
      </c>
      <c r="C185" s="536"/>
      <c r="D185" s="536"/>
      <c r="E185" s="536"/>
      <c r="F185" s="536"/>
    </row>
    <row r="186" spans="2:6" ht="15.75" hidden="1" thickBot="1" x14ac:dyDescent="0.3">
      <c r="B186" s="537" t="s">
        <v>454</v>
      </c>
      <c r="C186" s="536"/>
      <c r="D186" s="536"/>
      <c r="E186" s="536"/>
      <c r="F186" s="536"/>
    </row>
    <row r="187" spans="2:6" ht="15.75" hidden="1" thickBot="1" x14ac:dyDescent="0.3">
      <c r="B187" s="537" t="s">
        <v>455</v>
      </c>
      <c r="C187" s="536"/>
      <c r="D187" s="536"/>
      <c r="E187" s="536"/>
      <c r="F187" s="536"/>
    </row>
    <row r="188" spans="2:6" ht="15.75" hidden="1" thickBot="1" x14ac:dyDescent="0.3">
      <c r="B188" s="535" t="s">
        <v>456</v>
      </c>
      <c r="C188" s="539">
        <f>C189+C190+C191+C192</f>
        <v>0</v>
      </c>
      <c r="D188" s="539">
        <f t="shared" ref="D188:F188" si="25">D189+D190+D191+D192</f>
        <v>0</v>
      </c>
      <c r="E188" s="539">
        <f t="shared" si="25"/>
        <v>0</v>
      </c>
      <c r="F188" s="539">
        <f t="shared" si="25"/>
        <v>0</v>
      </c>
    </row>
    <row r="189" spans="2:6" ht="15.75" hidden="1" thickBot="1" x14ac:dyDescent="0.3">
      <c r="B189" s="537" t="s">
        <v>437</v>
      </c>
      <c r="C189" s="539"/>
      <c r="D189" s="550">
        <v>0</v>
      </c>
      <c r="E189" s="536"/>
      <c r="F189" s="536"/>
    </row>
    <row r="190" spans="2:6" ht="15.75" hidden="1" thickBot="1" x14ac:dyDescent="0.3">
      <c r="B190" s="537" t="s">
        <v>453</v>
      </c>
      <c r="C190" s="539"/>
      <c r="D190" s="536"/>
      <c r="E190" s="536"/>
      <c r="F190" s="536"/>
    </row>
    <row r="191" spans="2:6" ht="15.75" hidden="1" thickBot="1" x14ac:dyDescent="0.3">
      <c r="B191" s="537" t="s">
        <v>454</v>
      </c>
      <c r="C191" s="539"/>
      <c r="D191" s="536"/>
      <c r="E191" s="536"/>
      <c r="F191" s="536"/>
    </row>
    <row r="192" spans="2:6" ht="15.75" hidden="1" thickBot="1" x14ac:dyDescent="0.3">
      <c r="B192" s="537" t="s">
        <v>455</v>
      </c>
      <c r="C192" s="539"/>
      <c r="D192" s="536"/>
      <c r="E192" s="536"/>
      <c r="F192" s="536"/>
    </row>
    <row r="193" spans="2:6" ht="15.75" hidden="1" thickBot="1" x14ac:dyDescent="0.3">
      <c r="B193" s="549" t="s">
        <v>548</v>
      </c>
      <c r="C193" s="539">
        <f>C183+C188</f>
        <v>0</v>
      </c>
      <c r="D193" s="539">
        <f t="shared" ref="D193:F193" si="26">D183+D188</f>
        <v>0</v>
      </c>
      <c r="E193" s="539">
        <f t="shared" si="26"/>
        <v>0</v>
      </c>
      <c r="F193" s="539">
        <f t="shared" si="26"/>
        <v>0</v>
      </c>
    </row>
    <row r="194" spans="2:6" ht="34.5" hidden="1" thickBot="1" x14ac:dyDescent="0.3">
      <c r="B194" s="529" t="s">
        <v>549</v>
      </c>
      <c r="C194" s="551"/>
      <c r="D194" s="552" t="s">
        <v>449</v>
      </c>
      <c r="E194" s="553"/>
      <c r="F194" s="554"/>
    </row>
    <row r="195" spans="2:6" ht="17.25" hidden="1" customHeight="1" thickBot="1" x14ac:dyDescent="0.3">
      <c r="B195" s="523" t="s">
        <v>427</v>
      </c>
      <c r="C195" s="2144"/>
      <c r="D195" s="2145"/>
      <c r="E195" s="2145"/>
      <c r="F195" s="2146"/>
    </row>
    <row r="196" spans="2:6" ht="15.75" hidden="1" thickBot="1" x14ac:dyDescent="0.3">
      <c r="B196" s="523" t="s">
        <v>21</v>
      </c>
      <c r="C196" s="2147"/>
      <c r="D196" s="2148"/>
      <c r="E196" s="2148"/>
      <c r="F196" s="2149"/>
    </row>
    <row r="197" spans="2:6" ht="12.75" hidden="1" customHeight="1" x14ac:dyDescent="0.25">
      <c r="B197" s="2139"/>
      <c r="C197" s="534">
        <v>2018</v>
      </c>
      <c r="D197" s="534">
        <v>2019</v>
      </c>
      <c r="E197" s="534">
        <v>2024</v>
      </c>
      <c r="F197" s="534">
        <v>2025</v>
      </c>
    </row>
    <row r="198" spans="2:6" ht="9" hidden="1" customHeight="1" thickBot="1" x14ac:dyDescent="0.3">
      <c r="B198" s="2140"/>
      <c r="C198" s="530" t="s">
        <v>22</v>
      </c>
      <c r="D198" s="530" t="s">
        <v>23</v>
      </c>
      <c r="E198" s="530" t="s">
        <v>23</v>
      </c>
      <c r="F198" s="530" t="s">
        <v>23</v>
      </c>
    </row>
    <row r="199" spans="2:6" ht="15.75" hidden="1" thickBot="1" x14ac:dyDescent="0.3">
      <c r="B199" s="523" t="s">
        <v>33</v>
      </c>
      <c r="C199" s="523"/>
      <c r="D199" s="523"/>
      <c r="E199" s="523"/>
      <c r="F199" s="523"/>
    </row>
    <row r="200" spans="2:6" ht="15.75" hidden="1" thickBot="1" x14ac:dyDescent="0.3">
      <c r="B200" s="523" t="s">
        <v>431</v>
      </c>
      <c r="C200" s="531">
        <f>C218</f>
        <v>0</v>
      </c>
      <c r="D200" s="531">
        <f t="shared" ref="D200:F200" si="27">D218</f>
        <v>0</v>
      </c>
      <c r="E200" s="531">
        <f t="shared" si="27"/>
        <v>0</v>
      </c>
      <c r="F200" s="531">
        <f t="shared" si="27"/>
        <v>0</v>
      </c>
    </row>
    <row r="201" spans="2:6" ht="15.75" hidden="1" thickBot="1" x14ac:dyDescent="0.3">
      <c r="B201" s="523" t="s">
        <v>432</v>
      </c>
      <c r="C201" s="531" t="e">
        <f>C200/C199</f>
        <v>#DIV/0!</v>
      </c>
      <c r="D201" s="531" t="e">
        <f t="shared" ref="D201:F201" si="28">D200/D199</f>
        <v>#DIV/0!</v>
      </c>
      <c r="E201" s="531" t="e">
        <f t="shared" si="28"/>
        <v>#DIV/0!</v>
      </c>
      <c r="F201" s="531" t="e">
        <f t="shared" si="28"/>
        <v>#DIV/0!</v>
      </c>
    </row>
    <row r="202" spans="2:6" ht="15.75" hidden="1" thickBot="1" x14ac:dyDescent="0.3">
      <c r="B202" s="523" t="s">
        <v>433</v>
      </c>
      <c r="C202" s="521" t="s">
        <v>499</v>
      </c>
      <c r="D202" s="532" t="e">
        <f>D199/C199-1</f>
        <v>#DIV/0!</v>
      </c>
      <c r="E202" s="532" t="e">
        <f t="shared" ref="E202:F204" si="29">E199/D199-1</f>
        <v>#DIV/0!</v>
      </c>
      <c r="F202" s="532" t="e">
        <f t="shared" si="29"/>
        <v>#DIV/0!</v>
      </c>
    </row>
    <row r="203" spans="2:6" ht="15.75" hidden="1" thickBot="1" x14ac:dyDescent="0.3">
      <c r="B203" s="523" t="s">
        <v>434</v>
      </c>
      <c r="C203" s="521" t="s">
        <v>499</v>
      </c>
      <c r="D203" s="532" t="e">
        <f>D200/C200-1</f>
        <v>#DIV/0!</v>
      </c>
      <c r="E203" s="532" t="e">
        <f t="shared" si="29"/>
        <v>#DIV/0!</v>
      </c>
      <c r="F203" s="532" t="e">
        <f t="shared" si="29"/>
        <v>#DIV/0!</v>
      </c>
    </row>
    <row r="204" spans="2:6" ht="15.75" hidden="1" thickBot="1" x14ac:dyDescent="0.3">
      <c r="B204" s="523" t="s">
        <v>47</v>
      </c>
      <c r="C204" s="521" t="s">
        <v>499</v>
      </c>
      <c r="D204" s="532" t="e">
        <f>D201/C201-1</f>
        <v>#DIV/0!</v>
      </c>
      <c r="E204" s="532" t="e">
        <f t="shared" si="29"/>
        <v>#DIV/0!</v>
      </c>
      <c r="F204" s="532" t="e">
        <f t="shared" si="29"/>
        <v>#DIV/0!</v>
      </c>
    </row>
    <row r="205" spans="2:6" ht="15.75" hidden="1" thickBot="1" x14ac:dyDescent="0.3">
      <c r="B205" s="2150" t="s">
        <v>580</v>
      </c>
      <c r="C205" s="2151"/>
      <c r="D205" s="2151"/>
      <c r="E205" s="2151"/>
      <c r="F205" s="2152"/>
    </row>
    <row r="206" spans="2:6" ht="12.75" hidden="1" customHeight="1" x14ac:dyDescent="0.25">
      <c r="B206" s="2139"/>
      <c r="C206" s="534">
        <v>2018</v>
      </c>
      <c r="D206" s="534">
        <v>2019</v>
      </c>
      <c r="E206" s="534">
        <v>2024</v>
      </c>
      <c r="F206" s="534">
        <v>2025</v>
      </c>
    </row>
    <row r="207" spans="2:6" ht="9" hidden="1" customHeight="1" thickBot="1" x14ac:dyDescent="0.3">
      <c r="B207" s="2140"/>
      <c r="C207" s="530" t="s">
        <v>22</v>
      </c>
      <c r="D207" s="530" t="s">
        <v>23</v>
      </c>
      <c r="E207" s="530" t="s">
        <v>23</v>
      </c>
      <c r="F207" s="530" t="s">
        <v>23</v>
      </c>
    </row>
    <row r="208" spans="2:6" ht="15.75" hidden="1" thickBot="1" x14ac:dyDescent="0.3">
      <c r="B208" s="535" t="s">
        <v>452</v>
      </c>
      <c r="C208" s="536">
        <f>C209+C210+C211+C212</f>
        <v>0</v>
      </c>
      <c r="D208" s="536">
        <f t="shared" ref="D208:F208" si="30">D209+D210+D211+D212</f>
        <v>0</v>
      </c>
      <c r="E208" s="536">
        <f t="shared" si="30"/>
        <v>0</v>
      </c>
      <c r="F208" s="536">
        <f t="shared" si="30"/>
        <v>0</v>
      </c>
    </row>
    <row r="209" spans="2:6" ht="15.75" hidden="1" thickBot="1" x14ac:dyDescent="0.3">
      <c r="B209" s="537" t="s">
        <v>437</v>
      </c>
      <c r="C209" s="536"/>
      <c r="D209" s="536"/>
      <c r="E209" s="536"/>
      <c r="F209" s="536"/>
    </row>
    <row r="210" spans="2:6" ht="15.75" hidden="1" thickBot="1" x14ac:dyDescent="0.3">
      <c r="B210" s="537" t="s">
        <v>453</v>
      </c>
      <c r="C210" s="536"/>
      <c r="D210" s="536"/>
      <c r="E210" s="536"/>
      <c r="F210" s="536"/>
    </row>
    <row r="211" spans="2:6" ht="15.75" hidden="1" thickBot="1" x14ac:dyDescent="0.3">
      <c r="B211" s="537" t="s">
        <v>454</v>
      </c>
      <c r="C211" s="536"/>
      <c r="D211" s="536"/>
      <c r="E211" s="536"/>
      <c r="F211" s="536"/>
    </row>
    <row r="212" spans="2:6" ht="15.75" hidden="1" thickBot="1" x14ac:dyDescent="0.3">
      <c r="B212" s="537" t="s">
        <v>455</v>
      </c>
      <c r="C212" s="536"/>
      <c r="D212" s="536"/>
      <c r="E212" s="536"/>
      <c r="F212" s="536"/>
    </row>
    <row r="213" spans="2:6" ht="15.75" hidden="1" thickBot="1" x14ac:dyDescent="0.3">
      <c r="B213" s="535" t="s">
        <v>456</v>
      </c>
      <c r="C213" s="539">
        <f>C214+C215+C216+C217</f>
        <v>0</v>
      </c>
      <c r="D213" s="539">
        <f t="shared" ref="D213:F213" si="31">D214+D215+D216+D217</f>
        <v>0</v>
      </c>
      <c r="E213" s="539">
        <f t="shared" si="31"/>
        <v>0</v>
      </c>
      <c r="F213" s="539">
        <f t="shared" si="31"/>
        <v>0</v>
      </c>
    </row>
    <row r="214" spans="2:6" ht="15.75" hidden="1" thickBot="1" x14ac:dyDescent="0.3">
      <c r="B214" s="537" t="s">
        <v>437</v>
      </c>
      <c r="C214" s="539"/>
      <c r="D214" s="536"/>
      <c r="E214" s="536"/>
      <c r="F214" s="536"/>
    </row>
    <row r="215" spans="2:6" ht="15.75" hidden="1" thickBot="1" x14ac:dyDescent="0.3">
      <c r="B215" s="537" t="s">
        <v>453</v>
      </c>
      <c r="C215" s="539"/>
      <c r="D215" s="536"/>
      <c r="E215" s="536"/>
      <c r="F215" s="536"/>
    </row>
    <row r="216" spans="2:6" ht="15.75" hidden="1" thickBot="1" x14ac:dyDescent="0.3">
      <c r="B216" s="537" t="s">
        <v>454</v>
      </c>
      <c r="C216" s="539"/>
      <c r="D216" s="536"/>
      <c r="E216" s="536"/>
      <c r="F216" s="536"/>
    </row>
    <row r="217" spans="2:6" ht="15.75" hidden="1" thickBot="1" x14ac:dyDescent="0.3">
      <c r="B217" s="537" t="s">
        <v>455</v>
      </c>
      <c r="C217" s="539"/>
      <c r="D217" s="536"/>
      <c r="E217" s="536"/>
      <c r="F217" s="536"/>
    </row>
    <row r="218" spans="2:6" ht="15.75" hidden="1" thickBot="1" x14ac:dyDescent="0.3">
      <c r="B218" s="540" t="s">
        <v>551</v>
      </c>
      <c r="C218" s="539">
        <f>C208+C213</f>
        <v>0</v>
      </c>
      <c r="D218" s="539">
        <f t="shared" ref="D218:F218" si="32">D208+D213</f>
        <v>0</v>
      </c>
      <c r="E218" s="539">
        <f t="shared" si="32"/>
        <v>0</v>
      </c>
      <c r="F218" s="539">
        <f t="shared" si="32"/>
        <v>0</v>
      </c>
    </row>
    <row r="219" spans="2:6" ht="23.25" hidden="1" customHeight="1" thickBot="1" x14ac:dyDescent="0.3">
      <c r="B219" s="555" t="s">
        <v>458</v>
      </c>
      <c r="C219" s="2141"/>
      <c r="D219" s="2142"/>
      <c r="E219" s="2142"/>
      <c r="F219" s="2143"/>
    </row>
    <row r="220" spans="2:6" ht="34.5" hidden="1" thickBot="1" x14ac:dyDescent="0.3">
      <c r="B220" s="529" t="s">
        <v>447</v>
      </c>
      <c r="C220" s="551"/>
      <c r="D220" s="552" t="s">
        <v>449</v>
      </c>
      <c r="E220" s="553"/>
      <c r="F220" s="554"/>
    </row>
    <row r="221" spans="2:6" ht="17.25" hidden="1" customHeight="1" thickBot="1" x14ac:dyDescent="0.3">
      <c r="B221" s="523" t="s">
        <v>427</v>
      </c>
      <c r="C221" s="2144"/>
      <c r="D221" s="2145"/>
      <c r="E221" s="2145"/>
      <c r="F221" s="2146"/>
    </row>
    <row r="222" spans="2:6" ht="15.75" hidden="1" thickBot="1" x14ac:dyDescent="0.3">
      <c r="B222" s="523" t="s">
        <v>21</v>
      </c>
      <c r="C222" s="2157"/>
      <c r="D222" s="2148"/>
      <c r="E222" s="2148"/>
      <c r="F222" s="2149"/>
    </row>
    <row r="223" spans="2:6" ht="12.75" hidden="1" customHeight="1" thickBot="1" x14ac:dyDescent="0.3">
      <c r="B223" s="2139"/>
      <c r="C223" s="534">
        <v>2022</v>
      </c>
      <c r="D223" s="534">
        <v>2023</v>
      </c>
      <c r="E223" s="534">
        <v>2024</v>
      </c>
      <c r="F223" s="534">
        <v>2025</v>
      </c>
    </row>
    <row r="224" spans="2:6" ht="9" hidden="1" customHeight="1" thickBot="1" x14ac:dyDescent="0.3">
      <c r="B224" s="2140"/>
      <c r="C224" s="530" t="s">
        <v>22</v>
      </c>
      <c r="D224" s="530" t="s">
        <v>23</v>
      </c>
      <c r="E224" s="530" t="s">
        <v>23</v>
      </c>
      <c r="F224" s="530" t="s">
        <v>23</v>
      </c>
    </row>
    <row r="225" spans="2:6" ht="15.75" hidden="1" thickBot="1" x14ac:dyDescent="0.3">
      <c r="B225" s="523" t="s">
        <v>33</v>
      </c>
      <c r="C225" s="523">
        <v>0</v>
      </c>
      <c r="D225" s="521">
        <v>0</v>
      </c>
      <c r="E225" s="521">
        <v>0</v>
      </c>
      <c r="F225" s="523">
        <v>0</v>
      </c>
    </row>
    <row r="226" spans="2:6" ht="15.75" hidden="1" thickBot="1" x14ac:dyDescent="0.3">
      <c r="B226" s="523" t="s">
        <v>431</v>
      </c>
      <c r="C226" s="531">
        <f>C244</f>
        <v>0</v>
      </c>
      <c r="D226" s="531">
        <f t="shared" ref="D226:F226" si="33">D244</f>
        <v>0</v>
      </c>
      <c r="E226" s="531">
        <f t="shared" si="33"/>
        <v>0</v>
      </c>
      <c r="F226" s="531">
        <f t="shared" si="33"/>
        <v>0</v>
      </c>
    </row>
    <row r="227" spans="2:6" ht="15.75" hidden="1" thickBot="1" x14ac:dyDescent="0.3">
      <c r="B227" s="523" t="s">
        <v>432</v>
      </c>
      <c r="C227" s="531" t="e">
        <f>C226/C225</f>
        <v>#DIV/0!</v>
      </c>
      <c r="D227" s="531" t="e">
        <f t="shared" ref="D227:F227" si="34">D226/D225</f>
        <v>#DIV/0!</v>
      </c>
      <c r="E227" s="531" t="e">
        <f t="shared" si="34"/>
        <v>#DIV/0!</v>
      </c>
      <c r="F227" s="531" t="e">
        <f t="shared" si="34"/>
        <v>#DIV/0!</v>
      </c>
    </row>
    <row r="228" spans="2:6" ht="15.75" hidden="1" thickBot="1" x14ac:dyDescent="0.3">
      <c r="B228" s="523" t="s">
        <v>433</v>
      </c>
      <c r="C228" s="521" t="s">
        <v>499</v>
      </c>
      <c r="D228" s="532" t="e">
        <f>D225/C225-1</f>
        <v>#DIV/0!</v>
      </c>
      <c r="E228" s="532" t="e">
        <f t="shared" ref="E228:F230" si="35">E225/D225-1</f>
        <v>#DIV/0!</v>
      </c>
      <c r="F228" s="532" t="e">
        <f t="shared" si="35"/>
        <v>#DIV/0!</v>
      </c>
    </row>
    <row r="229" spans="2:6" ht="15.75" hidden="1" thickBot="1" x14ac:dyDescent="0.3">
      <c r="B229" s="523" t="s">
        <v>434</v>
      </c>
      <c r="C229" s="521" t="s">
        <v>499</v>
      </c>
      <c r="D229" s="532" t="e">
        <f>D226/C226-1</f>
        <v>#DIV/0!</v>
      </c>
      <c r="E229" s="532" t="e">
        <f t="shared" si="35"/>
        <v>#DIV/0!</v>
      </c>
      <c r="F229" s="532" t="e">
        <f t="shared" si="35"/>
        <v>#DIV/0!</v>
      </c>
    </row>
    <row r="230" spans="2:6" ht="15.75" hidden="1" thickBot="1" x14ac:dyDescent="0.3">
      <c r="B230" s="523" t="s">
        <v>47</v>
      </c>
      <c r="C230" s="521" t="s">
        <v>499</v>
      </c>
      <c r="D230" s="532" t="e">
        <f>D227/C227-1</f>
        <v>#DIV/0!</v>
      </c>
      <c r="E230" s="532" t="e">
        <f t="shared" si="35"/>
        <v>#DIV/0!</v>
      </c>
      <c r="F230" s="532" t="e">
        <f t="shared" si="35"/>
        <v>#DIV/0!</v>
      </c>
    </row>
    <row r="231" spans="2:6" ht="15" hidden="1" customHeight="1" thickBot="1" x14ac:dyDescent="0.3">
      <c r="B231" s="2150" t="s">
        <v>594</v>
      </c>
      <c r="C231" s="2151"/>
      <c r="D231" s="2151"/>
      <c r="E231" s="2151"/>
      <c r="F231" s="2152"/>
    </row>
    <row r="232" spans="2:6" ht="12.75" hidden="1" customHeight="1" thickBot="1" x14ac:dyDescent="0.3">
      <c r="B232" s="2139"/>
      <c r="C232" s="534">
        <v>2024</v>
      </c>
      <c r="D232" s="534">
        <v>2025</v>
      </c>
      <c r="E232" s="534">
        <v>2024</v>
      </c>
      <c r="F232" s="534">
        <v>2025</v>
      </c>
    </row>
    <row r="233" spans="2:6" ht="9" hidden="1" customHeight="1" thickBot="1" x14ac:dyDescent="0.3">
      <c r="B233" s="2140"/>
      <c r="C233" s="530" t="s">
        <v>22</v>
      </c>
      <c r="D233" s="530" t="s">
        <v>23</v>
      </c>
      <c r="E233" s="530" t="s">
        <v>23</v>
      </c>
      <c r="F233" s="530" t="s">
        <v>23</v>
      </c>
    </row>
    <row r="234" spans="2:6" ht="15.75" hidden="1" thickBot="1" x14ac:dyDescent="0.3">
      <c r="B234" s="535" t="s">
        <v>452</v>
      </c>
      <c r="C234" s="536">
        <f>C235+C236+C237+C238</f>
        <v>0</v>
      </c>
      <c r="D234" s="536">
        <f t="shared" ref="D234:F234" si="36">D235+D236+D237+D238</f>
        <v>0</v>
      </c>
      <c r="E234" s="536">
        <f t="shared" si="36"/>
        <v>0</v>
      </c>
      <c r="F234" s="536">
        <f t="shared" si="36"/>
        <v>0</v>
      </c>
    </row>
    <row r="235" spans="2:6" ht="15.75" hidden="1" thickBot="1" x14ac:dyDescent="0.3">
      <c r="B235" s="537" t="s">
        <v>437</v>
      </c>
      <c r="C235" s="536"/>
      <c r="D235" s="536"/>
      <c r="E235" s="536"/>
      <c r="F235" s="536"/>
    </row>
    <row r="236" spans="2:6" ht="15.75" hidden="1" thickBot="1" x14ac:dyDescent="0.3">
      <c r="B236" s="537" t="s">
        <v>453</v>
      </c>
      <c r="C236" s="536"/>
      <c r="D236" s="536"/>
      <c r="E236" s="536"/>
      <c r="F236" s="536"/>
    </row>
    <row r="237" spans="2:6" ht="15.75" hidden="1" thickBot="1" x14ac:dyDescent="0.3">
      <c r="B237" s="537" t="s">
        <v>454</v>
      </c>
      <c r="C237" s="536"/>
      <c r="D237" s="536"/>
      <c r="E237" s="536"/>
      <c r="F237" s="536"/>
    </row>
    <row r="238" spans="2:6" ht="15.75" hidden="1" thickBot="1" x14ac:dyDescent="0.3">
      <c r="B238" s="537" t="s">
        <v>455</v>
      </c>
      <c r="C238" s="536"/>
      <c r="D238" s="536"/>
      <c r="E238" s="536"/>
      <c r="F238" s="536"/>
    </row>
    <row r="239" spans="2:6" ht="15.75" hidden="1" thickBot="1" x14ac:dyDescent="0.3">
      <c r="B239" s="535" t="s">
        <v>456</v>
      </c>
      <c r="C239" s="539">
        <f>C240+C241+C242+C243</f>
        <v>0</v>
      </c>
      <c r="D239" s="539">
        <f t="shared" ref="D239:F239" si="37">D240+D241+D242+D243</f>
        <v>0</v>
      </c>
      <c r="E239" s="539">
        <f t="shared" si="37"/>
        <v>0</v>
      </c>
      <c r="F239" s="539">
        <f t="shared" si="37"/>
        <v>0</v>
      </c>
    </row>
    <row r="240" spans="2:6" ht="15.75" hidden="1" thickBot="1" x14ac:dyDescent="0.3">
      <c r="B240" s="537" t="s">
        <v>437</v>
      </c>
      <c r="C240" s="539"/>
      <c r="D240" s="539">
        <v>0</v>
      </c>
      <c r="E240" s="539">
        <v>0</v>
      </c>
      <c r="F240" s="539"/>
    </row>
    <row r="241" spans="2:6" ht="15.75" hidden="1" thickBot="1" x14ac:dyDescent="0.3">
      <c r="B241" s="537" t="s">
        <v>453</v>
      </c>
      <c r="C241" s="539"/>
      <c r="D241" s="539"/>
      <c r="E241" s="539"/>
      <c r="F241" s="539"/>
    </row>
    <row r="242" spans="2:6" ht="15.75" hidden="1" thickBot="1" x14ac:dyDescent="0.3">
      <c r="B242" s="537" t="s">
        <v>454</v>
      </c>
      <c r="C242" s="539"/>
      <c r="D242" s="539"/>
      <c r="E242" s="539"/>
      <c r="F242" s="539"/>
    </row>
    <row r="243" spans="2:6" ht="15.75" hidden="1" thickBot="1" x14ac:dyDescent="0.3">
      <c r="B243" s="537" t="s">
        <v>455</v>
      </c>
      <c r="C243" s="539"/>
      <c r="D243" s="539"/>
      <c r="E243" s="539"/>
      <c r="F243" s="539"/>
    </row>
    <row r="244" spans="2:6" ht="15.75" hidden="1" thickBot="1" x14ac:dyDescent="0.3">
      <c r="B244" s="540" t="s">
        <v>445</v>
      </c>
      <c r="C244" s="539">
        <f>C234+C239</f>
        <v>0</v>
      </c>
      <c r="D244" s="539">
        <f t="shared" ref="D244:F244" si="38">D234+D239</f>
        <v>0</v>
      </c>
      <c r="E244" s="539">
        <f t="shared" si="38"/>
        <v>0</v>
      </c>
      <c r="F244" s="539">
        <f t="shared" si="38"/>
        <v>0</v>
      </c>
    </row>
    <row r="245" spans="2:6" ht="15.75" hidden="1" thickBot="1" x14ac:dyDescent="0.3">
      <c r="B245" s="2158" t="s">
        <v>66</v>
      </c>
      <c r="C245" s="2159"/>
      <c r="D245" s="2159"/>
      <c r="E245" s="2159"/>
      <c r="F245" s="2160"/>
    </row>
    <row r="246" spans="2:6" ht="15.75" hidden="1" thickBot="1" x14ac:dyDescent="0.3">
      <c r="B246" s="2158" t="s">
        <v>446</v>
      </c>
      <c r="C246" s="2159"/>
      <c r="D246" s="2159"/>
      <c r="E246" s="2159"/>
      <c r="F246" s="2160"/>
    </row>
    <row r="247" spans="2:6" ht="15.75" hidden="1" thickBot="1" x14ac:dyDescent="0.3">
      <c r="B247" s="529" t="s">
        <v>516</v>
      </c>
      <c r="C247" s="2154"/>
      <c r="D247" s="2155"/>
      <c r="E247" s="2155"/>
      <c r="F247" s="2156"/>
    </row>
    <row r="248" spans="2:6" ht="30.75" hidden="1" customHeight="1" thickBot="1" x14ac:dyDescent="0.3">
      <c r="B248" s="529" t="s">
        <v>518</v>
      </c>
      <c r="C248" s="529"/>
      <c r="D248" s="547" t="s">
        <v>449</v>
      </c>
      <c r="E248" s="2142"/>
      <c r="F248" s="2143"/>
    </row>
    <row r="249" spans="2:6" ht="41.25" hidden="1" customHeight="1" thickBot="1" x14ac:dyDescent="0.3">
      <c r="B249" s="548"/>
      <c r="C249" s="2141"/>
      <c r="D249" s="2153"/>
      <c r="E249" s="2142"/>
      <c r="F249" s="2143"/>
    </row>
    <row r="250" spans="2:6" ht="17.25" hidden="1" customHeight="1" thickBot="1" x14ac:dyDescent="0.3">
      <c r="B250" s="523" t="s">
        <v>427</v>
      </c>
      <c r="C250" s="2144"/>
      <c r="D250" s="2145"/>
      <c r="E250" s="2145"/>
      <c r="F250" s="2146"/>
    </row>
    <row r="251" spans="2:6" ht="15.75" hidden="1" thickBot="1" x14ac:dyDescent="0.3">
      <c r="B251" s="523" t="s">
        <v>21</v>
      </c>
      <c r="C251" s="2147"/>
      <c r="D251" s="2148"/>
      <c r="E251" s="2148"/>
      <c r="F251" s="2149"/>
    </row>
    <row r="252" spans="2:6" ht="12.75" hidden="1" customHeight="1" thickBot="1" x14ac:dyDescent="0.3">
      <c r="B252" s="2139"/>
      <c r="C252" s="534">
        <v>2022</v>
      </c>
      <c r="D252" s="534">
        <v>2023</v>
      </c>
      <c r="E252" s="534">
        <v>2024</v>
      </c>
      <c r="F252" s="534">
        <v>2025</v>
      </c>
    </row>
    <row r="253" spans="2:6" ht="9" hidden="1" customHeight="1" thickBot="1" x14ac:dyDescent="0.3">
      <c r="B253" s="2140"/>
      <c r="C253" s="530" t="s">
        <v>22</v>
      </c>
      <c r="D253" s="530" t="s">
        <v>23</v>
      </c>
      <c r="E253" s="530" t="s">
        <v>23</v>
      </c>
      <c r="F253" s="530" t="s">
        <v>23</v>
      </c>
    </row>
    <row r="254" spans="2:6" ht="15.75" hidden="1" thickBot="1" x14ac:dyDescent="0.3">
      <c r="B254" s="523" t="s">
        <v>33</v>
      </c>
      <c r="C254" s="531"/>
      <c r="D254" s="531"/>
      <c r="E254" s="531"/>
      <c r="F254" s="531"/>
    </row>
    <row r="255" spans="2:6" ht="15.75" hidden="1" thickBot="1" x14ac:dyDescent="0.3">
      <c r="B255" s="523" t="s">
        <v>431</v>
      </c>
      <c r="C255" s="531">
        <f>C318-C280</f>
        <v>0</v>
      </c>
      <c r="D255" s="531">
        <f t="shared" ref="D255:E255" si="39">D318-D280</f>
        <v>0</v>
      </c>
      <c r="E255" s="531">
        <f t="shared" si="39"/>
        <v>0</v>
      </c>
      <c r="F255" s="531">
        <f>F273</f>
        <v>0</v>
      </c>
    </row>
    <row r="256" spans="2:6" ht="15.75" hidden="1" thickBot="1" x14ac:dyDescent="0.3">
      <c r="B256" s="523" t="s">
        <v>432</v>
      </c>
      <c r="C256" s="531" t="e">
        <f>C255/C254</f>
        <v>#DIV/0!</v>
      </c>
      <c r="D256" s="531" t="e">
        <f t="shared" ref="D256:F256" si="40">D255/D254</f>
        <v>#DIV/0!</v>
      </c>
      <c r="E256" s="531" t="e">
        <f t="shared" si="40"/>
        <v>#DIV/0!</v>
      </c>
      <c r="F256" s="531" t="e">
        <f t="shared" si="40"/>
        <v>#DIV/0!</v>
      </c>
    </row>
    <row r="257" spans="2:6" ht="15.75" hidden="1" thickBot="1" x14ac:dyDescent="0.3">
      <c r="B257" s="523" t="s">
        <v>433</v>
      </c>
      <c r="C257" s="521" t="s">
        <v>499</v>
      </c>
      <c r="D257" s="532" t="e">
        <f>D254/C254-1</f>
        <v>#DIV/0!</v>
      </c>
      <c r="E257" s="532" t="e">
        <f t="shared" ref="E257:F259" si="41">E254/D254-1</f>
        <v>#DIV/0!</v>
      </c>
      <c r="F257" s="532" t="e">
        <f t="shared" si="41"/>
        <v>#DIV/0!</v>
      </c>
    </row>
    <row r="258" spans="2:6" ht="15.75" hidden="1" thickBot="1" x14ac:dyDescent="0.3">
      <c r="B258" s="523" t="s">
        <v>434</v>
      </c>
      <c r="C258" s="521" t="s">
        <v>499</v>
      </c>
      <c r="D258" s="532" t="e">
        <f>D255/C255-1</f>
        <v>#DIV/0!</v>
      </c>
      <c r="E258" s="532" t="e">
        <f t="shared" si="41"/>
        <v>#DIV/0!</v>
      </c>
      <c r="F258" s="532" t="e">
        <f t="shared" si="41"/>
        <v>#DIV/0!</v>
      </c>
    </row>
    <row r="259" spans="2:6" ht="15.75" hidden="1" thickBot="1" x14ac:dyDescent="0.3">
      <c r="B259" s="523" t="s">
        <v>47</v>
      </c>
      <c r="C259" s="521" t="s">
        <v>499</v>
      </c>
      <c r="D259" s="532" t="e">
        <f>D256/C256-1</f>
        <v>#DIV/0!</v>
      </c>
      <c r="E259" s="532" t="e">
        <f t="shared" si="41"/>
        <v>#DIV/0!</v>
      </c>
      <c r="F259" s="532" t="e">
        <f t="shared" si="41"/>
        <v>#DIV/0!</v>
      </c>
    </row>
    <row r="260" spans="2:6" ht="15.75" hidden="1" thickBot="1" x14ac:dyDescent="0.3">
      <c r="B260" s="2150" t="s">
        <v>575</v>
      </c>
      <c r="C260" s="2151"/>
      <c r="D260" s="2151"/>
      <c r="E260" s="2151"/>
      <c r="F260" s="2152"/>
    </row>
    <row r="261" spans="2:6" ht="12.75" hidden="1" customHeight="1" thickBot="1" x14ac:dyDescent="0.3">
      <c r="B261" s="2139"/>
      <c r="C261" s="534">
        <v>2022</v>
      </c>
      <c r="D261" s="534">
        <v>2025</v>
      </c>
      <c r="E261" s="534">
        <v>2024</v>
      </c>
      <c r="F261" s="534">
        <v>2025</v>
      </c>
    </row>
    <row r="262" spans="2:6" ht="9" hidden="1" customHeight="1" thickBot="1" x14ac:dyDescent="0.3">
      <c r="B262" s="2140"/>
      <c r="C262" s="530" t="s">
        <v>22</v>
      </c>
      <c r="D262" s="530" t="s">
        <v>23</v>
      </c>
      <c r="E262" s="530" t="s">
        <v>23</v>
      </c>
      <c r="F262" s="530" t="s">
        <v>23</v>
      </c>
    </row>
    <row r="263" spans="2:6" ht="15.75" hidden="1" thickBot="1" x14ac:dyDescent="0.3">
      <c r="B263" s="535" t="s">
        <v>452</v>
      </c>
      <c r="C263" s="536">
        <f>C264+C265+C266+C267</f>
        <v>0</v>
      </c>
      <c r="D263" s="536">
        <f t="shared" ref="D263:F263" si="42">D264+D265+D266+D267</f>
        <v>0</v>
      </c>
      <c r="E263" s="536">
        <f t="shared" si="42"/>
        <v>0</v>
      </c>
      <c r="F263" s="536">
        <f t="shared" si="42"/>
        <v>0</v>
      </c>
    </row>
    <row r="264" spans="2:6" ht="15.75" hidden="1" thickBot="1" x14ac:dyDescent="0.3">
      <c r="B264" s="537" t="s">
        <v>437</v>
      </c>
      <c r="C264" s="536"/>
      <c r="D264" s="536"/>
      <c r="E264" s="536"/>
      <c r="F264" s="536"/>
    </row>
    <row r="265" spans="2:6" ht="15" hidden="1" customHeight="1" thickBot="1" x14ac:dyDescent="0.3">
      <c r="B265" s="537" t="s">
        <v>453</v>
      </c>
      <c r="C265" s="536"/>
      <c r="D265" s="536"/>
      <c r="E265" s="536"/>
      <c r="F265" s="536"/>
    </row>
    <row r="266" spans="2:6" ht="15.75" hidden="1" thickBot="1" x14ac:dyDescent="0.3">
      <c r="B266" s="537" t="s">
        <v>454</v>
      </c>
      <c r="C266" s="536"/>
      <c r="D266" s="536"/>
      <c r="E266" s="536"/>
      <c r="F266" s="536"/>
    </row>
    <row r="267" spans="2:6" ht="15.75" hidden="1" thickBot="1" x14ac:dyDescent="0.3">
      <c r="B267" s="537" t="s">
        <v>455</v>
      </c>
      <c r="C267" s="536"/>
      <c r="D267" s="536"/>
      <c r="E267" s="536"/>
      <c r="F267" s="536"/>
    </row>
    <row r="268" spans="2:6" ht="15.75" hidden="1" thickBot="1" x14ac:dyDescent="0.3">
      <c r="B268" s="535" t="s">
        <v>456</v>
      </c>
      <c r="C268" s="539">
        <f>C269+C270+C271+C272</f>
        <v>0</v>
      </c>
      <c r="D268" s="539">
        <f t="shared" ref="D268:F268" si="43">D269+D270+D271+D272</f>
        <v>0</v>
      </c>
      <c r="E268" s="539">
        <f t="shared" si="43"/>
        <v>0</v>
      </c>
      <c r="F268" s="539">
        <f t="shared" si="43"/>
        <v>0</v>
      </c>
    </row>
    <row r="269" spans="2:6" ht="15.75" hidden="1" thickBot="1" x14ac:dyDescent="0.3">
      <c r="B269" s="537" t="s">
        <v>437</v>
      </c>
      <c r="C269" s="539"/>
      <c r="D269" s="536"/>
      <c r="E269" s="536"/>
      <c r="F269" s="536">
        <v>0</v>
      </c>
    </row>
    <row r="270" spans="2:6" ht="15.75" hidden="1" thickBot="1" x14ac:dyDescent="0.3">
      <c r="B270" s="537" t="s">
        <v>453</v>
      </c>
      <c r="C270" s="539"/>
      <c r="D270" s="536"/>
      <c r="E270" s="536"/>
      <c r="F270" s="536"/>
    </row>
    <row r="271" spans="2:6" ht="15.75" hidden="1" thickBot="1" x14ac:dyDescent="0.3">
      <c r="B271" s="537" t="s">
        <v>454</v>
      </c>
      <c r="C271" s="539"/>
      <c r="D271" s="536"/>
      <c r="E271" s="536"/>
      <c r="F271" s="536"/>
    </row>
    <row r="272" spans="2:6" ht="15.75" hidden="1" thickBot="1" x14ac:dyDescent="0.3">
      <c r="B272" s="537" t="s">
        <v>455</v>
      </c>
      <c r="C272" s="539"/>
      <c r="D272" s="536"/>
      <c r="E272" s="536"/>
      <c r="F272" s="536"/>
    </row>
    <row r="273" spans="2:6" ht="15.75" hidden="1" thickBot="1" x14ac:dyDescent="0.3">
      <c r="B273" s="549" t="s">
        <v>457</v>
      </c>
      <c r="C273" s="539">
        <f>C263+C268</f>
        <v>0</v>
      </c>
      <c r="D273" s="539">
        <f t="shared" ref="D273:F273" si="44">D263+D268</f>
        <v>0</v>
      </c>
      <c r="E273" s="539">
        <f t="shared" si="44"/>
        <v>0</v>
      </c>
      <c r="F273" s="539">
        <f t="shared" si="44"/>
        <v>0</v>
      </c>
    </row>
    <row r="274" spans="2:6" ht="34.5" hidden="1" thickBot="1" x14ac:dyDescent="0.3">
      <c r="B274" s="529" t="s">
        <v>502</v>
      </c>
      <c r="C274" s="529"/>
      <c r="D274" s="547" t="s">
        <v>449</v>
      </c>
      <c r="E274" s="2142"/>
      <c r="F274" s="2143"/>
    </row>
    <row r="275" spans="2:6" ht="9" hidden="1" customHeight="1" thickBot="1" x14ac:dyDescent="0.3">
      <c r="B275" s="523" t="s">
        <v>427</v>
      </c>
      <c r="C275" s="2144"/>
      <c r="D275" s="2145"/>
      <c r="E275" s="2145"/>
      <c r="F275" s="2146"/>
    </row>
    <row r="276" spans="2:6" ht="15.75" hidden="1" thickBot="1" x14ac:dyDescent="0.3">
      <c r="B276" s="523" t="s">
        <v>21</v>
      </c>
      <c r="C276" s="2147"/>
      <c r="D276" s="2148"/>
      <c r="E276" s="2148"/>
      <c r="F276" s="2149"/>
    </row>
    <row r="277" spans="2:6" ht="12.75" hidden="1" customHeight="1" thickBot="1" x14ac:dyDescent="0.3">
      <c r="B277" s="2139"/>
      <c r="C277" s="534">
        <v>2022</v>
      </c>
      <c r="D277" s="534">
        <v>2023</v>
      </c>
      <c r="E277" s="534">
        <v>2024</v>
      </c>
      <c r="F277" s="534">
        <v>2025</v>
      </c>
    </row>
    <row r="278" spans="2:6" ht="9" hidden="1" customHeight="1" thickBot="1" x14ac:dyDescent="0.3">
      <c r="B278" s="2140"/>
      <c r="C278" s="530" t="s">
        <v>22</v>
      </c>
      <c r="D278" s="530" t="s">
        <v>23</v>
      </c>
      <c r="E278" s="530" t="s">
        <v>23</v>
      </c>
      <c r="F278" s="530" t="s">
        <v>23</v>
      </c>
    </row>
    <row r="279" spans="2:6" ht="15.75" hidden="1" thickBot="1" x14ac:dyDescent="0.3">
      <c r="B279" s="523" t="s">
        <v>33</v>
      </c>
      <c r="C279" s="523"/>
      <c r="D279" s="523"/>
      <c r="E279" s="523"/>
      <c r="F279" s="523"/>
    </row>
    <row r="280" spans="2:6" ht="15.75" hidden="1" thickBot="1" x14ac:dyDescent="0.3">
      <c r="B280" s="523" t="s">
        <v>431</v>
      </c>
      <c r="C280" s="531"/>
      <c r="D280" s="531"/>
      <c r="E280" s="531"/>
      <c r="F280" s="531"/>
    </row>
    <row r="281" spans="2:6" ht="15.75" hidden="1" thickBot="1" x14ac:dyDescent="0.3">
      <c r="B281" s="523" t="s">
        <v>432</v>
      </c>
      <c r="C281" s="531" t="e">
        <f>C280/C279</f>
        <v>#DIV/0!</v>
      </c>
      <c r="D281" s="531" t="e">
        <f t="shared" ref="D281:F281" si="45">D280/D279</f>
        <v>#DIV/0!</v>
      </c>
      <c r="E281" s="531" t="e">
        <f t="shared" si="45"/>
        <v>#DIV/0!</v>
      </c>
      <c r="F281" s="531" t="e">
        <f t="shared" si="45"/>
        <v>#DIV/0!</v>
      </c>
    </row>
    <row r="282" spans="2:6" ht="15.75" hidden="1" thickBot="1" x14ac:dyDescent="0.3">
      <c r="B282" s="523" t="s">
        <v>433</v>
      </c>
      <c r="C282" s="521" t="s">
        <v>499</v>
      </c>
      <c r="D282" s="532" t="e">
        <f>D279/C279-1</f>
        <v>#DIV/0!</v>
      </c>
      <c r="E282" s="532" t="e">
        <f t="shared" ref="E282:F284" si="46">E279/D279-1</f>
        <v>#DIV/0!</v>
      </c>
      <c r="F282" s="532" t="e">
        <f t="shared" si="46"/>
        <v>#DIV/0!</v>
      </c>
    </row>
    <row r="283" spans="2:6" ht="15.75" hidden="1" thickBot="1" x14ac:dyDescent="0.3">
      <c r="B283" s="523" t="s">
        <v>434</v>
      </c>
      <c r="C283" s="521" t="s">
        <v>499</v>
      </c>
      <c r="D283" s="532" t="e">
        <f>D280/C280-1</f>
        <v>#DIV/0!</v>
      </c>
      <c r="E283" s="532" t="e">
        <f t="shared" si="46"/>
        <v>#DIV/0!</v>
      </c>
      <c r="F283" s="532" t="e">
        <f t="shared" si="46"/>
        <v>#DIV/0!</v>
      </c>
    </row>
    <row r="284" spans="2:6" ht="15.75" hidden="1" thickBot="1" x14ac:dyDescent="0.3">
      <c r="B284" s="523" t="s">
        <v>47</v>
      </c>
      <c r="C284" s="521" t="s">
        <v>499</v>
      </c>
      <c r="D284" s="532" t="e">
        <f>D281/C281-1</f>
        <v>#DIV/0!</v>
      </c>
      <c r="E284" s="532" t="e">
        <f t="shared" si="46"/>
        <v>#DIV/0!</v>
      </c>
      <c r="F284" s="532" t="e">
        <f t="shared" si="46"/>
        <v>#DIV/0!</v>
      </c>
    </row>
    <row r="285" spans="2:6" ht="20.25" customHeight="1" thickBot="1" x14ac:dyDescent="0.3">
      <c r="B285" s="2150" t="s">
        <v>595</v>
      </c>
      <c r="C285" s="2151"/>
      <c r="D285" s="2151"/>
      <c r="E285" s="2151"/>
      <c r="F285" s="2152"/>
    </row>
    <row r="286" spans="2:6" ht="1.5" hidden="1" customHeight="1" x14ac:dyDescent="0.25">
      <c r="B286" s="2139"/>
      <c r="C286" s="534">
        <v>2024</v>
      </c>
      <c r="D286" s="534">
        <v>2025</v>
      </c>
      <c r="E286" s="534">
        <v>2024</v>
      </c>
      <c r="F286" s="534">
        <v>2025</v>
      </c>
    </row>
    <row r="287" spans="2:6" ht="10.5" hidden="1" customHeight="1" thickBot="1" x14ac:dyDescent="0.3">
      <c r="B287" s="2140"/>
      <c r="C287" s="530" t="s">
        <v>22</v>
      </c>
      <c r="D287" s="530" t="s">
        <v>23</v>
      </c>
      <c r="E287" s="530" t="s">
        <v>23</v>
      </c>
      <c r="F287" s="530" t="s">
        <v>23</v>
      </c>
    </row>
    <row r="288" spans="2:6" ht="15.75" hidden="1" thickBot="1" x14ac:dyDescent="0.3">
      <c r="B288" s="535" t="s">
        <v>452</v>
      </c>
      <c r="C288" s="536">
        <f>C289+C290+C291+C292</f>
        <v>0</v>
      </c>
      <c r="D288" s="536">
        <f t="shared" ref="D288:F288" si="47">D289+D290+D291+D292</f>
        <v>0</v>
      </c>
      <c r="E288" s="536">
        <f t="shared" si="47"/>
        <v>0</v>
      </c>
      <c r="F288" s="536">
        <f t="shared" si="47"/>
        <v>0</v>
      </c>
    </row>
    <row r="289" spans="2:6" ht="15.75" hidden="1" thickBot="1" x14ac:dyDescent="0.3">
      <c r="B289" s="537" t="s">
        <v>437</v>
      </c>
      <c r="C289" s="536"/>
      <c r="D289" s="536"/>
      <c r="E289" s="536"/>
      <c r="F289" s="536"/>
    </row>
    <row r="290" spans="2:6" ht="15.75" hidden="1" thickBot="1" x14ac:dyDescent="0.3">
      <c r="B290" s="537" t="s">
        <v>453</v>
      </c>
      <c r="C290" s="536"/>
      <c r="D290" s="536"/>
      <c r="E290" s="536"/>
      <c r="F290" s="536"/>
    </row>
    <row r="291" spans="2:6" ht="15.75" hidden="1" thickBot="1" x14ac:dyDescent="0.3">
      <c r="B291" s="537" t="s">
        <v>454</v>
      </c>
      <c r="C291" s="536"/>
      <c r="D291" s="536"/>
      <c r="E291" s="536"/>
      <c r="F291" s="536"/>
    </row>
    <row r="292" spans="2:6" ht="15.75" hidden="1" thickBot="1" x14ac:dyDescent="0.3">
      <c r="B292" s="537" t="s">
        <v>455</v>
      </c>
      <c r="C292" s="536"/>
      <c r="D292" s="536"/>
      <c r="E292" s="536"/>
      <c r="F292" s="536"/>
    </row>
    <row r="293" spans="2:6" ht="15.75" hidden="1" thickBot="1" x14ac:dyDescent="0.3">
      <c r="B293" s="535" t="s">
        <v>456</v>
      </c>
      <c r="C293" s="539">
        <f>C294+C295+C296+C297</f>
        <v>0</v>
      </c>
      <c r="D293" s="539">
        <f t="shared" ref="D293:F293" si="48">D294+D295+D296+D297</f>
        <v>0</v>
      </c>
      <c r="E293" s="539">
        <f t="shared" si="48"/>
        <v>0</v>
      </c>
      <c r="F293" s="539">
        <f t="shared" si="48"/>
        <v>0</v>
      </c>
    </row>
    <row r="294" spans="2:6" ht="15.75" hidden="1" thickBot="1" x14ac:dyDescent="0.3">
      <c r="B294" s="537" t="s">
        <v>437</v>
      </c>
      <c r="C294" s="539"/>
      <c r="D294" s="536"/>
      <c r="E294" s="536"/>
      <c r="F294" s="536"/>
    </row>
    <row r="295" spans="2:6" ht="15.75" hidden="1" thickBot="1" x14ac:dyDescent="0.3">
      <c r="B295" s="537" t="s">
        <v>453</v>
      </c>
      <c r="C295" s="539"/>
      <c r="D295" s="536"/>
      <c r="E295" s="536"/>
      <c r="F295" s="536"/>
    </row>
    <row r="296" spans="2:6" ht="15.75" hidden="1" thickBot="1" x14ac:dyDescent="0.3">
      <c r="B296" s="537" t="s">
        <v>454</v>
      </c>
      <c r="C296" s="539"/>
      <c r="D296" s="536"/>
      <c r="E296" s="536"/>
      <c r="F296" s="536"/>
    </row>
    <row r="297" spans="2:6" ht="15.75" hidden="1" thickBot="1" x14ac:dyDescent="0.3">
      <c r="B297" s="537" t="s">
        <v>455</v>
      </c>
      <c r="C297" s="539"/>
      <c r="D297" s="536"/>
      <c r="E297" s="536"/>
      <c r="F297" s="536"/>
    </row>
    <row r="298" spans="2:6" ht="15.75" hidden="1" thickBot="1" x14ac:dyDescent="0.3">
      <c r="B298" s="549" t="s">
        <v>548</v>
      </c>
      <c r="C298" s="539">
        <f>C288+C293</f>
        <v>0</v>
      </c>
      <c r="D298" s="539">
        <f t="shared" ref="D298:F298" si="49">D288+D293</f>
        <v>0</v>
      </c>
      <c r="E298" s="539">
        <f t="shared" si="49"/>
        <v>0</v>
      </c>
      <c r="F298" s="539">
        <f t="shared" si="49"/>
        <v>0</v>
      </c>
    </row>
    <row r="299" spans="2:6" ht="34.5" hidden="1" thickBot="1" x14ac:dyDescent="0.3">
      <c r="B299" s="529" t="s">
        <v>549</v>
      </c>
      <c r="C299" s="551"/>
      <c r="D299" s="552" t="s">
        <v>449</v>
      </c>
      <c r="E299" s="553"/>
      <c r="F299" s="554"/>
    </row>
    <row r="300" spans="2:6" ht="17.25" hidden="1" customHeight="1" thickBot="1" x14ac:dyDescent="0.3">
      <c r="B300" s="523" t="s">
        <v>427</v>
      </c>
      <c r="C300" s="2144"/>
      <c r="D300" s="2145"/>
      <c r="E300" s="2145"/>
      <c r="F300" s="2146"/>
    </row>
    <row r="301" spans="2:6" ht="15.75" hidden="1" thickBot="1" x14ac:dyDescent="0.3">
      <c r="B301" s="523" t="s">
        <v>21</v>
      </c>
      <c r="C301" s="2147"/>
      <c r="D301" s="2148"/>
      <c r="E301" s="2148"/>
      <c r="F301" s="2149"/>
    </row>
    <row r="302" spans="2:6" ht="12.75" hidden="1" customHeight="1" x14ac:dyDescent="0.25">
      <c r="B302" s="2139"/>
      <c r="C302" s="534">
        <v>2022</v>
      </c>
      <c r="D302" s="534">
        <v>2023</v>
      </c>
      <c r="E302" s="534">
        <v>2024</v>
      </c>
      <c r="F302" s="534">
        <v>2025</v>
      </c>
    </row>
    <row r="303" spans="2:6" ht="9" hidden="1" customHeight="1" thickBot="1" x14ac:dyDescent="0.3">
      <c r="B303" s="2140"/>
      <c r="C303" s="530" t="s">
        <v>22</v>
      </c>
      <c r="D303" s="530" t="s">
        <v>23</v>
      </c>
      <c r="E303" s="530" t="s">
        <v>23</v>
      </c>
      <c r="F303" s="530" t="s">
        <v>23</v>
      </c>
    </row>
    <row r="304" spans="2:6" ht="15.75" hidden="1" thickBot="1" x14ac:dyDescent="0.3">
      <c r="B304" s="523" t="s">
        <v>33</v>
      </c>
      <c r="C304" s="523"/>
      <c r="D304" s="523"/>
      <c r="E304" s="523"/>
      <c r="F304" s="523"/>
    </row>
    <row r="305" spans="2:6" ht="15.75" hidden="1" thickBot="1" x14ac:dyDescent="0.3">
      <c r="B305" s="523" t="s">
        <v>431</v>
      </c>
      <c r="C305" s="531">
        <f>C323</f>
        <v>0</v>
      </c>
      <c r="D305" s="531">
        <f t="shared" ref="D305:F305" si="50">D323</f>
        <v>0</v>
      </c>
      <c r="E305" s="531">
        <f t="shared" si="50"/>
        <v>0</v>
      </c>
      <c r="F305" s="531">
        <f t="shared" si="50"/>
        <v>0</v>
      </c>
    </row>
    <row r="306" spans="2:6" ht="15.75" hidden="1" thickBot="1" x14ac:dyDescent="0.3">
      <c r="B306" s="523" t="s">
        <v>432</v>
      </c>
      <c r="C306" s="531" t="e">
        <f>C305/C304</f>
        <v>#DIV/0!</v>
      </c>
      <c r="D306" s="531" t="e">
        <f t="shared" ref="D306:F306" si="51">D305/D304</f>
        <v>#DIV/0!</v>
      </c>
      <c r="E306" s="531" t="e">
        <f t="shared" si="51"/>
        <v>#DIV/0!</v>
      </c>
      <c r="F306" s="531" t="e">
        <f t="shared" si="51"/>
        <v>#DIV/0!</v>
      </c>
    </row>
    <row r="307" spans="2:6" ht="15.75" hidden="1" thickBot="1" x14ac:dyDescent="0.3">
      <c r="B307" s="523" t="s">
        <v>433</v>
      </c>
      <c r="C307" s="521" t="s">
        <v>499</v>
      </c>
      <c r="D307" s="532" t="e">
        <f>D304/C304-1</f>
        <v>#DIV/0!</v>
      </c>
      <c r="E307" s="532" t="e">
        <f t="shared" ref="E307:F309" si="52">E304/D304-1</f>
        <v>#DIV/0!</v>
      </c>
      <c r="F307" s="532" t="e">
        <f t="shared" si="52"/>
        <v>#DIV/0!</v>
      </c>
    </row>
    <row r="308" spans="2:6" ht="15.75" hidden="1" thickBot="1" x14ac:dyDescent="0.3">
      <c r="B308" s="523" t="s">
        <v>434</v>
      </c>
      <c r="C308" s="521" t="s">
        <v>499</v>
      </c>
      <c r="D308" s="532" t="e">
        <f>D305/C305-1</f>
        <v>#DIV/0!</v>
      </c>
      <c r="E308" s="532" t="e">
        <f t="shared" si="52"/>
        <v>#DIV/0!</v>
      </c>
      <c r="F308" s="532" t="e">
        <f t="shared" si="52"/>
        <v>#DIV/0!</v>
      </c>
    </row>
    <row r="309" spans="2:6" ht="15.75" hidden="1" thickBot="1" x14ac:dyDescent="0.3">
      <c r="B309" s="523" t="s">
        <v>47</v>
      </c>
      <c r="C309" s="521" t="s">
        <v>499</v>
      </c>
      <c r="D309" s="532" t="e">
        <f>D306/C306-1</f>
        <v>#DIV/0!</v>
      </c>
      <c r="E309" s="532" t="e">
        <f t="shared" si="52"/>
        <v>#DIV/0!</v>
      </c>
      <c r="F309" s="532" t="e">
        <f t="shared" si="52"/>
        <v>#DIV/0!</v>
      </c>
    </row>
    <row r="310" spans="2:6" ht="15.75" hidden="1" thickBot="1" x14ac:dyDescent="0.3">
      <c r="B310" s="2150" t="s">
        <v>596</v>
      </c>
      <c r="C310" s="2151"/>
      <c r="D310" s="2151"/>
      <c r="E310" s="2151"/>
      <c r="F310" s="2152"/>
    </row>
    <row r="311" spans="2:6" ht="12.75" hidden="1" customHeight="1" x14ac:dyDescent="0.25">
      <c r="B311" s="2139"/>
      <c r="C311" s="534">
        <v>2024</v>
      </c>
      <c r="D311" s="534">
        <v>2025</v>
      </c>
      <c r="E311" s="534">
        <v>2024</v>
      </c>
      <c r="F311" s="534">
        <v>2025</v>
      </c>
    </row>
    <row r="312" spans="2:6" ht="9" hidden="1" customHeight="1" thickBot="1" x14ac:dyDescent="0.3">
      <c r="B312" s="2140"/>
      <c r="C312" s="530" t="s">
        <v>22</v>
      </c>
      <c r="D312" s="530" t="s">
        <v>23</v>
      </c>
      <c r="E312" s="530" t="s">
        <v>23</v>
      </c>
      <c r="F312" s="530" t="s">
        <v>23</v>
      </c>
    </row>
    <row r="313" spans="2:6" ht="15.75" hidden="1" thickBot="1" x14ac:dyDescent="0.3">
      <c r="B313" s="535" t="s">
        <v>452</v>
      </c>
      <c r="C313" s="536">
        <f>C314+C315+C316+C317</f>
        <v>0</v>
      </c>
      <c r="D313" s="536">
        <f t="shared" ref="D313:F313" si="53">D314+D315+D316+D317</f>
        <v>0</v>
      </c>
      <c r="E313" s="536">
        <f t="shared" si="53"/>
        <v>0</v>
      </c>
      <c r="F313" s="536">
        <f t="shared" si="53"/>
        <v>0</v>
      </c>
    </row>
    <row r="314" spans="2:6" ht="15.75" hidden="1" thickBot="1" x14ac:dyDescent="0.3">
      <c r="B314" s="537" t="s">
        <v>437</v>
      </c>
      <c r="C314" s="536"/>
      <c r="D314" s="536"/>
      <c r="E314" s="536"/>
      <c r="F314" s="536"/>
    </row>
    <row r="315" spans="2:6" ht="15.75" hidden="1" thickBot="1" x14ac:dyDescent="0.3">
      <c r="B315" s="537" t="s">
        <v>453</v>
      </c>
      <c r="C315" s="536"/>
      <c r="D315" s="536"/>
      <c r="E315" s="536"/>
      <c r="F315" s="536"/>
    </row>
    <row r="316" spans="2:6" ht="15.75" hidden="1" thickBot="1" x14ac:dyDescent="0.3">
      <c r="B316" s="537" t="s">
        <v>454</v>
      </c>
      <c r="C316" s="536"/>
      <c r="D316" s="536"/>
      <c r="E316" s="536"/>
      <c r="F316" s="536"/>
    </row>
    <row r="317" spans="2:6" ht="15.75" hidden="1" thickBot="1" x14ac:dyDescent="0.3">
      <c r="B317" s="537" t="s">
        <v>455</v>
      </c>
      <c r="C317" s="536"/>
      <c r="D317" s="536"/>
      <c r="E317" s="536"/>
      <c r="F317" s="536"/>
    </row>
    <row r="318" spans="2:6" ht="15.75" hidden="1" thickBot="1" x14ac:dyDescent="0.3">
      <c r="B318" s="535" t="s">
        <v>456</v>
      </c>
      <c r="C318" s="539">
        <f>C319+C320+C321+C322</f>
        <v>0</v>
      </c>
      <c r="D318" s="539">
        <f t="shared" ref="D318:F318" si="54">D319+D320+D321+D322</f>
        <v>0</v>
      </c>
      <c r="E318" s="539">
        <f t="shared" si="54"/>
        <v>0</v>
      </c>
      <c r="F318" s="539">
        <f t="shared" si="54"/>
        <v>0</v>
      </c>
    </row>
    <row r="319" spans="2:6" ht="15.75" hidden="1" thickBot="1" x14ac:dyDescent="0.3">
      <c r="B319" s="537" t="s">
        <v>437</v>
      </c>
      <c r="C319" s="539"/>
      <c r="D319" s="536"/>
      <c r="E319" s="536"/>
      <c r="F319" s="536"/>
    </row>
    <row r="320" spans="2:6" ht="15.75" hidden="1" thickBot="1" x14ac:dyDescent="0.3">
      <c r="B320" s="537" t="s">
        <v>453</v>
      </c>
      <c r="C320" s="539"/>
      <c r="D320" s="536"/>
      <c r="E320" s="536"/>
      <c r="F320" s="536"/>
    </row>
    <row r="321" spans="2:6" ht="15.75" hidden="1" thickBot="1" x14ac:dyDescent="0.3">
      <c r="B321" s="537" t="s">
        <v>454</v>
      </c>
      <c r="C321" s="539"/>
      <c r="D321" s="536"/>
      <c r="E321" s="536"/>
      <c r="F321" s="536"/>
    </row>
    <row r="322" spans="2:6" ht="15.75" hidden="1" thickBot="1" x14ac:dyDescent="0.3">
      <c r="B322" s="537" t="s">
        <v>455</v>
      </c>
      <c r="C322" s="539"/>
      <c r="D322" s="536"/>
      <c r="E322" s="536"/>
      <c r="F322" s="536"/>
    </row>
    <row r="323" spans="2:6" ht="15.75" hidden="1" thickBot="1" x14ac:dyDescent="0.3">
      <c r="B323" s="540" t="s">
        <v>25</v>
      </c>
      <c r="C323" s="539">
        <f>C313+C318</f>
        <v>0</v>
      </c>
      <c r="D323" s="539">
        <f t="shared" ref="D323:F323" si="55">D313+D318</f>
        <v>0</v>
      </c>
      <c r="E323" s="539">
        <f t="shared" si="55"/>
        <v>0</v>
      </c>
      <c r="F323" s="539">
        <f t="shared" si="55"/>
        <v>0</v>
      </c>
    </row>
    <row r="324" spans="2:6" ht="0.75" hidden="1" customHeight="1" thickBot="1" x14ac:dyDescent="0.3">
      <c r="B324" s="555" t="s">
        <v>458</v>
      </c>
      <c r="C324" s="2141"/>
      <c r="D324" s="2142"/>
      <c r="E324" s="2142"/>
      <c r="F324" s="2143"/>
    </row>
    <row r="325" spans="2:6" ht="34.5" hidden="1" thickBot="1" x14ac:dyDescent="0.3">
      <c r="B325" s="529" t="s">
        <v>549</v>
      </c>
      <c r="C325" s="551"/>
      <c r="D325" s="552" t="s">
        <v>449</v>
      </c>
      <c r="E325" s="553"/>
      <c r="F325" s="554"/>
    </row>
    <row r="326" spans="2:6" ht="17.25" hidden="1" customHeight="1" thickBot="1" x14ac:dyDescent="0.3">
      <c r="B326" s="523" t="s">
        <v>427</v>
      </c>
      <c r="C326" s="2144"/>
      <c r="D326" s="2145"/>
      <c r="E326" s="2145"/>
      <c r="F326" s="2146"/>
    </row>
    <row r="327" spans="2:6" ht="15.75" hidden="1" thickBot="1" x14ac:dyDescent="0.3">
      <c r="B327" s="523" t="s">
        <v>21</v>
      </c>
      <c r="C327" s="2147"/>
      <c r="D327" s="2148"/>
      <c r="E327" s="2148"/>
      <c r="F327" s="2149"/>
    </row>
    <row r="328" spans="2:6" ht="12.75" hidden="1" customHeight="1" x14ac:dyDescent="0.25">
      <c r="B328" s="2139"/>
      <c r="C328" s="534">
        <v>2022</v>
      </c>
      <c r="D328" s="534">
        <v>2023</v>
      </c>
      <c r="E328" s="534">
        <v>2024</v>
      </c>
      <c r="F328" s="534">
        <v>2025</v>
      </c>
    </row>
    <row r="329" spans="2:6" ht="9" hidden="1" customHeight="1" thickBot="1" x14ac:dyDescent="0.3">
      <c r="B329" s="2140"/>
      <c r="C329" s="530" t="s">
        <v>22</v>
      </c>
      <c r="D329" s="530" t="s">
        <v>23</v>
      </c>
      <c r="E329" s="530" t="s">
        <v>23</v>
      </c>
      <c r="F329" s="530" t="s">
        <v>23</v>
      </c>
    </row>
    <row r="330" spans="2:6" ht="15.75" hidden="1" thickBot="1" x14ac:dyDescent="0.3">
      <c r="B330" s="523" t="s">
        <v>33</v>
      </c>
      <c r="C330" s="523"/>
      <c r="D330" s="523"/>
      <c r="E330" s="523"/>
      <c r="F330" s="523"/>
    </row>
    <row r="331" spans="2:6" ht="15.75" hidden="1" thickBot="1" x14ac:dyDescent="0.3">
      <c r="B331" s="523" t="s">
        <v>431</v>
      </c>
      <c r="C331" s="531">
        <f>C349</f>
        <v>0</v>
      </c>
      <c r="D331" s="531">
        <f t="shared" ref="D331:F331" si="56">D349</f>
        <v>0</v>
      </c>
      <c r="E331" s="531">
        <f t="shared" si="56"/>
        <v>0</v>
      </c>
      <c r="F331" s="531">
        <f t="shared" si="56"/>
        <v>0</v>
      </c>
    </row>
    <row r="332" spans="2:6" ht="15.75" hidden="1" thickBot="1" x14ac:dyDescent="0.3">
      <c r="B332" s="523" t="s">
        <v>432</v>
      </c>
      <c r="C332" s="531" t="e">
        <f>C331/C330</f>
        <v>#DIV/0!</v>
      </c>
      <c r="D332" s="531" t="e">
        <f t="shared" ref="D332:F332" si="57">D331/D330</f>
        <v>#DIV/0!</v>
      </c>
      <c r="E332" s="531" t="e">
        <f t="shared" si="57"/>
        <v>#DIV/0!</v>
      </c>
      <c r="F332" s="531" t="e">
        <f t="shared" si="57"/>
        <v>#DIV/0!</v>
      </c>
    </row>
    <row r="333" spans="2:6" ht="15.75" hidden="1" thickBot="1" x14ac:dyDescent="0.3">
      <c r="B333" s="523" t="s">
        <v>433</v>
      </c>
      <c r="C333" s="521" t="s">
        <v>499</v>
      </c>
      <c r="D333" s="532" t="e">
        <f>D330/C330-1</f>
        <v>#DIV/0!</v>
      </c>
      <c r="E333" s="532" t="e">
        <f t="shared" ref="E333:F335" si="58">E330/D330-1</f>
        <v>#DIV/0!</v>
      </c>
      <c r="F333" s="532" t="e">
        <f t="shared" si="58"/>
        <v>#DIV/0!</v>
      </c>
    </row>
    <row r="334" spans="2:6" ht="15.75" hidden="1" thickBot="1" x14ac:dyDescent="0.3">
      <c r="B334" s="523" t="s">
        <v>434</v>
      </c>
      <c r="C334" s="521" t="s">
        <v>499</v>
      </c>
      <c r="D334" s="532" t="e">
        <f>D331/C331-1</f>
        <v>#DIV/0!</v>
      </c>
      <c r="E334" s="532" t="e">
        <f t="shared" si="58"/>
        <v>#DIV/0!</v>
      </c>
      <c r="F334" s="532" t="e">
        <f t="shared" si="58"/>
        <v>#DIV/0!</v>
      </c>
    </row>
    <row r="335" spans="2:6" ht="15.75" hidden="1" thickBot="1" x14ac:dyDescent="0.3">
      <c r="B335" s="523" t="s">
        <v>47</v>
      </c>
      <c r="C335" s="521" t="s">
        <v>499</v>
      </c>
      <c r="D335" s="532" t="e">
        <f>D332/C332-1</f>
        <v>#DIV/0!</v>
      </c>
      <c r="E335" s="532" t="e">
        <f t="shared" si="58"/>
        <v>#DIV/0!</v>
      </c>
      <c r="F335" s="532" t="e">
        <f t="shared" si="58"/>
        <v>#DIV/0!</v>
      </c>
    </row>
    <row r="336" spans="2:6" ht="15.75" hidden="1" thickBot="1" x14ac:dyDescent="0.3">
      <c r="B336" s="2150" t="s">
        <v>594</v>
      </c>
      <c r="C336" s="2151"/>
      <c r="D336" s="2151"/>
      <c r="E336" s="2151"/>
      <c r="F336" s="2152"/>
    </row>
    <row r="337" spans="2:6" ht="12.75" hidden="1" customHeight="1" x14ac:dyDescent="0.25">
      <c r="B337" s="2139"/>
      <c r="C337" s="534">
        <v>2022</v>
      </c>
      <c r="D337" s="534">
        <v>2023</v>
      </c>
      <c r="E337" s="534">
        <v>2024</v>
      </c>
      <c r="F337" s="534">
        <v>2025</v>
      </c>
    </row>
    <row r="338" spans="2:6" ht="9" hidden="1" customHeight="1" thickBot="1" x14ac:dyDescent="0.3">
      <c r="B338" s="2140"/>
      <c r="C338" s="530" t="s">
        <v>22</v>
      </c>
      <c r="D338" s="530" t="s">
        <v>23</v>
      </c>
      <c r="E338" s="530" t="s">
        <v>23</v>
      </c>
      <c r="F338" s="530" t="s">
        <v>23</v>
      </c>
    </row>
    <row r="339" spans="2:6" ht="15.75" hidden="1" thickBot="1" x14ac:dyDescent="0.3">
      <c r="B339" s="535" t="s">
        <v>452</v>
      </c>
      <c r="C339" s="536">
        <f>C340+C341+C342+C343</f>
        <v>0</v>
      </c>
      <c r="D339" s="536">
        <f t="shared" ref="D339:F339" si="59">D340+D341+D342+D343</f>
        <v>0</v>
      </c>
      <c r="E339" s="536">
        <f t="shared" si="59"/>
        <v>0</v>
      </c>
      <c r="F339" s="536">
        <f t="shared" si="59"/>
        <v>0</v>
      </c>
    </row>
    <row r="340" spans="2:6" ht="15.75" hidden="1" thickBot="1" x14ac:dyDescent="0.3">
      <c r="B340" s="537" t="s">
        <v>437</v>
      </c>
      <c r="C340" s="536"/>
      <c r="D340" s="536"/>
      <c r="E340" s="536"/>
      <c r="F340" s="536"/>
    </row>
    <row r="341" spans="2:6" ht="15.75" hidden="1" thickBot="1" x14ac:dyDescent="0.3">
      <c r="B341" s="537" t="s">
        <v>453</v>
      </c>
      <c r="C341" s="536"/>
      <c r="D341" s="536"/>
      <c r="E341" s="536"/>
      <c r="F341" s="536"/>
    </row>
    <row r="342" spans="2:6" ht="1.5" hidden="1" customHeight="1" thickBot="1" x14ac:dyDescent="0.3">
      <c r="B342" s="537" t="s">
        <v>454</v>
      </c>
      <c r="C342" s="536"/>
      <c r="D342" s="536"/>
      <c r="E342" s="536"/>
      <c r="F342" s="536"/>
    </row>
    <row r="343" spans="2:6" ht="15.75" hidden="1" thickBot="1" x14ac:dyDescent="0.3">
      <c r="B343" s="537" t="s">
        <v>455</v>
      </c>
      <c r="C343" s="536"/>
      <c r="D343" s="536"/>
      <c r="E343" s="536"/>
      <c r="F343" s="536"/>
    </row>
    <row r="344" spans="2:6" ht="15.75" hidden="1" thickBot="1" x14ac:dyDescent="0.3">
      <c r="B344" s="535" t="s">
        <v>456</v>
      </c>
      <c r="C344" s="539">
        <f>C345+C346+C347+C348</f>
        <v>0</v>
      </c>
      <c r="D344" s="539">
        <f t="shared" ref="D344:F344" si="60">D345+D346+D347+D348</f>
        <v>0</v>
      </c>
      <c r="E344" s="539">
        <f t="shared" si="60"/>
        <v>0</v>
      </c>
      <c r="F344" s="539">
        <f t="shared" si="60"/>
        <v>0</v>
      </c>
    </row>
    <row r="345" spans="2:6" ht="15.75" hidden="1" thickBot="1" x14ac:dyDescent="0.3">
      <c r="B345" s="537" t="s">
        <v>437</v>
      </c>
      <c r="C345" s="539"/>
      <c r="D345" s="539"/>
      <c r="E345" s="539"/>
      <c r="F345" s="539"/>
    </row>
    <row r="346" spans="2:6" ht="15.75" hidden="1" thickBot="1" x14ac:dyDescent="0.3">
      <c r="B346" s="537" t="s">
        <v>453</v>
      </c>
      <c r="C346" s="539"/>
      <c r="D346" s="539"/>
      <c r="E346" s="539"/>
      <c r="F346" s="539"/>
    </row>
    <row r="347" spans="2:6" ht="15.75" hidden="1" customHeight="1" thickBot="1" x14ac:dyDescent="0.3">
      <c r="B347" s="537" t="s">
        <v>454</v>
      </c>
      <c r="C347" s="539"/>
      <c r="D347" s="539"/>
      <c r="E347" s="539"/>
      <c r="F347" s="539"/>
    </row>
    <row r="348" spans="2:6" ht="0.75" hidden="1" customHeight="1" thickBot="1" x14ac:dyDescent="0.3">
      <c r="B348" s="537" t="s">
        <v>455</v>
      </c>
      <c r="C348" s="539"/>
      <c r="D348" s="539"/>
      <c r="E348" s="539"/>
      <c r="F348" s="539"/>
    </row>
    <row r="349" spans="2:6" ht="26.25" customHeight="1" thickBot="1" x14ac:dyDescent="0.3">
      <c r="B349" s="540" t="s">
        <v>445</v>
      </c>
      <c r="C349" s="539">
        <f>C339+C344</f>
        <v>0</v>
      </c>
      <c r="D349" s="539">
        <f t="shared" ref="D349:F349" si="61">D339+D344</f>
        <v>0</v>
      </c>
      <c r="E349" s="539">
        <f t="shared" si="61"/>
        <v>0</v>
      </c>
      <c r="F349" s="539">
        <f t="shared" si="61"/>
        <v>0</v>
      </c>
    </row>
    <row r="350" spans="2:6" ht="15.75" thickBot="1" x14ac:dyDescent="0.3">
      <c r="B350" s="556"/>
      <c r="C350" s="557"/>
      <c r="D350" s="557"/>
      <c r="E350" s="557"/>
      <c r="F350" s="557"/>
    </row>
    <row r="351" spans="2:6" ht="27" customHeight="1" thickBot="1" x14ac:dyDescent="0.3">
      <c r="B351" s="525" t="s">
        <v>475</v>
      </c>
      <c r="C351" s="558">
        <f>C352+C355+C358+C364+C367+C378</f>
        <v>212960000</v>
      </c>
      <c r="D351" s="558">
        <f t="shared" ref="D351:F352" si="62">D352+D355+D358+D364+D367+D378</f>
        <v>213000000</v>
      </c>
      <c r="E351" s="558">
        <f t="shared" si="62"/>
        <v>213000000</v>
      </c>
      <c r="F351" s="558">
        <f t="shared" si="62"/>
        <v>213000000</v>
      </c>
    </row>
    <row r="352" spans="2:6" ht="24.75" thickBot="1" x14ac:dyDescent="0.3">
      <c r="B352" s="525" t="s">
        <v>476</v>
      </c>
      <c r="C352" s="558">
        <f>C353+C356+C359+C365+C368+C379</f>
        <v>212960000</v>
      </c>
      <c r="D352" s="558">
        <f t="shared" si="62"/>
        <v>213000000</v>
      </c>
      <c r="E352" s="558">
        <f t="shared" si="62"/>
        <v>213000000</v>
      </c>
      <c r="F352" s="558">
        <f t="shared" si="62"/>
        <v>213000000</v>
      </c>
    </row>
    <row r="353" spans="2:7" ht="15.75" thickBot="1" x14ac:dyDescent="0.3">
      <c r="B353" s="535" t="s">
        <v>436</v>
      </c>
      <c r="C353" s="559">
        <f>C354+C355</f>
        <v>21100000</v>
      </c>
      <c r="D353" s="559">
        <f t="shared" ref="D353:F353" si="63">D354+D355</f>
        <v>21100000</v>
      </c>
      <c r="E353" s="559">
        <f t="shared" si="63"/>
        <v>21100000</v>
      </c>
      <c r="F353" s="559">
        <f t="shared" si="63"/>
        <v>21100000</v>
      </c>
    </row>
    <row r="354" spans="2:7" ht="15.75" thickBot="1" x14ac:dyDescent="0.3">
      <c r="B354" s="537" t="s">
        <v>437</v>
      </c>
      <c r="C354" s="539">
        <f t="shared" ref="C354:F355" si="64">C44+C81+C118</f>
        <v>21100000</v>
      </c>
      <c r="D354" s="539">
        <f t="shared" si="64"/>
        <v>21100000</v>
      </c>
      <c r="E354" s="539">
        <f t="shared" si="64"/>
        <v>21100000</v>
      </c>
      <c r="F354" s="539">
        <f t="shared" si="64"/>
        <v>21100000</v>
      </c>
      <c r="G354" s="533"/>
    </row>
    <row r="355" spans="2:7" ht="15.75" thickBot="1" x14ac:dyDescent="0.3">
      <c r="B355" s="537" t="s">
        <v>477</v>
      </c>
      <c r="C355" s="539">
        <f t="shared" si="64"/>
        <v>0</v>
      </c>
      <c r="D355" s="539">
        <f t="shared" si="64"/>
        <v>0</v>
      </c>
      <c r="E355" s="539">
        <f t="shared" si="64"/>
        <v>0</v>
      </c>
      <c r="F355" s="539">
        <f t="shared" si="64"/>
        <v>0</v>
      </c>
      <c r="G355" s="533"/>
    </row>
    <row r="356" spans="2:7" ht="24.75" thickBot="1" x14ac:dyDescent="0.3">
      <c r="B356" s="535" t="s">
        <v>478</v>
      </c>
      <c r="C356" s="559">
        <f>C357+C358</f>
        <v>3530000</v>
      </c>
      <c r="D356" s="559">
        <f t="shared" ref="D356:F356" si="65">D357+D358</f>
        <v>3530000</v>
      </c>
      <c r="E356" s="559">
        <f t="shared" si="65"/>
        <v>3530000</v>
      </c>
      <c r="F356" s="559">
        <f t="shared" si="65"/>
        <v>3530000</v>
      </c>
      <c r="G356" s="533"/>
    </row>
    <row r="357" spans="2:7" ht="15.75" thickBot="1" x14ac:dyDescent="0.3">
      <c r="B357" s="537" t="s">
        <v>437</v>
      </c>
      <c r="C357" s="536">
        <f>C47+C84+C121</f>
        <v>3530000</v>
      </c>
      <c r="D357" s="536">
        <f>D47+D84+D121</f>
        <v>3530000</v>
      </c>
      <c r="E357" s="536">
        <f>E47+E84+E121</f>
        <v>3530000</v>
      </c>
      <c r="F357" s="536">
        <f>F47+F84+F121</f>
        <v>3530000</v>
      </c>
      <c r="G357" s="533"/>
    </row>
    <row r="358" spans="2:7" ht="15.75" thickBot="1" x14ac:dyDescent="0.3">
      <c r="B358" s="537" t="s">
        <v>477</v>
      </c>
      <c r="C358" s="539">
        <f>C48+C85+C119</f>
        <v>0</v>
      </c>
      <c r="D358" s="539">
        <f>D48+D85+D119</f>
        <v>0</v>
      </c>
      <c r="E358" s="539">
        <f>E48+E85+E119</f>
        <v>0</v>
      </c>
      <c r="F358" s="539">
        <f>F48+F85+F119</f>
        <v>0</v>
      </c>
    </row>
    <row r="359" spans="2:7" ht="15.75" thickBot="1" x14ac:dyDescent="0.3">
      <c r="B359" s="535" t="s">
        <v>440</v>
      </c>
      <c r="C359" s="559">
        <f>C360+C361</f>
        <v>7230000</v>
      </c>
      <c r="D359" s="559">
        <f t="shared" ref="D359:F359" si="66">D360+D361</f>
        <v>7270000</v>
      </c>
      <c r="E359" s="559">
        <f t="shared" si="66"/>
        <v>7270000</v>
      </c>
      <c r="F359" s="559">
        <f t="shared" si="66"/>
        <v>7270000</v>
      </c>
    </row>
    <row r="360" spans="2:7" ht="15.75" thickBot="1" x14ac:dyDescent="0.3">
      <c r="B360" s="537" t="s">
        <v>437</v>
      </c>
      <c r="C360" s="539">
        <f>C50+C87+C124</f>
        <v>7230000</v>
      </c>
      <c r="D360" s="539">
        <f t="shared" ref="D360:F360" si="67">D50+D87+D124</f>
        <v>7270000</v>
      </c>
      <c r="E360" s="539">
        <f t="shared" si="67"/>
        <v>7270000</v>
      </c>
      <c r="F360" s="539">
        <f t="shared" si="67"/>
        <v>7270000</v>
      </c>
      <c r="G360" s="533"/>
    </row>
    <row r="361" spans="2:7" ht="15.75" thickBot="1" x14ac:dyDescent="0.3">
      <c r="B361" s="537" t="s">
        <v>477</v>
      </c>
      <c r="C361" s="539">
        <f>C51+C88+C125</f>
        <v>0</v>
      </c>
      <c r="D361" s="539">
        <f>D51+D88+D125</f>
        <v>0</v>
      </c>
      <c r="E361" s="539">
        <f>E51+E88+E125</f>
        <v>0</v>
      </c>
      <c r="F361" s="539">
        <f>F51+F88+F125</f>
        <v>0</v>
      </c>
    </row>
    <row r="362" spans="2:7" ht="15.75" thickBot="1" x14ac:dyDescent="0.3">
      <c r="B362" s="535" t="s">
        <v>441</v>
      </c>
      <c r="C362" s="559">
        <f>C363+C364</f>
        <v>0</v>
      </c>
      <c r="D362" s="559">
        <f t="shared" ref="D362:F362" si="68">D363+D364</f>
        <v>0</v>
      </c>
      <c r="E362" s="559">
        <f t="shared" si="68"/>
        <v>0</v>
      </c>
      <c r="F362" s="559">
        <f t="shared" si="68"/>
        <v>0</v>
      </c>
    </row>
    <row r="363" spans="2:7" ht="15.75" thickBot="1" x14ac:dyDescent="0.3">
      <c r="B363" s="537" t="s">
        <v>437</v>
      </c>
      <c r="C363" s="536">
        <f t="shared" ref="C363:F364" si="69">C53+C90+C127</f>
        <v>0</v>
      </c>
      <c r="D363" s="536">
        <f t="shared" si="69"/>
        <v>0</v>
      </c>
      <c r="E363" s="536">
        <f t="shared" si="69"/>
        <v>0</v>
      </c>
      <c r="F363" s="536">
        <f t="shared" si="69"/>
        <v>0</v>
      </c>
    </row>
    <row r="364" spans="2:7" ht="15.75" thickBot="1" x14ac:dyDescent="0.3">
      <c r="B364" s="537" t="s">
        <v>477</v>
      </c>
      <c r="C364" s="539">
        <f t="shared" si="69"/>
        <v>0</v>
      </c>
      <c r="D364" s="539">
        <f t="shared" si="69"/>
        <v>0</v>
      </c>
      <c r="E364" s="539">
        <f t="shared" si="69"/>
        <v>0</v>
      </c>
      <c r="F364" s="539">
        <f t="shared" si="69"/>
        <v>0</v>
      </c>
    </row>
    <row r="365" spans="2:7" ht="15.75" thickBot="1" x14ac:dyDescent="0.3">
      <c r="B365" s="535" t="s">
        <v>442</v>
      </c>
      <c r="C365" s="559">
        <f>C366+C367</f>
        <v>60700000</v>
      </c>
      <c r="D365" s="559">
        <f t="shared" ref="D365:F365" si="70">D366+D367</f>
        <v>60700000</v>
      </c>
      <c r="E365" s="559">
        <f t="shared" si="70"/>
        <v>60700000</v>
      </c>
      <c r="F365" s="559">
        <f t="shared" si="70"/>
        <v>60700000</v>
      </c>
    </row>
    <row r="366" spans="2:7" ht="15.75" thickBot="1" x14ac:dyDescent="0.3">
      <c r="B366" s="537" t="s">
        <v>437</v>
      </c>
      <c r="C366" s="536">
        <f t="shared" ref="C366:F367" si="71">C56+C93+C130</f>
        <v>60700000</v>
      </c>
      <c r="D366" s="536">
        <f t="shared" si="71"/>
        <v>60700000</v>
      </c>
      <c r="E366" s="536">
        <f t="shared" si="71"/>
        <v>60700000</v>
      </c>
      <c r="F366" s="536">
        <f t="shared" si="71"/>
        <v>60700000</v>
      </c>
    </row>
    <row r="367" spans="2:7" ht="15.75" thickBot="1" x14ac:dyDescent="0.3">
      <c r="B367" s="537" t="s">
        <v>477</v>
      </c>
      <c r="C367" s="539">
        <f t="shared" si="71"/>
        <v>0</v>
      </c>
      <c r="D367" s="539">
        <f t="shared" si="71"/>
        <v>0</v>
      </c>
      <c r="E367" s="539">
        <f t="shared" si="71"/>
        <v>0</v>
      </c>
      <c r="F367" s="539">
        <f t="shared" si="71"/>
        <v>0</v>
      </c>
    </row>
    <row r="368" spans="2:7" ht="15.75" thickBot="1" x14ac:dyDescent="0.3">
      <c r="B368" s="535" t="s">
        <v>443</v>
      </c>
      <c r="C368" s="559">
        <f>C369+C370</f>
        <v>20400000</v>
      </c>
      <c r="D368" s="559">
        <f>D369+D370</f>
        <v>20400000</v>
      </c>
      <c r="E368" s="559">
        <f t="shared" ref="E368:F368" si="72">E369+E370</f>
        <v>20400000</v>
      </c>
      <c r="F368" s="559">
        <f t="shared" si="72"/>
        <v>20400000</v>
      </c>
    </row>
    <row r="369" spans="2:6" ht="15.75" thickBot="1" x14ac:dyDescent="0.3">
      <c r="B369" s="537" t="s">
        <v>437</v>
      </c>
      <c r="C369" s="536">
        <f t="shared" ref="C369:F370" si="73">C59+C96+C133</f>
        <v>20400000</v>
      </c>
      <c r="D369" s="536">
        <f t="shared" si="73"/>
        <v>20400000</v>
      </c>
      <c r="E369" s="536">
        <f t="shared" si="73"/>
        <v>20400000</v>
      </c>
      <c r="F369" s="536">
        <f t="shared" si="73"/>
        <v>20400000</v>
      </c>
    </row>
    <row r="370" spans="2:6" ht="15.75" thickBot="1" x14ac:dyDescent="0.3">
      <c r="B370" s="537" t="s">
        <v>477</v>
      </c>
      <c r="C370" s="539">
        <f t="shared" si="73"/>
        <v>0</v>
      </c>
      <c r="D370" s="539">
        <f t="shared" si="73"/>
        <v>0</v>
      </c>
      <c r="E370" s="539">
        <f t="shared" si="73"/>
        <v>0</v>
      </c>
      <c r="F370" s="539">
        <f t="shared" si="73"/>
        <v>0</v>
      </c>
    </row>
    <row r="371" spans="2:6" ht="24.75" thickBot="1" x14ac:dyDescent="0.3">
      <c r="B371" s="535" t="s">
        <v>444</v>
      </c>
      <c r="C371" s="559">
        <f>C98+C61</f>
        <v>0</v>
      </c>
      <c r="D371" s="559">
        <f>D98+D61</f>
        <v>0</v>
      </c>
      <c r="E371" s="559">
        <f>E98+E61</f>
        <v>0</v>
      </c>
      <c r="F371" s="559">
        <f>F98+F61</f>
        <v>0</v>
      </c>
    </row>
    <row r="372" spans="2:6" ht="15.75" thickBot="1" x14ac:dyDescent="0.3">
      <c r="B372" s="537" t="s">
        <v>437</v>
      </c>
      <c r="C372" s="536">
        <f t="shared" ref="C372:F373" si="74">C62+C99+C136</f>
        <v>0</v>
      </c>
      <c r="D372" s="536">
        <f t="shared" si="74"/>
        <v>0</v>
      </c>
      <c r="E372" s="536">
        <f t="shared" si="74"/>
        <v>0</v>
      </c>
      <c r="F372" s="536">
        <f t="shared" si="74"/>
        <v>0</v>
      </c>
    </row>
    <row r="373" spans="2:6" ht="15.75" thickBot="1" x14ac:dyDescent="0.3">
      <c r="B373" s="537" t="s">
        <v>477</v>
      </c>
      <c r="C373" s="539">
        <f t="shared" si="74"/>
        <v>0</v>
      </c>
      <c r="D373" s="539">
        <f t="shared" si="74"/>
        <v>0</v>
      </c>
      <c r="E373" s="539">
        <f t="shared" si="74"/>
        <v>0</v>
      </c>
      <c r="F373" s="539">
        <f t="shared" si="74"/>
        <v>0</v>
      </c>
    </row>
    <row r="374" spans="2:6" ht="15.75" thickBot="1" x14ac:dyDescent="0.3">
      <c r="B374" s="535" t="s">
        <v>479</v>
      </c>
      <c r="C374" s="559">
        <f>C375+C376+C377+C378</f>
        <v>0</v>
      </c>
      <c r="D374" s="559">
        <f t="shared" ref="D374:F374" si="75">D375+D376+D377+D378</f>
        <v>0</v>
      </c>
      <c r="E374" s="559">
        <f t="shared" si="75"/>
        <v>0</v>
      </c>
      <c r="F374" s="559">
        <f t="shared" si="75"/>
        <v>0</v>
      </c>
    </row>
    <row r="375" spans="2:6" ht="15.75" thickBot="1" x14ac:dyDescent="0.3">
      <c r="B375" s="537" t="s">
        <v>437</v>
      </c>
      <c r="C375" s="536">
        <f t="shared" ref="C375:F378" si="76">C159+C184+C209+C235+C264+C289+C314+C340</f>
        <v>0</v>
      </c>
      <c r="D375" s="536">
        <f t="shared" si="76"/>
        <v>0</v>
      </c>
      <c r="E375" s="536">
        <f t="shared" si="76"/>
        <v>0</v>
      </c>
      <c r="F375" s="536">
        <f t="shared" si="76"/>
        <v>0</v>
      </c>
    </row>
    <row r="376" spans="2:6" ht="15.75" thickBot="1" x14ac:dyDescent="0.3">
      <c r="B376" s="537" t="s">
        <v>480</v>
      </c>
      <c r="C376" s="536">
        <f t="shared" si="76"/>
        <v>0</v>
      </c>
      <c r="D376" s="536">
        <f t="shared" si="76"/>
        <v>0</v>
      </c>
      <c r="E376" s="536">
        <f t="shared" si="76"/>
        <v>0</v>
      </c>
      <c r="F376" s="536">
        <f t="shared" si="76"/>
        <v>0</v>
      </c>
    </row>
    <row r="377" spans="2:6" ht="15.75" thickBot="1" x14ac:dyDescent="0.3">
      <c r="B377" s="537" t="s">
        <v>454</v>
      </c>
      <c r="C377" s="536">
        <f t="shared" si="76"/>
        <v>0</v>
      </c>
      <c r="D377" s="536">
        <f t="shared" si="76"/>
        <v>0</v>
      </c>
      <c r="E377" s="536">
        <f t="shared" si="76"/>
        <v>0</v>
      </c>
      <c r="F377" s="536">
        <f t="shared" si="76"/>
        <v>0</v>
      </c>
    </row>
    <row r="378" spans="2:6" ht="15.75" thickBot="1" x14ac:dyDescent="0.3">
      <c r="B378" s="537" t="s">
        <v>455</v>
      </c>
      <c r="C378" s="536">
        <f t="shared" si="76"/>
        <v>0</v>
      </c>
      <c r="D378" s="536">
        <f t="shared" si="76"/>
        <v>0</v>
      </c>
      <c r="E378" s="536">
        <f t="shared" si="76"/>
        <v>0</v>
      </c>
      <c r="F378" s="536">
        <f t="shared" si="76"/>
        <v>0</v>
      </c>
    </row>
    <row r="379" spans="2:6" ht="15.75" thickBot="1" x14ac:dyDescent="0.3">
      <c r="B379" s="535" t="s">
        <v>481</v>
      </c>
      <c r="C379" s="559">
        <f>C380+C381+C382+C383</f>
        <v>100000000</v>
      </c>
      <c r="D379" s="559">
        <f t="shared" ref="D379:F379" si="77">D380+D381+D382+D383</f>
        <v>100000000</v>
      </c>
      <c r="E379" s="559">
        <f t="shared" si="77"/>
        <v>100000000</v>
      </c>
      <c r="F379" s="559">
        <f t="shared" si="77"/>
        <v>100000000</v>
      </c>
    </row>
    <row r="380" spans="2:6" ht="15.75" thickBot="1" x14ac:dyDescent="0.3">
      <c r="B380" s="537" t="s">
        <v>437</v>
      </c>
      <c r="C380" s="536">
        <f t="shared" ref="C380:F383" si="78">C164+C189+C214+C240+C269+C294+C319+C345</f>
        <v>50000000</v>
      </c>
      <c r="D380" s="536">
        <f t="shared" si="78"/>
        <v>50000000</v>
      </c>
      <c r="E380" s="536">
        <f t="shared" si="78"/>
        <v>50000000</v>
      </c>
      <c r="F380" s="536">
        <f t="shared" si="78"/>
        <v>50000000</v>
      </c>
    </row>
    <row r="381" spans="2:6" ht="15.75" thickBot="1" x14ac:dyDescent="0.3">
      <c r="B381" s="537" t="s">
        <v>480</v>
      </c>
      <c r="C381" s="536">
        <f t="shared" si="78"/>
        <v>50000000</v>
      </c>
      <c r="D381" s="536">
        <f t="shared" si="78"/>
        <v>50000000</v>
      </c>
      <c r="E381" s="536">
        <f t="shared" si="78"/>
        <v>50000000</v>
      </c>
      <c r="F381" s="536">
        <f t="shared" si="78"/>
        <v>50000000</v>
      </c>
    </row>
    <row r="382" spans="2:6" ht="15.75" thickBot="1" x14ac:dyDescent="0.3">
      <c r="B382" s="537" t="s">
        <v>454</v>
      </c>
      <c r="C382" s="536">
        <f t="shared" si="78"/>
        <v>0</v>
      </c>
      <c r="D382" s="536">
        <f t="shared" si="78"/>
        <v>0</v>
      </c>
      <c r="E382" s="536">
        <f t="shared" si="78"/>
        <v>0</v>
      </c>
      <c r="F382" s="536">
        <f t="shared" si="78"/>
        <v>0</v>
      </c>
    </row>
    <row r="383" spans="2:6" ht="15.75" thickBot="1" x14ac:dyDescent="0.3">
      <c r="B383" s="537" t="s">
        <v>455</v>
      </c>
      <c r="C383" s="536">
        <f t="shared" si="78"/>
        <v>0</v>
      </c>
      <c r="D383" s="536">
        <f t="shared" si="78"/>
        <v>0</v>
      </c>
      <c r="E383" s="536">
        <f t="shared" si="78"/>
        <v>0</v>
      </c>
      <c r="F383" s="536">
        <f t="shared" si="78"/>
        <v>0</v>
      </c>
    </row>
    <row r="384" spans="2:6" ht="15.75" thickBot="1" x14ac:dyDescent="0.3">
      <c r="B384" s="541" t="s">
        <v>482</v>
      </c>
      <c r="C384" s="542">
        <f>IF(C352-C351=0,0,"Error")</f>
        <v>0</v>
      </c>
      <c r="D384" s="542">
        <f>IF(D352-D351=0,0,"Error")</f>
        <v>0</v>
      </c>
      <c r="E384" s="542">
        <f>IF(E352-E351=0,0,"Error")</f>
        <v>0</v>
      </c>
      <c r="F384" s="542">
        <f>IF(F352-F351=0,0,"Error")</f>
        <v>0</v>
      </c>
    </row>
    <row r="385" spans="2:6" x14ac:dyDescent="0.25">
      <c r="B385" s="560"/>
      <c r="C385" s="561"/>
      <c r="D385" s="561"/>
      <c r="E385" s="561"/>
      <c r="F385" s="561"/>
    </row>
  </sheetData>
  <mergeCells count="85">
    <mergeCell ref="B27:F27"/>
    <mergeCell ref="B2:G2"/>
    <mergeCell ref="B3:F3"/>
    <mergeCell ref="C5:F5"/>
    <mergeCell ref="C6:F6"/>
    <mergeCell ref="C7:F7"/>
    <mergeCell ref="B8:F8"/>
    <mergeCell ref="B9:F11"/>
    <mergeCell ref="C12:F12"/>
    <mergeCell ref="B13:B14"/>
    <mergeCell ref="C23:F23"/>
    <mergeCell ref="B24:F24"/>
    <mergeCell ref="B77:F77"/>
    <mergeCell ref="B28:F28"/>
    <mergeCell ref="C29:F29"/>
    <mergeCell ref="C30:F30"/>
    <mergeCell ref="C31:F31"/>
    <mergeCell ref="B32:B33"/>
    <mergeCell ref="B40:F40"/>
    <mergeCell ref="B41:B42"/>
    <mergeCell ref="C66:F66"/>
    <mergeCell ref="C67:F67"/>
    <mergeCell ref="C68:F68"/>
    <mergeCell ref="B69:B70"/>
    <mergeCell ref="C144:F144"/>
    <mergeCell ref="C145:F145"/>
    <mergeCell ref="B78:B79"/>
    <mergeCell ref="C103:F103"/>
    <mergeCell ref="C104:F104"/>
    <mergeCell ref="C105:F105"/>
    <mergeCell ref="B106:B107"/>
    <mergeCell ref="B114:F114"/>
    <mergeCell ref="B115:B116"/>
    <mergeCell ref="B140:F140"/>
    <mergeCell ref="B141:F141"/>
    <mergeCell ref="C142:F142"/>
    <mergeCell ref="E143:F143"/>
    <mergeCell ref="C196:F196"/>
    <mergeCell ref="C146:F146"/>
    <mergeCell ref="B147:B148"/>
    <mergeCell ref="B155:F155"/>
    <mergeCell ref="B156:B157"/>
    <mergeCell ref="E169:F169"/>
    <mergeCell ref="C170:F170"/>
    <mergeCell ref="C171:F171"/>
    <mergeCell ref="B172:B173"/>
    <mergeCell ref="B180:F180"/>
    <mergeCell ref="B181:B182"/>
    <mergeCell ref="C195:F195"/>
    <mergeCell ref="C247:F247"/>
    <mergeCell ref="B197:B198"/>
    <mergeCell ref="B205:F205"/>
    <mergeCell ref="B206:B207"/>
    <mergeCell ref="C219:F219"/>
    <mergeCell ref="C221:F221"/>
    <mergeCell ref="C222:F222"/>
    <mergeCell ref="B223:B224"/>
    <mergeCell ref="B231:F231"/>
    <mergeCell ref="B232:B233"/>
    <mergeCell ref="B245:F245"/>
    <mergeCell ref="B246:F246"/>
    <mergeCell ref="E248:F248"/>
    <mergeCell ref="C249:F249"/>
    <mergeCell ref="C250:F250"/>
    <mergeCell ref="C251:F251"/>
    <mergeCell ref="B252:B253"/>
    <mergeCell ref="B310:F310"/>
    <mergeCell ref="B260:F260"/>
    <mergeCell ref="B261:B262"/>
    <mergeCell ref="E274:F274"/>
    <mergeCell ref="C275:F275"/>
    <mergeCell ref="C276:F276"/>
    <mergeCell ref="B277:B278"/>
    <mergeCell ref="B285:F285"/>
    <mergeCell ref="B286:B287"/>
    <mergeCell ref="C300:F300"/>
    <mergeCell ref="C301:F301"/>
    <mergeCell ref="B302:B303"/>
    <mergeCell ref="B337:B338"/>
    <mergeCell ref="B311:B312"/>
    <mergeCell ref="C324:F324"/>
    <mergeCell ref="C326:F326"/>
    <mergeCell ref="C327:F327"/>
    <mergeCell ref="B328:B329"/>
    <mergeCell ref="B336:F336"/>
  </mergeCells>
  <pageMargins left="0.7" right="0.7" top="0.75" bottom="0.75"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8"/>
  <sheetViews>
    <sheetView view="pageBreakPreview" zoomScale="73" zoomScaleNormal="100" zoomScaleSheetLayoutView="73" workbookViewId="0">
      <selection activeCell="L71" sqref="L1:L1048576"/>
    </sheetView>
  </sheetViews>
  <sheetFormatPr defaultRowHeight="15" x14ac:dyDescent="0.25"/>
  <cols>
    <col min="1" max="1" width="6.7109375" style="330" customWidth="1"/>
    <col min="2" max="2" width="23.28515625" style="330" customWidth="1"/>
    <col min="3" max="6" width="11.7109375" style="330" customWidth="1"/>
    <col min="7" max="8" width="9.140625" style="330"/>
    <col min="9" max="9" width="11" style="330" customWidth="1"/>
    <col min="10" max="10" width="11" style="330" bestFit="1" customWidth="1"/>
    <col min="11" max="16384" width="9.140625" style="330"/>
  </cols>
  <sheetData>
    <row r="2" spans="1:7" ht="18" customHeight="1" x14ac:dyDescent="0.25">
      <c r="A2" s="2253" t="s">
        <v>402</v>
      </c>
      <c r="B2" s="2253"/>
      <c r="C2" s="2253"/>
      <c r="D2" s="2253"/>
      <c r="E2" s="2253"/>
      <c r="F2" s="2253"/>
      <c r="G2" s="2253"/>
    </row>
    <row r="3" spans="1:7" ht="18" customHeight="1" x14ac:dyDescent="0.25">
      <c r="A3" s="329"/>
      <c r="B3" s="2254" t="s">
        <v>403</v>
      </c>
      <c r="C3" s="2254"/>
      <c r="D3" s="2254"/>
      <c r="E3" s="2254"/>
      <c r="F3" s="2254"/>
      <c r="G3" s="329"/>
    </row>
    <row r="4" spans="1:7" ht="15.75" thickBot="1" x14ac:dyDescent="0.3"/>
    <row r="5" spans="1:7" ht="26.25" thickBot="1" x14ac:dyDescent="0.3">
      <c r="B5" s="331" t="s">
        <v>6</v>
      </c>
      <c r="C5" s="2255" t="s">
        <v>552</v>
      </c>
      <c r="D5" s="2255"/>
      <c r="E5" s="2255"/>
      <c r="F5" s="2255"/>
    </row>
    <row r="6" spans="1:7" ht="15.75" thickBot="1" x14ac:dyDescent="0.3">
      <c r="B6" s="331" t="s">
        <v>8</v>
      </c>
      <c r="C6" s="2256" t="s">
        <v>553</v>
      </c>
      <c r="D6" s="2257"/>
      <c r="E6" s="2257"/>
      <c r="F6" s="2258"/>
    </row>
    <row r="7" spans="1:7" ht="26.25" thickBot="1" x14ac:dyDescent="0.3">
      <c r="B7" s="331" t="s">
        <v>10</v>
      </c>
      <c r="C7" s="2259" t="s">
        <v>406</v>
      </c>
      <c r="D7" s="2260"/>
      <c r="E7" s="2260"/>
      <c r="F7" s="2261"/>
    </row>
    <row r="8" spans="1:7" ht="15.75" thickBot="1" x14ac:dyDescent="0.3">
      <c r="B8" s="2262" t="s">
        <v>12</v>
      </c>
      <c r="C8" s="2263"/>
      <c r="D8" s="2263"/>
      <c r="E8" s="2263"/>
      <c r="F8" s="2264"/>
    </row>
    <row r="9" spans="1:7" ht="15.75" thickBot="1" x14ac:dyDescent="0.3">
      <c r="B9" s="2265" t="s">
        <v>554</v>
      </c>
      <c r="C9" s="2266"/>
      <c r="D9" s="2266"/>
      <c r="E9" s="2266"/>
      <c r="F9" s="2267"/>
    </row>
    <row r="10" spans="1:7" ht="36.75" customHeight="1" thickBot="1" x14ac:dyDescent="0.3">
      <c r="B10" s="2265"/>
      <c r="C10" s="2266"/>
      <c r="D10" s="2266"/>
      <c r="E10" s="2266"/>
      <c r="F10" s="2267"/>
    </row>
    <row r="11" spans="1:7" ht="15.75" thickBot="1" x14ac:dyDescent="0.3">
      <c r="B11" s="2265"/>
      <c r="C11" s="2266"/>
      <c r="D11" s="2266"/>
      <c r="E11" s="2266"/>
      <c r="F11" s="2267"/>
    </row>
    <row r="12" spans="1:7" ht="38.25" customHeight="1" thickBot="1" x14ac:dyDescent="0.3">
      <c r="B12" s="332" t="s">
        <v>14</v>
      </c>
      <c r="C12" s="2268" t="s">
        <v>555</v>
      </c>
      <c r="D12" s="2269"/>
      <c r="E12" s="2269"/>
      <c r="F12" s="2270"/>
    </row>
    <row r="13" spans="1:7" ht="23.25" customHeight="1" x14ac:dyDescent="0.25">
      <c r="B13" s="2202" t="s">
        <v>179</v>
      </c>
      <c r="C13" s="333">
        <v>2023</v>
      </c>
      <c r="D13" s="333">
        <v>2024</v>
      </c>
      <c r="E13" s="333">
        <v>2025</v>
      </c>
      <c r="F13" s="333">
        <v>2026</v>
      </c>
    </row>
    <row r="14" spans="1:7" ht="15.75" thickBot="1" x14ac:dyDescent="0.3">
      <c r="B14" s="2203"/>
      <c r="C14" s="335" t="s">
        <v>22</v>
      </c>
      <c r="D14" s="335" t="s">
        <v>23</v>
      </c>
      <c r="E14" s="335" t="s">
        <v>23</v>
      </c>
      <c r="F14" s="335" t="s">
        <v>23</v>
      </c>
    </row>
    <row r="15" spans="1:7" ht="18.75" customHeight="1" thickBot="1" x14ac:dyDescent="0.3">
      <c r="B15" s="336" t="s">
        <v>556</v>
      </c>
      <c r="C15" s="337" t="s">
        <v>530</v>
      </c>
      <c r="D15" s="337" t="s">
        <v>412</v>
      </c>
      <c r="E15" s="337" t="s">
        <v>412</v>
      </c>
      <c r="F15" s="337" t="s">
        <v>412</v>
      </c>
    </row>
    <row r="16" spans="1:7" ht="15.75" thickBot="1" x14ac:dyDescent="0.3">
      <c r="B16" s="336" t="s">
        <v>557</v>
      </c>
      <c r="C16" s="337" t="s">
        <v>558</v>
      </c>
      <c r="D16" s="337" t="s">
        <v>558</v>
      </c>
      <c r="E16" s="337" t="s">
        <v>558</v>
      </c>
      <c r="F16" s="337" t="s">
        <v>558</v>
      </c>
    </row>
    <row r="17" spans="2:11" ht="15.75" thickBot="1" x14ac:dyDescent="0.3">
      <c r="B17" s="336"/>
      <c r="C17" s="337"/>
      <c r="D17" s="337"/>
      <c r="E17" s="337"/>
      <c r="F17" s="337"/>
    </row>
    <row r="18" spans="2:11" ht="32.25" customHeight="1" thickBot="1" x14ac:dyDescent="0.3">
      <c r="B18" s="338" t="s">
        <v>422</v>
      </c>
      <c r="C18" s="2271" t="s">
        <v>559</v>
      </c>
      <c r="D18" s="2272"/>
      <c r="E18" s="2272"/>
      <c r="F18" s="2273"/>
    </row>
    <row r="19" spans="2:11" ht="23.25" customHeight="1" thickBot="1" x14ac:dyDescent="0.3">
      <c r="B19" s="2210" t="s">
        <v>489</v>
      </c>
      <c r="C19" s="2211"/>
      <c r="D19" s="2211"/>
      <c r="E19" s="2211"/>
      <c r="F19" s="2212"/>
      <c r="I19" s="339"/>
      <c r="K19" s="339"/>
    </row>
    <row r="20" spans="2:11" ht="40.5" customHeight="1" thickBot="1" x14ac:dyDescent="0.3">
      <c r="B20" s="336" t="s">
        <v>560</v>
      </c>
      <c r="C20" s="340" t="s">
        <v>561</v>
      </c>
      <c r="D20" s="340" t="s">
        <v>561</v>
      </c>
      <c r="E20" s="340" t="s">
        <v>561</v>
      </c>
      <c r="F20" s="340" t="s">
        <v>561</v>
      </c>
      <c r="H20" s="341"/>
    </row>
    <row r="21" spans="2:11" ht="30.75" customHeight="1" thickBot="1" x14ac:dyDescent="0.3">
      <c r="B21" s="336" t="s">
        <v>531</v>
      </c>
      <c r="C21" s="342">
        <v>2</v>
      </c>
      <c r="D21" s="343">
        <v>2</v>
      </c>
      <c r="E21" s="343">
        <v>2</v>
      </c>
      <c r="F21" s="343">
        <v>2</v>
      </c>
    </row>
    <row r="22" spans="2:11" ht="24" customHeight="1" thickBot="1" x14ac:dyDescent="0.3">
      <c r="B22" s="2250" t="s">
        <v>493</v>
      </c>
      <c r="C22" s="2251"/>
      <c r="D22" s="2251"/>
      <c r="E22" s="2251"/>
      <c r="F22" s="2252"/>
    </row>
    <row r="23" spans="2:11" ht="15.75" thickBot="1" x14ac:dyDescent="0.3">
      <c r="B23" s="2216" t="s">
        <v>424</v>
      </c>
      <c r="C23" s="2217"/>
      <c r="D23" s="2217"/>
      <c r="E23" s="2217"/>
      <c r="F23" s="2218"/>
    </row>
    <row r="24" spans="2:11" ht="18.75" customHeight="1" thickBot="1" x14ac:dyDescent="0.3">
      <c r="B24" s="344" t="s">
        <v>425</v>
      </c>
      <c r="C24" s="2236" t="s">
        <v>562</v>
      </c>
      <c r="D24" s="2237"/>
      <c r="E24" s="2237"/>
      <c r="F24" s="2238"/>
    </row>
    <row r="25" spans="2:11" ht="36.75" customHeight="1" thickBot="1" x14ac:dyDescent="0.3">
      <c r="B25" s="336" t="s">
        <v>427</v>
      </c>
      <c r="C25" s="2239" t="s">
        <v>563</v>
      </c>
      <c r="D25" s="2240"/>
      <c r="E25" s="2240"/>
      <c r="F25" s="2241"/>
    </row>
    <row r="26" spans="2:11" ht="15.75" thickBot="1" x14ac:dyDescent="0.3">
      <c r="B26" s="336" t="s">
        <v>21</v>
      </c>
      <c r="C26" s="2199" t="s">
        <v>564</v>
      </c>
      <c r="D26" s="2200"/>
      <c r="E26" s="2200"/>
      <c r="F26" s="2201"/>
    </row>
    <row r="27" spans="2:11" ht="12.75" customHeight="1" x14ac:dyDescent="0.25">
      <c r="B27" s="2202"/>
      <c r="C27" s="333">
        <v>2023</v>
      </c>
      <c r="D27" s="333">
        <v>2024</v>
      </c>
      <c r="E27" s="333">
        <v>2025</v>
      </c>
      <c r="F27" s="333">
        <v>2026</v>
      </c>
    </row>
    <row r="28" spans="2:11" ht="9" customHeight="1" thickBot="1" x14ac:dyDescent="0.3">
      <c r="B28" s="2203"/>
      <c r="C28" s="345" t="s">
        <v>22</v>
      </c>
      <c r="D28" s="345" t="s">
        <v>23</v>
      </c>
      <c r="E28" s="345" t="s">
        <v>23</v>
      </c>
      <c r="F28" s="345" t="s">
        <v>23</v>
      </c>
    </row>
    <row r="29" spans="2:11" ht="15.75" thickBot="1" x14ac:dyDescent="0.3">
      <c r="B29" s="336" t="s">
        <v>33</v>
      </c>
      <c r="C29" s="346">
        <v>4</v>
      </c>
      <c r="D29" s="346">
        <v>4</v>
      </c>
      <c r="E29" s="346">
        <v>4</v>
      </c>
      <c r="F29" s="346">
        <v>4</v>
      </c>
    </row>
    <row r="30" spans="2:11" ht="15.75" thickBot="1" x14ac:dyDescent="0.3">
      <c r="B30" s="336" t="s">
        <v>431</v>
      </c>
      <c r="C30" s="347">
        <v>130425</v>
      </c>
      <c r="D30" s="347">
        <v>125925</v>
      </c>
      <c r="E30" s="347">
        <v>125925</v>
      </c>
      <c r="F30" s="347">
        <v>125925</v>
      </c>
    </row>
    <row r="31" spans="2:11" ht="15.75" thickBot="1" x14ac:dyDescent="0.3">
      <c r="B31" s="336" t="s">
        <v>432</v>
      </c>
      <c r="C31" s="347">
        <f>C30/C29</f>
        <v>32606.25</v>
      </c>
      <c r="D31" s="346">
        <f t="shared" ref="D31:F31" si="0">D30/D29</f>
        <v>31481.25</v>
      </c>
      <c r="E31" s="346">
        <f t="shared" si="0"/>
        <v>31481.25</v>
      </c>
      <c r="F31" s="346">
        <f t="shared" si="0"/>
        <v>31481.25</v>
      </c>
    </row>
    <row r="32" spans="2:11" ht="15.75" thickBot="1" x14ac:dyDescent="0.3">
      <c r="B32" s="336" t="s">
        <v>433</v>
      </c>
      <c r="C32" s="334" t="s">
        <v>499</v>
      </c>
      <c r="D32" s="348">
        <f>D29/C29-1</f>
        <v>0</v>
      </c>
      <c r="E32" s="348">
        <f t="shared" ref="E32:F34" si="1">E29/D29-1</f>
        <v>0</v>
      </c>
      <c r="F32" s="348">
        <f t="shared" si="1"/>
        <v>0</v>
      </c>
      <c r="H32" s="349"/>
      <c r="I32" s="349"/>
      <c r="J32" s="349"/>
      <c r="K32" s="349"/>
    </row>
    <row r="33" spans="2:9" ht="15.75" thickBot="1" x14ac:dyDescent="0.3">
      <c r="B33" s="336" t="s">
        <v>434</v>
      </c>
      <c r="C33" s="334" t="s">
        <v>499</v>
      </c>
      <c r="D33" s="348">
        <f>D30/C30-1</f>
        <v>-3.4502587694077103E-2</v>
      </c>
      <c r="E33" s="348">
        <f t="shared" si="1"/>
        <v>0</v>
      </c>
      <c r="F33" s="348">
        <f t="shared" si="1"/>
        <v>0</v>
      </c>
    </row>
    <row r="34" spans="2:9" ht="15.75" thickBot="1" x14ac:dyDescent="0.3">
      <c r="B34" s="336" t="s">
        <v>47</v>
      </c>
      <c r="C34" s="334" t="s">
        <v>499</v>
      </c>
      <c r="D34" s="348">
        <f>D31/C31-1</f>
        <v>-3.4502587694077103E-2</v>
      </c>
      <c r="E34" s="348">
        <f t="shared" si="1"/>
        <v>0</v>
      </c>
      <c r="F34" s="348">
        <f t="shared" si="1"/>
        <v>0</v>
      </c>
    </row>
    <row r="35" spans="2:9" ht="15.75" thickBot="1" x14ac:dyDescent="0.3">
      <c r="B35" s="2204" t="s">
        <v>565</v>
      </c>
      <c r="C35" s="2205"/>
      <c r="D35" s="2205"/>
      <c r="E35" s="2205"/>
      <c r="F35" s="2206"/>
    </row>
    <row r="36" spans="2:9" ht="12.75" customHeight="1" x14ac:dyDescent="0.25">
      <c r="B36" s="2202"/>
      <c r="C36" s="333">
        <v>2023</v>
      </c>
      <c r="D36" s="333">
        <v>2024</v>
      </c>
      <c r="E36" s="333">
        <v>2025</v>
      </c>
      <c r="F36" s="333">
        <v>2026</v>
      </c>
    </row>
    <row r="37" spans="2:9" ht="9" customHeight="1" thickBot="1" x14ac:dyDescent="0.3">
      <c r="B37" s="2203"/>
      <c r="C37" s="345" t="s">
        <v>22</v>
      </c>
      <c r="D37" s="345" t="s">
        <v>23</v>
      </c>
      <c r="E37" s="345" t="s">
        <v>23</v>
      </c>
      <c r="F37" s="345" t="s">
        <v>23</v>
      </c>
    </row>
    <row r="38" spans="2:9" ht="15.75" thickBot="1" x14ac:dyDescent="0.3">
      <c r="B38" s="350" t="s">
        <v>436</v>
      </c>
      <c r="C38" s="351">
        <v>14772</v>
      </c>
      <c r="D38" s="351">
        <v>11072</v>
      </c>
      <c r="E38" s="351">
        <v>11072</v>
      </c>
      <c r="F38" s="351">
        <v>11072</v>
      </c>
    </row>
    <row r="39" spans="2:9" ht="15.75" thickBot="1" x14ac:dyDescent="0.3">
      <c r="B39" s="352" t="s">
        <v>437</v>
      </c>
      <c r="C39" s="353">
        <v>14772</v>
      </c>
      <c r="D39" s="353">
        <v>11072</v>
      </c>
      <c r="E39" s="353">
        <v>11072</v>
      </c>
      <c r="F39" s="353">
        <v>11072</v>
      </c>
    </row>
    <row r="40" spans="2:9" ht="15.75" thickBot="1" x14ac:dyDescent="0.3">
      <c r="B40" s="352" t="s">
        <v>438</v>
      </c>
      <c r="C40" s="354"/>
      <c r="D40" s="354"/>
      <c r="E40" s="354"/>
      <c r="F40" s="354"/>
    </row>
    <row r="41" spans="2:9" ht="24.75" thickBot="1" x14ac:dyDescent="0.3">
      <c r="B41" s="350" t="s">
        <v>478</v>
      </c>
      <c r="C41" s="351">
        <v>2453</v>
      </c>
      <c r="D41" s="351">
        <v>1853</v>
      </c>
      <c r="E41" s="351">
        <v>1853</v>
      </c>
      <c r="F41" s="351">
        <v>1853</v>
      </c>
    </row>
    <row r="42" spans="2:9" ht="15.75" thickBot="1" x14ac:dyDescent="0.3">
      <c r="B42" s="352" t="s">
        <v>437</v>
      </c>
      <c r="C42" s="353">
        <v>2453</v>
      </c>
      <c r="D42" s="353">
        <v>1853</v>
      </c>
      <c r="E42" s="353">
        <v>1853</v>
      </c>
      <c r="F42" s="353">
        <v>1853</v>
      </c>
      <c r="I42" s="349"/>
    </row>
    <row r="43" spans="2:9" ht="15.75" thickBot="1" x14ac:dyDescent="0.3">
      <c r="B43" s="352" t="s">
        <v>438</v>
      </c>
      <c r="C43" s="354"/>
      <c r="D43" s="351"/>
      <c r="E43" s="351"/>
      <c r="F43" s="351"/>
      <c r="I43" s="349"/>
    </row>
    <row r="44" spans="2:9" ht="15.75" thickBot="1" x14ac:dyDescent="0.3">
      <c r="B44" s="350" t="s">
        <v>440</v>
      </c>
      <c r="C44" s="354">
        <f>C45+C46</f>
        <v>0</v>
      </c>
      <c r="D44" s="355">
        <v>0</v>
      </c>
      <c r="E44" s="355">
        <v>0</v>
      </c>
      <c r="F44" s="355">
        <v>0</v>
      </c>
    </row>
    <row r="45" spans="2:9" ht="15.75" thickBot="1" x14ac:dyDescent="0.3">
      <c r="B45" s="352" t="s">
        <v>437</v>
      </c>
      <c r="C45" s="353"/>
      <c r="D45" s="353"/>
      <c r="E45" s="353"/>
      <c r="F45" s="353"/>
    </row>
    <row r="46" spans="2:9" ht="15.75" thickBot="1" x14ac:dyDescent="0.3">
      <c r="B46" s="352" t="s">
        <v>438</v>
      </c>
      <c r="C46" s="354"/>
      <c r="D46" s="351"/>
      <c r="E46" s="351"/>
      <c r="F46" s="351"/>
    </row>
    <row r="47" spans="2:9" ht="15.75" thickBot="1" x14ac:dyDescent="0.3">
      <c r="B47" s="350" t="s">
        <v>441</v>
      </c>
      <c r="C47" s="354"/>
      <c r="D47" s="351"/>
      <c r="E47" s="351"/>
      <c r="F47" s="351"/>
    </row>
    <row r="48" spans="2:9" ht="15.75" thickBot="1" x14ac:dyDescent="0.3">
      <c r="B48" s="352" t="s">
        <v>437</v>
      </c>
      <c r="C48" s="354"/>
      <c r="D48" s="351"/>
      <c r="E48" s="351"/>
      <c r="F48" s="351"/>
    </row>
    <row r="49" spans="2:12" ht="15.75" thickBot="1" x14ac:dyDescent="0.3">
      <c r="B49" s="352" t="s">
        <v>438</v>
      </c>
      <c r="C49" s="354"/>
      <c r="D49" s="351"/>
      <c r="E49" s="351"/>
      <c r="F49" s="351"/>
    </row>
    <row r="50" spans="2:12" ht="15.75" thickBot="1" x14ac:dyDescent="0.3">
      <c r="B50" s="350" t="s">
        <v>442</v>
      </c>
      <c r="C50" s="354">
        <v>113000</v>
      </c>
      <c r="D50" s="355">
        <v>113000</v>
      </c>
      <c r="E50" s="355">
        <v>113000</v>
      </c>
      <c r="F50" s="355">
        <v>113000</v>
      </c>
    </row>
    <row r="51" spans="2:12" ht="15.75" thickBot="1" x14ac:dyDescent="0.3">
      <c r="B51" s="352" t="s">
        <v>437</v>
      </c>
      <c r="C51" s="354">
        <v>113000</v>
      </c>
      <c r="D51" s="355">
        <v>113000</v>
      </c>
      <c r="E51" s="355">
        <v>113000</v>
      </c>
      <c r="F51" s="355">
        <v>113000</v>
      </c>
    </row>
    <row r="52" spans="2:12" ht="15.75" thickBot="1" x14ac:dyDescent="0.3">
      <c r="B52" s="352" t="s">
        <v>438</v>
      </c>
      <c r="C52" s="354"/>
      <c r="D52" s="351"/>
      <c r="E52" s="351"/>
      <c r="F52" s="351"/>
    </row>
    <row r="53" spans="2:12" ht="15.75" thickBot="1" x14ac:dyDescent="0.3">
      <c r="B53" s="350" t="s">
        <v>443</v>
      </c>
      <c r="C53" s="354">
        <f>C54+C55</f>
        <v>0</v>
      </c>
      <c r="D53" s="351">
        <f t="shared" ref="D53:F53" si="2">D54+D55</f>
        <v>0</v>
      </c>
      <c r="E53" s="351">
        <f t="shared" si="2"/>
        <v>0</v>
      </c>
      <c r="F53" s="351">
        <f t="shared" si="2"/>
        <v>0</v>
      </c>
    </row>
    <row r="54" spans="2:12" ht="15.75" thickBot="1" x14ac:dyDescent="0.3">
      <c r="B54" s="352" t="s">
        <v>437</v>
      </c>
      <c r="C54" s="353"/>
      <c r="D54" s="351">
        <v>0</v>
      </c>
      <c r="E54" s="356">
        <v>0</v>
      </c>
      <c r="F54" s="356">
        <v>0</v>
      </c>
    </row>
    <row r="55" spans="2:12" ht="15.75" thickBot="1" x14ac:dyDescent="0.3">
      <c r="B55" s="352" t="s">
        <v>438</v>
      </c>
      <c r="C55" s="354"/>
      <c r="D55" s="351"/>
      <c r="E55" s="351"/>
      <c r="F55" s="351"/>
    </row>
    <row r="56" spans="2:12" ht="24.75" thickBot="1" x14ac:dyDescent="0.3">
      <c r="B56" s="350" t="s">
        <v>444</v>
      </c>
      <c r="C56" s="354">
        <v>200</v>
      </c>
      <c r="D56" s="351">
        <v>0</v>
      </c>
      <c r="E56" s="351">
        <f>D56*1.03*0.99</f>
        <v>0</v>
      </c>
      <c r="F56" s="351">
        <f>E56*1.03*0.99</f>
        <v>0</v>
      </c>
      <c r="I56" s="357"/>
    </row>
    <row r="57" spans="2:12" ht="15.75" thickBot="1" x14ac:dyDescent="0.3">
      <c r="B57" s="352" t="s">
        <v>437</v>
      </c>
      <c r="C57" s="354">
        <v>200</v>
      </c>
      <c r="D57" s="358"/>
      <c r="E57" s="358"/>
      <c r="F57" s="358"/>
      <c r="K57" s="359"/>
      <c r="L57" s="359"/>
    </row>
    <row r="58" spans="2:12" ht="15.75" thickBot="1" x14ac:dyDescent="0.3">
      <c r="B58" s="352" t="s">
        <v>438</v>
      </c>
      <c r="C58" s="354"/>
      <c r="D58" s="360"/>
      <c r="E58" s="358"/>
      <c r="F58" s="358"/>
    </row>
    <row r="59" spans="2:12" ht="15.75" thickBot="1" x14ac:dyDescent="0.3">
      <c r="B59" s="361" t="s">
        <v>457</v>
      </c>
      <c r="C59" s="354">
        <f>C56+C53+C50+C47+C44+C41+C38</f>
        <v>130425</v>
      </c>
      <c r="D59" s="362">
        <f>D56+D53+D50+D47+D44+D41+D38</f>
        <v>125925</v>
      </c>
      <c r="E59" s="362">
        <f t="shared" ref="E59:F59" si="3">E56+E53+E50+E47+E44+E41+E38</f>
        <v>125925</v>
      </c>
      <c r="F59" s="362">
        <f t="shared" si="3"/>
        <v>125925</v>
      </c>
    </row>
    <row r="60" spans="2:12" ht="15.75" thickBot="1" x14ac:dyDescent="0.3">
      <c r="B60" s="363" t="s">
        <v>482</v>
      </c>
      <c r="C60" s="364">
        <f>IF(C59-C30=0,0,"Error")</f>
        <v>0</v>
      </c>
      <c r="D60" s="364">
        <f>IF(D59-D30=0,0,"Error")</f>
        <v>0</v>
      </c>
      <c r="E60" s="364">
        <f>IF(E59-E30=0,0,"Error")</f>
        <v>0</v>
      </c>
      <c r="F60" s="364">
        <f>IF(F59-F30=0,0,"Error")</f>
        <v>0</v>
      </c>
    </row>
    <row r="61" spans="2:12" ht="23.25" thickBot="1" x14ac:dyDescent="0.3">
      <c r="B61" s="365" t="s">
        <v>566</v>
      </c>
      <c r="C61" s="2242" t="s">
        <v>567</v>
      </c>
      <c r="D61" s="2243"/>
      <c r="E61" s="2243"/>
      <c r="F61" s="2244"/>
    </row>
    <row r="62" spans="2:12" ht="45" customHeight="1" thickBot="1" x14ac:dyDescent="0.3">
      <c r="B62" s="336" t="s">
        <v>427</v>
      </c>
      <c r="C62" s="2242" t="s">
        <v>568</v>
      </c>
      <c r="D62" s="2245"/>
      <c r="E62" s="2245"/>
      <c r="F62" s="2246"/>
    </row>
    <row r="63" spans="2:12" ht="15.75" thickBot="1" x14ac:dyDescent="0.3">
      <c r="B63" s="336" t="s">
        <v>21</v>
      </c>
      <c r="C63" s="2247" t="s">
        <v>569</v>
      </c>
      <c r="D63" s="2248"/>
      <c r="E63" s="2248"/>
      <c r="F63" s="2249"/>
    </row>
    <row r="64" spans="2:12" ht="12.75" customHeight="1" x14ac:dyDescent="0.25">
      <c r="B64" s="2202"/>
      <c r="C64" s="333">
        <v>2023</v>
      </c>
      <c r="D64" s="333">
        <v>2024</v>
      </c>
      <c r="E64" s="333">
        <v>2025</v>
      </c>
      <c r="F64" s="333">
        <v>2026</v>
      </c>
    </row>
    <row r="65" spans="2:6" ht="9" customHeight="1" thickBot="1" x14ac:dyDescent="0.3">
      <c r="B65" s="2203"/>
      <c r="C65" s="345" t="s">
        <v>22</v>
      </c>
      <c r="D65" s="345" t="s">
        <v>23</v>
      </c>
      <c r="E65" s="345" t="s">
        <v>23</v>
      </c>
      <c r="F65" s="345" t="s">
        <v>23</v>
      </c>
    </row>
    <row r="66" spans="2:6" ht="15.75" thickBot="1" x14ac:dyDescent="0.3">
      <c r="B66" s="336" t="s">
        <v>33</v>
      </c>
      <c r="C66" s="366">
        <v>2</v>
      </c>
      <c r="D66" s="366">
        <v>2</v>
      </c>
      <c r="E66" s="366">
        <v>2</v>
      </c>
      <c r="F66" s="366">
        <v>2</v>
      </c>
    </row>
    <row r="67" spans="2:6" ht="15.75" thickBot="1" x14ac:dyDescent="0.3">
      <c r="B67" s="336" t="s">
        <v>431</v>
      </c>
      <c r="C67" s="347">
        <v>9245</v>
      </c>
      <c r="D67" s="347">
        <v>9575</v>
      </c>
      <c r="E67" s="347">
        <v>9575</v>
      </c>
      <c r="F67" s="347">
        <v>9575</v>
      </c>
    </row>
    <row r="68" spans="2:6" ht="15.75" thickBot="1" x14ac:dyDescent="0.3">
      <c r="B68" s="336" t="s">
        <v>432</v>
      </c>
      <c r="C68" s="347">
        <f>C67/C66</f>
        <v>4622.5</v>
      </c>
      <c r="D68" s="347">
        <v>9575</v>
      </c>
      <c r="E68" s="347">
        <v>9575</v>
      </c>
      <c r="F68" s="347">
        <v>9575</v>
      </c>
    </row>
    <row r="69" spans="2:6" ht="15.75" thickBot="1" x14ac:dyDescent="0.3">
      <c r="B69" s="336" t="s">
        <v>433</v>
      </c>
      <c r="C69" s="334"/>
      <c r="D69" s="348">
        <f>D66/C66-1</f>
        <v>0</v>
      </c>
      <c r="E69" s="348">
        <f>E66/D66-1</f>
        <v>0</v>
      </c>
      <c r="F69" s="348">
        <f>F66/E66-1</f>
        <v>0</v>
      </c>
    </row>
    <row r="70" spans="2:6" ht="15.75" thickBot="1" x14ac:dyDescent="0.3">
      <c r="B70" s="336" t="s">
        <v>434</v>
      </c>
      <c r="C70" s="334"/>
      <c r="D70" s="348">
        <f>D67/C67-1</f>
        <v>3.5694970254191549E-2</v>
      </c>
      <c r="E70" s="348">
        <f t="shared" ref="E70:F71" si="4">E67/D67-1</f>
        <v>0</v>
      </c>
      <c r="F70" s="348">
        <f t="shared" si="4"/>
        <v>0</v>
      </c>
    </row>
    <row r="71" spans="2:6" ht="15.75" thickBot="1" x14ac:dyDescent="0.3">
      <c r="B71" s="336" t="s">
        <v>47</v>
      </c>
      <c r="C71" s="334"/>
      <c r="D71" s="348">
        <f>D68/C68-1</f>
        <v>1.0713899405083831</v>
      </c>
      <c r="E71" s="348">
        <f t="shared" si="4"/>
        <v>0</v>
      </c>
      <c r="F71" s="348">
        <f t="shared" si="4"/>
        <v>0</v>
      </c>
    </row>
    <row r="72" spans="2:6" ht="24.75" customHeight="1" thickBot="1" x14ac:dyDescent="0.3">
      <c r="B72" s="2204" t="s">
        <v>570</v>
      </c>
      <c r="C72" s="2205"/>
      <c r="D72" s="2205"/>
      <c r="E72" s="2205"/>
      <c r="F72" s="2206"/>
    </row>
    <row r="73" spans="2:6" ht="12.75" customHeight="1" x14ac:dyDescent="0.25">
      <c r="B73" s="2202"/>
      <c r="C73" s="333">
        <v>2023</v>
      </c>
      <c r="D73" s="333">
        <v>2024</v>
      </c>
      <c r="E73" s="333">
        <v>2025</v>
      </c>
      <c r="F73" s="333">
        <v>2026</v>
      </c>
    </row>
    <row r="74" spans="2:6" ht="9" customHeight="1" thickBot="1" x14ac:dyDescent="0.3">
      <c r="B74" s="2203"/>
      <c r="C74" s="345" t="s">
        <v>22</v>
      </c>
      <c r="D74" s="345" t="s">
        <v>23</v>
      </c>
      <c r="E74" s="345" t="s">
        <v>23</v>
      </c>
      <c r="F74" s="345" t="s">
        <v>23</v>
      </c>
    </row>
    <row r="75" spans="2:6" ht="24.75" customHeight="1" thickBot="1" x14ac:dyDescent="0.3">
      <c r="B75" s="350" t="s">
        <v>436</v>
      </c>
      <c r="C75" s="351"/>
      <c r="D75" s="351"/>
      <c r="E75" s="351"/>
      <c r="F75" s="351"/>
    </row>
    <row r="76" spans="2:6" ht="15.75" thickBot="1" x14ac:dyDescent="0.3">
      <c r="B76" s="352" t="s">
        <v>437</v>
      </c>
      <c r="C76" s="354"/>
      <c r="D76" s="367"/>
      <c r="E76" s="367"/>
      <c r="F76" s="367"/>
    </row>
    <row r="77" spans="2:6" ht="15.75" thickBot="1" x14ac:dyDescent="0.3">
      <c r="B77" s="352" t="s">
        <v>438</v>
      </c>
      <c r="C77" s="354"/>
      <c r="D77" s="367"/>
      <c r="E77" s="367"/>
      <c r="F77" s="367"/>
    </row>
    <row r="78" spans="2:6" ht="24.75" customHeight="1" thickBot="1" x14ac:dyDescent="0.3">
      <c r="B78" s="350" t="s">
        <v>478</v>
      </c>
      <c r="C78" s="351"/>
      <c r="D78" s="351"/>
      <c r="E78" s="351"/>
      <c r="F78" s="351"/>
    </row>
    <row r="79" spans="2:6" ht="15.75" thickBot="1" x14ac:dyDescent="0.3">
      <c r="B79" s="352" t="s">
        <v>437</v>
      </c>
      <c r="C79" s="354"/>
      <c r="D79" s="351"/>
      <c r="E79" s="351"/>
      <c r="F79" s="351"/>
    </row>
    <row r="80" spans="2:6" ht="15.75" thickBot="1" x14ac:dyDescent="0.3">
      <c r="B80" s="352" t="s">
        <v>438</v>
      </c>
      <c r="C80" s="354"/>
      <c r="D80" s="351"/>
      <c r="E80" s="351"/>
      <c r="F80" s="351"/>
    </row>
    <row r="81" spans="2:6" ht="24.75" customHeight="1" thickBot="1" x14ac:dyDescent="0.3">
      <c r="B81" s="350" t="s">
        <v>440</v>
      </c>
      <c r="C81" s="354">
        <v>9245</v>
      </c>
      <c r="D81" s="351">
        <v>9575</v>
      </c>
      <c r="E81" s="351">
        <v>9575</v>
      </c>
      <c r="F81" s="351">
        <v>9575</v>
      </c>
    </row>
    <row r="82" spans="2:6" ht="15.75" thickBot="1" x14ac:dyDescent="0.3">
      <c r="B82" s="352" t="s">
        <v>437</v>
      </c>
      <c r="C82" s="354">
        <v>9245</v>
      </c>
      <c r="D82" s="351">
        <v>9575</v>
      </c>
      <c r="E82" s="351">
        <v>9575</v>
      </c>
      <c r="F82" s="351">
        <v>9575</v>
      </c>
    </row>
    <row r="83" spans="2:6" ht="15.75" thickBot="1" x14ac:dyDescent="0.3">
      <c r="B83" s="352" t="s">
        <v>438</v>
      </c>
      <c r="C83" s="354"/>
      <c r="D83" s="351"/>
      <c r="E83" s="351"/>
      <c r="F83" s="351"/>
    </row>
    <row r="84" spans="2:6" ht="15.75" thickBot="1" x14ac:dyDescent="0.3">
      <c r="B84" s="350" t="s">
        <v>441</v>
      </c>
      <c r="C84" s="354"/>
      <c r="D84" s="351"/>
      <c r="E84" s="351"/>
      <c r="F84" s="351"/>
    </row>
    <row r="85" spans="2:6" ht="15.75" thickBot="1" x14ac:dyDescent="0.3">
      <c r="B85" s="352" t="s">
        <v>437</v>
      </c>
      <c r="C85" s="354"/>
      <c r="D85" s="351"/>
      <c r="E85" s="351"/>
      <c r="F85" s="351"/>
    </row>
    <row r="86" spans="2:6" ht="15.75" thickBot="1" x14ac:dyDescent="0.3">
      <c r="B86" s="352" t="s">
        <v>438</v>
      </c>
      <c r="C86" s="354"/>
      <c r="D86" s="351"/>
      <c r="E86" s="351"/>
      <c r="F86" s="351"/>
    </row>
    <row r="87" spans="2:6" ht="15.75" thickBot="1" x14ac:dyDescent="0.3">
      <c r="B87" s="350" t="s">
        <v>442</v>
      </c>
      <c r="C87" s="354"/>
      <c r="D87" s="351"/>
      <c r="E87" s="351"/>
      <c r="F87" s="351"/>
    </row>
    <row r="88" spans="2:6" ht="15.75" thickBot="1" x14ac:dyDescent="0.3">
      <c r="B88" s="352" t="s">
        <v>437</v>
      </c>
      <c r="C88" s="354"/>
      <c r="D88" s="351"/>
      <c r="E88" s="351"/>
      <c r="F88" s="351"/>
    </row>
    <row r="89" spans="2:6" ht="15" customHeight="1" thickBot="1" x14ac:dyDescent="0.3">
      <c r="B89" s="352" t="s">
        <v>438</v>
      </c>
      <c r="C89" s="354"/>
      <c r="D89" s="351"/>
      <c r="E89" s="351"/>
      <c r="F89" s="351"/>
    </row>
    <row r="90" spans="2:6" ht="15.75" thickBot="1" x14ac:dyDescent="0.3">
      <c r="B90" s="350" t="s">
        <v>443</v>
      </c>
      <c r="C90" s="354">
        <v>0</v>
      </c>
      <c r="D90" s="351">
        <v>0</v>
      </c>
      <c r="E90" s="351">
        <v>0</v>
      </c>
      <c r="F90" s="351">
        <v>0</v>
      </c>
    </row>
    <row r="91" spans="2:6" ht="15.75" thickBot="1" x14ac:dyDescent="0.3">
      <c r="B91" s="352" t="s">
        <v>437</v>
      </c>
      <c r="C91" s="354"/>
      <c r="D91" s="351"/>
      <c r="E91" s="351"/>
      <c r="F91" s="351"/>
    </row>
    <row r="92" spans="2:6" ht="15.75" thickBot="1" x14ac:dyDescent="0.3">
      <c r="B92" s="352" t="s">
        <v>438</v>
      </c>
      <c r="C92" s="354"/>
      <c r="D92" s="351"/>
      <c r="E92" s="351"/>
      <c r="F92" s="351"/>
    </row>
    <row r="93" spans="2:6" ht="24.75" thickBot="1" x14ac:dyDescent="0.3">
      <c r="B93" s="350" t="s">
        <v>444</v>
      </c>
      <c r="C93" s="354"/>
      <c r="D93" s="351"/>
      <c r="E93" s="351"/>
      <c r="F93" s="351"/>
    </row>
    <row r="94" spans="2:6" ht="15.75" thickBot="1" x14ac:dyDescent="0.3">
      <c r="B94" s="352" t="s">
        <v>437</v>
      </c>
      <c r="C94" s="354"/>
      <c r="D94" s="351"/>
      <c r="E94" s="351"/>
      <c r="F94" s="351"/>
    </row>
    <row r="95" spans="2:6" ht="15.75" thickBot="1" x14ac:dyDescent="0.3">
      <c r="B95" s="352" t="s">
        <v>438</v>
      </c>
      <c r="C95" s="354"/>
      <c r="D95" s="351"/>
      <c r="E95" s="351"/>
      <c r="F95" s="351"/>
    </row>
    <row r="96" spans="2:6" ht="15.75" thickBot="1" x14ac:dyDescent="0.3">
      <c r="B96" s="368" t="s">
        <v>445</v>
      </c>
      <c r="C96" s="354">
        <f>C93+C90+C87+C84+C81+C78+C75</f>
        <v>9245</v>
      </c>
      <c r="D96" s="354">
        <f t="shared" ref="D96:F96" si="5">D93+D90+D87+D84+D81+D78+D75</f>
        <v>9575</v>
      </c>
      <c r="E96" s="354">
        <f t="shared" si="5"/>
        <v>9575</v>
      </c>
      <c r="F96" s="354">
        <f t="shared" si="5"/>
        <v>9575</v>
      </c>
    </row>
    <row r="97" spans="2:11" ht="17.25" customHeight="1" thickBot="1" x14ac:dyDescent="0.3">
      <c r="B97" s="363" t="s">
        <v>482</v>
      </c>
      <c r="C97" s="364">
        <f>IF(C96-C67=0,0,"Error")</f>
        <v>0</v>
      </c>
      <c r="D97" s="364">
        <f>IF(D96-D67=0,0,"Error")</f>
        <v>0</v>
      </c>
      <c r="E97" s="364">
        <f>IF(E96-E67=0,0,"Error")</f>
        <v>0</v>
      </c>
      <c r="F97" s="364">
        <f>IF(F96-F67=0,0,"Error")</f>
        <v>0</v>
      </c>
    </row>
    <row r="98" spans="2:11" ht="15.75" thickBot="1" x14ac:dyDescent="0.3">
      <c r="B98" s="2216" t="s">
        <v>514</v>
      </c>
      <c r="C98" s="2217"/>
      <c r="D98" s="2217"/>
      <c r="E98" s="2217"/>
      <c r="F98" s="2218"/>
    </row>
    <row r="99" spans="2:11" ht="15.75" thickBot="1" x14ac:dyDescent="0.3">
      <c r="B99" s="2223" t="s">
        <v>515</v>
      </c>
      <c r="C99" s="2224"/>
      <c r="D99" s="2224"/>
      <c r="E99" s="2224"/>
      <c r="F99" s="2225"/>
    </row>
    <row r="100" spans="2:11" ht="23.25" thickBot="1" x14ac:dyDescent="0.3">
      <c r="B100" s="344" t="s">
        <v>516</v>
      </c>
      <c r="C100" s="2226"/>
      <c r="D100" s="2227"/>
      <c r="E100" s="2228"/>
      <c r="F100" s="2229"/>
    </row>
    <row r="101" spans="2:11" ht="30.75" customHeight="1" thickBot="1" x14ac:dyDescent="0.3">
      <c r="B101" s="369" t="s">
        <v>518</v>
      </c>
      <c r="C101" s="370" t="s">
        <v>571</v>
      </c>
      <c r="D101" s="371" t="s">
        <v>572</v>
      </c>
      <c r="E101" s="372"/>
      <c r="F101" s="373"/>
    </row>
    <row r="102" spans="2:11" ht="15.75" thickBot="1" x14ac:dyDescent="0.3">
      <c r="B102" s="374"/>
      <c r="C102" s="2207"/>
      <c r="D102" s="2213"/>
      <c r="E102" s="2208"/>
      <c r="F102" s="2209"/>
    </row>
    <row r="103" spans="2:11" ht="30" customHeight="1" thickBot="1" x14ac:dyDescent="0.3">
      <c r="B103" s="336" t="s">
        <v>427</v>
      </c>
      <c r="C103" s="2230" t="s">
        <v>573</v>
      </c>
      <c r="D103" s="2231"/>
      <c r="E103" s="2231"/>
      <c r="F103" s="2232"/>
    </row>
    <row r="104" spans="2:11" ht="15.75" thickBot="1" x14ac:dyDescent="0.3">
      <c r="B104" s="336" t="s">
        <v>21</v>
      </c>
      <c r="C104" s="2233" t="s">
        <v>574</v>
      </c>
      <c r="D104" s="2234"/>
      <c r="E104" s="2234"/>
      <c r="F104" s="2235"/>
    </row>
    <row r="105" spans="2:11" ht="12.75" customHeight="1" x14ac:dyDescent="0.25">
      <c r="B105" s="2202"/>
      <c r="C105" s="333">
        <v>2023</v>
      </c>
      <c r="D105" s="333">
        <v>2024</v>
      </c>
      <c r="E105" s="333">
        <v>2025</v>
      </c>
      <c r="F105" s="333">
        <v>2026</v>
      </c>
    </row>
    <row r="106" spans="2:11" ht="9" customHeight="1" thickBot="1" x14ac:dyDescent="0.3">
      <c r="B106" s="2203"/>
      <c r="C106" s="345" t="s">
        <v>22</v>
      </c>
      <c r="D106" s="345" t="s">
        <v>23</v>
      </c>
      <c r="E106" s="345" t="s">
        <v>23</v>
      </c>
      <c r="F106" s="345" t="s">
        <v>23</v>
      </c>
    </row>
    <row r="107" spans="2:11" ht="15.75" thickBot="1" x14ac:dyDescent="0.3">
      <c r="B107" s="336" t="s">
        <v>33</v>
      </c>
      <c r="C107" s="366"/>
      <c r="D107" s="347">
        <v>5</v>
      </c>
      <c r="E107" s="347">
        <v>5</v>
      </c>
      <c r="F107" s="347">
        <v>5</v>
      </c>
    </row>
    <row r="108" spans="2:11" ht="15.75" thickBot="1" x14ac:dyDescent="0.3">
      <c r="B108" s="336" t="s">
        <v>431</v>
      </c>
      <c r="C108" s="375"/>
      <c r="D108" s="347">
        <v>1000</v>
      </c>
      <c r="E108" s="347">
        <v>1000</v>
      </c>
      <c r="F108" s="347">
        <v>1000</v>
      </c>
    </row>
    <row r="109" spans="2:11" ht="15.75" thickBot="1" x14ac:dyDescent="0.3">
      <c r="B109" s="336" t="s">
        <v>432</v>
      </c>
      <c r="C109" s="366"/>
      <c r="D109" s="347">
        <f t="shared" ref="D109:F109" si="6">D108/D107</f>
        <v>200</v>
      </c>
      <c r="E109" s="347">
        <f t="shared" si="6"/>
        <v>200</v>
      </c>
      <c r="F109" s="347">
        <f t="shared" si="6"/>
        <v>200</v>
      </c>
    </row>
    <row r="110" spans="2:11" ht="15.75" thickBot="1" x14ac:dyDescent="0.3">
      <c r="B110" s="336" t="s">
        <v>433</v>
      </c>
      <c r="C110" s="376" t="s">
        <v>499</v>
      </c>
      <c r="D110" s="348" t="e">
        <f>D107/C107-1</f>
        <v>#DIV/0!</v>
      </c>
      <c r="E110" s="348">
        <f t="shared" ref="E110:F112" si="7">E107/D107-1</f>
        <v>0</v>
      </c>
      <c r="F110" s="348">
        <f t="shared" si="7"/>
        <v>0</v>
      </c>
      <c r="H110" s="349"/>
      <c r="I110" s="349"/>
      <c r="J110" s="349"/>
      <c r="K110" s="349"/>
    </row>
    <row r="111" spans="2:11" ht="15.75" thickBot="1" x14ac:dyDescent="0.3">
      <c r="B111" s="336" t="s">
        <v>434</v>
      </c>
      <c r="C111" s="334" t="s">
        <v>499</v>
      </c>
      <c r="D111" s="348" t="e">
        <f>D108/C108-1</f>
        <v>#DIV/0!</v>
      </c>
      <c r="E111" s="348">
        <f t="shared" si="7"/>
        <v>0</v>
      </c>
      <c r="F111" s="348">
        <f t="shared" si="7"/>
        <v>0</v>
      </c>
    </row>
    <row r="112" spans="2:11" ht="15.75" thickBot="1" x14ac:dyDescent="0.3">
      <c r="B112" s="336" t="s">
        <v>47</v>
      </c>
      <c r="C112" s="334" t="s">
        <v>499</v>
      </c>
      <c r="D112" s="348" t="e">
        <f>D109/C109-1</f>
        <v>#DIV/0!</v>
      </c>
      <c r="E112" s="348">
        <f t="shared" si="7"/>
        <v>0</v>
      </c>
      <c r="F112" s="348">
        <f t="shared" si="7"/>
        <v>0</v>
      </c>
    </row>
    <row r="113" spans="2:6" ht="15.75" thickBot="1" x14ac:dyDescent="0.3">
      <c r="B113" s="2204" t="s">
        <v>575</v>
      </c>
      <c r="C113" s="2205"/>
      <c r="D113" s="2205"/>
      <c r="E113" s="2205"/>
      <c r="F113" s="2206"/>
    </row>
    <row r="114" spans="2:6" ht="12.75" customHeight="1" x14ac:dyDescent="0.25">
      <c r="B114" s="2202"/>
      <c r="C114" s="333">
        <v>2023</v>
      </c>
      <c r="D114" s="333">
        <v>2024</v>
      </c>
      <c r="E114" s="333">
        <v>2025</v>
      </c>
      <c r="F114" s="333">
        <v>2026</v>
      </c>
    </row>
    <row r="115" spans="2:6" ht="9" customHeight="1" thickBot="1" x14ac:dyDescent="0.3">
      <c r="B115" s="2203"/>
      <c r="C115" s="345" t="s">
        <v>22</v>
      </c>
      <c r="D115" s="345" t="s">
        <v>23</v>
      </c>
      <c r="E115" s="345" t="s">
        <v>23</v>
      </c>
      <c r="F115" s="345" t="s">
        <v>23</v>
      </c>
    </row>
    <row r="116" spans="2:6" ht="15.75" thickBot="1" x14ac:dyDescent="0.3">
      <c r="B116" s="350" t="s">
        <v>452</v>
      </c>
      <c r="C116" s="351">
        <f>C117+C118+C119+C120</f>
        <v>0</v>
      </c>
      <c r="D116" s="351">
        <f t="shared" ref="D116:F116" si="8">D117+D118+D119+D120</f>
        <v>0</v>
      </c>
      <c r="E116" s="351">
        <f t="shared" si="8"/>
        <v>0</v>
      </c>
      <c r="F116" s="351">
        <f t="shared" si="8"/>
        <v>0</v>
      </c>
    </row>
    <row r="117" spans="2:6" ht="15.75" thickBot="1" x14ac:dyDescent="0.3">
      <c r="B117" s="352" t="s">
        <v>437</v>
      </c>
      <c r="C117" s="351"/>
      <c r="D117" s="351"/>
      <c r="E117" s="351"/>
      <c r="F117" s="351"/>
    </row>
    <row r="118" spans="2:6" ht="15.75" thickBot="1" x14ac:dyDescent="0.3">
      <c r="B118" s="352" t="s">
        <v>453</v>
      </c>
      <c r="C118" s="351"/>
      <c r="D118" s="351"/>
      <c r="E118" s="351"/>
      <c r="F118" s="351"/>
    </row>
    <row r="119" spans="2:6" ht="15.75" thickBot="1" x14ac:dyDescent="0.3">
      <c r="B119" s="352" t="s">
        <v>454</v>
      </c>
      <c r="C119" s="351"/>
      <c r="D119" s="351"/>
      <c r="E119" s="351"/>
      <c r="F119" s="351"/>
    </row>
    <row r="120" spans="2:6" ht="15.75" thickBot="1" x14ac:dyDescent="0.3">
      <c r="B120" s="352" t="s">
        <v>455</v>
      </c>
      <c r="C120" s="351"/>
      <c r="D120" s="351"/>
      <c r="E120" s="351"/>
      <c r="F120" s="351"/>
    </row>
    <row r="121" spans="2:6" ht="15.75" thickBot="1" x14ac:dyDescent="0.3">
      <c r="B121" s="350" t="s">
        <v>456</v>
      </c>
      <c r="C121" s="354"/>
      <c r="D121" s="354">
        <v>1000</v>
      </c>
      <c r="E121" s="354">
        <v>1000</v>
      </c>
      <c r="F121" s="354">
        <v>1000</v>
      </c>
    </row>
    <row r="122" spans="2:6" ht="15.75" thickBot="1" x14ac:dyDescent="0.3">
      <c r="B122" s="352" t="s">
        <v>437</v>
      </c>
      <c r="C122" s="354"/>
      <c r="D122" s="351">
        <v>1000</v>
      </c>
      <c r="E122" s="351">
        <v>1000</v>
      </c>
      <c r="F122" s="351">
        <v>1000</v>
      </c>
    </row>
    <row r="123" spans="2:6" ht="15.75" thickBot="1" x14ac:dyDescent="0.3">
      <c r="B123" s="352" t="s">
        <v>453</v>
      </c>
      <c r="C123" s="354"/>
      <c r="D123" s="351"/>
      <c r="E123" s="351"/>
      <c r="F123" s="351"/>
    </row>
    <row r="124" spans="2:6" ht="15.75" thickBot="1" x14ac:dyDescent="0.3">
      <c r="B124" s="352" t="s">
        <v>454</v>
      </c>
      <c r="C124" s="354"/>
      <c r="D124" s="351"/>
      <c r="E124" s="351"/>
      <c r="F124" s="351"/>
    </row>
    <row r="125" spans="2:6" ht="15.75" thickBot="1" x14ac:dyDescent="0.3">
      <c r="B125" s="352" t="s">
        <v>455</v>
      </c>
      <c r="C125" s="354"/>
      <c r="D125" s="351"/>
      <c r="E125" s="351"/>
      <c r="F125" s="351"/>
    </row>
    <row r="126" spans="2:6" ht="15.75" thickBot="1" x14ac:dyDescent="0.3">
      <c r="B126" s="377" t="s">
        <v>457</v>
      </c>
      <c r="C126" s="353">
        <f>C116+C121</f>
        <v>0</v>
      </c>
      <c r="D126" s="354">
        <f t="shared" ref="D126:F126" si="9">D116+D121</f>
        <v>1000</v>
      </c>
      <c r="E126" s="354">
        <f t="shared" si="9"/>
        <v>1000</v>
      </c>
      <c r="F126" s="354">
        <f t="shared" si="9"/>
        <v>1000</v>
      </c>
    </row>
    <row r="127" spans="2:6" ht="48" customHeight="1" thickBot="1" x14ac:dyDescent="0.3">
      <c r="B127" s="369" t="s">
        <v>425</v>
      </c>
      <c r="C127" s="378" t="s">
        <v>576</v>
      </c>
      <c r="D127" s="379" t="s">
        <v>449</v>
      </c>
      <c r="E127" s="372" t="s">
        <v>577</v>
      </c>
      <c r="F127" s="373"/>
    </row>
    <row r="128" spans="2:6" ht="34.5" customHeight="1" thickBot="1" x14ac:dyDescent="0.3">
      <c r="B128" s="336" t="s">
        <v>427</v>
      </c>
      <c r="C128" s="2210" t="s">
        <v>578</v>
      </c>
      <c r="D128" s="2211"/>
      <c r="E128" s="2211"/>
      <c r="F128" s="2212"/>
    </row>
    <row r="129" spans="2:11" ht="15.75" thickBot="1" x14ac:dyDescent="0.3">
      <c r="B129" s="336" t="s">
        <v>21</v>
      </c>
      <c r="C129" s="2199" t="s">
        <v>579</v>
      </c>
      <c r="D129" s="2200"/>
      <c r="E129" s="2200"/>
      <c r="F129" s="2201"/>
    </row>
    <row r="130" spans="2:11" ht="12.75" customHeight="1" x14ac:dyDescent="0.25">
      <c r="B130" s="2202"/>
      <c r="C130" s="333">
        <v>2023</v>
      </c>
      <c r="D130" s="333">
        <v>2024</v>
      </c>
      <c r="E130" s="333">
        <v>2025</v>
      </c>
      <c r="F130" s="333">
        <v>2026</v>
      </c>
    </row>
    <row r="131" spans="2:11" ht="9" customHeight="1" thickBot="1" x14ac:dyDescent="0.3">
      <c r="B131" s="2203"/>
      <c r="C131" s="345" t="s">
        <v>22</v>
      </c>
      <c r="D131" s="345" t="s">
        <v>23</v>
      </c>
      <c r="E131" s="345" t="s">
        <v>23</v>
      </c>
      <c r="F131" s="345" t="s">
        <v>23</v>
      </c>
    </row>
    <row r="132" spans="2:11" ht="15.75" thickBot="1" x14ac:dyDescent="0.3">
      <c r="B132" s="336" t="s">
        <v>33</v>
      </c>
      <c r="C132" s="334">
        <v>132</v>
      </c>
      <c r="D132" s="334"/>
      <c r="E132" s="336"/>
      <c r="F132" s="336"/>
    </row>
    <row r="133" spans="2:11" ht="15.75" thickBot="1" x14ac:dyDescent="0.3">
      <c r="B133" s="336" t="s">
        <v>431</v>
      </c>
      <c r="C133" s="347">
        <v>3820</v>
      </c>
      <c r="D133" s="347"/>
      <c r="E133" s="347">
        <v>0</v>
      </c>
      <c r="F133" s="347">
        <f t="shared" ref="F133" si="10">F151</f>
        <v>0</v>
      </c>
    </row>
    <row r="134" spans="2:11" ht="15.75" thickBot="1" x14ac:dyDescent="0.3">
      <c r="B134" s="336" t="s">
        <v>432</v>
      </c>
      <c r="C134" s="347">
        <f>C133/C132</f>
        <v>28.939393939393938</v>
      </c>
      <c r="D134" s="347" t="e">
        <f>D133/D132</f>
        <v>#DIV/0!</v>
      </c>
      <c r="E134" s="347" t="e">
        <f t="shared" ref="E134:F134" si="11">E133/E132</f>
        <v>#DIV/0!</v>
      </c>
      <c r="F134" s="347" t="e">
        <f t="shared" si="11"/>
        <v>#DIV/0!</v>
      </c>
    </row>
    <row r="135" spans="2:11" ht="15.75" thickBot="1" x14ac:dyDescent="0.3">
      <c r="B135" s="336" t="s">
        <v>433</v>
      </c>
      <c r="C135" s="334" t="s">
        <v>499</v>
      </c>
      <c r="D135" s="348">
        <f>D132/C132-1</f>
        <v>-1</v>
      </c>
      <c r="E135" s="348" t="e">
        <f t="shared" ref="E135:F137" si="12">E132/D132-1</f>
        <v>#DIV/0!</v>
      </c>
      <c r="F135" s="348" t="e">
        <f t="shared" si="12"/>
        <v>#DIV/0!</v>
      </c>
      <c r="H135" s="349"/>
      <c r="I135" s="349"/>
      <c r="J135" s="349"/>
      <c r="K135" s="349"/>
    </row>
    <row r="136" spans="2:11" ht="15.75" thickBot="1" x14ac:dyDescent="0.3">
      <c r="B136" s="336" t="s">
        <v>434</v>
      </c>
      <c r="C136" s="334" t="s">
        <v>499</v>
      </c>
      <c r="D136" s="348">
        <f>D133/C133-1</f>
        <v>-1</v>
      </c>
      <c r="E136" s="348" t="e">
        <f t="shared" si="12"/>
        <v>#DIV/0!</v>
      </c>
      <c r="F136" s="348" t="e">
        <f t="shared" si="12"/>
        <v>#DIV/0!</v>
      </c>
    </row>
    <row r="137" spans="2:11" ht="15.75" thickBot="1" x14ac:dyDescent="0.3">
      <c r="B137" s="336" t="s">
        <v>47</v>
      </c>
      <c r="C137" s="334" t="s">
        <v>499</v>
      </c>
      <c r="D137" s="348" t="e">
        <f>D134/C134-1</f>
        <v>#DIV/0!</v>
      </c>
      <c r="E137" s="348" t="e">
        <f t="shared" si="12"/>
        <v>#DIV/0!</v>
      </c>
      <c r="F137" s="348" t="e">
        <f t="shared" si="12"/>
        <v>#DIV/0!</v>
      </c>
    </row>
    <row r="138" spans="2:11" ht="15.75" thickBot="1" x14ac:dyDescent="0.3">
      <c r="B138" s="2204" t="s">
        <v>580</v>
      </c>
      <c r="C138" s="2205"/>
      <c r="D138" s="2205"/>
      <c r="E138" s="2205"/>
      <c r="F138" s="2206"/>
    </row>
    <row r="139" spans="2:11" ht="18" customHeight="1" x14ac:dyDescent="0.25">
      <c r="B139" s="2202"/>
      <c r="C139" s="333">
        <v>2023</v>
      </c>
      <c r="D139" s="333">
        <v>2024</v>
      </c>
      <c r="E139" s="333">
        <v>2025</v>
      </c>
      <c r="F139" s="333">
        <v>2026</v>
      </c>
    </row>
    <row r="140" spans="2:11" ht="17.25" customHeight="1" thickBot="1" x14ac:dyDescent="0.3">
      <c r="B140" s="2203"/>
      <c r="C140" s="345" t="s">
        <v>22</v>
      </c>
      <c r="D140" s="345" t="s">
        <v>23</v>
      </c>
      <c r="E140" s="345" t="s">
        <v>23</v>
      </c>
      <c r="F140" s="345" t="s">
        <v>23</v>
      </c>
    </row>
    <row r="141" spans="2:11" ht="15.75" thickBot="1" x14ac:dyDescent="0.3">
      <c r="B141" s="350" t="s">
        <v>452</v>
      </c>
      <c r="C141" s="351">
        <f>C142+C143+C144+C145</f>
        <v>0</v>
      </c>
      <c r="D141" s="351">
        <f t="shared" ref="D141:F141" si="13">D142+D143+D144+D145</f>
        <v>0</v>
      </c>
      <c r="E141" s="351">
        <f t="shared" si="13"/>
        <v>0</v>
      </c>
      <c r="F141" s="351">
        <f t="shared" si="13"/>
        <v>0</v>
      </c>
    </row>
    <row r="142" spans="2:11" ht="15.75" thickBot="1" x14ac:dyDescent="0.3">
      <c r="B142" s="352" t="s">
        <v>437</v>
      </c>
      <c r="C142" s="351"/>
      <c r="D142" s="351"/>
      <c r="E142" s="351"/>
      <c r="F142" s="351"/>
    </row>
    <row r="143" spans="2:11" ht="15.75" thickBot="1" x14ac:dyDescent="0.3">
      <c r="B143" s="352" t="s">
        <v>453</v>
      </c>
      <c r="C143" s="351"/>
      <c r="D143" s="351"/>
      <c r="E143" s="351"/>
      <c r="F143" s="351"/>
    </row>
    <row r="144" spans="2:11" ht="15.75" thickBot="1" x14ac:dyDescent="0.3">
      <c r="B144" s="352" t="s">
        <v>454</v>
      </c>
      <c r="C144" s="351"/>
      <c r="D144" s="351"/>
      <c r="E144" s="351"/>
      <c r="F144" s="351"/>
    </row>
    <row r="145" spans="2:6" ht="15.75" thickBot="1" x14ac:dyDescent="0.3">
      <c r="B145" s="352" t="s">
        <v>455</v>
      </c>
      <c r="C145" s="351"/>
      <c r="D145" s="351"/>
      <c r="E145" s="351"/>
      <c r="F145" s="351"/>
    </row>
    <row r="146" spans="2:6" ht="15.75" thickBot="1" x14ac:dyDescent="0.3">
      <c r="B146" s="350" t="s">
        <v>456</v>
      </c>
      <c r="C146" s="354">
        <v>3820</v>
      </c>
      <c r="D146" s="354">
        <v>0</v>
      </c>
      <c r="E146" s="354">
        <f t="shared" ref="E146:F146" si="14">E147+E148+E149+E150</f>
        <v>0</v>
      </c>
      <c r="F146" s="354">
        <f t="shared" si="14"/>
        <v>0</v>
      </c>
    </row>
    <row r="147" spans="2:6" ht="15.75" thickBot="1" x14ac:dyDescent="0.3">
      <c r="B147" s="352" t="s">
        <v>437</v>
      </c>
      <c r="C147" s="354">
        <v>3820</v>
      </c>
      <c r="D147" s="351">
        <v>0</v>
      </c>
      <c r="E147" s="351"/>
      <c r="F147" s="351"/>
    </row>
    <row r="148" spans="2:6" ht="15.75" thickBot="1" x14ac:dyDescent="0.3">
      <c r="B148" s="352" t="s">
        <v>453</v>
      </c>
      <c r="C148" s="354"/>
      <c r="D148" s="351"/>
      <c r="E148" s="351"/>
      <c r="F148" s="351"/>
    </row>
    <row r="149" spans="2:6" ht="15.75" thickBot="1" x14ac:dyDescent="0.3">
      <c r="B149" s="352" t="s">
        <v>454</v>
      </c>
      <c r="C149" s="354"/>
      <c r="D149" s="351"/>
      <c r="E149" s="351"/>
      <c r="F149" s="351"/>
    </row>
    <row r="150" spans="2:6" ht="15.75" thickBot="1" x14ac:dyDescent="0.3">
      <c r="B150" s="352" t="s">
        <v>455</v>
      </c>
      <c r="C150" s="354"/>
      <c r="D150" s="351"/>
      <c r="E150" s="351"/>
      <c r="F150" s="351"/>
    </row>
    <row r="151" spans="2:6" ht="15.75" thickBot="1" x14ac:dyDescent="0.3">
      <c r="B151" s="361" t="s">
        <v>551</v>
      </c>
      <c r="C151" s="354">
        <f>C141+C146</f>
        <v>3820</v>
      </c>
      <c r="D151" s="354">
        <f t="shared" ref="D151:F151" si="15">D141+D146</f>
        <v>0</v>
      </c>
      <c r="E151" s="354">
        <f t="shared" si="15"/>
        <v>0</v>
      </c>
      <c r="F151" s="354">
        <f t="shared" si="15"/>
        <v>0</v>
      </c>
    </row>
    <row r="152" spans="2:6" ht="25.5" customHeight="1" thickBot="1" x14ac:dyDescent="0.3">
      <c r="B152" s="380" t="s">
        <v>458</v>
      </c>
      <c r="C152" s="2207"/>
      <c r="D152" s="2208"/>
      <c r="E152" s="2222"/>
      <c r="F152" s="2209"/>
    </row>
    <row r="153" spans="2:6" ht="37.5" customHeight="1" thickBot="1" x14ac:dyDescent="0.3">
      <c r="B153" s="369" t="s">
        <v>581</v>
      </c>
      <c r="C153" s="378" t="s">
        <v>582</v>
      </c>
      <c r="D153" s="379" t="s">
        <v>449</v>
      </c>
      <c r="E153" s="372" t="s">
        <v>583</v>
      </c>
      <c r="F153" s="373"/>
    </row>
    <row r="154" spans="2:6" ht="25.5" customHeight="1" thickBot="1" x14ac:dyDescent="0.3">
      <c r="B154" s="336" t="s">
        <v>427</v>
      </c>
      <c r="C154" s="2210" t="s">
        <v>584</v>
      </c>
      <c r="D154" s="2211"/>
      <c r="E154" s="2211"/>
      <c r="F154" s="2212"/>
    </row>
    <row r="155" spans="2:6" ht="25.5" customHeight="1" thickBot="1" x14ac:dyDescent="0.3">
      <c r="B155" s="336" t="s">
        <v>21</v>
      </c>
      <c r="C155" s="2199" t="s">
        <v>579</v>
      </c>
      <c r="D155" s="2200"/>
      <c r="E155" s="2200"/>
      <c r="F155" s="2201"/>
    </row>
    <row r="156" spans="2:6" ht="25.5" customHeight="1" x14ac:dyDescent="0.25">
      <c r="B156" s="2202"/>
      <c r="C156" s="333">
        <v>2023</v>
      </c>
      <c r="D156" s="333">
        <v>2024</v>
      </c>
      <c r="E156" s="333">
        <v>2025</v>
      </c>
      <c r="F156" s="333">
        <v>2026</v>
      </c>
    </row>
    <row r="157" spans="2:6" ht="25.5" customHeight="1" thickBot="1" x14ac:dyDescent="0.3">
      <c r="B157" s="2203"/>
      <c r="C157" s="345" t="s">
        <v>22</v>
      </c>
      <c r="D157" s="345" t="s">
        <v>23</v>
      </c>
      <c r="E157" s="345" t="s">
        <v>23</v>
      </c>
      <c r="F157" s="345" t="s">
        <v>23</v>
      </c>
    </row>
    <row r="158" spans="2:6" ht="25.5" customHeight="1" thickBot="1" x14ac:dyDescent="0.3">
      <c r="B158" s="336" t="s">
        <v>33</v>
      </c>
      <c r="C158" s="334">
        <v>132</v>
      </c>
      <c r="D158" s="334"/>
      <c r="E158" s="336"/>
      <c r="F158" s="336"/>
    </row>
    <row r="159" spans="2:6" ht="25.5" customHeight="1" thickBot="1" x14ac:dyDescent="0.3">
      <c r="B159" s="336" t="s">
        <v>431</v>
      </c>
      <c r="C159" s="347">
        <v>10</v>
      </c>
      <c r="D159" s="347"/>
      <c r="E159" s="347">
        <v>0</v>
      </c>
      <c r="F159" s="347">
        <f t="shared" ref="F159" si="16">F177</f>
        <v>0</v>
      </c>
    </row>
    <row r="160" spans="2:6" ht="25.5" customHeight="1" thickBot="1" x14ac:dyDescent="0.3">
      <c r="B160" s="336" t="s">
        <v>432</v>
      </c>
      <c r="C160" s="347">
        <f>C159/C158</f>
        <v>7.575757575757576E-2</v>
      </c>
      <c r="D160" s="347" t="e">
        <f>D159/D158</f>
        <v>#DIV/0!</v>
      </c>
      <c r="E160" s="347" t="e">
        <f t="shared" ref="E160:F160" si="17">E159/E158</f>
        <v>#DIV/0!</v>
      </c>
      <c r="F160" s="347" t="e">
        <f t="shared" si="17"/>
        <v>#DIV/0!</v>
      </c>
    </row>
    <row r="161" spans="2:6" ht="25.5" customHeight="1" thickBot="1" x14ac:dyDescent="0.3">
      <c r="B161" s="336" t="s">
        <v>433</v>
      </c>
      <c r="C161" s="334" t="s">
        <v>499</v>
      </c>
      <c r="D161" s="348">
        <f>D158/C158-1</f>
        <v>-1</v>
      </c>
      <c r="E161" s="348" t="e">
        <f t="shared" ref="E161:F163" si="18">E158/D158-1</f>
        <v>#DIV/0!</v>
      </c>
      <c r="F161" s="348" t="e">
        <f t="shared" si="18"/>
        <v>#DIV/0!</v>
      </c>
    </row>
    <row r="162" spans="2:6" ht="25.5" customHeight="1" thickBot="1" x14ac:dyDescent="0.3">
      <c r="B162" s="336" t="s">
        <v>434</v>
      </c>
      <c r="C162" s="334" t="s">
        <v>499</v>
      </c>
      <c r="D162" s="348">
        <f>D159/C159-1</f>
        <v>-1</v>
      </c>
      <c r="E162" s="348" t="e">
        <f t="shared" si="18"/>
        <v>#DIV/0!</v>
      </c>
      <c r="F162" s="348" t="e">
        <f t="shared" si="18"/>
        <v>#DIV/0!</v>
      </c>
    </row>
    <row r="163" spans="2:6" ht="25.5" customHeight="1" thickBot="1" x14ac:dyDescent="0.3">
      <c r="B163" s="336" t="s">
        <v>47</v>
      </c>
      <c r="C163" s="334" t="s">
        <v>499</v>
      </c>
      <c r="D163" s="348" t="e">
        <f>D160/C160-1</f>
        <v>#DIV/0!</v>
      </c>
      <c r="E163" s="348" t="e">
        <f t="shared" si="18"/>
        <v>#DIV/0!</v>
      </c>
      <c r="F163" s="348" t="e">
        <f t="shared" si="18"/>
        <v>#DIV/0!</v>
      </c>
    </row>
    <row r="164" spans="2:6" ht="25.5" customHeight="1" thickBot="1" x14ac:dyDescent="0.3">
      <c r="B164" s="2204" t="s">
        <v>580</v>
      </c>
      <c r="C164" s="2205"/>
      <c r="D164" s="2205"/>
      <c r="E164" s="2205"/>
      <c r="F164" s="2206"/>
    </row>
    <row r="165" spans="2:6" ht="25.5" customHeight="1" x14ac:dyDescent="0.25">
      <c r="B165" s="2202"/>
      <c r="C165" s="333">
        <v>2023</v>
      </c>
      <c r="D165" s="333">
        <v>2024</v>
      </c>
      <c r="E165" s="333">
        <v>2025</v>
      </c>
      <c r="F165" s="333">
        <v>2026</v>
      </c>
    </row>
    <row r="166" spans="2:6" ht="25.5" customHeight="1" thickBot="1" x14ac:dyDescent="0.3">
      <c r="B166" s="2203"/>
      <c r="C166" s="345" t="s">
        <v>22</v>
      </c>
      <c r="D166" s="345" t="s">
        <v>23</v>
      </c>
      <c r="E166" s="345" t="s">
        <v>23</v>
      </c>
      <c r="F166" s="345" t="s">
        <v>23</v>
      </c>
    </row>
    <row r="167" spans="2:6" ht="25.5" customHeight="1" thickBot="1" x14ac:dyDescent="0.3">
      <c r="B167" s="350" t="s">
        <v>452</v>
      </c>
      <c r="C167" s="351">
        <f>C168+C169+C170+C171</f>
        <v>0</v>
      </c>
      <c r="D167" s="351">
        <f t="shared" ref="D167:F167" si="19">D168+D169+D170+D171</f>
        <v>0</v>
      </c>
      <c r="E167" s="351">
        <f t="shared" si="19"/>
        <v>0</v>
      </c>
      <c r="F167" s="351">
        <f t="shared" si="19"/>
        <v>0</v>
      </c>
    </row>
    <row r="168" spans="2:6" ht="25.5" customHeight="1" thickBot="1" x14ac:dyDescent="0.3">
      <c r="B168" s="352" t="s">
        <v>437</v>
      </c>
      <c r="C168" s="351"/>
      <c r="D168" s="351"/>
      <c r="E168" s="351"/>
      <c r="F168" s="351"/>
    </row>
    <row r="169" spans="2:6" ht="25.5" customHeight="1" thickBot="1" x14ac:dyDescent="0.3">
      <c r="B169" s="352" t="s">
        <v>453</v>
      </c>
      <c r="C169" s="351"/>
      <c r="D169" s="351"/>
      <c r="E169" s="351"/>
      <c r="F169" s="351"/>
    </row>
    <row r="170" spans="2:6" ht="25.5" customHeight="1" thickBot="1" x14ac:dyDescent="0.3">
      <c r="B170" s="352" t="s">
        <v>454</v>
      </c>
      <c r="C170" s="351"/>
      <c r="D170" s="351"/>
      <c r="E170" s="351"/>
      <c r="F170" s="351"/>
    </row>
    <row r="171" spans="2:6" ht="25.5" customHeight="1" thickBot="1" x14ac:dyDescent="0.3">
      <c r="B171" s="352" t="s">
        <v>455</v>
      </c>
      <c r="C171" s="351"/>
      <c r="D171" s="351"/>
      <c r="E171" s="351"/>
      <c r="F171" s="351"/>
    </row>
    <row r="172" spans="2:6" ht="25.5" customHeight="1" thickBot="1" x14ac:dyDescent="0.3">
      <c r="B172" s="350" t="s">
        <v>456</v>
      </c>
      <c r="C172" s="354">
        <v>10</v>
      </c>
      <c r="D172" s="354">
        <v>0</v>
      </c>
      <c r="E172" s="354">
        <f t="shared" ref="E172:F172" si="20">E173+E174+E175+E176</f>
        <v>0</v>
      </c>
      <c r="F172" s="354">
        <f t="shared" si="20"/>
        <v>0</v>
      </c>
    </row>
    <row r="173" spans="2:6" ht="25.5" customHeight="1" thickBot="1" x14ac:dyDescent="0.3">
      <c r="B173" s="352" t="s">
        <v>437</v>
      </c>
      <c r="C173" s="354">
        <v>10</v>
      </c>
      <c r="D173" s="351">
        <v>0</v>
      </c>
      <c r="E173" s="351"/>
      <c r="F173" s="351"/>
    </row>
    <row r="174" spans="2:6" ht="25.5" customHeight="1" thickBot="1" x14ac:dyDescent="0.3">
      <c r="B174" s="352" t="s">
        <v>453</v>
      </c>
      <c r="C174" s="354"/>
      <c r="D174" s="351"/>
      <c r="E174" s="351"/>
      <c r="F174" s="351"/>
    </row>
    <row r="175" spans="2:6" ht="25.5" customHeight="1" thickBot="1" x14ac:dyDescent="0.3">
      <c r="B175" s="352" t="s">
        <v>454</v>
      </c>
      <c r="C175" s="354"/>
      <c r="D175" s="351"/>
      <c r="E175" s="351"/>
      <c r="F175" s="351"/>
    </row>
    <row r="176" spans="2:6" ht="25.5" customHeight="1" thickBot="1" x14ac:dyDescent="0.3">
      <c r="B176" s="352" t="s">
        <v>455</v>
      </c>
      <c r="C176" s="354"/>
      <c r="D176" s="351"/>
      <c r="E176" s="351"/>
      <c r="F176" s="351"/>
    </row>
    <row r="177" spans="2:6" ht="25.5" customHeight="1" thickBot="1" x14ac:dyDescent="0.3">
      <c r="B177" s="361" t="s">
        <v>551</v>
      </c>
      <c r="C177" s="354">
        <f>C167+C172</f>
        <v>10</v>
      </c>
      <c r="D177" s="354">
        <f t="shared" ref="D177:F177" si="21">D167+D172</f>
        <v>0</v>
      </c>
      <c r="E177" s="354">
        <f t="shared" si="21"/>
        <v>0</v>
      </c>
      <c r="F177" s="354">
        <f t="shared" si="21"/>
        <v>0</v>
      </c>
    </row>
    <row r="178" spans="2:6" ht="25.5" customHeight="1" thickBot="1" x14ac:dyDescent="0.3">
      <c r="B178" s="369" t="s">
        <v>585</v>
      </c>
      <c r="C178" s="378" t="s">
        <v>586</v>
      </c>
      <c r="D178" s="379" t="s">
        <v>449</v>
      </c>
      <c r="E178" s="372" t="s">
        <v>587</v>
      </c>
      <c r="F178" s="373"/>
    </row>
    <row r="179" spans="2:6" ht="25.5" customHeight="1" thickBot="1" x14ac:dyDescent="0.3">
      <c r="B179" s="336" t="s">
        <v>427</v>
      </c>
      <c r="C179" s="2210" t="s">
        <v>588</v>
      </c>
      <c r="D179" s="2211"/>
      <c r="E179" s="2211"/>
      <c r="F179" s="2212"/>
    </row>
    <row r="180" spans="2:6" ht="25.5" customHeight="1" thickBot="1" x14ac:dyDescent="0.3">
      <c r="B180" s="336" t="s">
        <v>21</v>
      </c>
      <c r="C180" s="2199" t="s">
        <v>579</v>
      </c>
      <c r="D180" s="2200"/>
      <c r="E180" s="2200"/>
      <c r="F180" s="2201"/>
    </row>
    <row r="181" spans="2:6" ht="25.5" customHeight="1" x14ac:dyDescent="0.25">
      <c r="B181" s="2202"/>
      <c r="C181" s="333">
        <v>2023</v>
      </c>
      <c r="D181" s="333">
        <v>2024</v>
      </c>
      <c r="E181" s="333">
        <v>2025</v>
      </c>
      <c r="F181" s="333">
        <v>2026</v>
      </c>
    </row>
    <row r="182" spans="2:6" ht="25.5" customHeight="1" thickBot="1" x14ac:dyDescent="0.3">
      <c r="B182" s="2203"/>
      <c r="C182" s="345" t="s">
        <v>22</v>
      </c>
      <c r="D182" s="345" t="s">
        <v>23</v>
      </c>
      <c r="E182" s="345" t="s">
        <v>23</v>
      </c>
      <c r="F182" s="345" t="s">
        <v>23</v>
      </c>
    </row>
    <row r="183" spans="2:6" ht="25.5" customHeight="1" thickBot="1" x14ac:dyDescent="0.3">
      <c r="B183" s="336" t="s">
        <v>33</v>
      </c>
      <c r="C183" s="334">
        <v>132</v>
      </c>
      <c r="D183" s="334"/>
      <c r="E183" s="336"/>
      <c r="F183" s="336"/>
    </row>
    <row r="184" spans="2:6" ht="25.5" customHeight="1" thickBot="1" x14ac:dyDescent="0.3">
      <c r="B184" s="336" t="s">
        <v>431</v>
      </c>
      <c r="C184" s="347">
        <v>50</v>
      </c>
      <c r="D184" s="347"/>
      <c r="E184" s="347">
        <v>0</v>
      </c>
      <c r="F184" s="347">
        <f t="shared" ref="F184" si="22">F202</f>
        <v>0</v>
      </c>
    </row>
    <row r="185" spans="2:6" ht="25.5" customHeight="1" thickBot="1" x14ac:dyDescent="0.3">
      <c r="B185" s="336" t="s">
        <v>432</v>
      </c>
      <c r="C185" s="347">
        <f>C184/C183</f>
        <v>0.37878787878787878</v>
      </c>
      <c r="D185" s="347" t="e">
        <f>D184/D183</f>
        <v>#DIV/0!</v>
      </c>
      <c r="E185" s="347" t="e">
        <f t="shared" ref="E185:F185" si="23">E184/E183</f>
        <v>#DIV/0!</v>
      </c>
      <c r="F185" s="347" t="e">
        <f t="shared" si="23"/>
        <v>#DIV/0!</v>
      </c>
    </row>
    <row r="186" spans="2:6" ht="25.5" customHeight="1" thickBot="1" x14ac:dyDescent="0.3">
      <c r="B186" s="336" t="s">
        <v>433</v>
      </c>
      <c r="C186" s="334" t="s">
        <v>499</v>
      </c>
      <c r="D186" s="348">
        <f>D183/C183-1</f>
        <v>-1</v>
      </c>
      <c r="E186" s="348" t="e">
        <f t="shared" ref="E186:F188" si="24">E183/D183-1</f>
        <v>#DIV/0!</v>
      </c>
      <c r="F186" s="348" t="e">
        <f t="shared" si="24"/>
        <v>#DIV/0!</v>
      </c>
    </row>
    <row r="187" spans="2:6" ht="25.5" customHeight="1" thickBot="1" x14ac:dyDescent="0.3">
      <c r="B187" s="336" t="s">
        <v>434</v>
      </c>
      <c r="C187" s="334" t="s">
        <v>499</v>
      </c>
      <c r="D187" s="348">
        <f>D184/C184-1</f>
        <v>-1</v>
      </c>
      <c r="E187" s="348" t="e">
        <f t="shared" si="24"/>
        <v>#DIV/0!</v>
      </c>
      <c r="F187" s="348" t="e">
        <f t="shared" si="24"/>
        <v>#DIV/0!</v>
      </c>
    </row>
    <row r="188" spans="2:6" ht="25.5" customHeight="1" thickBot="1" x14ac:dyDescent="0.3">
      <c r="B188" s="336" t="s">
        <v>47</v>
      </c>
      <c r="C188" s="334" t="s">
        <v>499</v>
      </c>
      <c r="D188" s="348" t="e">
        <f>D185/C185-1</f>
        <v>#DIV/0!</v>
      </c>
      <c r="E188" s="348" t="e">
        <f t="shared" si="24"/>
        <v>#DIV/0!</v>
      </c>
      <c r="F188" s="348" t="e">
        <f t="shared" si="24"/>
        <v>#DIV/0!</v>
      </c>
    </row>
    <row r="189" spans="2:6" ht="25.5" customHeight="1" thickBot="1" x14ac:dyDescent="0.3">
      <c r="B189" s="2204" t="s">
        <v>580</v>
      </c>
      <c r="C189" s="2205"/>
      <c r="D189" s="2205"/>
      <c r="E189" s="2205"/>
      <c r="F189" s="2206"/>
    </row>
    <row r="190" spans="2:6" ht="25.5" customHeight="1" x14ac:dyDescent="0.25">
      <c r="B190" s="2202"/>
      <c r="C190" s="333">
        <v>2023</v>
      </c>
      <c r="D190" s="333">
        <v>2024</v>
      </c>
      <c r="E190" s="333">
        <v>2025</v>
      </c>
      <c r="F190" s="333">
        <v>2026</v>
      </c>
    </row>
    <row r="191" spans="2:6" ht="25.5" customHeight="1" thickBot="1" x14ac:dyDescent="0.3">
      <c r="B191" s="2203"/>
      <c r="C191" s="345" t="s">
        <v>22</v>
      </c>
      <c r="D191" s="345" t="s">
        <v>23</v>
      </c>
      <c r="E191" s="345" t="s">
        <v>23</v>
      </c>
      <c r="F191" s="345" t="s">
        <v>23</v>
      </c>
    </row>
    <row r="192" spans="2:6" ht="25.5" customHeight="1" thickBot="1" x14ac:dyDescent="0.3">
      <c r="B192" s="350" t="s">
        <v>452</v>
      </c>
      <c r="C192" s="351">
        <f>C193+C194+C195+C196</f>
        <v>0</v>
      </c>
      <c r="D192" s="351">
        <f t="shared" ref="D192:F192" si="25">D193+D194+D195+D196</f>
        <v>0</v>
      </c>
      <c r="E192" s="351">
        <f t="shared" si="25"/>
        <v>0</v>
      </c>
      <c r="F192" s="351">
        <f t="shared" si="25"/>
        <v>0</v>
      </c>
    </row>
    <row r="193" spans="2:6" ht="25.5" customHeight="1" thickBot="1" x14ac:dyDescent="0.3">
      <c r="B193" s="352" t="s">
        <v>437</v>
      </c>
      <c r="C193" s="351"/>
      <c r="D193" s="351"/>
      <c r="E193" s="351"/>
      <c r="F193" s="351"/>
    </row>
    <row r="194" spans="2:6" ht="25.5" customHeight="1" thickBot="1" x14ac:dyDescent="0.3">
      <c r="B194" s="352" t="s">
        <v>453</v>
      </c>
      <c r="C194" s="351"/>
      <c r="D194" s="351"/>
      <c r="E194" s="351"/>
      <c r="F194" s="351"/>
    </row>
    <row r="195" spans="2:6" ht="25.5" customHeight="1" thickBot="1" x14ac:dyDescent="0.3">
      <c r="B195" s="352" t="s">
        <v>454</v>
      </c>
      <c r="C195" s="351"/>
      <c r="D195" s="351"/>
      <c r="E195" s="351"/>
      <c r="F195" s="351"/>
    </row>
    <row r="196" spans="2:6" ht="25.5" customHeight="1" thickBot="1" x14ac:dyDescent="0.3">
      <c r="B196" s="352" t="s">
        <v>455</v>
      </c>
      <c r="C196" s="351"/>
      <c r="D196" s="351"/>
      <c r="E196" s="351"/>
      <c r="F196" s="351"/>
    </row>
    <row r="197" spans="2:6" ht="25.5" customHeight="1" thickBot="1" x14ac:dyDescent="0.3">
      <c r="B197" s="350" t="s">
        <v>456</v>
      </c>
      <c r="C197" s="354">
        <v>50</v>
      </c>
      <c r="D197" s="354">
        <v>0</v>
      </c>
      <c r="E197" s="354">
        <f t="shared" ref="E197:F197" si="26">E198+E199+E200+E201</f>
        <v>0</v>
      </c>
      <c r="F197" s="354">
        <f t="shared" si="26"/>
        <v>0</v>
      </c>
    </row>
    <row r="198" spans="2:6" ht="25.5" customHeight="1" thickBot="1" x14ac:dyDescent="0.3">
      <c r="B198" s="352" t="s">
        <v>437</v>
      </c>
      <c r="C198" s="354">
        <v>50</v>
      </c>
      <c r="D198" s="351">
        <v>0</v>
      </c>
      <c r="E198" s="351"/>
      <c r="F198" s="351"/>
    </row>
    <row r="199" spans="2:6" ht="25.5" customHeight="1" thickBot="1" x14ac:dyDescent="0.3">
      <c r="B199" s="352" t="s">
        <v>453</v>
      </c>
      <c r="C199" s="354"/>
      <c r="D199" s="351"/>
      <c r="E199" s="351"/>
      <c r="F199" s="351"/>
    </row>
    <row r="200" spans="2:6" ht="25.5" customHeight="1" thickBot="1" x14ac:dyDescent="0.3">
      <c r="B200" s="352" t="s">
        <v>454</v>
      </c>
      <c r="C200" s="354"/>
      <c r="D200" s="351"/>
      <c r="E200" s="351"/>
      <c r="F200" s="351"/>
    </row>
    <row r="201" spans="2:6" ht="25.5" customHeight="1" thickBot="1" x14ac:dyDescent="0.3">
      <c r="B201" s="352" t="s">
        <v>455</v>
      </c>
      <c r="C201" s="354"/>
      <c r="D201" s="351"/>
      <c r="E201" s="351"/>
      <c r="F201" s="351"/>
    </row>
    <row r="202" spans="2:6" ht="25.5" customHeight="1" thickBot="1" x14ac:dyDescent="0.3">
      <c r="B202" s="361" t="s">
        <v>551</v>
      </c>
      <c r="C202" s="354">
        <f>C192+C197</f>
        <v>50</v>
      </c>
      <c r="D202" s="354">
        <f t="shared" ref="D202:F202" si="27">D192+D197</f>
        <v>0</v>
      </c>
      <c r="E202" s="354">
        <f t="shared" si="27"/>
        <v>0</v>
      </c>
      <c r="F202" s="354">
        <f t="shared" si="27"/>
        <v>0</v>
      </c>
    </row>
    <row r="203" spans="2:6" ht="34.5" thickBot="1" x14ac:dyDescent="0.3">
      <c r="B203" s="344" t="s">
        <v>589</v>
      </c>
      <c r="C203" s="381" t="s">
        <v>590</v>
      </c>
      <c r="D203" s="382" t="s">
        <v>449</v>
      </c>
      <c r="E203" s="383" t="s">
        <v>591</v>
      </c>
      <c r="F203" s="384"/>
    </row>
    <row r="204" spans="2:6" ht="17.25" customHeight="1" thickBot="1" x14ac:dyDescent="0.3">
      <c r="B204" s="336" t="s">
        <v>427</v>
      </c>
      <c r="C204" s="2210" t="s">
        <v>592</v>
      </c>
      <c r="D204" s="2211"/>
      <c r="E204" s="2214"/>
      <c r="F204" s="2212"/>
    </row>
    <row r="205" spans="2:6" ht="15.75" thickBot="1" x14ac:dyDescent="0.3">
      <c r="B205" s="336" t="s">
        <v>21</v>
      </c>
      <c r="C205" s="2215" t="s">
        <v>593</v>
      </c>
      <c r="D205" s="2200"/>
      <c r="E205" s="2200"/>
      <c r="F205" s="2201"/>
    </row>
    <row r="206" spans="2:6" ht="12.75" customHeight="1" x14ac:dyDescent="0.25">
      <c r="B206" s="2202"/>
      <c r="C206" s="333">
        <v>2023</v>
      </c>
      <c r="D206" s="333">
        <v>2024</v>
      </c>
      <c r="E206" s="333">
        <v>2025</v>
      </c>
      <c r="F206" s="333">
        <v>2026</v>
      </c>
    </row>
    <row r="207" spans="2:6" ht="9" customHeight="1" thickBot="1" x14ac:dyDescent="0.3">
      <c r="B207" s="2203"/>
      <c r="C207" s="345" t="s">
        <v>22</v>
      </c>
      <c r="D207" s="345" t="s">
        <v>23</v>
      </c>
      <c r="E207" s="345" t="s">
        <v>23</v>
      </c>
      <c r="F207" s="345" t="s">
        <v>23</v>
      </c>
    </row>
    <row r="208" spans="2:6" ht="15.75" thickBot="1" x14ac:dyDescent="0.3">
      <c r="B208" s="336" t="s">
        <v>33</v>
      </c>
      <c r="C208" s="334">
        <v>1</v>
      </c>
      <c r="D208" s="334">
        <v>0</v>
      </c>
      <c r="E208" s="334">
        <v>0</v>
      </c>
      <c r="F208" s="336">
        <v>0</v>
      </c>
    </row>
    <row r="209" spans="2:11" ht="15.75" thickBot="1" x14ac:dyDescent="0.3">
      <c r="B209" s="336" t="s">
        <v>431</v>
      </c>
      <c r="C209" s="347">
        <v>120</v>
      </c>
      <c r="D209" s="347">
        <f t="shared" ref="D209:F209" si="28">D227</f>
        <v>0</v>
      </c>
      <c r="E209" s="347">
        <f t="shared" si="28"/>
        <v>0</v>
      </c>
      <c r="F209" s="347">
        <f t="shared" si="28"/>
        <v>0</v>
      </c>
    </row>
    <row r="210" spans="2:11" ht="15.75" thickBot="1" x14ac:dyDescent="0.3">
      <c r="B210" s="336" t="s">
        <v>432</v>
      </c>
      <c r="C210" s="347">
        <f>C209/C208</f>
        <v>120</v>
      </c>
      <c r="D210" s="347" t="e">
        <f t="shared" ref="D210:F210" si="29">D209/D208</f>
        <v>#DIV/0!</v>
      </c>
      <c r="E210" s="347" t="e">
        <f t="shared" si="29"/>
        <v>#DIV/0!</v>
      </c>
      <c r="F210" s="347" t="e">
        <f t="shared" si="29"/>
        <v>#DIV/0!</v>
      </c>
    </row>
    <row r="211" spans="2:11" ht="15.75" thickBot="1" x14ac:dyDescent="0.3">
      <c r="B211" s="336" t="s">
        <v>433</v>
      </c>
      <c r="C211" s="334" t="s">
        <v>499</v>
      </c>
      <c r="D211" s="348">
        <f>D208/C208-1</f>
        <v>-1</v>
      </c>
      <c r="E211" s="348" t="e">
        <f t="shared" ref="E211:F213" si="30">E208/D208-1</f>
        <v>#DIV/0!</v>
      </c>
      <c r="F211" s="348" t="e">
        <f t="shared" si="30"/>
        <v>#DIV/0!</v>
      </c>
      <c r="H211" s="349"/>
      <c r="I211" s="349"/>
      <c r="J211" s="349"/>
      <c r="K211" s="349"/>
    </row>
    <row r="212" spans="2:11" ht="15.75" thickBot="1" x14ac:dyDescent="0.3">
      <c r="B212" s="336" t="s">
        <v>434</v>
      </c>
      <c r="C212" s="334" t="s">
        <v>499</v>
      </c>
      <c r="D212" s="348">
        <f>D209/C209-1</f>
        <v>-1</v>
      </c>
      <c r="E212" s="348" t="e">
        <f t="shared" si="30"/>
        <v>#DIV/0!</v>
      </c>
      <c r="F212" s="348" t="e">
        <f t="shared" si="30"/>
        <v>#DIV/0!</v>
      </c>
    </row>
    <row r="213" spans="2:11" ht="15.75" thickBot="1" x14ac:dyDescent="0.3">
      <c r="B213" s="336" t="s">
        <v>47</v>
      </c>
      <c r="C213" s="334" t="s">
        <v>499</v>
      </c>
      <c r="D213" s="348" t="e">
        <f>D210/C210-1</f>
        <v>#DIV/0!</v>
      </c>
      <c r="E213" s="348" t="e">
        <f t="shared" si="30"/>
        <v>#DIV/0!</v>
      </c>
      <c r="F213" s="348" t="e">
        <f t="shared" si="30"/>
        <v>#DIV/0!</v>
      </c>
    </row>
    <row r="214" spans="2:11" ht="15.75" thickBot="1" x14ac:dyDescent="0.3">
      <c r="B214" s="2204" t="s">
        <v>594</v>
      </c>
      <c r="C214" s="2205"/>
      <c r="D214" s="2205"/>
      <c r="E214" s="2205"/>
      <c r="F214" s="2206"/>
    </row>
    <row r="215" spans="2:11" ht="12.75" customHeight="1" x14ac:dyDescent="0.25">
      <c r="B215" s="2202"/>
      <c r="C215" s="333">
        <v>2023</v>
      </c>
      <c r="D215" s="333">
        <v>2024</v>
      </c>
      <c r="E215" s="333">
        <v>2025</v>
      </c>
      <c r="F215" s="333">
        <v>2026</v>
      </c>
    </row>
    <row r="216" spans="2:11" ht="9" customHeight="1" thickBot="1" x14ac:dyDescent="0.3">
      <c r="B216" s="2203"/>
      <c r="C216" s="345" t="s">
        <v>22</v>
      </c>
      <c r="D216" s="345" t="s">
        <v>23</v>
      </c>
      <c r="E216" s="345" t="s">
        <v>23</v>
      </c>
      <c r="F216" s="345" t="s">
        <v>23</v>
      </c>
    </row>
    <row r="217" spans="2:11" ht="15.75" thickBot="1" x14ac:dyDescent="0.3">
      <c r="B217" s="350" t="s">
        <v>452</v>
      </c>
      <c r="C217" s="351">
        <v>120</v>
      </c>
      <c r="D217" s="351">
        <f t="shared" ref="D217:F217" si="31">D218+D219+D220+D221</f>
        <v>0</v>
      </c>
      <c r="E217" s="351">
        <f t="shared" si="31"/>
        <v>0</v>
      </c>
      <c r="F217" s="351">
        <f t="shared" si="31"/>
        <v>0</v>
      </c>
    </row>
    <row r="218" spans="2:11" ht="15.75" thickBot="1" x14ac:dyDescent="0.3">
      <c r="B218" s="352" t="s">
        <v>437</v>
      </c>
      <c r="C218" s="351">
        <v>120</v>
      </c>
      <c r="D218" s="351"/>
      <c r="E218" s="351"/>
      <c r="F218" s="351"/>
    </row>
    <row r="219" spans="2:11" ht="15.75" thickBot="1" x14ac:dyDescent="0.3">
      <c r="B219" s="352" t="s">
        <v>453</v>
      </c>
      <c r="C219" s="351"/>
      <c r="D219" s="351"/>
      <c r="E219" s="351"/>
      <c r="F219" s="351"/>
    </row>
    <row r="220" spans="2:11" ht="15.75" thickBot="1" x14ac:dyDescent="0.3">
      <c r="B220" s="352" t="s">
        <v>454</v>
      </c>
      <c r="C220" s="351"/>
      <c r="D220" s="351"/>
      <c r="E220" s="351"/>
      <c r="F220" s="351"/>
    </row>
    <row r="221" spans="2:11" ht="15.75" thickBot="1" x14ac:dyDescent="0.3">
      <c r="B221" s="352" t="s">
        <v>455</v>
      </c>
      <c r="C221" s="351"/>
      <c r="D221" s="351"/>
      <c r="E221" s="351"/>
      <c r="F221" s="351"/>
    </row>
    <row r="222" spans="2:11" ht="15.75" thickBot="1" x14ac:dyDescent="0.3">
      <c r="B222" s="350" t="s">
        <v>456</v>
      </c>
      <c r="C222" s="354">
        <f>C223+C224+C225+C226</f>
        <v>0</v>
      </c>
      <c r="D222" s="354">
        <f t="shared" ref="D222:F222" si="32">D223+D224+D225+D226</f>
        <v>0</v>
      </c>
      <c r="E222" s="354">
        <f t="shared" si="32"/>
        <v>0</v>
      </c>
      <c r="F222" s="354">
        <f t="shared" si="32"/>
        <v>0</v>
      </c>
    </row>
    <row r="223" spans="2:11" ht="15.75" thickBot="1" x14ac:dyDescent="0.3">
      <c r="B223" s="352" t="s">
        <v>437</v>
      </c>
      <c r="C223" s="354"/>
      <c r="D223" s="354">
        <v>0</v>
      </c>
      <c r="E223" s="354">
        <v>0</v>
      </c>
      <c r="F223" s="354"/>
    </row>
    <row r="224" spans="2:11" ht="15.75" thickBot="1" x14ac:dyDescent="0.3">
      <c r="B224" s="352" t="s">
        <v>453</v>
      </c>
      <c r="C224" s="354"/>
      <c r="D224" s="354"/>
      <c r="E224" s="354"/>
      <c r="F224" s="354"/>
    </row>
    <row r="225" spans="2:11" ht="15.75" thickBot="1" x14ac:dyDescent="0.3">
      <c r="B225" s="352" t="s">
        <v>454</v>
      </c>
      <c r="C225" s="354"/>
      <c r="D225" s="354"/>
      <c r="E225" s="354"/>
      <c r="F225" s="354"/>
    </row>
    <row r="226" spans="2:11" ht="15.75" thickBot="1" x14ac:dyDescent="0.3">
      <c r="B226" s="352" t="s">
        <v>455</v>
      </c>
      <c r="C226" s="354"/>
      <c r="D226" s="354"/>
      <c r="E226" s="354"/>
      <c r="F226" s="354"/>
    </row>
    <row r="227" spans="2:11" ht="15.75" thickBot="1" x14ac:dyDescent="0.3">
      <c r="B227" s="361" t="s">
        <v>445</v>
      </c>
      <c r="C227" s="354">
        <f>C217+C222</f>
        <v>120</v>
      </c>
      <c r="D227" s="354">
        <f t="shared" ref="D227:F227" si="33">D217+D222</f>
        <v>0</v>
      </c>
      <c r="E227" s="354">
        <f t="shared" si="33"/>
        <v>0</v>
      </c>
      <c r="F227" s="354">
        <f t="shared" si="33"/>
        <v>0</v>
      </c>
    </row>
    <row r="228" spans="2:11" ht="15.75" thickBot="1" x14ac:dyDescent="0.3">
      <c r="B228" s="2216" t="s">
        <v>66</v>
      </c>
      <c r="C228" s="2217"/>
      <c r="D228" s="2217"/>
      <c r="E228" s="2217"/>
      <c r="F228" s="2218"/>
    </row>
    <row r="229" spans="2:11" ht="15.75" thickBot="1" x14ac:dyDescent="0.3">
      <c r="B229" s="2216" t="s">
        <v>446</v>
      </c>
      <c r="C229" s="2217"/>
      <c r="D229" s="2217"/>
      <c r="E229" s="2217"/>
      <c r="F229" s="2218"/>
    </row>
    <row r="230" spans="2:11" ht="23.25" thickBot="1" x14ac:dyDescent="0.3">
      <c r="B230" s="344" t="s">
        <v>516</v>
      </c>
      <c r="C230" s="2219"/>
      <c r="D230" s="2220"/>
      <c r="E230" s="2220"/>
      <c r="F230" s="2221"/>
    </row>
    <row r="231" spans="2:11" ht="40.5" customHeight="1" thickBot="1" x14ac:dyDescent="0.3">
      <c r="B231" s="344" t="s">
        <v>518</v>
      </c>
      <c r="C231" s="344"/>
      <c r="D231" s="385" t="s">
        <v>449</v>
      </c>
      <c r="E231" s="2208"/>
      <c r="F231" s="2209"/>
    </row>
    <row r="232" spans="2:11" ht="15.75" thickBot="1" x14ac:dyDescent="0.3">
      <c r="B232" s="374"/>
      <c r="C232" s="2207"/>
      <c r="D232" s="2213"/>
      <c r="E232" s="2208"/>
      <c r="F232" s="2209"/>
    </row>
    <row r="233" spans="2:11" ht="17.25" customHeight="1" thickBot="1" x14ac:dyDescent="0.3">
      <c r="B233" s="336" t="s">
        <v>427</v>
      </c>
      <c r="C233" s="2210"/>
      <c r="D233" s="2211"/>
      <c r="E233" s="2211"/>
      <c r="F233" s="2212"/>
    </row>
    <row r="234" spans="2:11" ht="15.75" thickBot="1" x14ac:dyDescent="0.3">
      <c r="B234" s="336" t="s">
        <v>21</v>
      </c>
      <c r="C234" s="2199"/>
      <c r="D234" s="2200"/>
      <c r="E234" s="2200"/>
      <c r="F234" s="2201"/>
    </row>
    <row r="235" spans="2:11" ht="12.75" customHeight="1" x14ac:dyDescent="0.25">
      <c r="B235" s="2202"/>
      <c r="C235" s="333">
        <v>2023</v>
      </c>
      <c r="D235" s="333">
        <v>2024</v>
      </c>
      <c r="E235" s="333">
        <v>2025</v>
      </c>
      <c r="F235" s="333">
        <v>2026</v>
      </c>
    </row>
    <row r="236" spans="2:11" ht="9" customHeight="1" thickBot="1" x14ac:dyDescent="0.3">
      <c r="B236" s="2203"/>
      <c r="C236" s="345" t="s">
        <v>22</v>
      </c>
      <c r="D236" s="345" t="s">
        <v>23</v>
      </c>
      <c r="E236" s="345" t="s">
        <v>23</v>
      </c>
      <c r="F236" s="345" t="s">
        <v>23</v>
      </c>
    </row>
    <row r="237" spans="2:11" ht="15.75" thickBot="1" x14ac:dyDescent="0.3">
      <c r="B237" s="336" t="s">
        <v>33</v>
      </c>
      <c r="C237" s="347"/>
      <c r="D237" s="347"/>
      <c r="E237" s="347"/>
      <c r="F237" s="347"/>
    </row>
    <row r="238" spans="2:11" ht="15.75" thickBot="1" x14ac:dyDescent="0.3">
      <c r="B238" s="336" t="s">
        <v>431</v>
      </c>
      <c r="C238" s="347">
        <f>C301-C263</f>
        <v>0</v>
      </c>
      <c r="D238" s="347">
        <f t="shared" ref="D238:E238" si="34">D301-D263</f>
        <v>0</v>
      </c>
      <c r="E238" s="347">
        <f t="shared" si="34"/>
        <v>0</v>
      </c>
      <c r="F238" s="347">
        <f>F256</f>
        <v>0</v>
      </c>
    </row>
    <row r="239" spans="2:11" ht="15.75" thickBot="1" x14ac:dyDescent="0.3">
      <c r="B239" s="336" t="s">
        <v>432</v>
      </c>
      <c r="C239" s="347" t="e">
        <f>C238/C237</f>
        <v>#DIV/0!</v>
      </c>
      <c r="D239" s="347" t="e">
        <f t="shared" ref="D239:F239" si="35">D238/D237</f>
        <v>#DIV/0!</v>
      </c>
      <c r="E239" s="347" t="e">
        <f t="shared" si="35"/>
        <v>#DIV/0!</v>
      </c>
      <c r="F239" s="347" t="e">
        <f t="shared" si="35"/>
        <v>#DIV/0!</v>
      </c>
    </row>
    <row r="240" spans="2:11" ht="15.75" thickBot="1" x14ac:dyDescent="0.3">
      <c r="B240" s="336" t="s">
        <v>433</v>
      </c>
      <c r="C240" s="334" t="s">
        <v>499</v>
      </c>
      <c r="D240" s="348" t="e">
        <f>D237/C237-1</f>
        <v>#DIV/0!</v>
      </c>
      <c r="E240" s="348" t="e">
        <f t="shared" ref="E240:F242" si="36">E237/D237-1</f>
        <v>#DIV/0!</v>
      </c>
      <c r="F240" s="348" t="e">
        <f t="shared" si="36"/>
        <v>#DIV/0!</v>
      </c>
      <c r="H240" s="349"/>
      <c r="I240" s="349"/>
      <c r="J240" s="349"/>
      <c r="K240" s="349"/>
    </row>
    <row r="241" spans="2:6" ht="15.75" thickBot="1" x14ac:dyDescent="0.3">
      <c r="B241" s="336" t="s">
        <v>434</v>
      </c>
      <c r="C241" s="334" t="s">
        <v>499</v>
      </c>
      <c r="D241" s="348" t="e">
        <f>D238/C238-1</f>
        <v>#DIV/0!</v>
      </c>
      <c r="E241" s="348" t="e">
        <f t="shared" si="36"/>
        <v>#DIV/0!</v>
      </c>
      <c r="F241" s="348" t="e">
        <f t="shared" si="36"/>
        <v>#DIV/0!</v>
      </c>
    </row>
    <row r="242" spans="2:6" ht="15.75" thickBot="1" x14ac:dyDescent="0.3">
      <c r="B242" s="336" t="s">
        <v>47</v>
      </c>
      <c r="C242" s="334" t="s">
        <v>499</v>
      </c>
      <c r="D242" s="348" t="e">
        <f>D239/C239-1</f>
        <v>#DIV/0!</v>
      </c>
      <c r="E242" s="348" t="e">
        <f t="shared" si="36"/>
        <v>#DIV/0!</v>
      </c>
      <c r="F242" s="348" t="e">
        <f t="shared" si="36"/>
        <v>#DIV/0!</v>
      </c>
    </row>
    <row r="243" spans="2:6" ht="15.75" thickBot="1" x14ac:dyDescent="0.3">
      <c r="B243" s="2204" t="s">
        <v>575</v>
      </c>
      <c r="C243" s="2205"/>
      <c r="D243" s="2205"/>
      <c r="E243" s="2205"/>
      <c r="F243" s="2206"/>
    </row>
    <row r="244" spans="2:6" ht="12.75" customHeight="1" x14ac:dyDescent="0.25">
      <c r="B244" s="2202"/>
      <c r="C244" s="386">
        <v>2022</v>
      </c>
      <c r="D244" s="386">
        <v>2023</v>
      </c>
      <c r="E244" s="386">
        <v>2024</v>
      </c>
      <c r="F244" s="386">
        <v>2025</v>
      </c>
    </row>
    <row r="245" spans="2:6" ht="11.25" customHeight="1" thickBot="1" x14ac:dyDescent="0.3">
      <c r="B245" s="2203"/>
      <c r="C245" s="345" t="s">
        <v>22</v>
      </c>
      <c r="D245" s="345" t="s">
        <v>23</v>
      </c>
      <c r="E245" s="345" t="s">
        <v>23</v>
      </c>
      <c r="F245" s="345" t="s">
        <v>23</v>
      </c>
    </row>
    <row r="246" spans="2:6" ht="15.75" thickBot="1" x14ac:dyDescent="0.3">
      <c r="B246" s="350" t="s">
        <v>452</v>
      </c>
      <c r="C246" s="351">
        <f>C247+C248+C249+C250</f>
        <v>0</v>
      </c>
      <c r="D246" s="351">
        <f t="shared" ref="D246:F246" si="37">D247+D248+D249+D250</f>
        <v>0</v>
      </c>
      <c r="E246" s="351">
        <f t="shared" si="37"/>
        <v>0</v>
      </c>
      <c r="F246" s="351">
        <f t="shared" si="37"/>
        <v>0</v>
      </c>
    </row>
    <row r="247" spans="2:6" ht="15.75" thickBot="1" x14ac:dyDescent="0.3">
      <c r="B247" s="352" t="s">
        <v>437</v>
      </c>
      <c r="C247" s="351"/>
      <c r="D247" s="351"/>
      <c r="E247" s="351"/>
      <c r="F247" s="351"/>
    </row>
    <row r="248" spans="2:6" ht="15.75" thickBot="1" x14ac:dyDescent="0.3">
      <c r="B248" s="352" t="s">
        <v>453</v>
      </c>
      <c r="C248" s="351"/>
      <c r="D248" s="351"/>
      <c r="E248" s="351"/>
      <c r="F248" s="351"/>
    </row>
    <row r="249" spans="2:6" ht="15.75" thickBot="1" x14ac:dyDescent="0.3">
      <c r="B249" s="352" t="s">
        <v>454</v>
      </c>
      <c r="C249" s="351"/>
      <c r="D249" s="351"/>
      <c r="E249" s="351"/>
      <c r="F249" s="351"/>
    </row>
    <row r="250" spans="2:6" ht="15.75" thickBot="1" x14ac:dyDescent="0.3">
      <c r="B250" s="352" t="s">
        <v>455</v>
      </c>
      <c r="C250" s="351"/>
      <c r="D250" s="351"/>
      <c r="E250" s="351"/>
      <c r="F250" s="351"/>
    </row>
    <row r="251" spans="2:6" ht="15.75" thickBot="1" x14ac:dyDescent="0.3">
      <c r="B251" s="350" t="s">
        <v>456</v>
      </c>
      <c r="C251" s="354">
        <f>C252+C253+C254+C255</f>
        <v>0</v>
      </c>
      <c r="D251" s="354">
        <f t="shared" ref="D251:F251" si="38">D252+D253+D254+D255</f>
        <v>0</v>
      </c>
      <c r="E251" s="354">
        <f t="shared" si="38"/>
        <v>0</v>
      </c>
      <c r="F251" s="354">
        <f t="shared" si="38"/>
        <v>0</v>
      </c>
    </row>
    <row r="252" spans="2:6" ht="15.75" thickBot="1" x14ac:dyDescent="0.3">
      <c r="B252" s="352" t="s">
        <v>437</v>
      </c>
      <c r="C252" s="354"/>
      <c r="D252" s="351"/>
      <c r="E252" s="351"/>
      <c r="F252" s="351">
        <v>0</v>
      </c>
    </row>
    <row r="253" spans="2:6" ht="15.75" thickBot="1" x14ac:dyDescent="0.3">
      <c r="B253" s="352" t="s">
        <v>453</v>
      </c>
      <c r="C253" s="354"/>
      <c r="D253" s="351"/>
      <c r="E253" s="351"/>
      <c r="F253" s="351"/>
    </row>
    <row r="254" spans="2:6" ht="15.75" thickBot="1" x14ac:dyDescent="0.3">
      <c r="B254" s="352" t="s">
        <v>454</v>
      </c>
      <c r="C254" s="354"/>
      <c r="D254" s="351"/>
      <c r="E254" s="351"/>
      <c r="F254" s="351"/>
    </row>
    <row r="255" spans="2:6" ht="15.75" thickBot="1" x14ac:dyDescent="0.3">
      <c r="B255" s="352" t="s">
        <v>455</v>
      </c>
      <c r="C255" s="354"/>
      <c r="D255" s="351"/>
      <c r="E255" s="351"/>
      <c r="F255" s="351"/>
    </row>
    <row r="256" spans="2:6" ht="15.75" thickBot="1" x14ac:dyDescent="0.3">
      <c r="B256" s="377" t="s">
        <v>457</v>
      </c>
      <c r="C256" s="354">
        <f>C246+C251</f>
        <v>0</v>
      </c>
      <c r="D256" s="354">
        <f t="shared" ref="D256:F256" si="39">D246+D251</f>
        <v>0</v>
      </c>
      <c r="E256" s="354">
        <f t="shared" si="39"/>
        <v>0</v>
      </c>
      <c r="F256" s="354">
        <f t="shared" si="39"/>
        <v>0</v>
      </c>
    </row>
    <row r="257" spans="2:11" ht="34.5" thickBot="1" x14ac:dyDescent="0.3">
      <c r="B257" s="344" t="s">
        <v>502</v>
      </c>
      <c r="C257" s="344"/>
      <c r="D257" s="385" t="s">
        <v>449</v>
      </c>
      <c r="E257" s="2208"/>
      <c r="F257" s="2209"/>
    </row>
    <row r="258" spans="2:11" ht="17.25" customHeight="1" thickBot="1" x14ac:dyDescent="0.3">
      <c r="B258" s="336" t="s">
        <v>427</v>
      </c>
      <c r="C258" s="2210"/>
      <c r="D258" s="2211"/>
      <c r="E258" s="2211"/>
      <c r="F258" s="2212"/>
    </row>
    <row r="259" spans="2:11" ht="15.75" thickBot="1" x14ac:dyDescent="0.3">
      <c r="B259" s="336" t="s">
        <v>21</v>
      </c>
      <c r="C259" s="2199"/>
      <c r="D259" s="2200"/>
      <c r="E259" s="2200"/>
      <c r="F259" s="2201"/>
    </row>
    <row r="260" spans="2:11" ht="12.75" customHeight="1" x14ac:dyDescent="0.25">
      <c r="B260" s="2202"/>
      <c r="C260" s="333">
        <v>2023</v>
      </c>
      <c r="D260" s="333">
        <v>2024</v>
      </c>
      <c r="E260" s="333">
        <v>2025</v>
      </c>
      <c r="F260" s="333">
        <v>2026</v>
      </c>
    </row>
    <row r="261" spans="2:11" ht="9" customHeight="1" thickBot="1" x14ac:dyDescent="0.3">
      <c r="B261" s="2203"/>
      <c r="C261" s="345" t="s">
        <v>22</v>
      </c>
      <c r="D261" s="345" t="s">
        <v>23</v>
      </c>
      <c r="E261" s="345" t="s">
        <v>23</v>
      </c>
      <c r="F261" s="345" t="s">
        <v>23</v>
      </c>
    </row>
    <row r="262" spans="2:11" ht="15.75" thickBot="1" x14ac:dyDescent="0.3">
      <c r="B262" s="336" t="s">
        <v>33</v>
      </c>
      <c r="C262" s="336"/>
      <c r="D262" s="336"/>
      <c r="E262" s="336"/>
      <c r="F262" s="336"/>
    </row>
    <row r="263" spans="2:11" ht="15.75" thickBot="1" x14ac:dyDescent="0.3">
      <c r="B263" s="336" t="s">
        <v>431</v>
      </c>
      <c r="C263" s="347"/>
      <c r="D263" s="347"/>
      <c r="E263" s="347"/>
      <c r="F263" s="347"/>
    </row>
    <row r="264" spans="2:11" ht="15.75" thickBot="1" x14ac:dyDescent="0.3">
      <c r="B264" s="336" t="s">
        <v>432</v>
      </c>
      <c r="C264" s="347" t="e">
        <f>C263/C262</f>
        <v>#DIV/0!</v>
      </c>
      <c r="D264" s="347" t="e">
        <f t="shared" ref="D264:F264" si="40">D263/D262</f>
        <v>#DIV/0!</v>
      </c>
      <c r="E264" s="347" t="e">
        <f t="shared" si="40"/>
        <v>#DIV/0!</v>
      </c>
      <c r="F264" s="347" t="e">
        <f t="shared" si="40"/>
        <v>#DIV/0!</v>
      </c>
    </row>
    <row r="265" spans="2:11" ht="15.75" thickBot="1" x14ac:dyDescent="0.3">
      <c r="B265" s="336" t="s">
        <v>433</v>
      </c>
      <c r="C265" s="334" t="s">
        <v>499</v>
      </c>
      <c r="D265" s="348" t="e">
        <f>D262/C262-1</f>
        <v>#DIV/0!</v>
      </c>
      <c r="E265" s="348" t="e">
        <f t="shared" ref="E265:F267" si="41">E262/D262-1</f>
        <v>#DIV/0!</v>
      </c>
      <c r="F265" s="348" t="e">
        <f t="shared" si="41"/>
        <v>#DIV/0!</v>
      </c>
      <c r="H265" s="349"/>
      <c r="I265" s="349"/>
      <c r="J265" s="349"/>
      <c r="K265" s="349"/>
    </row>
    <row r="266" spans="2:11" ht="15.75" thickBot="1" x14ac:dyDescent="0.3">
      <c r="B266" s="336" t="s">
        <v>434</v>
      </c>
      <c r="C266" s="334" t="s">
        <v>499</v>
      </c>
      <c r="D266" s="348" t="e">
        <f>D263/C263-1</f>
        <v>#DIV/0!</v>
      </c>
      <c r="E266" s="348" t="e">
        <f t="shared" si="41"/>
        <v>#DIV/0!</v>
      </c>
      <c r="F266" s="348" t="e">
        <f t="shared" si="41"/>
        <v>#DIV/0!</v>
      </c>
    </row>
    <row r="267" spans="2:11" ht="15.75" thickBot="1" x14ac:dyDescent="0.3">
      <c r="B267" s="336" t="s">
        <v>47</v>
      </c>
      <c r="C267" s="334" t="s">
        <v>499</v>
      </c>
      <c r="D267" s="348" t="e">
        <f>D264/C264-1</f>
        <v>#DIV/0!</v>
      </c>
      <c r="E267" s="348" t="e">
        <f t="shared" si="41"/>
        <v>#DIV/0!</v>
      </c>
      <c r="F267" s="348" t="e">
        <f t="shared" si="41"/>
        <v>#DIV/0!</v>
      </c>
    </row>
    <row r="268" spans="2:11" ht="15.75" thickBot="1" x14ac:dyDescent="0.3">
      <c r="B268" s="2204" t="s">
        <v>595</v>
      </c>
      <c r="C268" s="2205"/>
      <c r="D268" s="2205"/>
      <c r="E268" s="2205"/>
      <c r="F268" s="2206"/>
    </row>
    <row r="269" spans="2:11" ht="12.75" customHeight="1" x14ac:dyDescent="0.25">
      <c r="B269" s="2202"/>
      <c r="C269" s="333">
        <v>2023</v>
      </c>
      <c r="D269" s="333">
        <v>2024</v>
      </c>
      <c r="E269" s="333">
        <v>2025</v>
      </c>
      <c r="F269" s="333">
        <v>2026</v>
      </c>
    </row>
    <row r="270" spans="2:11" ht="9" customHeight="1" thickBot="1" x14ac:dyDescent="0.3">
      <c r="B270" s="2203"/>
      <c r="C270" s="345" t="s">
        <v>22</v>
      </c>
      <c r="D270" s="345" t="s">
        <v>23</v>
      </c>
      <c r="E270" s="345" t="s">
        <v>23</v>
      </c>
      <c r="F270" s="345" t="s">
        <v>23</v>
      </c>
    </row>
    <row r="271" spans="2:11" ht="15.75" thickBot="1" x14ac:dyDescent="0.3">
      <c r="B271" s="350" t="s">
        <v>452</v>
      </c>
      <c r="C271" s="351">
        <f>C272+C273+C274+C275</f>
        <v>0</v>
      </c>
      <c r="D271" s="351">
        <f t="shared" ref="D271:F271" si="42">D272+D273+D274+D275</f>
        <v>0</v>
      </c>
      <c r="E271" s="351">
        <f t="shared" si="42"/>
        <v>0</v>
      </c>
      <c r="F271" s="351">
        <f t="shared" si="42"/>
        <v>0</v>
      </c>
    </row>
    <row r="272" spans="2:11" ht="15.75" thickBot="1" x14ac:dyDescent="0.3">
      <c r="B272" s="352" t="s">
        <v>437</v>
      </c>
      <c r="C272" s="351"/>
      <c r="D272" s="351"/>
      <c r="E272" s="351"/>
      <c r="F272" s="351"/>
    </row>
    <row r="273" spans="2:6" ht="15.75" thickBot="1" x14ac:dyDescent="0.3">
      <c r="B273" s="352" t="s">
        <v>453</v>
      </c>
      <c r="C273" s="351"/>
      <c r="D273" s="351"/>
      <c r="E273" s="351"/>
      <c r="F273" s="351"/>
    </row>
    <row r="274" spans="2:6" ht="15.75" thickBot="1" x14ac:dyDescent="0.3">
      <c r="B274" s="352" t="s">
        <v>454</v>
      </c>
      <c r="C274" s="351"/>
      <c r="D274" s="351"/>
      <c r="E274" s="351"/>
      <c r="F274" s="351"/>
    </row>
    <row r="275" spans="2:6" ht="15.75" thickBot="1" x14ac:dyDescent="0.3">
      <c r="B275" s="352" t="s">
        <v>455</v>
      </c>
      <c r="C275" s="351"/>
      <c r="D275" s="351"/>
      <c r="E275" s="351"/>
      <c r="F275" s="351"/>
    </row>
    <row r="276" spans="2:6" ht="15.75" thickBot="1" x14ac:dyDescent="0.3">
      <c r="B276" s="350" t="s">
        <v>456</v>
      </c>
      <c r="C276" s="354">
        <f>C277+C278+C279+C280</f>
        <v>0</v>
      </c>
      <c r="D276" s="354">
        <f t="shared" ref="D276:F276" si="43">D277+D278+D279+D280</f>
        <v>0</v>
      </c>
      <c r="E276" s="354">
        <f t="shared" si="43"/>
        <v>0</v>
      </c>
      <c r="F276" s="354">
        <f t="shared" si="43"/>
        <v>0</v>
      </c>
    </row>
    <row r="277" spans="2:6" ht="15.75" thickBot="1" x14ac:dyDescent="0.3">
      <c r="B277" s="352" t="s">
        <v>437</v>
      </c>
      <c r="C277" s="354"/>
      <c r="D277" s="351"/>
      <c r="E277" s="351"/>
      <c r="F277" s="351"/>
    </row>
    <row r="278" spans="2:6" ht="15.75" thickBot="1" x14ac:dyDescent="0.3">
      <c r="B278" s="352" t="s">
        <v>453</v>
      </c>
      <c r="C278" s="354"/>
      <c r="D278" s="351"/>
      <c r="E278" s="351"/>
      <c r="F278" s="351"/>
    </row>
    <row r="279" spans="2:6" ht="15.75" thickBot="1" x14ac:dyDescent="0.3">
      <c r="B279" s="352" t="s">
        <v>454</v>
      </c>
      <c r="C279" s="354"/>
      <c r="D279" s="351"/>
      <c r="E279" s="351"/>
      <c r="F279" s="351"/>
    </row>
    <row r="280" spans="2:6" ht="15.75" thickBot="1" x14ac:dyDescent="0.3">
      <c r="B280" s="352" t="s">
        <v>455</v>
      </c>
      <c r="C280" s="354"/>
      <c r="D280" s="351"/>
      <c r="E280" s="351"/>
      <c r="F280" s="351"/>
    </row>
    <row r="281" spans="2:6" ht="15.75" thickBot="1" x14ac:dyDescent="0.3">
      <c r="B281" s="377" t="s">
        <v>548</v>
      </c>
      <c r="C281" s="354">
        <f>C271+C276</f>
        <v>0</v>
      </c>
      <c r="D281" s="354">
        <f t="shared" ref="D281:F281" si="44">D271+D276</f>
        <v>0</v>
      </c>
      <c r="E281" s="354">
        <f t="shared" si="44"/>
        <v>0</v>
      </c>
      <c r="F281" s="354">
        <f t="shared" si="44"/>
        <v>0</v>
      </c>
    </row>
    <row r="282" spans="2:6" ht="34.5" thickBot="1" x14ac:dyDescent="0.3">
      <c r="B282" s="344" t="s">
        <v>549</v>
      </c>
      <c r="C282" s="381"/>
      <c r="D282" s="387" t="s">
        <v>449</v>
      </c>
      <c r="E282" s="388"/>
      <c r="F282" s="384"/>
    </row>
    <row r="283" spans="2:6" ht="17.25" customHeight="1" thickBot="1" x14ac:dyDescent="0.3">
      <c r="B283" s="336" t="s">
        <v>427</v>
      </c>
      <c r="C283" s="2210"/>
      <c r="D283" s="2211"/>
      <c r="E283" s="2211"/>
      <c r="F283" s="2212"/>
    </row>
    <row r="284" spans="2:6" ht="15.75" thickBot="1" x14ac:dyDescent="0.3">
      <c r="B284" s="336" t="s">
        <v>21</v>
      </c>
      <c r="C284" s="2199"/>
      <c r="D284" s="2200"/>
      <c r="E284" s="2200"/>
      <c r="F284" s="2201"/>
    </row>
    <row r="285" spans="2:6" ht="12.75" customHeight="1" x14ac:dyDescent="0.25">
      <c r="B285" s="2202"/>
      <c r="C285" s="333">
        <v>2023</v>
      </c>
      <c r="D285" s="333">
        <v>2024</v>
      </c>
      <c r="E285" s="333">
        <v>2025</v>
      </c>
      <c r="F285" s="333">
        <v>2026</v>
      </c>
    </row>
    <row r="286" spans="2:6" ht="9" customHeight="1" thickBot="1" x14ac:dyDescent="0.3">
      <c r="B286" s="2203"/>
      <c r="C286" s="345" t="s">
        <v>22</v>
      </c>
      <c r="D286" s="345" t="s">
        <v>23</v>
      </c>
      <c r="E286" s="345" t="s">
        <v>23</v>
      </c>
      <c r="F286" s="345" t="s">
        <v>23</v>
      </c>
    </row>
    <row r="287" spans="2:6" ht="15.75" thickBot="1" x14ac:dyDescent="0.3">
      <c r="B287" s="336" t="s">
        <v>33</v>
      </c>
      <c r="C287" s="336"/>
      <c r="D287" s="336"/>
      <c r="E287" s="336"/>
      <c r="F287" s="336"/>
    </row>
    <row r="288" spans="2:6" ht="15.75" thickBot="1" x14ac:dyDescent="0.3">
      <c r="B288" s="336" t="s">
        <v>431</v>
      </c>
      <c r="C288" s="347">
        <f>C306</f>
        <v>0</v>
      </c>
      <c r="D288" s="347">
        <f t="shared" ref="D288:F288" si="45">D306</f>
        <v>0</v>
      </c>
      <c r="E288" s="347">
        <f t="shared" si="45"/>
        <v>0</v>
      </c>
      <c r="F288" s="347">
        <f t="shared" si="45"/>
        <v>0</v>
      </c>
    </row>
    <row r="289" spans="2:11" ht="15.75" thickBot="1" x14ac:dyDescent="0.3">
      <c r="B289" s="336" t="s">
        <v>432</v>
      </c>
      <c r="C289" s="347" t="e">
        <f>C288/C287</f>
        <v>#DIV/0!</v>
      </c>
      <c r="D289" s="347" t="e">
        <f t="shared" ref="D289:F289" si="46">D288/D287</f>
        <v>#DIV/0!</v>
      </c>
      <c r="E289" s="347" t="e">
        <f t="shared" si="46"/>
        <v>#DIV/0!</v>
      </c>
      <c r="F289" s="347" t="e">
        <f t="shared" si="46"/>
        <v>#DIV/0!</v>
      </c>
    </row>
    <row r="290" spans="2:11" ht="15.75" thickBot="1" x14ac:dyDescent="0.3">
      <c r="B290" s="336" t="s">
        <v>433</v>
      </c>
      <c r="C290" s="334" t="s">
        <v>499</v>
      </c>
      <c r="D290" s="348" t="e">
        <f>D287/C287-1</f>
        <v>#DIV/0!</v>
      </c>
      <c r="E290" s="348" t="e">
        <f t="shared" ref="E290:F292" si="47">E287/D287-1</f>
        <v>#DIV/0!</v>
      </c>
      <c r="F290" s="348" t="e">
        <f t="shared" si="47"/>
        <v>#DIV/0!</v>
      </c>
      <c r="H290" s="349"/>
      <c r="I290" s="349"/>
      <c r="J290" s="349"/>
      <c r="K290" s="349"/>
    </row>
    <row r="291" spans="2:11" ht="15.75" thickBot="1" x14ac:dyDescent="0.3">
      <c r="B291" s="336" t="s">
        <v>434</v>
      </c>
      <c r="C291" s="334" t="s">
        <v>499</v>
      </c>
      <c r="D291" s="348" t="e">
        <f>D288/C288-1</f>
        <v>#DIV/0!</v>
      </c>
      <c r="E291" s="348" t="e">
        <f t="shared" si="47"/>
        <v>#DIV/0!</v>
      </c>
      <c r="F291" s="348" t="e">
        <f t="shared" si="47"/>
        <v>#DIV/0!</v>
      </c>
    </row>
    <row r="292" spans="2:11" ht="15.75" thickBot="1" x14ac:dyDescent="0.3">
      <c r="B292" s="336" t="s">
        <v>47</v>
      </c>
      <c r="C292" s="334" t="s">
        <v>499</v>
      </c>
      <c r="D292" s="348" t="e">
        <f>D289/C289-1</f>
        <v>#DIV/0!</v>
      </c>
      <c r="E292" s="348" t="e">
        <f t="shared" si="47"/>
        <v>#DIV/0!</v>
      </c>
      <c r="F292" s="348" t="e">
        <f t="shared" si="47"/>
        <v>#DIV/0!</v>
      </c>
    </row>
    <row r="293" spans="2:11" ht="15.75" thickBot="1" x14ac:dyDescent="0.3">
      <c r="B293" s="2204" t="s">
        <v>596</v>
      </c>
      <c r="C293" s="2205"/>
      <c r="D293" s="2205"/>
      <c r="E293" s="2205"/>
      <c r="F293" s="2206"/>
    </row>
    <row r="294" spans="2:11" ht="12.75" customHeight="1" x14ac:dyDescent="0.25">
      <c r="B294" s="2202"/>
      <c r="C294" s="333">
        <v>2023</v>
      </c>
      <c r="D294" s="333">
        <v>2024</v>
      </c>
      <c r="E294" s="333">
        <v>2025</v>
      </c>
      <c r="F294" s="333">
        <v>2026</v>
      </c>
    </row>
    <row r="295" spans="2:11" ht="9" customHeight="1" thickBot="1" x14ac:dyDescent="0.3">
      <c r="B295" s="2203"/>
      <c r="C295" s="345" t="s">
        <v>22</v>
      </c>
      <c r="D295" s="345" t="s">
        <v>23</v>
      </c>
      <c r="E295" s="345" t="s">
        <v>23</v>
      </c>
      <c r="F295" s="345" t="s">
        <v>23</v>
      </c>
    </row>
    <row r="296" spans="2:11" ht="15.75" thickBot="1" x14ac:dyDescent="0.3">
      <c r="B296" s="350" t="s">
        <v>452</v>
      </c>
      <c r="C296" s="351">
        <f>C297+C298+C299+C300</f>
        <v>0</v>
      </c>
      <c r="D296" s="351">
        <f t="shared" ref="D296:F296" si="48">D297+D298+D299+D300</f>
        <v>0</v>
      </c>
      <c r="E296" s="351">
        <f t="shared" si="48"/>
        <v>0</v>
      </c>
      <c r="F296" s="351">
        <f t="shared" si="48"/>
        <v>0</v>
      </c>
    </row>
    <row r="297" spans="2:11" ht="15.75" thickBot="1" x14ac:dyDescent="0.3">
      <c r="B297" s="352" t="s">
        <v>437</v>
      </c>
      <c r="C297" s="351"/>
      <c r="D297" s="351"/>
      <c r="E297" s="351"/>
      <c r="F297" s="351"/>
    </row>
    <row r="298" spans="2:11" ht="15.75" thickBot="1" x14ac:dyDescent="0.3">
      <c r="B298" s="352" t="s">
        <v>453</v>
      </c>
      <c r="C298" s="351"/>
      <c r="D298" s="351"/>
      <c r="E298" s="351"/>
      <c r="F298" s="351"/>
    </row>
    <row r="299" spans="2:11" ht="15.75" thickBot="1" x14ac:dyDescent="0.3">
      <c r="B299" s="352" t="s">
        <v>454</v>
      </c>
      <c r="C299" s="351"/>
      <c r="D299" s="351"/>
      <c r="E299" s="351"/>
      <c r="F299" s="351"/>
    </row>
    <row r="300" spans="2:11" ht="15.75" thickBot="1" x14ac:dyDescent="0.3">
      <c r="B300" s="352" t="s">
        <v>455</v>
      </c>
      <c r="C300" s="351"/>
      <c r="D300" s="351"/>
      <c r="E300" s="351"/>
      <c r="F300" s="351"/>
    </row>
    <row r="301" spans="2:11" ht="15.75" thickBot="1" x14ac:dyDescent="0.3">
      <c r="B301" s="350" t="s">
        <v>456</v>
      </c>
      <c r="C301" s="354">
        <f>C302+C303+C304+C305</f>
        <v>0</v>
      </c>
      <c r="D301" s="354">
        <f t="shared" ref="D301:F301" si="49">D302+D303+D304+D305</f>
        <v>0</v>
      </c>
      <c r="E301" s="354">
        <f t="shared" si="49"/>
        <v>0</v>
      </c>
      <c r="F301" s="354">
        <f t="shared" si="49"/>
        <v>0</v>
      </c>
    </row>
    <row r="302" spans="2:11" ht="15.75" thickBot="1" x14ac:dyDescent="0.3">
      <c r="B302" s="352" t="s">
        <v>437</v>
      </c>
      <c r="C302" s="354"/>
      <c r="D302" s="351"/>
      <c r="E302" s="351"/>
      <c r="F302" s="351"/>
    </row>
    <row r="303" spans="2:11" ht="15.75" thickBot="1" x14ac:dyDescent="0.3">
      <c r="B303" s="352" t="s">
        <v>453</v>
      </c>
      <c r="C303" s="354"/>
      <c r="D303" s="351"/>
      <c r="E303" s="351"/>
      <c r="F303" s="351"/>
    </row>
    <row r="304" spans="2:11" ht="15.75" thickBot="1" x14ac:dyDescent="0.3">
      <c r="B304" s="352" t="s">
        <v>454</v>
      </c>
      <c r="C304" s="354"/>
      <c r="D304" s="351"/>
      <c r="E304" s="351"/>
      <c r="F304" s="351"/>
    </row>
    <row r="305" spans="2:11" ht="15.75" thickBot="1" x14ac:dyDescent="0.3">
      <c r="B305" s="352" t="s">
        <v>455</v>
      </c>
      <c r="C305" s="354"/>
      <c r="D305" s="351"/>
      <c r="E305" s="351"/>
      <c r="F305" s="351"/>
    </row>
    <row r="306" spans="2:11" ht="15.75" thickBot="1" x14ac:dyDescent="0.3">
      <c r="B306" s="361" t="s">
        <v>25</v>
      </c>
      <c r="C306" s="354">
        <f>C296+C301</f>
        <v>0</v>
      </c>
      <c r="D306" s="354">
        <f t="shared" ref="D306:F306" si="50">D296+D301</f>
        <v>0</v>
      </c>
      <c r="E306" s="354">
        <f t="shared" si="50"/>
        <v>0</v>
      </c>
      <c r="F306" s="354">
        <f t="shared" si="50"/>
        <v>0</v>
      </c>
    </row>
    <row r="307" spans="2:11" ht="25.5" customHeight="1" thickBot="1" x14ac:dyDescent="0.3">
      <c r="B307" s="380" t="s">
        <v>458</v>
      </c>
      <c r="C307" s="2207"/>
      <c r="D307" s="2208"/>
      <c r="E307" s="2208"/>
      <c r="F307" s="2209"/>
    </row>
    <row r="308" spans="2:11" ht="34.5" thickBot="1" x14ac:dyDescent="0.3">
      <c r="B308" s="344" t="s">
        <v>549</v>
      </c>
      <c r="C308" s="381"/>
      <c r="D308" s="387" t="s">
        <v>449</v>
      </c>
      <c r="E308" s="388"/>
      <c r="F308" s="384"/>
    </row>
    <row r="309" spans="2:11" ht="17.25" customHeight="1" thickBot="1" x14ac:dyDescent="0.3">
      <c r="B309" s="336" t="s">
        <v>427</v>
      </c>
      <c r="C309" s="2210"/>
      <c r="D309" s="2211"/>
      <c r="E309" s="2211"/>
      <c r="F309" s="2212"/>
    </row>
    <row r="310" spans="2:11" ht="15.75" thickBot="1" x14ac:dyDescent="0.3">
      <c r="B310" s="336" t="s">
        <v>21</v>
      </c>
      <c r="C310" s="2199"/>
      <c r="D310" s="2200"/>
      <c r="E310" s="2200"/>
      <c r="F310" s="2201"/>
    </row>
    <row r="311" spans="2:11" ht="12.75" customHeight="1" x14ac:dyDescent="0.25">
      <c r="B311" s="2202"/>
      <c r="C311" s="333">
        <v>2023</v>
      </c>
      <c r="D311" s="333">
        <v>2024</v>
      </c>
      <c r="E311" s="333">
        <v>2025</v>
      </c>
      <c r="F311" s="333">
        <v>2026</v>
      </c>
    </row>
    <row r="312" spans="2:11" ht="9" customHeight="1" thickBot="1" x14ac:dyDescent="0.3">
      <c r="B312" s="2203"/>
      <c r="C312" s="345" t="s">
        <v>22</v>
      </c>
      <c r="D312" s="345" t="s">
        <v>23</v>
      </c>
      <c r="E312" s="345" t="s">
        <v>23</v>
      </c>
      <c r="F312" s="345" t="s">
        <v>23</v>
      </c>
    </row>
    <row r="313" spans="2:11" ht="15.75" thickBot="1" x14ac:dyDescent="0.3">
      <c r="B313" s="336" t="s">
        <v>33</v>
      </c>
      <c r="C313" s="336"/>
      <c r="D313" s="336"/>
      <c r="E313" s="336"/>
      <c r="F313" s="336"/>
    </row>
    <row r="314" spans="2:11" ht="15.75" thickBot="1" x14ac:dyDescent="0.3">
      <c r="B314" s="336" t="s">
        <v>431</v>
      </c>
      <c r="C314" s="347">
        <f>C332</f>
        <v>0</v>
      </c>
      <c r="D314" s="347">
        <f t="shared" ref="D314:F314" si="51">D332</f>
        <v>0</v>
      </c>
      <c r="E314" s="347">
        <f t="shared" si="51"/>
        <v>0</v>
      </c>
      <c r="F314" s="347">
        <f t="shared" si="51"/>
        <v>0</v>
      </c>
    </row>
    <row r="315" spans="2:11" ht="15.75" thickBot="1" x14ac:dyDescent="0.3">
      <c r="B315" s="336" t="s">
        <v>432</v>
      </c>
      <c r="C315" s="347" t="e">
        <f>C314/C313</f>
        <v>#DIV/0!</v>
      </c>
      <c r="D315" s="347" t="e">
        <f t="shared" ref="D315:F315" si="52">D314/D313</f>
        <v>#DIV/0!</v>
      </c>
      <c r="E315" s="347" t="e">
        <f t="shared" si="52"/>
        <v>#DIV/0!</v>
      </c>
      <c r="F315" s="347" t="e">
        <f t="shared" si="52"/>
        <v>#DIV/0!</v>
      </c>
    </row>
    <row r="316" spans="2:11" ht="15.75" thickBot="1" x14ac:dyDescent="0.3">
      <c r="B316" s="336" t="s">
        <v>433</v>
      </c>
      <c r="C316" s="334" t="s">
        <v>499</v>
      </c>
      <c r="D316" s="348" t="e">
        <f>D313/C313-1</f>
        <v>#DIV/0!</v>
      </c>
      <c r="E316" s="348" t="e">
        <f t="shared" ref="E316:F318" si="53">E313/D313-1</f>
        <v>#DIV/0!</v>
      </c>
      <c r="F316" s="348" t="e">
        <f t="shared" si="53"/>
        <v>#DIV/0!</v>
      </c>
      <c r="H316" s="349"/>
      <c r="I316" s="349"/>
      <c r="J316" s="349"/>
      <c r="K316" s="349"/>
    </row>
    <row r="317" spans="2:11" ht="15.75" thickBot="1" x14ac:dyDescent="0.3">
      <c r="B317" s="336" t="s">
        <v>434</v>
      </c>
      <c r="C317" s="334" t="s">
        <v>499</v>
      </c>
      <c r="D317" s="348" t="e">
        <f>D314/C314-1</f>
        <v>#DIV/0!</v>
      </c>
      <c r="E317" s="348" t="e">
        <f t="shared" si="53"/>
        <v>#DIV/0!</v>
      </c>
      <c r="F317" s="348" t="e">
        <f t="shared" si="53"/>
        <v>#DIV/0!</v>
      </c>
    </row>
    <row r="318" spans="2:11" ht="15.75" thickBot="1" x14ac:dyDescent="0.3">
      <c r="B318" s="336" t="s">
        <v>47</v>
      </c>
      <c r="C318" s="334" t="s">
        <v>499</v>
      </c>
      <c r="D318" s="348" t="e">
        <f>D315/C315-1</f>
        <v>#DIV/0!</v>
      </c>
      <c r="E318" s="348" t="e">
        <f t="shared" si="53"/>
        <v>#DIV/0!</v>
      </c>
      <c r="F318" s="348" t="e">
        <f t="shared" si="53"/>
        <v>#DIV/0!</v>
      </c>
    </row>
    <row r="319" spans="2:11" ht="15.75" thickBot="1" x14ac:dyDescent="0.3">
      <c r="B319" s="2204" t="s">
        <v>594</v>
      </c>
      <c r="C319" s="2205"/>
      <c r="D319" s="2205"/>
      <c r="E319" s="2205"/>
      <c r="F319" s="2206"/>
    </row>
    <row r="320" spans="2:11" ht="12.75" customHeight="1" x14ac:dyDescent="0.25">
      <c r="B320" s="2202"/>
      <c r="C320" s="333">
        <v>2023</v>
      </c>
      <c r="D320" s="333">
        <v>2024</v>
      </c>
      <c r="E320" s="333">
        <v>2025</v>
      </c>
      <c r="F320" s="333">
        <v>2026</v>
      </c>
    </row>
    <row r="321" spans="2:6" ht="9" customHeight="1" thickBot="1" x14ac:dyDescent="0.3">
      <c r="B321" s="2203"/>
      <c r="C321" s="345" t="s">
        <v>22</v>
      </c>
      <c r="D321" s="345" t="s">
        <v>23</v>
      </c>
      <c r="E321" s="345" t="s">
        <v>23</v>
      </c>
      <c r="F321" s="345" t="s">
        <v>23</v>
      </c>
    </row>
    <row r="322" spans="2:6" ht="15.75" thickBot="1" x14ac:dyDescent="0.3">
      <c r="B322" s="350" t="s">
        <v>452</v>
      </c>
      <c r="C322" s="351">
        <f>C323+C324+C325+C326</f>
        <v>0</v>
      </c>
      <c r="D322" s="351">
        <f t="shared" ref="D322:F322" si="54">D323+D324+D325+D326</f>
        <v>0</v>
      </c>
      <c r="E322" s="351">
        <f t="shared" si="54"/>
        <v>0</v>
      </c>
      <c r="F322" s="351">
        <f t="shared" si="54"/>
        <v>0</v>
      </c>
    </row>
    <row r="323" spans="2:6" ht="15.75" thickBot="1" x14ac:dyDescent="0.3">
      <c r="B323" s="352" t="s">
        <v>437</v>
      </c>
      <c r="C323" s="351"/>
      <c r="D323" s="351"/>
      <c r="E323" s="351"/>
      <c r="F323" s="351"/>
    </row>
    <row r="324" spans="2:6" ht="15.75" thickBot="1" x14ac:dyDescent="0.3">
      <c r="B324" s="352" t="s">
        <v>453</v>
      </c>
      <c r="C324" s="351"/>
      <c r="D324" s="351"/>
      <c r="E324" s="351"/>
      <c r="F324" s="351"/>
    </row>
    <row r="325" spans="2:6" ht="15.75" thickBot="1" x14ac:dyDescent="0.3">
      <c r="B325" s="352" t="s">
        <v>454</v>
      </c>
      <c r="C325" s="351"/>
      <c r="D325" s="351"/>
      <c r="E325" s="351"/>
      <c r="F325" s="351"/>
    </row>
    <row r="326" spans="2:6" ht="15.75" thickBot="1" x14ac:dyDescent="0.3">
      <c r="B326" s="352" t="s">
        <v>455</v>
      </c>
      <c r="C326" s="351"/>
      <c r="D326" s="351"/>
      <c r="E326" s="351"/>
      <c r="F326" s="351"/>
    </row>
    <row r="327" spans="2:6" ht="15.75" thickBot="1" x14ac:dyDescent="0.3">
      <c r="B327" s="350" t="s">
        <v>456</v>
      </c>
      <c r="C327" s="354">
        <f>C328+C329+C330+C331</f>
        <v>0</v>
      </c>
      <c r="D327" s="354">
        <f t="shared" ref="D327:F327" si="55">D328+D329+D330+D331</f>
        <v>0</v>
      </c>
      <c r="E327" s="354">
        <f t="shared" si="55"/>
        <v>0</v>
      </c>
      <c r="F327" s="354">
        <f t="shared" si="55"/>
        <v>0</v>
      </c>
    </row>
    <row r="328" spans="2:6" ht="15.75" thickBot="1" x14ac:dyDescent="0.3">
      <c r="B328" s="352" t="s">
        <v>437</v>
      </c>
      <c r="C328" s="354"/>
      <c r="D328" s="354"/>
      <c r="E328" s="354"/>
      <c r="F328" s="354"/>
    </row>
    <row r="329" spans="2:6" ht="15.75" thickBot="1" x14ac:dyDescent="0.3">
      <c r="B329" s="352" t="s">
        <v>453</v>
      </c>
      <c r="C329" s="354"/>
      <c r="D329" s="354"/>
      <c r="E329" s="354"/>
      <c r="F329" s="354"/>
    </row>
    <row r="330" spans="2:6" ht="15.75" thickBot="1" x14ac:dyDescent="0.3">
      <c r="B330" s="352" t="s">
        <v>454</v>
      </c>
      <c r="C330" s="354"/>
      <c r="D330" s="354"/>
      <c r="E330" s="354"/>
      <c r="F330" s="354"/>
    </row>
    <row r="331" spans="2:6" ht="15.75" thickBot="1" x14ac:dyDescent="0.3">
      <c r="B331" s="352" t="s">
        <v>455</v>
      </c>
      <c r="C331" s="354"/>
      <c r="D331" s="354"/>
      <c r="E331" s="354"/>
      <c r="F331" s="354"/>
    </row>
    <row r="332" spans="2:6" ht="15.75" thickBot="1" x14ac:dyDescent="0.3">
      <c r="B332" s="361" t="s">
        <v>445</v>
      </c>
      <c r="C332" s="354">
        <f>C322+C327</f>
        <v>0</v>
      </c>
      <c r="D332" s="354">
        <f t="shared" ref="D332:F332" si="56">D322+D327</f>
        <v>0</v>
      </c>
      <c r="E332" s="354">
        <f t="shared" si="56"/>
        <v>0</v>
      </c>
      <c r="F332" s="354">
        <f t="shared" si="56"/>
        <v>0</v>
      </c>
    </row>
    <row r="333" spans="2:6" ht="15.75" thickBot="1" x14ac:dyDescent="0.3">
      <c r="B333" s="389"/>
      <c r="C333" s="390"/>
      <c r="D333" s="390"/>
      <c r="E333" s="390"/>
      <c r="F333" s="390"/>
    </row>
    <row r="334" spans="2:6" ht="41.25" customHeight="1" thickBot="1" x14ac:dyDescent="0.3">
      <c r="B334" s="338" t="s">
        <v>475</v>
      </c>
      <c r="C334" s="391">
        <f>C209+C184+C159+C108+C30+C67+C314+C288+C263+C238+C133</f>
        <v>143670</v>
      </c>
      <c r="D334" s="391">
        <f>+D209+D108+D30+D67+D314+D288+D263+D238+D133</f>
        <v>136500</v>
      </c>
      <c r="E334" s="391">
        <f>+E209+E108+E30+E67+E314+E288+E263+E238+E133</f>
        <v>136500</v>
      </c>
      <c r="F334" s="391">
        <f>+F209+F108+F30+F67+F314+F288+F263+F238+F133</f>
        <v>136500</v>
      </c>
    </row>
    <row r="335" spans="2:6" ht="36.75" thickBot="1" x14ac:dyDescent="0.3">
      <c r="B335" s="338" t="s">
        <v>476</v>
      </c>
      <c r="C335" s="391">
        <f>C332+C306+C281+C256+C227+C202+C177+C151+C96+C59</f>
        <v>143670</v>
      </c>
      <c r="D335" s="391">
        <f>+D227+D151+D96+D59+D332+D306+D281+D256+D126</f>
        <v>136500</v>
      </c>
      <c r="E335" s="391">
        <f>+E227+E151+E96+E59+E332+E306+E281+E256+E126</f>
        <v>136500</v>
      </c>
      <c r="F335" s="391">
        <f>+F227+F151+F96+F59+F332+F306+F281+F256+F126</f>
        <v>136500</v>
      </c>
    </row>
    <row r="336" spans="2:6" ht="15.75" thickBot="1" x14ac:dyDescent="0.3">
      <c r="B336" s="350" t="s">
        <v>436</v>
      </c>
      <c r="C336" s="392">
        <f>C337+C338</f>
        <v>14772</v>
      </c>
      <c r="D336" s="392">
        <f t="shared" ref="D336:F336" si="57">D337+D338</f>
        <v>11072</v>
      </c>
      <c r="E336" s="392">
        <f t="shared" si="57"/>
        <v>11072</v>
      </c>
      <c r="F336" s="392">
        <f t="shared" si="57"/>
        <v>11072</v>
      </c>
    </row>
    <row r="337" spans="2:6" ht="15.75" thickBot="1" x14ac:dyDescent="0.3">
      <c r="B337" s="352" t="s">
        <v>437</v>
      </c>
      <c r="C337" s="354">
        <f>C39+C76</f>
        <v>14772</v>
      </c>
      <c r="D337" s="354">
        <f t="shared" ref="D337:F338" si="58">D39+D76</f>
        <v>11072</v>
      </c>
      <c r="E337" s="354">
        <f t="shared" si="58"/>
        <v>11072</v>
      </c>
      <c r="F337" s="354">
        <f t="shared" si="58"/>
        <v>11072</v>
      </c>
    </row>
    <row r="338" spans="2:6" ht="15.75" thickBot="1" x14ac:dyDescent="0.3">
      <c r="B338" s="352" t="s">
        <v>477</v>
      </c>
      <c r="C338" s="354">
        <f>C40+C77</f>
        <v>0</v>
      </c>
      <c r="D338" s="354">
        <f t="shared" si="58"/>
        <v>0</v>
      </c>
      <c r="E338" s="354">
        <f t="shared" si="58"/>
        <v>0</v>
      </c>
      <c r="F338" s="354">
        <f t="shared" si="58"/>
        <v>0</v>
      </c>
    </row>
    <row r="339" spans="2:6" ht="24.75" thickBot="1" x14ac:dyDescent="0.3">
      <c r="B339" s="350" t="s">
        <v>478</v>
      </c>
      <c r="C339" s="392">
        <f>C340+C341</f>
        <v>2453</v>
      </c>
      <c r="D339" s="392">
        <f t="shared" ref="D339:F339" si="59">D340+D341</f>
        <v>1853</v>
      </c>
      <c r="E339" s="392">
        <f t="shared" si="59"/>
        <v>1853</v>
      </c>
      <c r="F339" s="392">
        <f t="shared" si="59"/>
        <v>1853</v>
      </c>
    </row>
    <row r="340" spans="2:6" ht="15.75" thickBot="1" x14ac:dyDescent="0.3">
      <c r="B340" s="352" t="s">
        <v>437</v>
      </c>
      <c r="C340" s="351">
        <f>C42+C79</f>
        <v>2453</v>
      </c>
      <c r="D340" s="351">
        <f t="shared" ref="D340:F340" si="60">D42+D79</f>
        <v>1853</v>
      </c>
      <c r="E340" s="351">
        <f t="shared" si="60"/>
        <v>1853</v>
      </c>
      <c r="F340" s="351">
        <f t="shared" si="60"/>
        <v>1853</v>
      </c>
    </row>
    <row r="341" spans="2:6" ht="15.75" thickBot="1" x14ac:dyDescent="0.3">
      <c r="B341" s="352" t="s">
        <v>477</v>
      </c>
      <c r="C341" s="354">
        <f>C43+C77</f>
        <v>0</v>
      </c>
      <c r="D341" s="354">
        <f t="shared" ref="D341:F341" si="61">D43+D77</f>
        <v>0</v>
      </c>
      <c r="E341" s="354">
        <f t="shared" si="61"/>
        <v>0</v>
      </c>
      <c r="F341" s="354">
        <f t="shared" si="61"/>
        <v>0</v>
      </c>
    </row>
    <row r="342" spans="2:6" ht="15.75" thickBot="1" x14ac:dyDescent="0.3">
      <c r="B342" s="350" t="s">
        <v>440</v>
      </c>
      <c r="C342" s="392">
        <f>C343+C344</f>
        <v>9245</v>
      </c>
      <c r="D342" s="392">
        <f t="shared" ref="D342:F342" si="62">D343+D344</f>
        <v>9575</v>
      </c>
      <c r="E342" s="392">
        <f t="shared" si="62"/>
        <v>9575</v>
      </c>
      <c r="F342" s="392">
        <f t="shared" si="62"/>
        <v>9575</v>
      </c>
    </row>
    <row r="343" spans="2:6" ht="15.75" thickBot="1" x14ac:dyDescent="0.3">
      <c r="B343" s="352" t="s">
        <v>437</v>
      </c>
      <c r="C343" s="354">
        <f>C45+C82</f>
        <v>9245</v>
      </c>
      <c r="D343" s="354">
        <f t="shared" ref="D343:F344" si="63">D45+D82</f>
        <v>9575</v>
      </c>
      <c r="E343" s="354">
        <f t="shared" si="63"/>
        <v>9575</v>
      </c>
      <c r="F343" s="354">
        <f t="shared" si="63"/>
        <v>9575</v>
      </c>
    </row>
    <row r="344" spans="2:6" ht="15.75" thickBot="1" x14ac:dyDescent="0.3">
      <c r="B344" s="352" t="s">
        <v>477</v>
      </c>
      <c r="C344" s="354">
        <f>C46+C83</f>
        <v>0</v>
      </c>
      <c r="D344" s="354">
        <f t="shared" si="63"/>
        <v>0</v>
      </c>
      <c r="E344" s="354">
        <f t="shared" si="63"/>
        <v>0</v>
      </c>
      <c r="F344" s="354">
        <f t="shared" si="63"/>
        <v>0</v>
      </c>
    </row>
    <row r="345" spans="2:6" ht="15.75" thickBot="1" x14ac:dyDescent="0.3">
      <c r="B345" s="350" t="s">
        <v>441</v>
      </c>
      <c r="C345" s="392">
        <f>C346+C347</f>
        <v>0</v>
      </c>
      <c r="D345" s="392">
        <f t="shared" ref="D345:F345" si="64">D346+D347</f>
        <v>0</v>
      </c>
      <c r="E345" s="392">
        <f t="shared" si="64"/>
        <v>0</v>
      </c>
      <c r="F345" s="392">
        <f t="shared" si="64"/>
        <v>0</v>
      </c>
    </row>
    <row r="346" spans="2:6" ht="15.75" thickBot="1" x14ac:dyDescent="0.3">
      <c r="B346" s="352" t="s">
        <v>437</v>
      </c>
      <c r="C346" s="351">
        <f>C48+C85</f>
        <v>0</v>
      </c>
      <c r="D346" s="351">
        <f t="shared" ref="D346:F347" si="65">D48+D85</f>
        <v>0</v>
      </c>
      <c r="E346" s="351">
        <f t="shared" si="65"/>
        <v>0</v>
      </c>
      <c r="F346" s="351">
        <f t="shared" si="65"/>
        <v>0</v>
      </c>
    </row>
    <row r="347" spans="2:6" ht="15.75" thickBot="1" x14ac:dyDescent="0.3">
      <c r="B347" s="352" t="s">
        <v>477</v>
      </c>
      <c r="C347" s="354">
        <f>C49+C86</f>
        <v>0</v>
      </c>
      <c r="D347" s="354">
        <f t="shared" si="65"/>
        <v>0</v>
      </c>
      <c r="E347" s="354">
        <f t="shared" si="65"/>
        <v>0</v>
      </c>
      <c r="F347" s="354">
        <f t="shared" si="65"/>
        <v>0</v>
      </c>
    </row>
    <row r="348" spans="2:6" ht="15.75" thickBot="1" x14ac:dyDescent="0.3">
      <c r="B348" s="350" t="s">
        <v>442</v>
      </c>
      <c r="C348" s="392">
        <f>C349+C350</f>
        <v>113000</v>
      </c>
      <c r="D348" s="392">
        <f t="shared" ref="D348:F348" si="66">D349+D350</f>
        <v>113000</v>
      </c>
      <c r="E348" s="392">
        <f t="shared" si="66"/>
        <v>113000</v>
      </c>
      <c r="F348" s="392">
        <f t="shared" si="66"/>
        <v>113000</v>
      </c>
    </row>
    <row r="349" spans="2:6" ht="15.75" thickBot="1" x14ac:dyDescent="0.3">
      <c r="B349" s="352" t="s">
        <v>437</v>
      </c>
      <c r="C349" s="351">
        <f>C51+C88</f>
        <v>113000</v>
      </c>
      <c r="D349" s="351">
        <f t="shared" ref="D349:F350" si="67">D51+D88</f>
        <v>113000</v>
      </c>
      <c r="E349" s="351">
        <f t="shared" si="67"/>
        <v>113000</v>
      </c>
      <c r="F349" s="351">
        <f t="shared" si="67"/>
        <v>113000</v>
      </c>
    </row>
    <row r="350" spans="2:6" ht="15.75" thickBot="1" x14ac:dyDescent="0.3">
      <c r="B350" s="352" t="s">
        <v>477</v>
      </c>
      <c r="C350" s="354">
        <f>C52+C89</f>
        <v>0</v>
      </c>
      <c r="D350" s="354">
        <f t="shared" si="67"/>
        <v>0</v>
      </c>
      <c r="E350" s="354">
        <f t="shared" si="67"/>
        <v>0</v>
      </c>
      <c r="F350" s="354">
        <f t="shared" si="67"/>
        <v>0</v>
      </c>
    </row>
    <row r="351" spans="2:6" ht="15.75" thickBot="1" x14ac:dyDescent="0.3">
      <c r="B351" s="350" t="s">
        <v>443</v>
      </c>
      <c r="C351" s="392">
        <f>C352+C353</f>
        <v>0</v>
      </c>
      <c r="D351" s="392">
        <f>D352+D353</f>
        <v>0</v>
      </c>
      <c r="E351" s="392">
        <f t="shared" ref="E351:F351" si="68">E352+E353</f>
        <v>0</v>
      </c>
      <c r="F351" s="392">
        <f t="shared" si="68"/>
        <v>0</v>
      </c>
    </row>
    <row r="352" spans="2:6" ht="15.75" thickBot="1" x14ac:dyDescent="0.3">
      <c r="B352" s="352" t="s">
        <v>437</v>
      </c>
      <c r="C352" s="351">
        <f>C54+C91</f>
        <v>0</v>
      </c>
      <c r="D352" s="351">
        <f t="shared" ref="D352:F353" si="69">D54+D91</f>
        <v>0</v>
      </c>
      <c r="E352" s="351">
        <f t="shared" si="69"/>
        <v>0</v>
      </c>
      <c r="F352" s="351">
        <f t="shared" si="69"/>
        <v>0</v>
      </c>
    </row>
    <row r="353" spans="2:6" ht="15.75" thickBot="1" x14ac:dyDescent="0.3">
      <c r="B353" s="352" t="s">
        <v>477</v>
      </c>
      <c r="C353" s="354">
        <f>C55+C92</f>
        <v>0</v>
      </c>
      <c r="D353" s="354">
        <f t="shared" si="69"/>
        <v>0</v>
      </c>
      <c r="E353" s="354">
        <f t="shared" si="69"/>
        <v>0</v>
      </c>
      <c r="F353" s="354">
        <f t="shared" si="69"/>
        <v>0</v>
      </c>
    </row>
    <row r="354" spans="2:6" ht="24.75" thickBot="1" x14ac:dyDescent="0.3">
      <c r="B354" s="350" t="s">
        <v>444</v>
      </c>
      <c r="C354" s="392">
        <f>C56</f>
        <v>200</v>
      </c>
      <c r="D354" s="392">
        <f t="shared" ref="D354:F354" si="70">D56</f>
        <v>0</v>
      </c>
      <c r="E354" s="392">
        <f t="shared" si="70"/>
        <v>0</v>
      </c>
      <c r="F354" s="392">
        <f t="shared" si="70"/>
        <v>0</v>
      </c>
    </row>
    <row r="355" spans="2:6" ht="15.75" thickBot="1" x14ac:dyDescent="0.3">
      <c r="B355" s="352" t="s">
        <v>437</v>
      </c>
      <c r="C355" s="351">
        <f>C57+C94</f>
        <v>200</v>
      </c>
      <c r="D355" s="351">
        <f t="shared" ref="D355:F356" si="71">D57+D94</f>
        <v>0</v>
      </c>
      <c r="E355" s="351">
        <f t="shared" si="71"/>
        <v>0</v>
      </c>
      <c r="F355" s="351">
        <f t="shared" si="71"/>
        <v>0</v>
      </c>
    </row>
    <row r="356" spans="2:6" ht="15.75" thickBot="1" x14ac:dyDescent="0.3">
      <c r="B356" s="352" t="s">
        <v>477</v>
      </c>
      <c r="C356" s="354">
        <f>C58+C95</f>
        <v>0</v>
      </c>
      <c r="D356" s="354">
        <f t="shared" si="71"/>
        <v>0</v>
      </c>
      <c r="E356" s="354">
        <f t="shared" si="71"/>
        <v>0</v>
      </c>
      <c r="F356" s="354">
        <f t="shared" si="71"/>
        <v>0</v>
      </c>
    </row>
    <row r="357" spans="2:6" ht="15.75" thickBot="1" x14ac:dyDescent="0.3">
      <c r="B357" s="350" t="s">
        <v>479</v>
      </c>
      <c r="C357" s="392">
        <f>C358+C359+C360+C361</f>
        <v>120</v>
      </c>
      <c r="D357" s="392">
        <f t="shared" ref="D357:F357" si="72">D358+D359+D360+D361</f>
        <v>0</v>
      </c>
      <c r="E357" s="392">
        <f t="shared" si="72"/>
        <v>0</v>
      </c>
      <c r="F357" s="392">
        <f t="shared" si="72"/>
        <v>0</v>
      </c>
    </row>
    <row r="358" spans="2:6" ht="15.75" thickBot="1" x14ac:dyDescent="0.3">
      <c r="B358" s="352" t="s">
        <v>437</v>
      </c>
      <c r="C358" s="351">
        <f t="shared" ref="C358:F361" si="73">C117+C142+C218+C247+C272+C297+C323</f>
        <v>120</v>
      </c>
      <c r="D358" s="351">
        <f t="shared" si="73"/>
        <v>0</v>
      </c>
      <c r="E358" s="351">
        <f t="shared" si="73"/>
        <v>0</v>
      </c>
      <c r="F358" s="351">
        <f t="shared" si="73"/>
        <v>0</v>
      </c>
    </row>
    <row r="359" spans="2:6" ht="15.75" thickBot="1" x14ac:dyDescent="0.3">
      <c r="B359" s="352" t="s">
        <v>480</v>
      </c>
      <c r="C359" s="351">
        <f t="shared" si="73"/>
        <v>0</v>
      </c>
      <c r="D359" s="351">
        <f t="shared" si="73"/>
        <v>0</v>
      </c>
      <c r="E359" s="351">
        <f t="shared" si="73"/>
        <v>0</v>
      </c>
      <c r="F359" s="351">
        <f t="shared" si="73"/>
        <v>0</v>
      </c>
    </row>
    <row r="360" spans="2:6" ht="15.75" thickBot="1" x14ac:dyDescent="0.3">
      <c r="B360" s="352" t="s">
        <v>454</v>
      </c>
      <c r="C360" s="351">
        <f t="shared" si="73"/>
        <v>0</v>
      </c>
      <c r="D360" s="351">
        <f t="shared" si="73"/>
        <v>0</v>
      </c>
      <c r="E360" s="351">
        <f t="shared" si="73"/>
        <v>0</v>
      </c>
      <c r="F360" s="351">
        <f t="shared" si="73"/>
        <v>0</v>
      </c>
    </row>
    <row r="361" spans="2:6" ht="15.75" thickBot="1" x14ac:dyDescent="0.3">
      <c r="B361" s="352" t="s">
        <v>455</v>
      </c>
      <c r="C361" s="351">
        <f t="shared" si="73"/>
        <v>0</v>
      </c>
      <c r="D361" s="351">
        <f t="shared" si="73"/>
        <v>0</v>
      </c>
      <c r="E361" s="351">
        <f t="shared" si="73"/>
        <v>0</v>
      </c>
      <c r="F361" s="351">
        <f t="shared" si="73"/>
        <v>0</v>
      </c>
    </row>
    <row r="362" spans="2:6" ht="15.75" thickBot="1" x14ac:dyDescent="0.3">
      <c r="B362" s="350" t="s">
        <v>481</v>
      </c>
      <c r="C362" s="392">
        <f>C363+C364+C365+C366</f>
        <v>3880</v>
      </c>
      <c r="D362" s="392">
        <f>D363+D364+D365+D366</f>
        <v>1000</v>
      </c>
      <c r="E362" s="392">
        <f t="shared" ref="E362:F362" si="74">E363+E364+E365+E366</f>
        <v>1000</v>
      </c>
      <c r="F362" s="392">
        <f t="shared" si="74"/>
        <v>1000</v>
      </c>
    </row>
    <row r="363" spans="2:6" ht="15.75" thickBot="1" x14ac:dyDescent="0.3">
      <c r="B363" s="352" t="s">
        <v>437</v>
      </c>
      <c r="C363" s="351">
        <f>C122+C147+C223+C252+C277+C302+C328+C198+C173</f>
        <v>3880</v>
      </c>
      <c r="D363" s="351">
        <f t="shared" ref="D363:F363" si="75">D122+D147+D223+D252+D277+D302+D328+D198+D173</f>
        <v>1000</v>
      </c>
      <c r="E363" s="351">
        <f t="shared" si="75"/>
        <v>1000</v>
      </c>
      <c r="F363" s="351">
        <f t="shared" si="75"/>
        <v>1000</v>
      </c>
    </row>
    <row r="364" spans="2:6" ht="15.75" thickBot="1" x14ac:dyDescent="0.3">
      <c r="B364" s="352" t="s">
        <v>480</v>
      </c>
      <c r="C364" s="351">
        <f t="shared" ref="C364:F366" si="76">C123+C148+C224+C253+C278+C303+C329</f>
        <v>0</v>
      </c>
      <c r="D364" s="351">
        <f t="shared" si="76"/>
        <v>0</v>
      </c>
      <c r="E364" s="351">
        <f t="shared" si="76"/>
        <v>0</v>
      </c>
      <c r="F364" s="351">
        <f t="shared" si="76"/>
        <v>0</v>
      </c>
    </row>
    <row r="365" spans="2:6" ht="15.75" thickBot="1" x14ac:dyDescent="0.3">
      <c r="B365" s="352" t="s">
        <v>454</v>
      </c>
      <c r="C365" s="351">
        <f t="shared" si="76"/>
        <v>0</v>
      </c>
      <c r="D365" s="351">
        <f t="shared" si="76"/>
        <v>0</v>
      </c>
      <c r="E365" s="351">
        <f t="shared" si="76"/>
        <v>0</v>
      </c>
      <c r="F365" s="351">
        <f t="shared" si="76"/>
        <v>0</v>
      </c>
    </row>
    <row r="366" spans="2:6" ht="15.75" thickBot="1" x14ac:dyDescent="0.3">
      <c r="B366" s="352" t="s">
        <v>455</v>
      </c>
      <c r="C366" s="351">
        <f t="shared" si="76"/>
        <v>0</v>
      </c>
      <c r="D366" s="351">
        <f t="shared" si="76"/>
        <v>0</v>
      </c>
      <c r="E366" s="351">
        <f t="shared" si="76"/>
        <v>0</v>
      </c>
      <c r="F366" s="351">
        <f t="shared" si="76"/>
        <v>0</v>
      </c>
    </row>
    <row r="367" spans="2:6" ht="15.75" thickBot="1" x14ac:dyDescent="0.3">
      <c r="B367" s="363" t="s">
        <v>482</v>
      </c>
      <c r="C367" s="364">
        <f>IF(C335-C334=0,0,"Error")</f>
        <v>0</v>
      </c>
      <c r="D367" s="364">
        <f>IF(D335-D334=0,0,"Error")</f>
        <v>0</v>
      </c>
      <c r="E367" s="364">
        <f>IF(E335-E334=0,0,"Error")</f>
        <v>0</v>
      </c>
      <c r="F367" s="364">
        <f>IF(F335-F334=0,0,"Error")</f>
        <v>0</v>
      </c>
    </row>
    <row r="368" spans="2:6" x14ac:dyDescent="0.25">
      <c r="B368" s="393"/>
      <c r="C368" s="394"/>
      <c r="D368" s="394"/>
      <c r="E368" s="394"/>
      <c r="F368" s="394"/>
    </row>
  </sheetData>
  <mergeCells count="82">
    <mergeCell ref="B22:F22"/>
    <mergeCell ref="A2:G2"/>
    <mergeCell ref="B3:F3"/>
    <mergeCell ref="C5:F5"/>
    <mergeCell ref="C6:F6"/>
    <mergeCell ref="C7:F7"/>
    <mergeCell ref="B8:F8"/>
    <mergeCell ref="B9:F11"/>
    <mergeCell ref="C12:F12"/>
    <mergeCell ref="B13:B14"/>
    <mergeCell ref="C18:F18"/>
    <mergeCell ref="B19:F19"/>
    <mergeCell ref="B72:F72"/>
    <mergeCell ref="B23:F23"/>
    <mergeCell ref="C24:F24"/>
    <mergeCell ref="C25:F25"/>
    <mergeCell ref="C26:F26"/>
    <mergeCell ref="B27:B28"/>
    <mergeCell ref="B35:F35"/>
    <mergeCell ref="B36:B37"/>
    <mergeCell ref="C61:F61"/>
    <mergeCell ref="C62:F62"/>
    <mergeCell ref="C63:F63"/>
    <mergeCell ref="B64:B65"/>
    <mergeCell ref="C129:F129"/>
    <mergeCell ref="B73:B74"/>
    <mergeCell ref="B98:F98"/>
    <mergeCell ref="B99:F99"/>
    <mergeCell ref="C100:F100"/>
    <mergeCell ref="C102:F102"/>
    <mergeCell ref="C103:F103"/>
    <mergeCell ref="C104:F104"/>
    <mergeCell ref="B105:B106"/>
    <mergeCell ref="B113:F113"/>
    <mergeCell ref="B114:B115"/>
    <mergeCell ref="C128:F128"/>
    <mergeCell ref="B181:B182"/>
    <mergeCell ref="B130:B131"/>
    <mergeCell ref="B138:F138"/>
    <mergeCell ref="B139:B140"/>
    <mergeCell ref="C152:F152"/>
    <mergeCell ref="C154:F154"/>
    <mergeCell ref="C155:F155"/>
    <mergeCell ref="B156:B157"/>
    <mergeCell ref="B164:F164"/>
    <mergeCell ref="B165:B166"/>
    <mergeCell ref="C179:F179"/>
    <mergeCell ref="C180:F180"/>
    <mergeCell ref="C232:F232"/>
    <mergeCell ref="B189:F189"/>
    <mergeCell ref="B190:B191"/>
    <mergeCell ref="C204:F204"/>
    <mergeCell ref="C205:F205"/>
    <mergeCell ref="B206:B207"/>
    <mergeCell ref="B214:F214"/>
    <mergeCell ref="B215:B216"/>
    <mergeCell ref="B228:F228"/>
    <mergeCell ref="B229:F229"/>
    <mergeCell ref="C230:F230"/>
    <mergeCell ref="E231:F231"/>
    <mergeCell ref="C283:F283"/>
    <mergeCell ref="C233:F233"/>
    <mergeCell ref="C234:F234"/>
    <mergeCell ref="B235:B236"/>
    <mergeCell ref="B243:F243"/>
    <mergeCell ref="B244:B245"/>
    <mergeCell ref="E257:F257"/>
    <mergeCell ref="C258:F258"/>
    <mergeCell ref="C259:F259"/>
    <mergeCell ref="B260:B261"/>
    <mergeCell ref="B268:F268"/>
    <mergeCell ref="B269:B270"/>
    <mergeCell ref="C310:F310"/>
    <mergeCell ref="B311:B312"/>
    <mergeCell ref="B319:F319"/>
    <mergeCell ref="B320:B321"/>
    <mergeCell ref="C284:F284"/>
    <mergeCell ref="B285:B286"/>
    <mergeCell ref="B293:F293"/>
    <mergeCell ref="B294:B295"/>
    <mergeCell ref="C307:F307"/>
    <mergeCell ref="C309:F309"/>
  </mergeCells>
  <pageMargins left="0.31496062992125984" right="0.31496062992125984" top="0.74803149606299213" bottom="0.74803149606299213" header="0.31496062992125984" footer="0.31496062992125984"/>
  <pageSetup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Q132"/>
  <sheetViews>
    <sheetView view="pageBreakPreview" topLeftCell="B105" zoomScale="60" zoomScaleNormal="170" workbookViewId="0">
      <selection activeCell="AD153" sqref="AD153"/>
    </sheetView>
  </sheetViews>
  <sheetFormatPr defaultRowHeight="15" x14ac:dyDescent="0.25"/>
  <cols>
    <col min="1" max="1" width="9.140625" style="396" customWidth="1"/>
    <col min="2" max="2" width="28.5703125" style="396" customWidth="1"/>
    <col min="3" max="5" width="11.7109375" style="396" customWidth="1"/>
    <col min="6" max="6" width="12.42578125" style="396" customWidth="1"/>
    <col min="7" max="7" width="4.85546875" style="396" customWidth="1"/>
    <col min="8" max="8" width="3.140625" style="396" customWidth="1"/>
    <col min="9" max="9" width="11" style="396" customWidth="1"/>
    <col min="10" max="10" width="11" style="396" bestFit="1" customWidth="1"/>
    <col min="11" max="16384" width="9.140625" style="396"/>
  </cols>
  <sheetData>
    <row r="2" spans="1:12" ht="18" customHeight="1" x14ac:dyDescent="0.25">
      <c r="A2" s="395"/>
      <c r="B2" s="2294" t="s">
        <v>402</v>
      </c>
      <c r="C2" s="2294"/>
      <c r="D2" s="2294"/>
      <c r="E2" s="2294"/>
      <c r="F2" s="2294"/>
      <c r="G2" s="395"/>
    </row>
    <row r="3" spans="1:12" ht="18" customHeight="1" x14ac:dyDescent="0.25">
      <c r="A3" s="397"/>
      <c r="B3" s="1767" t="s">
        <v>597</v>
      </c>
      <c r="C3" s="1767"/>
      <c r="D3" s="1767"/>
      <c r="E3" s="1767"/>
      <c r="F3" s="1767"/>
      <c r="G3" s="397"/>
    </row>
    <row r="4" spans="1:12" ht="15.75" thickBot="1" x14ac:dyDescent="0.3"/>
    <row r="5" spans="1:12" ht="15.75" thickBot="1" x14ac:dyDescent="0.3">
      <c r="B5" s="398" t="s">
        <v>6</v>
      </c>
      <c r="C5" s="2295" t="s">
        <v>598</v>
      </c>
      <c r="D5" s="2295"/>
      <c r="E5" s="2295"/>
      <c r="F5" s="2295"/>
    </row>
    <row r="6" spans="1:12" ht="15.75" thickBot="1" x14ac:dyDescent="0.3">
      <c r="B6" s="398" t="s">
        <v>8</v>
      </c>
      <c r="C6" s="2296" t="s">
        <v>599</v>
      </c>
      <c r="D6" s="2297"/>
      <c r="E6" s="2297"/>
      <c r="F6" s="2298"/>
    </row>
    <row r="7" spans="1:12" ht="15.75" thickBot="1" x14ac:dyDescent="0.3">
      <c r="B7" s="398" t="s">
        <v>10</v>
      </c>
      <c r="C7" s="2299" t="s">
        <v>406</v>
      </c>
      <c r="D7" s="2300"/>
      <c r="E7" s="2300"/>
      <c r="F7" s="2301"/>
    </row>
    <row r="8" spans="1:12" ht="15.75" thickBot="1" x14ac:dyDescent="0.3">
      <c r="B8" s="1827" t="s">
        <v>12</v>
      </c>
      <c r="C8" s="1778"/>
      <c r="D8" s="1778"/>
      <c r="E8" s="1778"/>
      <c r="F8" s="1828"/>
    </row>
    <row r="9" spans="1:12" ht="15.75" thickBot="1" x14ac:dyDescent="0.3">
      <c r="B9" s="2283" t="s">
        <v>600</v>
      </c>
      <c r="C9" s="1782"/>
      <c r="D9" s="1782"/>
      <c r="E9" s="1782"/>
      <c r="F9" s="2284"/>
    </row>
    <row r="10" spans="1:12" ht="14.25" customHeight="1" thickBot="1" x14ac:dyDescent="0.3">
      <c r="B10" s="1781"/>
      <c r="C10" s="1782"/>
      <c r="D10" s="1782"/>
      <c r="E10" s="1782"/>
      <c r="F10" s="2284"/>
    </row>
    <row r="11" spans="1:12" ht="15.75" thickBot="1" x14ac:dyDescent="0.3">
      <c r="A11" s="399"/>
      <c r="B11" s="1781"/>
      <c r="C11" s="1782"/>
      <c r="D11" s="1782"/>
      <c r="E11" s="1782"/>
      <c r="F11" s="2284"/>
    </row>
    <row r="12" spans="1:12" ht="43.5" customHeight="1" thickBot="1" x14ac:dyDescent="0.3">
      <c r="A12" s="399"/>
      <c r="B12" s="400" t="s">
        <v>601</v>
      </c>
      <c r="C12" s="2285" t="s">
        <v>602</v>
      </c>
      <c r="D12" s="2286"/>
      <c r="E12" s="2286"/>
      <c r="F12" s="2287"/>
      <c r="I12" s="401"/>
      <c r="J12" s="402"/>
      <c r="K12" s="402"/>
      <c r="L12" s="402"/>
    </row>
    <row r="13" spans="1:12" ht="23.25" customHeight="1" thickBot="1" x14ac:dyDescent="0.3">
      <c r="A13" s="399"/>
      <c r="B13" s="403" t="s">
        <v>603</v>
      </c>
      <c r="C13" s="404">
        <v>2023</v>
      </c>
      <c r="D13" s="404">
        <v>2024</v>
      </c>
      <c r="E13" s="404">
        <v>2025</v>
      </c>
      <c r="F13" s="404">
        <v>2026</v>
      </c>
    </row>
    <row r="14" spans="1:12" ht="27" customHeight="1" thickBot="1" x14ac:dyDescent="0.3">
      <c r="A14" s="399"/>
      <c r="B14" s="405" t="s">
        <v>604</v>
      </c>
      <c r="C14" s="406">
        <v>0.7</v>
      </c>
      <c r="D14" s="407" t="s">
        <v>605</v>
      </c>
      <c r="E14" s="407" t="s">
        <v>605</v>
      </c>
      <c r="F14" s="407" t="s">
        <v>605</v>
      </c>
    </row>
    <row r="15" spans="1:12" ht="90" customHeight="1" thickBot="1" x14ac:dyDescent="0.3">
      <c r="A15" s="399"/>
      <c r="B15" s="408" t="s">
        <v>16</v>
      </c>
      <c r="C15" s="2285" t="s">
        <v>606</v>
      </c>
      <c r="D15" s="2286"/>
      <c r="E15" s="2286"/>
      <c r="F15" s="2287"/>
    </row>
    <row r="16" spans="1:12" ht="23.25" customHeight="1" thickBot="1" x14ac:dyDescent="0.3">
      <c r="B16" s="2288" t="s">
        <v>607</v>
      </c>
      <c r="C16" s="2289"/>
      <c r="D16" s="2289"/>
      <c r="E16" s="2289"/>
      <c r="F16" s="2290"/>
      <c r="I16" s="409"/>
      <c r="K16" s="409"/>
    </row>
    <row r="17" spans="2:13" ht="15.75" thickBot="1" x14ac:dyDescent="0.3">
      <c r="B17" s="403"/>
      <c r="C17" s="404">
        <v>2023</v>
      </c>
      <c r="D17" s="404">
        <v>2024</v>
      </c>
      <c r="E17" s="404">
        <v>2025</v>
      </c>
      <c r="F17" s="404">
        <v>2026</v>
      </c>
      <c r="H17" s="410"/>
    </row>
    <row r="18" spans="2:13" ht="24.75" customHeight="1" thickBot="1" x14ac:dyDescent="0.3">
      <c r="B18" s="411" t="s">
        <v>608</v>
      </c>
      <c r="C18" s="412">
        <v>1</v>
      </c>
      <c r="D18" s="413">
        <v>1</v>
      </c>
      <c r="E18" s="413">
        <v>1</v>
      </c>
      <c r="F18" s="413">
        <v>1</v>
      </c>
      <c r="H18" s="410"/>
    </row>
    <row r="19" spans="2:13" ht="43.5" customHeight="1" thickBot="1" x14ac:dyDescent="0.3">
      <c r="B19" s="414" t="s">
        <v>609</v>
      </c>
      <c r="C19" s="415">
        <v>0.9</v>
      </c>
      <c r="D19" s="416" t="s">
        <v>610</v>
      </c>
      <c r="E19" s="417" t="s">
        <v>610</v>
      </c>
      <c r="F19" s="418" t="s">
        <v>610</v>
      </c>
      <c r="H19" s="410"/>
    </row>
    <row r="20" spans="2:13" ht="43.5" customHeight="1" thickBot="1" x14ac:dyDescent="0.3">
      <c r="B20" s="419" t="s">
        <v>611</v>
      </c>
      <c r="C20" s="420">
        <v>0.73</v>
      </c>
      <c r="D20" s="416" t="s">
        <v>610</v>
      </c>
      <c r="E20" s="416" t="s">
        <v>610</v>
      </c>
      <c r="F20" s="416" t="s">
        <v>610</v>
      </c>
      <c r="G20" s="421"/>
      <c r="H20" s="410"/>
    </row>
    <row r="21" spans="2:13" ht="43.5" customHeight="1" thickBot="1" x14ac:dyDescent="0.3">
      <c r="B21" s="422" t="s">
        <v>612</v>
      </c>
      <c r="C21" s="420">
        <v>0.36</v>
      </c>
      <c r="D21" s="417" t="s">
        <v>610</v>
      </c>
      <c r="E21" s="416" t="s">
        <v>610</v>
      </c>
      <c r="F21" s="416" t="s">
        <v>610</v>
      </c>
      <c r="G21" s="421"/>
      <c r="H21" s="410"/>
    </row>
    <row r="22" spans="2:13" ht="15.75" thickBot="1" x14ac:dyDescent="0.3">
      <c r="B22" s="2291" t="s">
        <v>613</v>
      </c>
      <c r="C22" s="2292"/>
      <c r="D22" s="2292"/>
      <c r="E22" s="2292"/>
      <c r="F22" s="2293"/>
    </row>
    <row r="23" spans="2:13" ht="15.75" thickBot="1" x14ac:dyDescent="0.3">
      <c r="B23" s="1838" t="s">
        <v>614</v>
      </c>
      <c r="C23" s="1790"/>
      <c r="D23" s="1790"/>
      <c r="E23" s="1790"/>
      <c r="F23" s="1839"/>
    </row>
    <row r="24" spans="2:13" ht="18.75" customHeight="1" thickBot="1" x14ac:dyDescent="0.3">
      <c r="B24" s="423" t="s">
        <v>615</v>
      </c>
      <c r="C24" s="2288" t="s">
        <v>616</v>
      </c>
      <c r="D24" s="1847"/>
      <c r="E24" s="1847"/>
      <c r="F24" s="1848"/>
      <c r="J24" s="424"/>
    </row>
    <row r="25" spans="2:13" ht="31.5" customHeight="1" thickBot="1" x14ac:dyDescent="0.3">
      <c r="B25" s="405" t="s">
        <v>427</v>
      </c>
      <c r="C25" s="1843" t="s">
        <v>617</v>
      </c>
      <c r="D25" s="1844"/>
      <c r="E25" s="1844"/>
      <c r="F25" s="1845"/>
    </row>
    <row r="26" spans="2:13" ht="28.5" customHeight="1" thickBot="1" x14ac:dyDescent="0.3">
      <c r="B26" s="405" t="s">
        <v>21</v>
      </c>
      <c r="C26" s="1810" t="s">
        <v>618</v>
      </c>
      <c r="D26" s="1787"/>
      <c r="E26" s="1787"/>
      <c r="F26" s="1835"/>
    </row>
    <row r="27" spans="2:13" ht="12.75" customHeight="1" x14ac:dyDescent="0.25">
      <c r="B27" s="1829"/>
      <c r="C27" s="425">
        <v>2023</v>
      </c>
      <c r="D27" s="425">
        <v>2024</v>
      </c>
      <c r="E27" s="425">
        <v>2025</v>
      </c>
      <c r="F27" s="425">
        <v>2026</v>
      </c>
    </row>
    <row r="28" spans="2:13" ht="12.75" customHeight="1" thickBot="1" x14ac:dyDescent="0.3">
      <c r="B28" s="1830"/>
      <c r="C28" s="427" t="s">
        <v>22</v>
      </c>
      <c r="D28" s="427" t="s">
        <v>23</v>
      </c>
      <c r="E28" s="427" t="s">
        <v>23</v>
      </c>
      <c r="F28" s="427" t="s">
        <v>23</v>
      </c>
    </row>
    <row r="29" spans="2:13" ht="15.75" thickBot="1" x14ac:dyDescent="0.3">
      <c r="B29" s="405" t="s">
        <v>33</v>
      </c>
      <c r="C29" s="428">
        <v>3050</v>
      </c>
      <c r="D29" s="428">
        <v>3060</v>
      </c>
      <c r="E29" s="428">
        <v>3070</v>
      </c>
      <c r="F29" s="428">
        <v>3080</v>
      </c>
    </row>
    <row r="30" spans="2:13" ht="15.75" thickBot="1" x14ac:dyDescent="0.3">
      <c r="B30" s="405" t="s">
        <v>431</v>
      </c>
      <c r="C30" s="429">
        <v>73397</v>
      </c>
      <c r="D30" s="429">
        <v>76797</v>
      </c>
      <c r="E30" s="429">
        <v>77297</v>
      </c>
      <c r="F30" s="429">
        <v>77297</v>
      </c>
      <c r="G30" s="399"/>
      <c r="H30" s="399"/>
      <c r="I30" s="399"/>
      <c r="J30" s="430"/>
      <c r="K30" s="399"/>
      <c r="L30" s="399"/>
      <c r="M30" s="399"/>
    </row>
    <row r="31" spans="2:13" ht="15.75" thickBot="1" x14ac:dyDescent="0.3">
      <c r="B31" s="405" t="s">
        <v>432</v>
      </c>
      <c r="C31" s="428">
        <f>C30/C29</f>
        <v>24.064590163934426</v>
      </c>
      <c r="D31" s="428">
        <f t="shared" ref="D31:F31" si="0">D30/D29</f>
        <v>25.097058823529412</v>
      </c>
      <c r="E31" s="428">
        <f t="shared" si="0"/>
        <v>25.178175895765474</v>
      </c>
      <c r="F31" s="428">
        <f t="shared" si="0"/>
        <v>25.096428571428572</v>
      </c>
    </row>
    <row r="32" spans="2:13" ht="15.75" thickBot="1" x14ac:dyDescent="0.3">
      <c r="B32" s="405" t="s">
        <v>433</v>
      </c>
      <c r="C32" s="426" t="s">
        <v>499</v>
      </c>
      <c r="D32" s="431">
        <f>D29/C29-1</f>
        <v>3.2786885245901232E-3</v>
      </c>
      <c r="E32" s="431">
        <f t="shared" ref="E32:F34" si="1">E29/D29-1</f>
        <v>3.2679738562091387E-3</v>
      </c>
      <c r="F32" s="431">
        <f t="shared" si="1"/>
        <v>3.2573289902280145E-3</v>
      </c>
      <c r="H32" s="432"/>
      <c r="I32" s="432"/>
      <c r="J32" s="432"/>
      <c r="K32" s="432"/>
      <c r="L32" s="432"/>
    </row>
    <row r="33" spans="2:6" ht="15.75" thickBot="1" x14ac:dyDescent="0.3">
      <c r="B33" s="405" t="s">
        <v>434</v>
      </c>
      <c r="C33" s="426" t="s">
        <v>499</v>
      </c>
      <c r="D33" s="431">
        <f>D30/C30-1</f>
        <v>4.6323419213319283E-2</v>
      </c>
      <c r="E33" s="431">
        <f t="shared" si="1"/>
        <v>6.5106709897522208E-3</v>
      </c>
      <c r="F33" s="431">
        <f t="shared" si="1"/>
        <v>0</v>
      </c>
    </row>
    <row r="34" spans="2:6" ht="15.75" thickBot="1" x14ac:dyDescent="0.3">
      <c r="B34" s="405" t="s">
        <v>47</v>
      </c>
      <c r="C34" s="426" t="s">
        <v>499</v>
      </c>
      <c r="D34" s="431">
        <f>D31/C31-1</f>
        <v>4.2904061634190915E-2</v>
      </c>
      <c r="E34" s="431">
        <f t="shared" si="1"/>
        <v>3.2321346021635389E-3</v>
      </c>
      <c r="F34" s="431">
        <f t="shared" si="1"/>
        <v>-3.2467532467532756E-3</v>
      </c>
    </row>
    <row r="35" spans="2:6" ht="15.75" thickBot="1" x14ac:dyDescent="0.3">
      <c r="B35" s="1849" t="s">
        <v>619</v>
      </c>
      <c r="C35" s="1812"/>
      <c r="D35" s="1812"/>
      <c r="E35" s="1812"/>
      <c r="F35" s="1850"/>
    </row>
    <row r="36" spans="2:6" ht="12.75" customHeight="1" x14ac:dyDescent="0.25">
      <c r="B36" s="1829"/>
      <c r="C36" s="425">
        <v>2023</v>
      </c>
      <c r="D36" s="425">
        <v>2024</v>
      </c>
      <c r="E36" s="425">
        <v>2025</v>
      </c>
      <c r="F36" s="425">
        <v>2026</v>
      </c>
    </row>
    <row r="37" spans="2:6" ht="12.75" customHeight="1" thickBot="1" x14ac:dyDescent="0.3">
      <c r="B37" s="1830"/>
      <c r="C37" s="427" t="s">
        <v>22</v>
      </c>
      <c r="D37" s="427" t="s">
        <v>23</v>
      </c>
      <c r="E37" s="427" t="s">
        <v>23</v>
      </c>
      <c r="F37" s="427" t="s">
        <v>23</v>
      </c>
    </row>
    <row r="38" spans="2:6" ht="15.75" thickBot="1" x14ac:dyDescent="0.3">
      <c r="B38" s="433" t="s">
        <v>436</v>
      </c>
      <c r="C38" s="434">
        <f t="shared" ref="C38:F38" si="2">C39+C40</f>
        <v>41139</v>
      </c>
      <c r="D38" s="434">
        <f t="shared" si="2"/>
        <v>41139</v>
      </c>
      <c r="E38" s="434">
        <f t="shared" si="2"/>
        <v>41139</v>
      </c>
      <c r="F38" s="434">
        <f t="shared" si="2"/>
        <v>41139</v>
      </c>
    </row>
    <row r="39" spans="2:6" ht="15.75" thickBot="1" x14ac:dyDescent="0.3">
      <c r="B39" s="435" t="s">
        <v>437</v>
      </c>
      <c r="C39" s="436">
        <v>41139</v>
      </c>
      <c r="D39" s="436">
        <v>41139</v>
      </c>
      <c r="E39" s="436">
        <v>41139</v>
      </c>
      <c r="F39" s="436">
        <v>41139</v>
      </c>
    </row>
    <row r="40" spans="2:6" ht="15.75" thickBot="1" x14ac:dyDescent="0.3">
      <c r="B40" s="435" t="s">
        <v>438</v>
      </c>
      <c r="C40" s="436"/>
      <c r="D40" s="437"/>
      <c r="E40" s="437"/>
      <c r="F40" s="437"/>
    </row>
    <row r="41" spans="2:6" ht="24.75" thickBot="1" x14ac:dyDescent="0.3">
      <c r="B41" s="433" t="s">
        <v>478</v>
      </c>
      <c r="C41" s="434">
        <f t="shared" ref="C41:F41" si="3">C42+C43</f>
        <v>5869</v>
      </c>
      <c r="D41" s="434">
        <f t="shared" si="3"/>
        <v>5869</v>
      </c>
      <c r="E41" s="434">
        <f t="shared" si="3"/>
        <v>5869</v>
      </c>
      <c r="F41" s="434">
        <f t="shared" si="3"/>
        <v>5869</v>
      </c>
    </row>
    <row r="42" spans="2:6" ht="15.75" thickBot="1" x14ac:dyDescent="0.3">
      <c r="B42" s="435" t="s">
        <v>437</v>
      </c>
      <c r="C42" s="434">
        <v>5869</v>
      </c>
      <c r="D42" s="438">
        <v>5869</v>
      </c>
      <c r="E42" s="438">
        <v>5869</v>
      </c>
      <c r="F42" s="438">
        <v>5869</v>
      </c>
    </row>
    <row r="43" spans="2:6" ht="15.75" thickBot="1" x14ac:dyDescent="0.3">
      <c r="B43" s="435" t="s">
        <v>438</v>
      </c>
      <c r="C43" s="436"/>
      <c r="D43" s="434"/>
      <c r="E43" s="434"/>
      <c r="F43" s="434"/>
    </row>
    <row r="44" spans="2:6" ht="15.75" thickBot="1" x14ac:dyDescent="0.3">
      <c r="B44" s="433" t="s">
        <v>440</v>
      </c>
      <c r="C44" s="434">
        <f t="shared" ref="C44:F44" si="4">C45+C46</f>
        <v>26289</v>
      </c>
      <c r="D44" s="434">
        <f t="shared" si="4"/>
        <v>29789</v>
      </c>
      <c r="E44" s="434">
        <f t="shared" si="4"/>
        <v>30289</v>
      </c>
      <c r="F44" s="434">
        <f t="shared" si="4"/>
        <v>30289</v>
      </c>
    </row>
    <row r="45" spans="2:6" ht="15.75" thickBot="1" x14ac:dyDescent="0.3">
      <c r="B45" s="435" t="s">
        <v>437</v>
      </c>
      <c r="C45" s="434">
        <v>26289</v>
      </c>
      <c r="D45" s="434">
        <v>29789</v>
      </c>
      <c r="E45" s="434">
        <v>30289</v>
      </c>
      <c r="F45" s="434">
        <v>30289</v>
      </c>
    </row>
    <row r="46" spans="2:6" ht="15.75" thickBot="1" x14ac:dyDescent="0.3">
      <c r="B46" s="435" t="s">
        <v>438</v>
      </c>
      <c r="C46" s="436"/>
      <c r="D46" s="434"/>
      <c r="E46" s="434"/>
      <c r="F46" s="434"/>
    </row>
    <row r="47" spans="2:6" ht="15.75" thickBot="1" x14ac:dyDescent="0.3">
      <c r="B47" s="433" t="s">
        <v>441</v>
      </c>
      <c r="C47" s="436">
        <v>0</v>
      </c>
      <c r="D47" s="434">
        <v>0</v>
      </c>
      <c r="E47" s="434">
        <v>0</v>
      </c>
      <c r="F47" s="434">
        <v>0</v>
      </c>
    </row>
    <row r="48" spans="2:6" ht="15.75" thickBot="1" x14ac:dyDescent="0.3">
      <c r="B48" s="435" t="s">
        <v>437</v>
      </c>
      <c r="C48" s="436"/>
      <c r="D48" s="434"/>
      <c r="E48" s="434"/>
      <c r="F48" s="434"/>
    </row>
    <row r="49" spans="1:13" ht="15.75" thickBot="1" x14ac:dyDescent="0.3">
      <c r="B49" s="435" t="s">
        <v>438</v>
      </c>
      <c r="C49" s="436"/>
      <c r="D49" s="434"/>
      <c r="E49" s="434"/>
      <c r="F49" s="434"/>
    </row>
    <row r="50" spans="1:13" ht="15.75" thickBot="1" x14ac:dyDescent="0.3">
      <c r="B50" s="433" t="s">
        <v>442</v>
      </c>
      <c r="C50" s="436">
        <v>0</v>
      </c>
      <c r="D50" s="434">
        <v>0</v>
      </c>
      <c r="E50" s="434">
        <v>0</v>
      </c>
      <c r="F50" s="434">
        <v>0</v>
      </c>
    </row>
    <row r="51" spans="1:13" ht="15.75" thickBot="1" x14ac:dyDescent="0.3">
      <c r="B51" s="435" t="s">
        <v>437</v>
      </c>
      <c r="C51" s="436"/>
      <c r="D51" s="434"/>
      <c r="E51" s="434"/>
      <c r="F51" s="434"/>
    </row>
    <row r="52" spans="1:13" ht="15.75" thickBot="1" x14ac:dyDescent="0.3">
      <c r="B52" s="435" t="s">
        <v>438</v>
      </c>
      <c r="C52" s="436"/>
      <c r="D52" s="434"/>
      <c r="E52" s="434"/>
      <c r="F52" s="434"/>
    </row>
    <row r="53" spans="1:13" ht="15.75" thickBot="1" x14ac:dyDescent="0.3">
      <c r="B53" s="433" t="s">
        <v>443</v>
      </c>
      <c r="C53" s="436">
        <v>0</v>
      </c>
      <c r="D53" s="434">
        <v>0</v>
      </c>
      <c r="E53" s="434">
        <v>0</v>
      </c>
      <c r="F53" s="434">
        <v>0</v>
      </c>
    </row>
    <row r="54" spans="1:13" ht="15.75" thickBot="1" x14ac:dyDescent="0.3">
      <c r="B54" s="435" t="s">
        <v>437</v>
      </c>
      <c r="C54" s="436"/>
      <c r="D54" s="434"/>
      <c r="E54" s="434"/>
      <c r="F54" s="434"/>
    </row>
    <row r="55" spans="1:13" ht="15.75" thickBot="1" x14ac:dyDescent="0.3">
      <c r="B55" s="435" t="s">
        <v>438</v>
      </c>
      <c r="C55" s="436"/>
      <c r="D55" s="434"/>
      <c r="E55" s="434"/>
      <c r="F55" s="434"/>
    </row>
    <row r="56" spans="1:13" ht="24.75" thickBot="1" x14ac:dyDescent="0.3">
      <c r="B56" s="433" t="s">
        <v>444</v>
      </c>
      <c r="C56" s="436">
        <f>C57+C58</f>
        <v>100</v>
      </c>
      <c r="D56" s="434">
        <v>0</v>
      </c>
      <c r="E56" s="434">
        <f>D56*1.03*0.99</f>
        <v>0</v>
      </c>
      <c r="F56" s="434">
        <f>E56*1.03*0.99</f>
        <v>0</v>
      </c>
      <c r="I56" s="439"/>
    </row>
    <row r="57" spans="1:13" ht="15.75" thickBot="1" x14ac:dyDescent="0.3">
      <c r="B57" s="435" t="s">
        <v>437</v>
      </c>
      <c r="C57" s="436">
        <v>100</v>
      </c>
      <c r="D57" s="358"/>
      <c r="E57" s="358"/>
      <c r="F57" s="358"/>
      <c r="K57" s="359"/>
      <c r="L57" s="359"/>
      <c r="M57" s="359"/>
    </row>
    <row r="58" spans="1:13" ht="15.75" thickBot="1" x14ac:dyDescent="0.3">
      <c r="B58" s="435" t="s">
        <v>438</v>
      </c>
      <c r="C58" s="436"/>
      <c r="D58" s="360"/>
      <c r="E58" s="358"/>
      <c r="F58" s="358"/>
    </row>
    <row r="59" spans="1:13" ht="15.75" thickBot="1" x14ac:dyDescent="0.3">
      <c r="B59" s="440" t="s">
        <v>25</v>
      </c>
      <c r="C59" s="436">
        <f>C56+C53+C50+C47+C44+C41+C38</f>
        <v>73397</v>
      </c>
      <c r="D59" s="436">
        <f t="shared" ref="D59:F59" si="5">D56+D53+D50+D47+D44+D41+D38</f>
        <v>76797</v>
      </c>
      <c r="E59" s="436">
        <f t="shared" si="5"/>
        <v>77297</v>
      </c>
      <c r="F59" s="436">
        <f t="shared" si="5"/>
        <v>77297</v>
      </c>
    </row>
    <row r="60" spans="1:13" ht="15.75" thickBot="1" x14ac:dyDescent="0.3">
      <c r="B60" s="441" t="s">
        <v>482</v>
      </c>
      <c r="C60" s="442">
        <f>IF(C59-C30=0,0,"Error")</f>
        <v>0</v>
      </c>
      <c r="D60" s="442">
        <f>IF(D59-D30=0,0,"Error")</f>
        <v>0</v>
      </c>
      <c r="E60" s="442">
        <f>IF(E59-E30=0,0,"Error")</f>
        <v>0</v>
      </c>
      <c r="F60" s="442">
        <f>IF(F59-F30=0,0,"Error")</f>
        <v>0</v>
      </c>
    </row>
    <row r="61" spans="1:13" ht="15.75" thickBot="1" x14ac:dyDescent="0.3">
      <c r="B61" s="1838" t="s">
        <v>514</v>
      </c>
      <c r="C61" s="1790"/>
      <c r="D61" s="1790"/>
      <c r="E61" s="1790"/>
      <c r="F61" s="1839"/>
    </row>
    <row r="62" spans="1:13" ht="15.75" thickBot="1" x14ac:dyDescent="0.3">
      <c r="B62" s="1838" t="s">
        <v>515</v>
      </c>
      <c r="C62" s="1790"/>
      <c r="D62" s="1790"/>
      <c r="E62" s="1790"/>
      <c r="F62" s="1839"/>
    </row>
    <row r="63" spans="1:13" ht="15.75" thickBot="1" x14ac:dyDescent="0.3">
      <c r="B63" s="423" t="s">
        <v>516</v>
      </c>
      <c r="C63" s="2275" t="s">
        <v>620</v>
      </c>
      <c r="D63" s="2276"/>
      <c r="E63" s="2276"/>
      <c r="F63" s="2277"/>
    </row>
    <row r="64" spans="1:13" ht="35.25" customHeight="1" thickBot="1" x14ac:dyDescent="0.3">
      <c r="A64" s="399"/>
      <c r="B64" s="423" t="s">
        <v>425</v>
      </c>
      <c r="C64" s="423" t="s">
        <v>621</v>
      </c>
      <c r="D64" s="443" t="s">
        <v>622</v>
      </c>
      <c r="E64" s="2278" t="s">
        <v>623</v>
      </c>
      <c r="F64" s="2279"/>
      <c r="J64" s="424"/>
    </row>
    <row r="65" spans="2:12" ht="17.25" customHeight="1" thickBot="1" x14ac:dyDescent="0.3">
      <c r="B65" s="405" t="s">
        <v>427</v>
      </c>
      <c r="C65" s="2275" t="s">
        <v>624</v>
      </c>
      <c r="D65" s="2276"/>
      <c r="E65" s="2276"/>
      <c r="F65" s="2277"/>
    </row>
    <row r="66" spans="2:12" ht="15.75" thickBot="1" x14ac:dyDescent="0.3">
      <c r="B66" s="405" t="s">
        <v>21</v>
      </c>
      <c r="C66" s="1802" t="s">
        <v>356</v>
      </c>
      <c r="D66" s="1803"/>
      <c r="E66" s="1803"/>
      <c r="F66" s="1851"/>
    </row>
    <row r="67" spans="2:12" ht="12.75" customHeight="1" x14ac:dyDescent="0.25">
      <c r="B67" s="1829"/>
      <c r="C67" s="425">
        <v>2023</v>
      </c>
      <c r="D67" s="425">
        <v>2024</v>
      </c>
      <c r="E67" s="425">
        <v>2025</v>
      </c>
      <c r="F67" s="425">
        <v>2026</v>
      </c>
    </row>
    <row r="68" spans="2:12" ht="14.25" customHeight="1" thickBot="1" x14ac:dyDescent="0.3">
      <c r="B68" s="1830"/>
      <c r="C68" s="427" t="s">
        <v>22</v>
      </c>
      <c r="D68" s="427" t="s">
        <v>23</v>
      </c>
      <c r="E68" s="427" t="s">
        <v>23</v>
      </c>
      <c r="F68" s="427" t="s">
        <v>23</v>
      </c>
    </row>
    <row r="69" spans="2:12" ht="15.75" thickBot="1" x14ac:dyDescent="0.3">
      <c r="B69" s="405" t="s">
        <v>33</v>
      </c>
      <c r="C69" s="426">
        <v>12</v>
      </c>
      <c r="D69" s="426">
        <v>20</v>
      </c>
      <c r="E69" s="426">
        <v>20</v>
      </c>
      <c r="F69" s="426">
        <v>19</v>
      </c>
      <c r="J69" s="424"/>
    </row>
    <row r="70" spans="2:12" ht="15.75" thickBot="1" x14ac:dyDescent="0.3">
      <c r="B70" s="405" t="s">
        <v>431</v>
      </c>
      <c r="C70" s="428">
        <v>1500</v>
      </c>
      <c r="D70" s="428">
        <v>3000</v>
      </c>
      <c r="E70" s="428">
        <v>3000</v>
      </c>
      <c r="F70" s="428">
        <v>3000</v>
      </c>
    </row>
    <row r="71" spans="2:12" ht="15.75" thickBot="1" x14ac:dyDescent="0.3">
      <c r="B71" s="405" t="s">
        <v>432</v>
      </c>
      <c r="C71" s="428">
        <f>C70/C69</f>
        <v>125</v>
      </c>
      <c r="D71" s="428">
        <f>D70/D69</f>
        <v>150</v>
      </c>
      <c r="E71" s="428">
        <f>E70/E69</f>
        <v>150</v>
      </c>
      <c r="F71" s="428">
        <f>F70/F69</f>
        <v>157.89473684210526</v>
      </c>
    </row>
    <row r="72" spans="2:12" ht="15.75" thickBot="1" x14ac:dyDescent="0.3">
      <c r="B72" s="405" t="s">
        <v>433</v>
      </c>
      <c r="C72" s="426" t="s">
        <v>499</v>
      </c>
      <c r="D72" s="431">
        <f t="shared" ref="D72:F74" si="6">D69/C69-1</f>
        <v>0.66666666666666674</v>
      </c>
      <c r="E72" s="431">
        <f t="shared" si="6"/>
        <v>0</v>
      </c>
      <c r="F72" s="431">
        <f t="shared" si="6"/>
        <v>-5.0000000000000044E-2</v>
      </c>
      <c r="H72" s="432"/>
      <c r="I72" s="432"/>
      <c r="J72" s="432"/>
      <c r="K72" s="432"/>
      <c r="L72" s="432"/>
    </row>
    <row r="73" spans="2:12" ht="15.75" thickBot="1" x14ac:dyDescent="0.3">
      <c r="B73" s="405" t="s">
        <v>434</v>
      </c>
      <c r="C73" s="426" t="s">
        <v>499</v>
      </c>
      <c r="D73" s="431">
        <f t="shared" si="6"/>
        <v>1</v>
      </c>
      <c r="E73" s="431">
        <f t="shared" si="6"/>
        <v>0</v>
      </c>
      <c r="F73" s="431">
        <f t="shared" si="6"/>
        <v>0</v>
      </c>
      <c r="J73" s="424"/>
    </row>
    <row r="74" spans="2:12" ht="15.75" thickBot="1" x14ac:dyDescent="0.3">
      <c r="B74" s="405" t="s">
        <v>47</v>
      </c>
      <c r="C74" s="426" t="s">
        <v>499</v>
      </c>
      <c r="D74" s="431">
        <f>D71/C71-1</f>
        <v>0.19999999999999996</v>
      </c>
      <c r="E74" s="431">
        <f t="shared" si="6"/>
        <v>0</v>
      </c>
      <c r="F74" s="431">
        <f t="shared" si="6"/>
        <v>5.2631578947368363E-2</v>
      </c>
    </row>
    <row r="75" spans="2:12" ht="15.75" thickBot="1" x14ac:dyDescent="0.3">
      <c r="B75" s="1849" t="s">
        <v>565</v>
      </c>
      <c r="C75" s="1812"/>
      <c r="D75" s="1812"/>
      <c r="E75" s="1812"/>
      <c r="F75" s="1850"/>
    </row>
    <row r="76" spans="2:12" ht="12.75" customHeight="1" x14ac:dyDescent="0.25">
      <c r="B76" s="1829"/>
      <c r="C76" s="425">
        <v>2023</v>
      </c>
      <c r="D76" s="425">
        <v>2024</v>
      </c>
      <c r="E76" s="425">
        <v>2025</v>
      </c>
      <c r="F76" s="425">
        <v>2026</v>
      </c>
    </row>
    <row r="77" spans="2:12" ht="9" customHeight="1" thickBot="1" x14ac:dyDescent="0.3">
      <c r="B77" s="1830"/>
      <c r="C77" s="427" t="s">
        <v>22</v>
      </c>
      <c r="D77" s="427" t="s">
        <v>23</v>
      </c>
      <c r="E77" s="427" t="s">
        <v>23</v>
      </c>
      <c r="F77" s="427" t="s">
        <v>23</v>
      </c>
    </row>
    <row r="78" spans="2:12" ht="15.75" thickBot="1" x14ac:dyDescent="0.3">
      <c r="B78" s="433" t="s">
        <v>452</v>
      </c>
      <c r="C78" s="434"/>
      <c r="D78" s="434"/>
      <c r="E78" s="434"/>
      <c r="F78" s="434"/>
    </row>
    <row r="79" spans="2:12" ht="15.75" thickBot="1" x14ac:dyDescent="0.3">
      <c r="B79" s="433" t="s">
        <v>456</v>
      </c>
      <c r="C79" s="444">
        <v>1500</v>
      </c>
      <c r="D79" s="438">
        <v>3000</v>
      </c>
      <c r="E79" s="438">
        <v>3000</v>
      </c>
      <c r="F79" s="438">
        <v>3000</v>
      </c>
    </row>
    <row r="80" spans="2:12" ht="15.75" thickBot="1" x14ac:dyDescent="0.3">
      <c r="B80" s="445" t="s">
        <v>457</v>
      </c>
      <c r="C80" s="446">
        <f>C79+C78</f>
        <v>1500</v>
      </c>
      <c r="D80" s="446">
        <f t="shared" ref="D80:F80" si="7">D79+D78</f>
        <v>3000</v>
      </c>
      <c r="E80" s="446">
        <f t="shared" si="7"/>
        <v>3000</v>
      </c>
      <c r="F80" s="446">
        <f t="shared" si="7"/>
        <v>3000</v>
      </c>
    </row>
    <row r="81" spans="1:10" ht="15.75" thickBot="1" x14ac:dyDescent="0.3">
      <c r="B81" s="423" t="s">
        <v>516</v>
      </c>
      <c r="C81" s="2280" t="s">
        <v>625</v>
      </c>
      <c r="D81" s="2281"/>
      <c r="E81" s="2281"/>
      <c r="F81" s="2282"/>
    </row>
    <row r="82" spans="1:10" ht="34.5" thickBot="1" x14ac:dyDescent="0.3">
      <c r="B82" s="423" t="s">
        <v>502</v>
      </c>
      <c r="C82" s="423" t="s">
        <v>625</v>
      </c>
      <c r="D82" s="443" t="s">
        <v>622</v>
      </c>
      <c r="E82" s="2278" t="s">
        <v>626</v>
      </c>
      <c r="F82" s="1867"/>
    </row>
    <row r="83" spans="1:10" ht="15.75" thickBot="1" x14ac:dyDescent="0.3">
      <c r="B83" s="405" t="s">
        <v>427</v>
      </c>
      <c r="C83" s="2275" t="s">
        <v>625</v>
      </c>
      <c r="D83" s="2276"/>
      <c r="E83" s="2276"/>
      <c r="F83" s="2277"/>
    </row>
    <row r="84" spans="1:10" ht="15.75" customHeight="1" thickBot="1" x14ac:dyDescent="0.3">
      <c r="B84" s="405" t="s">
        <v>21</v>
      </c>
      <c r="C84" s="1802"/>
      <c r="D84" s="1803"/>
      <c r="E84" s="1803"/>
      <c r="F84" s="1851"/>
    </row>
    <row r="85" spans="1:10" x14ac:dyDescent="0.25">
      <c r="B85" s="1829"/>
      <c r="C85" s="425">
        <v>2023</v>
      </c>
      <c r="D85" s="425">
        <v>2024</v>
      </c>
      <c r="E85" s="425">
        <v>2025</v>
      </c>
      <c r="F85" s="425">
        <v>2026</v>
      </c>
    </row>
    <row r="86" spans="1:10" ht="16.5" customHeight="1" thickBot="1" x14ac:dyDescent="0.3">
      <c r="B86" s="1830"/>
      <c r="C86" s="427" t="s">
        <v>22</v>
      </c>
      <c r="D86" s="427" t="s">
        <v>23</v>
      </c>
      <c r="E86" s="427" t="s">
        <v>23</v>
      </c>
      <c r="F86" s="427" t="s">
        <v>23</v>
      </c>
    </row>
    <row r="87" spans="1:10" ht="15.75" thickBot="1" x14ac:dyDescent="0.3">
      <c r="B87" s="405" t="s">
        <v>33</v>
      </c>
      <c r="C87" s="426">
        <v>1</v>
      </c>
      <c r="D87" s="426"/>
      <c r="E87" s="426"/>
      <c r="F87" s="405"/>
    </row>
    <row r="88" spans="1:10" ht="15.75" thickBot="1" x14ac:dyDescent="0.3">
      <c r="B88" s="405" t="s">
        <v>431</v>
      </c>
      <c r="C88" s="428">
        <v>3500</v>
      </c>
      <c r="D88" s="428">
        <v>0</v>
      </c>
      <c r="E88" s="428">
        <v>0</v>
      </c>
      <c r="F88" s="428">
        <f>F97</f>
        <v>0</v>
      </c>
    </row>
    <row r="89" spans="1:10" ht="15.75" thickBot="1" x14ac:dyDescent="0.3">
      <c r="B89" s="405" t="s">
        <v>432</v>
      </c>
      <c r="C89" s="428">
        <f>C88/C87</f>
        <v>3500</v>
      </c>
      <c r="D89" s="428" t="e">
        <f>D88/D87</f>
        <v>#DIV/0!</v>
      </c>
      <c r="E89" s="428" t="e">
        <f>E88/E87</f>
        <v>#DIV/0!</v>
      </c>
      <c r="F89" s="428" t="e">
        <f>F88/F87</f>
        <v>#DIV/0!</v>
      </c>
    </row>
    <row r="90" spans="1:10" ht="15.75" thickBot="1" x14ac:dyDescent="0.3">
      <c r="B90" s="405" t="s">
        <v>433</v>
      </c>
      <c r="C90" s="426" t="s">
        <v>499</v>
      </c>
      <c r="D90" s="431">
        <f t="shared" ref="D90:F92" si="8">D87/C87-1</f>
        <v>-1</v>
      </c>
      <c r="E90" s="431" t="e">
        <f t="shared" si="8"/>
        <v>#DIV/0!</v>
      </c>
      <c r="F90" s="431" t="e">
        <f t="shared" si="8"/>
        <v>#DIV/0!</v>
      </c>
    </row>
    <row r="91" spans="1:10" ht="15.75" thickBot="1" x14ac:dyDescent="0.3">
      <c r="B91" s="405" t="s">
        <v>434</v>
      </c>
      <c r="C91" s="426" t="s">
        <v>499</v>
      </c>
      <c r="D91" s="431">
        <f t="shared" si="8"/>
        <v>-1</v>
      </c>
      <c r="E91" s="431" t="e">
        <f t="shared" si="8"/>
        <v>#DIV/0!</v>
      </c>
      <c r="F91" s="431" t="e">
        <f t="shared" si="8"/>
        <v>#DIV/0!</v>
      </c>
    </row>
    <row r="92" spans="1:10" ht="15.75" thickBot="1" x14ac:dyDescent="0.3">
      <c r="B92" s="405" t="s">
        <v>47</v>
      </c>
      <c r="C92" s="426" t="s">
        <v>499</v>
      </c>
      <c r="D92" s="431" t="e">
        <f>D89/C89-1</f>
        <v>#DIV/0!</v>
      </c>
      <c r="E92" s="431" t="e">
        <f t="shared" si="8"/>
        <v>#DIV/0!</v>
      </c>
      <c r="F92" s="431" t="e">
        <f t="shared" si="8"/>
        <v>#DIV/0!</v>
      </c>
    </row>
    <row r="93" spans="1:10" ht="9" customHeight="1" thickBot="1" x14ac:dyDescent="0.3">
      <c r="A93" s="2274"/>
      <c r="B93" s="1849" t="s">
        <v>627</v>
      </c>
      <c r="C93" s="1812"/>
      <c r="D93" s="1812"/>
      <c r="E93" s="1812"/>
      <c r="F93" s="1850"/>
      <c r="H93" s="447"/>
      <c r="I93" s="448"/>
      <c r="J93" s="448"/>
    </row>
    <row r="94" spans="1:10" ht="11.25" customHeight="1" x14ac:dyDescent="0.25">
      <c r="A94" s="2274"/>
      <c r="B94" s="1829"/>
      <c r="C94" s="425">
        <v>2023</v>
      </c>
      <c r="D94" s="425">
        <v>2024</v>
      </c>
      <c r="E94" s="425">
        <v>2025</v>
      </c>
      <c r="F94" s="425">
        <v>2026</v>
      </c>
      <c r="H94" s="447"/>
      <c r="I94" s="448"/>
      <c r="J94" s="448"/>
    </row>
    <row r="95" spans="1:10" ht="18" customHeight="1" thickBot="1" x14ac:dyDescent="0.3">
      <c r="A95" s="2274"/>
      <c r="B95" s="1830"/>
      <c r="C95" s="427" t="s">
        <v>22</v>
      </c>
      <c r="D95" s="427" t="s">
        <v>23</v>
      </c>
      <c r="E95" s="427" t="s">
        <v>23</v>
      </c>
      <c r="F95" s="427" t="s">
        <v>23</v>
      </c>
      <c r="H95" s="447"/>
      <c r="I95" s="448"/>
      <c r="J95" s="448"/>
    </row>
    <row r="96" spans="1:10" ht="15.75" thickBot="1" x14ac:dyDescent="0.3">
      <c r="B96" s="433" t="s">
        <v>452</v>
      </c>
      <c r="C96" s="434"/>
      <c r="D96" s="434"/>
      <c r="E96" s="434"/>
      <c r="F96" s="434"/>
    </row>
    <row r="97" spans="2:6" ht="15.75" thickBot="1" x14ac:dyDescent="0.3">
      <c r="B97" s="433" t="s">
        <v>456</v>
      </c>
      <c r="C97" s="444">
        <v>3500</v>
      </c>
      <c r="D97" s="438">
        <v>0</v>
      </c>
      <c r="E97" s="438">
        <v>0</v>
      </c>
      <c r="F97" s="438">
        <v>0</v>
      </c>
    </row>
    <row r="98" spans="2:6" ht="15.75" thickBot="1" x14ac:dyDescent="0.3">
      <c r="B98" s="445" t="s">
        <v>464</v>
      </c>
      <c r="C98" s="446">
        <f>C97+C96</f>
        <v>3500</v>
      </c>
      <c r="D98" s="446">
        <f t="shared" ref="D98:F98" si="9">D97+D96</f>
        <v>0</v>
      </c>
      <c r="E98" s="446">
        <f t="shared" si="9"/>
        <v>0</v>
      </c>
      <c r="F98" s="446">
        <f t="shared" si="9"/>
        <v>0</v>
      </c>
    </row>
    <row r="99" spans="2:6" ht="15.75" thickBot="1" x14ac:dyDescent="0.3">
      <c r="B99" s="449"/>
      <c r="C99" s="450"/>
      <c r="D99" s="450"/>
      <c r="E99" s="450"/>
      <c r="F99" s="450"/>
    </row>
    <row r="100" spans="2:6" ht="24.75" thickBot="1" x14ac:dyDescent="0.3">
      <c r="B100" s="408" t="s">
        <v>475</v>
      </c>
      <c r="C100" s="451">
        <f>C59+C80+C89</f>
        <v>78397</v>
      </c>
      <c r="D100" s="451">
        <f>D59+D80+D98</f>
        <v>79797</v>
      </c>
      <c r="E100" s="451">
        <f>E59+E80+E97</f>
        <v>80297</v>
      </c>
      <c r="F100" s="451">
        <f>F59+F80</f>
        <v>80297</v>
      </c>
    </row>
    <row r="101" spans="2:6" ht="24.75" thickBot="1" x14ac:dyDescent="0.3">
      <c r="B101" s="408" t="s">
        <v>476</v>
      </c>
      <c r="C101" s="451">
        <f>C102+C105+C108+C123+C124+C120</f>
        <v>78397</v>
      </c>
      <c r="D101" s="451">
        <f>D102+D105+D108+D123+D124</f>
        <v>79797</v>
      </c>
      <c r="E101" s="451">
        <f>E102+E105+E108+E123+E124</f>
        <v>80297</v>
      </c>
      <c r="F101" s="451">
        <f>F102+F105+F108+F123+F124</f>
        <v>80297</v>
      </c>
    </row>
    <row r="102" spans="2:6" ht="15.75" thickBot="1" x14ac:dyDescent="0.3">
      <c r="B102" s="433" t="s">
        <v>436</v>
      </c>
      <c r="C102" s="452">
        <f t="shared" ref="C102:F117" si="10">C38</f>
        <v>41139</v>
      </c>
      <c r="D102" s="452">
        <f t="shared" si="10"/>
        <v>41139</v>
      </c>
      <c r="E102" s="452">
        <f t="shared" si="10"/>
        <v>41139</v>
      </c>
      <c r="F102" s="452">
        <f t="shared" si="10"/>
        <v>41139</v>
      </c>
    </row>
    <row r="103" spans="2:6" ht="15.75" thickBot="1" x14ac:dyDescent="0.3">
      <c r="B103" s="435" t="s">
        <v>437</v>
      </c>
      <c r="C103" s="436">
        <f t="shared" si="10"/>
        <v>41139</v>
      </c>
      <c r="D103" s="436">
        <f t="shared" si="10"/>
        <v>41139</v>
      </c>
      <c r="E103" s="436">
        <f t="shared" si="10"/>
        <v>41139</v>
      </c>
      <c r="F103" s="436">
        <f t="shared" si="10"/>
        <v>41139</v>
      </c>
    </row>
    <row r="104" spans="2:6" ht="15.75" thickBot="1" x14ac:dyDescent="0.3">
      <c r="B104" s="435" t="s">
        <v>477</v>
      </c>
      <c r="C104" s="436">
        <f t="shared" si="10"/>
        <v>0</v>
      </c>
      <c r="D104" s="436">
        <f t="shared" si="10"/>
        <v>0</v>
      </c>
      <c r="E104" s="436">
        <f t="shared" si="10"/>
        <v>0</v>
      </c>
      <c r="F104" s="436">
        <f t="shared" si="10"/>
        <v>0</v>
      </c>
    </row>
    <row r="105" spans="2:6" ht="24.75" thickBot="1" x14ac:dyDescent="0.3">
      <c r="B105" s="433" t="s">
        <v>478</v>
      </c>
      <c r="C105" s="452">
        <f t="shared" si="10"/>
        <v>5869</v>
      </c>
      <c r="D105" s="452">
        <f t="shared" si="10"/>
        <v>5869</v>
      </c>
      <c r="E105" s="452">
        <f t="shared" si="10"/>
        <v>5869</v>
      </c>
      <c r="F105" s="452">
        <f t="shared" si="10"/>
        <v>5869</v>
      </c>
    </row>
    <row r="106" spans="2:6" ht="15.75" thickBot="1" x14ac:dyDescent="0.3">
      <c r="B106" s="435" t="s">
        <v>437</v>
      </c>
      <c r="C106" s="434">
        <f t="shared" si="10"/>
        <v>5869</v>
      </c>
      <c r="D106" s="434">
        <f t="shared" si="10"/>
        <v>5869</v>
      </c>
      <c r="E106" s="434">
        <f t="shared" si="10"/>
        <v>5869</v>
      </c>
      <c r="F106" s="434">
        <f t="shared" si="10"/>
        <v>5869</v>
      </c>
    </row>
    <row r="107" spans="2:6" ht="15.75" thickBot="1" x14ac:dyDescent="0.3">
      <c r="B107" s="435" t="s">
        <v>477</v>
      </c>
      <c r="C107" s="436">
        <f t="shared" si="10"/>
        <v>0</v>
      </c>
      <c r="D107" s="436">
        <f t="shared" si="10"/>
        <v>0</v>
      </c>
      <c r="E107" s="436">
        <f t="shared" si="10"/>
        <v>0</v>
      </c>
      <c r="F107" s="436">
        <f t="shared" si="10"/>
        <v>0</v>
      </c>
    </row>
    <row r="108" spans="2:6" ht="15.75" thickBot="1" x14ac:dyDescent="0.3">
      <c r="B108" s="433" t="s">
        <v>440</v>
      </c>
      <c r="C108" s="452">
        <f t="shared" si="10"/>
        <v>26289</v>
      </c>
      <c r="D108" s="452">
        <f t="shared" si="10"/>
        <v>29789</v>
      </c>
      <c r="E108" s="452">
        <f t="shared" si="10"/>
        <v>30289</v>
      </c>
      <c r="F108" s="452">
        <f t="shared" si="10"/>
        <v>30289</v>
      </c>
    </row>
    <row r="109" spans="2:6" ht="15.75" thickBot="1" x14ac:dyDescent="0.3">
      <c r="B109" s="435" t="s">
        <v>437</v>
      </c>
      <c r="C109" s="436">
        <f t="shared" si="10"/>
        <v>26289</v>
      </c>
      <c r="D109" s="436">
        <f t="shared" si="10"/>
        <v>29789</v>
      </c>
      <c r="E109" s="436">
        <f t="shared" si="10"/>
        <v>30289</v>
      </c>
      <c r="F109" s="436">
        <f t="shared" si="10"/>
        <v>30289</v>
      </c>
    </row>
    <row r="110" spans="2:6" ht="15.75" thickBot="1" x14ac:dyDescent="0.3">
      <c r="B110" s="435" t="s">
        <v>477</v>
      </c>
      <c r="C110" s="436">
        <f t="shared" si="10"/>
        <v>0</v>
      </c>
      <c r="D110" s="436">
        <f t="shared" si="10"/>
        <v>0</v>
      </c>
      <c r="E110" s="436">
        <f t="shared" si="10"/>
        <v>0</v>
      </c>
      <c r="F110" s="436">
        <f t="shared" si="10"/>
        <v>0</v>
      </c>
    </row>
    <row r="111" spans="2:6" ht="15.75" thickBot="1" x14ac:dyDescent="0.3">
      <c r="B111" s="433" t="s">
        <v>441</v>
      </c>
      <c r="C111" s="452">
        <f t="shared" si="10"/>
        <v>0</v>
      </c>
      <c r="D111" s="452">
        <f t="shared" si="10"/>
        <v>0</v>
      </c>
      <c r="E111" s="452">
        <f t="shared" si="10"/>
        <v>0</v>
      </c>
      <c r="F111" s="452">
        <f t="shared" si="10"/>
        <v>0</v>
      </c>
    </row>
    <row r="112" spans="2:6" ht="15.75" thickBot="1" x14ac:dyDescent="0.3">
      <c r="B112" s="435" t="s">
        <v>437</v>
      </c>
      <c r="C112" s="434">
        <f t="shared" si="10"/>
        <v>0</v>
      </c>
      <c r="D112" s="434">
        <f t="shared" si="10"/>
        <v>0</v>
      </c>
      <c r="E112" s="434">
        <f t="shared" si="10"/>
        <v>0</v>
      </c>
      <c r="F112" s="434">
        <f t="shared" si="10"/>
        <v>0</v>
      </c>
    </row>
    <row r="113" spans="2:6" ht="15.75" thickBot="1" x14ac:dyDescent="0.3">
      <c r="B113" s="435" t="s">
        <v>477</v>
      </c>
      <c r="C113" s="434">
        <f t="shared" si="10"/>
        <v>0</v>
      </c>
      <c r="D113" s="434">
        <f t="shared" si="10"/>
        <v>0</v>
      </c>
      <c r="E113" s="434">
        <f t="shared" si="10"/>
        <v>0</v>
      </c>
      <c r="F113" s="434">
        <f t="shared" si="10"/>
        <v>0</v>
      </c>
    </row>
    <row r="114" spans="2:6" ht="15.75" thickBot="1" x14ac:dyDescent="0.3">
      <c r="B114" s="433" t="s">
        <v>442</v>
      </c>
      <c r="C114" s="434">
        <f t="shared" si="10"/>
        <v>0</v>
      </c>
      <c r="D114" s="434">
        <f t="shared" si="10"/>
        <v>0</v>
      </c>
      <c r="E114" s="434">
        <f t="shared" si="10"/>
        <v>0</v>
      </c>
      <c r="F114" s="434">
        <f t="shared" si="10"/>
        <v>0</v>
      </c>
    </row>
    <row r="115" spans="2:6" ht="15.75" thickBot="1" x14ac:dyDescent="0.3">
      <c r="B115" s="435" t="s">
        <v>437</v>
      </c>
      <c r="C115" s="434">
        <f t="shared" si="10"/>
        <v>0</v>
      </c>
      <c r="D115" s="434">
        <f t="shared" si="10"/>
        <v>0</v>
      </c>
      <c r="E115" s="434">
        <f t="shared" si="10"/>
        <v>0</v>
      </c>
      <c r="F115" s="434">
        <f t="shared" si="10"/>
        <v>0</v>
      </c>
    </row>
    <row r="116" spans="2:6" ht="15.75" thickBot="1" x14ac:dyDescent="0.3">
      <c r="B116" s="435" t="s">
        <v>477</v>
      </c>
      <c r="C116" s="434">
        <f t="shared" si="10"/>
        <v>0</v>
      </c>
      <c r="D116" s="434">
        <f t="shared" si="10"/>
        <v>0</v>
      </c>
      <c r="E116" s="434">
        <f t="shared" si="10"/>
        <v>0</v>
      </c>
      <c r="F116" s="434">
        <f t="shared" si="10"/>
        <v>0</v>
      </c>
    </row>
    <row r="117" spans="2:6" ht="15.75" thickBot="1" x14ac:dyDescent="0.3">
      <c r="B117" s="433" t="s">
        <v>443</v>
      </c>
      <c r="C117" s="434">
        <f t="shared" si="10"/>
        <v>0</v>
      </c>
      <c r="D117" s="434">
        <f t="shared" si="10"/>
        <v>0</v>
      </c>
      <c r="E117" s="434">
        <f t="shared" si="10"/>
        <v>0</v>
      </c>
      <c r="F117" s="434">
        <f t="shared" si="10"/>
        <v>0</v>
      </c>
    </row>
    <row r="118" spans="2:6" ht="15.75" thickBot="1" x14ac:dyDescent="0.3">
      <c r="B118" s="435" t="s">
        <v>437</v>
      </c>
      <c r="C118" s="434">
        <f t="shared" ref="C118:F122" si="11">C54</f>
        <v>0</v>
      </c>
      <c r="D118" s="434">
        <f t="shared" si="11"/>
        <v>0</v>
      </c>
      <c r="E118" s="434">
        <f t="shared" si="11"/>
        <v>0</v>
      </c>
      <c r="F118" s="434">
        <f t="shared" si="11"/>
        <v>0</v>
      </c>
    </row>
    <row r="119" spans="2:6" ht="15.75" thickBot="1" x14ac:dyDescent="0.3">
      <c r="B119" s="435" t="s">
        <v>477</v>
      </c>
      <c r="C119" s="434">
        <f t="shared" si="11"/>
        <v>0</v>
      </c>
      <c r="D119" s="434">
        <f t="shared" si="11"/>
        <v>0</v>
      </c>
      <c r="E119" s="434">
        <f t="shared" si="11"/>
        <v>0</v>
      </c>
      <c r="F119" s="434">
        <f t="shared" si="11"/>
        <v>0</v>
      </c>
    </row>
    <row r="120" spans="2:6" ht="24.75" thickBot="1" x14ac:dyDescent="0.3">
      <c r="B120" s="433" t="s">
        <v>444</v>
      </c>
      <c r="C120" s="434">
        <f t="shared" si="11"/>
        <v>100</v>
      </c>
      <c r="D120" s="434">
        <f t="shared" si="11"/>
        <v>0</v>
      </c>
      <c r="E120" s="434">
        <f t="shared" si="11"/>
        <v>0</v>
      </c>
      <c r="F120" s="434">
        <f t="shared" si="11"/>
        <v>0</v>
      </c>
    </row>
    <row r="121" spans="2:6" ht="15.75" thickBot="1" x14ac:dyDescent="0.3">
      <c r="B121" s="435" t="s">
        <v>437</v>
      </c>
      <c r="C121" s="434">
        <f t="shared" si="11"/>
        <v>100</v>
      </c>
      <c r="D121" s="434">
        <f t="shared" si="11"/>
        <v>0</v>
      </c>
      <c r="E121" s="434">
        <f t="shared" si="11"/>
        <v>0</v>
      </c>
      <c r="F121" s="434">
        <f t="shared" si="11"/>
        <v>0</v>
      </c>
    </row>
    <row r="122" spans="2:6" ht="15.75" thickBot="1" x14ac:dyDescent="0.3">
      <c r="B122" s="435" t="s">
        <v>477</v>
      </c>
      <c r="C122" s="434">
        <f t="shared" si="11"/>
        <v>0</v>
      </c>
      <c r="D122" s="434">
        <f t="shared" si="11"/>
        <v>0</v>
      </c>
      <c r="E122" s="434">
        <f t="shared" si="11"/>
        <v>0</v>
      </c>
      <c r="F122" s="434">
        <f t="shared" si="11"/>
        <v>0</v>
      </c>
    </row>
    <row r="123" spans="2:6" ht="15.75" thickBot="1" x14ac:dyDescent="0.3">
      <c r="B123" s="433" t="s">
        <v>479</v>
      </c>
      <c r="C123" s="452">
        <f>C78</f>
        <v>0</v>
      </c>
      <c r="D123" s="452">
        <f>D78</f>
        <v>0</v>
      </c>
      <c r="E123" s="452">
        <f>E78</f>
        <v>0</v>
      </c>
      <c r="F123" s="452">
        <f>F78</f>
        <v>0</v>
      </c>
    </row>
    <row r="124" spans="2:6" ht="15.75" thickBot="1" x14ac:dyDescent="0.3">
      <c r="B124" s="433" t="s">
        <v>481</v>
      </c>
      <c r="C124" s="452">
        <f>C79+C89</f>
        <v>5000</v>
      </c>
      <c r="D124" s="452">
        <f>D79+D97</f>
        <v>3000</v>
      </c>
      <c r="E124" s="452">
        <f>E79+E97</f>
        <v>3000</v>
      </c>
      <c r="F124" s="452">
        <f>F79</f>
        <v>3000</v>
      </c>
    </row>
    <row r="125" spans="2:6" ht="15.75" thickBot="1" x14ac:dyDescent="0.3">
      <c r="B125" s="441" t="s">
        <v>482</v>
      </c>
      <c r="C125" s="442">
        <f>IF(C101-C100=0,0,"Error")</f>
        <v>0</v>
      </c>
      <c r="D125" s="442">
        <f>IF(D101-D100=0,0,"Error")</f>
        <v>0</v>
      </c>
      <c r="E125" s="442">
        <f t="shared" ref="E125:F125" si="12">IF(E101-E100=0,0,"Error")</f>
        <v>0</v>
      </c>
      <c r="F125" s="442">
        <f t="shared" si="12"/>
        <v>0</v>
      </c>
    </row>
    <row r="126" spans="2:6" x14ac:dyDescent="0.25">
      <c r="B126" s="453"/>
      <c r="C126" s="454"/>
      <c r="D126" s="454"/>
      <c r="E126" s="454"/>
      <c r="F126" s="454"/>
    </row>
    <row r="132" spans="17:17" x14ac:dyDescent="0.25">
      <c r="Q132" s="610"/>
    </row>
  </sheetData>
  <mergeCells count="35">
    <mergeCell ref="B8:F8"/>
    <mergeCell ref="B2:F2"/>
    <mergeCell ref="B3:F3"/>
    <mergeCell ref="C5:F5"/>
    <mergeCell ref="C6:F6"/>
    <mergeCell ref="C7:F7"/>
    <mergeCell ref="B36:B37"/>
    <mergeCell ref="B9:F11"/>
    <mergeCell ref="C12:F12"/>
    <mergeCell ref="C15:F15"/>
    <mergeCell ref="B16:F16"/>
    <mergeCell ref="B22:F22"/>
    <mergeCell ref="B23:F23"/>
    <mergeCell ref="C24:F24"/>
    <mergeCell ref="C25:F25"/>
    <mergeCell ref="C26:F26"/>
    <mergeCell ref="B27:B28"/>
    <mergeCell ref="B35:F35"/>
    <mergeCell ref="C83:F83"/>
    <mergeCell ref="B61:F61"/>
    <mergeCell ref="B62:F62"/>
    <mergeCell ref="C63:F63"/>
    <mergeCell ref="E64:F64"/>
    <mergeCell ref="C65:F65"/>
    <mergeCell ref="C66:F66"/>
    <mergeCell ref="B67:B68"/>
    <mergeCell ref="B75:F75"/>
    <mergeCell ref="B76:B77"/>
    <mergeCell ref="C81:F81"/>
    <mergeCell ref="E82:F82"/>
    <mergeCell ref="C84:F84"/>
    <mergeCell ref="B85:B86"/>
    <mergeCell ref="A93:A95"/>
    <mergeCell ref="B93:F93"/>
    <mergeCell ref="B94:B95"/>
  </mergeCells>
  <pageMargins left="0.53" right="0.61" top="0.18" bottom="0.1" header="0.22" footer="0.3"/>
  <pageSetup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283"/>
  <sheetViews>
    <sheetView view="pageBreakPreview" topLeftCell="A260" zoomScale="60" zoomScaleNormal="100" workbookViewId="0">
      <selection activeCell="H301" sqref="H301"/>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2068</v>
      </c>
      <c r="D3" s="1632"/>
      <c r="E3" s="1632"/>
      <c r="F3" s="1632"/>
      <c r="G3" s="23"/>
      <c r="H3" s="23"/>
      <c r="I3" s="23"/>
      <c r="J3" s="23"/>
    </row>
    <row r="4" spans="1:10" ht="14.1" customHeight="1" x14ac:dyDescent="0.25">
      <c r="A4" s="23"/>
      <c r="B4" s="25" t="s">
        <v>4</v>
      </c>
      <c r="C4" s="1631" t="s">
        <v>2069</v>
      </c>
      <c r="D4" s="1632"/>
      <c r="E4" s="1632"/>
      <c r="F4" s="1632"/>
      <c r="G4" s="23"/>
      <c r="H4" s="23"/>
      <c r="I4" s="23"/>
      <c r="J4" s="23"/>
    </row>
    <row r="5" spans="1:10" ht="14.1" customHeight="1" x14ac:dyDescent="0.25">
      <c r="A5" s="23"/>
      <c r="B5" s="25" t="s">
        <v>6</v>
      </c>
      <c r="C5" s="1631" t="s">
        <v>364</v>
      </c>
      <c r="D5" s="1632"/>
      <c r="E5" s="1632"/>
      <c r="F5" s="1632"/>
      <c r="G5" s="23"/>
      <c r="H5" s="23"/>
      <c r="I5" s="23"/>
      <c r="J5" s="23"/>
    </row>
    <row r="6" spans="1:10" ht="14.1" customHeight="1" x14ac:dyDescent="0.25">
      <c r="A6" s="23"/>
      <c r="B6" s="25" t="s">
        <v>8</v>
      </c>
      <c r="C6" s="1631" t="s">
        <v>365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14.1" customHeight="1" x14ac:dyDescent="0.25">
      <c r="A9" s="23"/>
      <c r="B9" s="1629" t="s">
        <v>2070</v>
      </c>
      <c r="C9" s="1630"/>
      <c r="D9" s="1630"/>
      <c r="E9" s="1630"/>
      <c r="F9" s="1630"/>
      <c r="G9" s="23"/>
      <c r="H9" s="23"/>
      <c r="I9" s="23"/>
      <c r="J9" s="23"/>
    </row>
    <row r="10" spans="1:10" ht="27" customHeight="1" x14ac:dyDescent="0.25">
      <c r="A10" s="23"/>
      <c r="B10" s="26" t="s">
        <v>14</v>
      </c>
      <c r="C10" s="1623" t="s">
        <v>2071</v>
      </c>
      <c r="D10" s="1624"/>
      <c r="E10" s="1624"/>
      <c r="F10" s="1624"/>
      <c r="G10" s="23"/>
      <c r="H10" s="23"/>
      <c r="I10" s="23"/>
      <c r="J10" s="23"/>
    </row>
    <row r="11" spans="1:10" ht="26.1" customHeight="1" x14ac:dyDescent="0.25">
      <c r="A11" s="23"/>
      <c r="B11" s="26" t="s">
        <v>16</v>
      </c>
      <c r="C11" s="1623" t="s">
        <v>2072</v>
      </c>
      <c r="D11" s="1624"/>
      <c r="E11" s="1624"/>
      <c r="F11" s="1624"/>
      <c r="G11" s="23"/>
      <c r="H11" s="23"/>
      <c r="I11" s="23"/>
      <c r="J11" s="23"/>
    </row>
    <row r="12" spans="1:10" ht="14.1" customHeight="1" x14ac:dyDescent="0.25">
      <c r="A12" s="23"/>
      <c r="B12" s="1637" t="s">
        <v>27</v>
      </c>
      <c r="C12" s="1638"/>
      <c r="D12" s="1638"/>
      <c r="E12" s="1638"/>
      <c r="F12" s="1639"/>
      <c r="G12" s="23"/>
      <c r="H12" s="23"/>
      <c r="I12" s="23"/>
      <c r="J12" s="23"/>
    </row>
    <row r="13" spans="1:10" ht="14.1" customHeight="1" x14ac:dyDescent="0.25">
      <c r="A13" s="23"/>
      <c r="B13" s="32" t="s">
        <v>2073</v>
      </c>
      <c r="C13" s="1621" t="s">
        <v>2074</v>
      </c>
      <c r="D13" s="1622"/>
      <c r="E13" s="1622"/>
      <c r="F13" s="1622"/>
      <c r="G13" s="23"/>
      <c r="H13" s="23"/>
      <c r="I13" s="23"/>
      <c r="J13" s="23"/>
    </row>
    <row r="14" spans="1:10" ht="18" customHeight="1" x14ac:dyDescent="0.25">
      <c r="A14" s="23"/>
      <c r="B14" s="33" t="s">
        <v>19</v>
      </c>
      <c r="C14" s="1619" t="s">
        <v>2075</v>
      </c>
      <c r="D14" s="1620"/>
      <c r="E14" s="1620"/>
      <c r="F14" s="1620"/>
      <c r="G14" s="23"/>
      <c r="H14" s="23"/>
      <c r="I14" s="23"/>
      <c r="J14" s="23"/>
    </row>
    <row r="15" spans="1:10" ht="18" customHeight="1" x14ac:dyDescent="0.25">
      <c r="A15" s="23"/>
      <c r="B15" s="34" t="s">
        <v>20</v>
      </c>
      <c r="C15" s="1615" t="s">
        <v>2076</v>
      </c>
      <c r="D15" s="1616"/>
      <c r="E15" s="1616"/>
      <c r="F15" s="1616"/>
      <c r="G15" s="23"/>
      <c r="H15" s="23"/>
      <c r="I15" s="23"/>
      <c r="J15" s="23"/>
    </row>
    <row r="16" spans="1:10" ht="18" customHeight="1" x14ac:dyDescent="0.25">
      <c r="A16" s="23"/>
      <c r="B16" s="34" t="s">
        <v>21</v>
      </c>
      <c r="C16" s="1615" t="s">
        <v>2077</v>
      </c>
      <c r="D16" s="1616"/>
      <c r="E16" s="1616"/>
      <c r="F16" s="1616"/>
      <c r="G16" s="23"/>
      <c r="H16" s="23"/>
      <c r="I16" s="23"/>
      <c r="J16" s="23"/>
    </row>
    <row r="17" spans="1:10" ht="15" customHeight="1" x14ac:dyDescent="0.25">
      <c r="A17" s="23"/>
      <c r="B17" s="35"/>
      <c r="C17" s="36">
        <v>2023</v>
      </c>
      <c r="D17" s="36">
        <v>2024</v>
      </c>
      <c r="E17" s="36">
        <v>2025</v>
      </c>
      <c r="F17" s="36">
        <v>2026</v>
      </c>
      <c r="G17" s="23"/>
      <c r="H17" s="23"/>
      <c r="I17" s="23"/>
      <c r="J17" s="23"/>
    </row>
    <row r="18" spans="1:10" ht="15" customHeight="1" x14ac:dyDescent="0.25">
      <c r="A18" s="23"/>
      <c r="B18" s="37"/>
      <c r="C18" s="38" t="s">
        <v>22</v>
      </c>
      <c r="D18" s="38" t="s">
        <v>23</v>
      </c>
      <c r="E18" s="38" t="s">
        <v>23</v>
      </c>
      <c r="F18" s="38" t="s">
        <v>23</v>
      </c>
      <c r="G18" s="23"/>
      <c r="H18" s="23"/>
      <c r="I18" s="23"/>
      <c r="J18" s="23"/>
    </row>
    <row r="19" spans="1:10" ht="14.1" customHeight="1" x14ac:dyDescent="0.25">
      <c r="A19" s="23"/>
      <c r="B19" s="27" t="s">
        <v>33</v>
      </c>
      <c r="C19" s="31" t="s">
        <v>2078</v>
      </c>
      <c r="D19" s="31" t="s">
        <v>2078</v>
      </c>
      <c r="E19" s="31" t="s">
        <v>2078</v>
      </c>
      <c r="F19" s="31" t="s">
        <v>2078</v>
      </c>
      <c r="G19" s="23"/>
      <c r="H19" s="23"/>
      <c r="I19" s="23"/>
      <c r="J19" s="23"/>
    </row>
    <row r="20" spans="1:10" ht="14.1" customHeight="1" x14ac:dyDescent="0.25">
      <c r="A20" s="23"/>
      <c r="B20" s="27" t="s">
        <v>35</v>
      </c>
      <c r="C20" s="31" t="s">
        <v>2079</v>
      </c>
      <c r="D20" s="31" t="s">
        <v>2080</v>
      </c>
      <c r="E20" s="31" t="s">
        <v>2080</v>
      </c>
      <c r="F20" s="31" t="s">
        <v>2080</v>
      </c>
      <c r="G20" s="23"/>
      <c r="H20" s="23"/>
      <c r="I20" s="23"/>
      <c r="J20" s="23"/>
    </row>
    <row r="21" spans="1:10" ht="14.1" customHeight="1" x14ac:dyDescent="0.25">
      <c r="A21" s="23"/>
      <c r="B21" s="27" t="s">
        <v>40</v>
      </c>
      <c r="C21" s="31" t="s">
        <v>2081</v>
      </c>
      <c r="D21" s="31" t="s">
        <v>2082</v>
      </c>
      <c r="E21" s="31" t="s">
        <v>2082</v>
      </c>
      <c r="F21" s="31" t="s">
        <v>2082</v>
      </c>
      <c r="G21" s="23"/>
      <c r="H21" s="23"/>
      <c r="I21" s="23"/>
      <c r="J21" s="23"/>
    </row>
    <row r="22" spans="1:10" ht="14.1" customHeight="1" x14ac:dyDescent="0.25">
      <c r="A22" s="23"/>
      <c r="B22" s="27" t="s">
        <v>41</v>
      </c>
      <c r="C22" s="31" t="s">
        <v>18</v>
      </c>
      <c r="D22" s="31" t="s">
        <v>42</v>
      </c>
      <c r="E22" s="31" t="s">
        <v>42</v>
      </c>
      <c r="F22" s="31" t="s">
        <v>42</v>
      </c>
      <c r="G22" s="23"/>
      <c r="H22" s="23"/>
      <c r="I22" s="23"/>
      <c r="J22" s="23"/>
    </row>
    <row r="23" spans="1:10" ht="14.1" customHeight="1" x14ac:dyDescent="0.25">
      <c r="A23" s="23"/>
      <c r="B23" s="27" t="s">
        <v>43</v>
      </c>
      <c r="C23" s="31" t="s">
        <v>18</v>
      </c>
      <c r="D23" s="31" t="s">
        <v>1662</v>
      </c>
      <c r="E23" s="31" t="s">
        <v>42</v>
      </c>
      <c r="F23" s="31" t="s">
        <v>42</v>
      </c>
      <c r="G23" s="23"/>
      <c r="H23" s="23"/>
      <c r="I23" s="23"/>
      <c r="J23" s="23"/>
    </row>
    <row r="24" spans="1:10" ht="14.1" customHeight="1" x14ac:dyDescent="0.25">
      <c r="A24" s="23"/>
      <c r="B24" s="27" t="s">
        <v>47</v>
      </c>
      <c r="C24" s="31" t="s">
        <v>18</v>
      </c>
      <c r="D24" s="31" t="s">
        <v>1662</v>
      </c>
      <c r="E24" s="31" t="s">
        <v>42</v>
      </c>
      <c r="F24" s="31" t="s">
        <v>42</v>
      </c>
      <c r="G24" s="23"/>
      <c r="H24" s="23"/>
      <c r="I24" s="23"/>
      <c r="J24" s="23"/>
    </row>
    <row r="25" spans="1:10" ht="14.1" customHeight="1" x14ac:dyDescent="0.25">
      <c r="A25" s="23"/>
      <c r="B25" s="1617" t="s">
        <v>24</v>
      </c>
      <c r="C25" s="1618"/>
      <c r="D25" s="1618"/>
      <c r="E25" s="1618"/>
      <c r="F25" s="1618"/>
      <c r="G25" s="23"/>
      <c r="H25" s="23"/>
      <c r="I25" s="23"/>
      <c r="J25" s="23"/>
    </row>
    <row r="26" spans="1:10" ht="14.1" customHeight="1" x14ac:dyDescent="0.25">
      <c r="A26" s="23"/>
      <c r="B26" s="35"/>
      <c r="C26" s="36">
        <v>2023</v>
      </c>
      <c r="D26" s="36">
        <v>2024</v>
      </c>
      <c r="E26" s="36">
        <v>2025</v>
      </c>
      <c r="F26" s="36">
        <v>2026</v>
      </c>
      <c r="G26" s="23"/>
      <c r="H26" s="23"/>
      <c r="I26" s="23"/>
      <c r="J26" s="23"/>
    </row>
    <row r="27" spans="1:10" ht="14.1" customHeight="1" x14ac:dyDescent="0.25">
      <c r="A27" s="23"/>
      <c r="B27" s="37"/>
      <c r="C27" s="38" t="s">
        <v>22</v>
      </c>
      <c r="D27" s="38" t="s">
        <v>23</v>
      </c>
      <c r="E27" s="38" t="s">
        <v>23</v>
      </c>
      <c r="F27" s="38" t="s">
        <v>23</v>
      </c>
      <c r="G27" s="23"/>
      <c r="H27" s="23"/>
      <c r="I27" s="23"/>
      <c r="J27" s="23"/>
    </row>
    <row r="28" spans="1:10" ht="14.1" customHeight="1" x14ac:dyDescent="0.25">
      <c r="A28" s="23"/>
      <c r="B28" s="39" t="s">
        <v>48</v>
      </c>
      <c r="C28" s="40">
        <v>0</v>
      </c>
      <c r="D28" s="40">
        <v>272800000</v>
      </c>
      <c r="E28" s="40">
        <v>272800000</v>
      </c>
      <c r="F28" s="40">
        <v>272800000</v>
      </c>
      <c r="G28" s="23"/>
      <c r="H28" s="23"/>
      <c r="I28" s="23"/>
      <c r="J28" s="23"/>
    </row>
    <row r="29" spans="1:10" ht="14.1" customHeight="1" x14ac:dyDescent="0.25">
      <c r="A29" s="23"/>
      <c r="B29" s="39" t="s">
        <v>49</v>
      </c>
      <c r="C29" s="40">
        <v>0</v>
      </c>
      <c r="D29" s="40">
        <v>272800000</v>
      </c>
      <c r="E29" s="40">
        <v>272800000</v>
      </c>
      <c r="F29" s="40">
        <v>272800000</v>
      </c>
      <c r="G29" s="23"/>
      <c r="H29" s="23"/>
      <c r="I29" s="23"/>
      <c r="J29" s="23"/>
    </row>
    <row r="30" spans="1:10" ht="14.1" customHeight="1" x14ac:dyDescent="0.25">
      <c r="A30" s="23"/>
      <c r="B30" s="39" t="s">
        <v>50</v>
      </c>
      <c r="C30" s="40">
        <v>0</v>
      </c>
      <c r="D30" s="40">
        <v>0</v>
      </c>
      <c r="E30" s="40">
        <v>0</v>
      </c>
      <c r="F30" s="40">
        <v>0</v>
      </c>
      <c r="G30" s="23"/>
      <c r="H30" s="23"/>
      <c r="I30" s="23"/>
      <c r="J30" s="23"/>
    </row>
    <row r="31" spans="1:10" ht="14.1" customHeight="1" x14ac:dyDescent="0.25">
      <c r="A31" s="23"/>
      <c r="B31" s="39" t="s">
        <v>51</v>
      </c>
      <c r="C31" s="40">
        <v>0</v>
      </c>
      <c r="D31" s="40">
        <v>44200000</v>
      </c>
      <c r="E31" s="40">
        <v>44200000</v>
      </c>
      <c r="F31" s="40">
        <v>44200000</v>
      </c>
      <c r="G31" s="23"/>
      <c r="H31" s="23"/>
      <c r="I31" s="23"/>
      <c r="J31" s="23"/>
    </row>
    <row r="32" spans="1:10" ht="14.1" customHeight="1" x14ac:dyDescent="0.25">
      <c r="A32" s="23"/>
      <c r="B32" s="39" t="s">
        <v>49</v>
      </c>
      <c r="C32" s="40">
        <v>0</v>
      </c>
      <c r="D32" s="40">
        <v>44200000</v>
      </c>
      <c r="E32" s="40">
        <v>44200000</v>
      </c>
      <c r="F32" s="40">
        <v>44200000</v>
      </c>
      <c r="G32" s="23"/>
      <c r="H32" s="23"/>
      <c r="I32" s="23"/>
      <c r="J32" s="23"/>
    </row>
    <row r="33" spans="1:10" ht="14.1" customHeight="1" x14ac:dyDescent="0.25">
      <c r="A33" s="23"/>
      <c r="B33" s="39" t="s">
        <v>50</v>
      </c>
      <c r="C33" s="40">
        <v>0</v>
      </c>
      <c r="D33" s="40">
        <v>0</v>
      </c>
      <c r="E33" s="40">
        <v>0</v>
      </c>
      <c r="F33" s="40">
        <v>0</v>
      </c>
      <c r="G33" s="23"/>
      <c r="H33" s="23"/>
      <c r="I33" s="23"/>
      <c r="J33" s="23"/>
    </row>
    <row r="34" spans="1:10" ht="14.1" customHeight="1" x14ac:dyDescent="0.25">
      <c r="A34" s="23"/>
      <c r="B34" s="39" t="s">
        <v>52</v>
      </c>
      <c r="C34" s="40">
        <v>0</v>
      </c>
      <c r="D34" s="40">
        <v>65900000</v>
      </c>
      <c r="E34" s="40">
        <v>65900000</v>
      </c>
      <c r="F34" s="40">
        <v>65900000</v>
      </c>
      <c r="G34" s="23"/>
      <c r="H34" s="23"/>
      <c r="I34" s="23"/>
      <c r="J34" s="23"/>
    </row>
    <row r="35" spans="1:10" ht="14.1" customHeight="1" x14ac:dyDescent="0.25">
      <c r="A35" s="23"/>
      <c r="B35" s="39" t="s">
        <v>49</v>
      </c>
      <c r="C35" s="40">
        <v>0</v>
      </c>
      <c r="D35" s="40">
        <v>65900000</v>
      </c>
      <c r="E35" s="40">
        <v>65900000</v>
      </c>
      <c r="F35" s="40">
        <v>65900000</v>
      </c>
      <c r="G35" s="23"/>
      <c r="H35" s="23"/>
      <c r="I35" s="23"/>
      <c r="J35" s="23"/>
    </row>
    <row r="36" spans="1:10" ht="14.1" customHeight="1" x14ac:dyDescent="0.25">
      <c r="A36" s="23"/>
      <c r="B36" s="39" t="s">
        <v>50</v>
      </c>
      <c r="C36" s="40">
        <v>0</v>
      </c>
      <c r="D36" s="40">
        <v>0</v>
      </c>
      <c r="E36" s="40">
        <v>0</v>
      </c>
      <c r="F36" s="40">
        <v>0</v>
      </c>
      <c r="G36" s="23"/>
      <c r="H36" s="23"/>
      <c r="I36" s="23"/>
      <c r="J36" s="23"/>
    </row>
    <row r="37" spans="1:10" ht="14.1" customHeight="1" x14ac:dyDescent="0.25">
      <c r="A37" s="23"/>
      <c r="B37" s="39" t="s">
        <v>53</v>
      </c>
      <c r="C37" s="40">
        <v>0</v>
      </c>
      <c r="D37" s="40">
        <v>0</v>
      </c>
      <c r="E37" s="40">
        <v>0</v>
      </c>
      <c r="F37" s="40">
        <v>0</v>
      </c>
      <c r="G37" s="23"/>
      <c r="H37" s="23"/>
      <c r="I37" s="23"/>
      <c r="J37" s="23"/>
    </row>
    <row r="38" spans="1:10" ht="14.1" customHeight="1" x14ac:dyDescent="0.25">
      <c r="A38" s="23"/>
      <c r="B38" s="39" t="s">
        <v>49</v>
      </c>
      <c r="C38" s="40">
        <v>0</v>
      </c>
      <c r="D38" s="40">
        <v>0</v>
      </c>
      <c r="E38" s="40">
        <v>0</v>
      </c>
      <c r="F38" s="40">
        <v>0</v>
      </c>
      <c r="G38" s="23"/>
      <c r="H38" s="23"/>
      <c r="I38" s="23"/>
      <c r="J38" s="23"/>
    </row>
    <row r="39" spans="1:10" ht="14.1" customHeight="1" x14ac:dyDescent="0.25">
      <c r="A39" s="23"/>
      <c r="B39" s="39" t="s">
        <v>50</v>
      </c>
      <c r="C39" s="40">
        <v>0</v>
      </c>
      <c r="D39" s="40">
        <v>0</v>
      </c>
      <c r="E39" s="40">
        <v>0</v>
      </c>
      <c r="F39" s="40">
        <v>0</v>
      </c>
      <c r="G39" s="23"/>
      <c r="H39" s="23"/>
      <c r="I39" s="23"/>
      <c r="J39" s="23"/>
    </row>
    <row r="40" spans="1:10" ht="14.1" customHeight="1" x14ac:dyDescent="0.25">
      <c r="A40" s="23"/>
      <c r="B40" s="39" t="s">
        <v>54</v>
      </c>
      <c r="C40" s="40">
        <v>0</v>
      </c>
      <c r="D40" s="40">
        <v>0</v>
      </c>
      <c r="E40" s="40">
        <v>0</v>
      </c>
      <c r="F40" s="40">
        <v>0</v>
      </c>
      <c r="G40" s="23"/>
      <c r="H40" s="23"/>
      <c r="I40" s="23"/>
      <c r="J40" s="23"/>
    </row>
    <row r="41" spans="1:10" ht="14.1" customHeight="1" x14ac:dyDescent="0.25">
      <c r="A41" s="23"/>
      <c r="B41" s="39" t="s">
        <v>49</v>
      </c>
      <c r="C41" s="40">
        <v>0</v>
      </c>
      <c r="D41" s="40">
        <v>0</v>
      </c>
      <c r="E41" s="40">
        <v>0</v>
      </c>
      <c r="F41" s="40">
        <v>0</v>
      </c>
      <c r="G41" s="23"/>
      <c r="H41" s="23"/>
      <c r="I41" s="23"/>
      <c r="J41" s="23"/>
    </row>
    <row r="42" spans="1:10" ht="14.1" customHeight="1" x14ac:dyDescent="0.25">
      <c r="A42" s="23"/>
      <c r="B42" s="39" t="s">
        <v>50</v>
      </c>
      <c r="C42" s="40">
        <v>0</v>
      </c>
      <c r="D42" s="40">
        <v>0</v>
      </c>
      <c r="E42" s="40">
        <v>0</v>
      </c>
      <c r="F42" s="40">
        <v>0</v>
      </c>
      <c r="G42" s="23"/>
      <c r="H42" s="23"/>
      <c r="I42" s="23"/>
      <c r="J42" s="23"/>
    </row>
    <row r="43" spans="1:10" ht="14.1" customHeight="1" x14ac:dyDescent="0.25">
      <c r="A43" s="23"/>
      <c r="B43" s="39" t="s">
        <v>55</v>
      </c>
      <c r="C43" s="40">
        <v>0</v>
      </c>
      <c r="D43" s="40">
        <v>0</v>
      </c>
      <c r="E43" s="40">
        <v>0</v>
      </c>
      <c r="F43" s="40">
        <v>0</v>
      </c>
      <c r="G43" s="23"/>
      <c r="H43" s="23"/>
      <c r="I43" s="23"/>
      <c r="J43" s="23"/>
    </row>
    <row r="44" spans="1:10" ht="14.1" customHeight="1" x14ac:dyDescent="0.25">
      <c r="A44" s="23"/>
      <c r="B44" s="39" t="s">
        <v>49</v>
      </c>
      <c r="C44" s="40">
        <v>0</v>
      </c>
      <c r="D44" s="40">
        <v>0</v>
      </c>
      <c r="E44" s="40">
        <v>0</v>
      </c>
      <c r="F44" s="40">
        <v>0</v>
      </c>
      <c r="G44" s="23"/>
      <c r="H44" s="23"/>
      <c r="I44" s="23"/>
      <c r="J44" s="23"/>
    </row>
    <row r="45" spans="1:10" ht="14.1" customHeight="1" x14ac:dyDescent="0.25">
      <c r="A45" s="23"/>
      <c r="B45" s="39" t="s">
        <v>50</v>
      </c>
      <c r="C45" s="40">
        <v>0</v>
      </c>
      <c r="D45" s="40">
        <v>0</v>
      </c>
      <c r="E45" s="40">
        <v>0</v>
      </c>
      <c r="F45" s="40">
        <v>0</v>
      </c>
      <c r="G45" s="23"/>
      <c r="H45" s="23"/>
      <c r="I45" s="23"/>
      <c r="J45" s="23"/>
    </row>
    <row r="46" spans="1:10" ht="14.1" customHeight="1" x14ac:dyDescent="0.25">
      <c r="A46" s="23"/>
      <c r="B46" s="39" t="s">
        <v>56</v>
      </c>
      <c r="C46" s="40">
        <v>0</v>
      </c>
      <c r="D46" s="40">
        <v>0</v>
      </c>
      <c r="E46" s="40">
        <v>0</v>
      </c>
      <c r="F46" s="40">
        <v>0</v>
      </c>
      <c r="G46" s="23"/>
      <c r="H46" s="23"/>
      <c r="I46" s="23"/>
      <c r="J46" s="23"/>
    </row>
    <row r="47" spans="1:10" ht="14.1" customHeight="1" x14ac:dyDescent="0.25">
      <c r="A47" s="23"/>
      <c r="B47" s="39" t="s">
        <v>49</v>
      </c>
      <c r="C47" s="40">
        <v>0</v>
      </c>
      <c r="D47" s="40">
        <v>0</v>
      </c>
      <c r="E47" s="40">
        <v>0</v>
      </c>
      <c r="F47" s="40">
        <v>0</v>
      </c>
      <c r="G47" s="23"/>
      <c r="H47" s="23"/>
      <c r="I47" s="23"/>
      <c r="J47" s="23"/>
    </row>
    <row r="48" spans="1:10" ht="14.1" customHeight="1" x14ac:dyDescent="0.25">
      <c r="A48" s="23"/>
      <c r="B48" s="39" t="s">
        <v>50</v>
      </c>
      <c r="C48" s="40">
        <v>0</v>
      </c>
      <c r="D48" s="40">
        <v>0</v>
      </c>
      <c r="E48" s="40">
        <v>0</v>
      </c>
      <c r="F48" s="40">
        <v>0</v>
      </c>
      <c r="G48" s="23"/>
      <c r="H48" s="23"/>
      <c r="I48" s="23"/>
      <c r="J48" s="23"/>
    </row>
    <row r="49" spans="1:10" ht="14.1" customHeight="1" x14ac:dyDescent="0.25">
      <c r="A49" s="23"/>
      <c r="B49" s="39" t="s">
        <v>57</v>
      </c>
      <c r="C49" s="40">
        <v>0</v>
      </c>
      <c r="D49" s="40">
        <v>0</v>
      </c>
      <c r="E49" s="40">
        <v>0</v>
      </c>
      <c r="F49" s="40">
        <v>0</v>
      </c>
      <c r="G49" s="23"/>
      <c r="H49" s="23"/>
      <c r="I49" s="23"/>
      <c r="J49" s="23"/>
    </row>
    <row r="50" spans="1:10" ht="14.1" customHeight="1" x14ac:dyDescent="0.25">
      <c r="A50" s="23"/>
      <c r="B50" s="39" t="s">
        <v>49</v>
      </c>
      <c r="C50" s="40">
        <v>0</v>
      </c>
      <c r="D50" s="40">
        <v>0</v>
      </c>
      <c r="E50" s="40">
        <v>0</v>
      </c>
      <c r="F50" s="40">
        <v>0</v>
      </c>
      <c r="G50" s="23"/>
      <c r="H50" s="23"/>
      <c r="I50" s="23"/>
      <c r="J50" s="23"/>
    </row>
    <row r="51" spans="1:10" ht="14.1" customHeight="1" x14ac:dyDescent="0.25">
      <c r="A51" s="23"/>
      <c r="B51" s="39" t="s">
        <v>58</v>
      </c>
      <c r="C51" s="40">
        <v>0</v>
      </c>
      <c r="D51" s="40">
        <v>0</v>
      </c>
      <c r="E51" s="40">
        <v>0</v>
      </c>
      <c r="F51" s="40">
        <v>0</v>
      </c>
      <c r="G51" s="23"/>
      <c r="H51" s="23"/>
      <c r="I51" s="23"/>
      <c r="J51" s="23"/>
    </row>
    <row r="52" spans="1:10" ht="14.1" customHeight="1" x14ac:dyDescent="0.25">
      <c r="A52" s="23"/>
      <c r="B52" s="39" t="s">
        <v>59</v>
      </c>
      <c r="C52" s="40">
        <v>0</v>
      </c>
      <c r="D52" s="40">
        <v>0</v>
      </c>
      <c r="E52" s="40">
        <v>0</v>
      </c>
      <c r="F52" s="40">
        <v>0</v>
      </c>
      <c r="G52" s="23"/>
      <c r="H52" s="23"/>
      <c r="I52" s="23"/>
      <c r="J52" s="23"/>
    </row>
    <row r="53" spans="1:10" ht="14.1" customHeight="1" x14ac:dyDescent="0.25">
      <c r="A53" s="23"/>
      <c r="B53" s="39" t="s">
        <v>60</v>
      </c>
      <c r="C53" s="40">
        <v>0</v>
      </c>
      <c r="D53" s="40">
        <v>0</v>
      </c>
      <c r="E53" s="40">
        <v>0</v>
      </c>
      <c r="F53" s="40">
        <v>0</v>
      </c>
      <c r="G53" s="23"/>
      <c r="H53" s="23"/>
      <c r="I53" s="23"/>
      <c r="J53" s="23"/>
    </row>
    <row r="54" spans="1:10" ht="14.1" customHeight="1" x14ac:dyDescent="0.25">
      <c r="A54" s="23"/>
      <c r="B54" s="39" t="s">
        <v>61</v>
      </c>
      <c r="C54" s="40">
        <v>0</v>
      </c>
      <c r="D54" s="40">
        <v>0</v>
      </c>
      <c r="E54" s="40">
        <v>0</v>
      </c>
      <c r="F54" s="40">
        <v>0</v>
      </c>
      <c r="G54" s="23"/>
      <c r="H54" s="23"/>
      <c r="I54" s="23"/>
      <c r="J54" s="23"/>
    </row>
    <row r="55" spans="1:10" ht="14.1" customHeight="1" x14ac:dyDescent="0.25">
      <c r="A55" s="23"/>
      <c r="B55" s="39" t="s">
        <v>62</v>
      </c>
      <c r="C55" s="40">
        <v>0</v>
      </c>
      <c r="D55" s="40">
        <v>0</v>
      </c>
      <c r="E55" s="40">
        <v>0</v>
      </c>
      <c r="F55" s="40">
        <v>0</v>
      </c>
      <c r="G55" s="23"/>
      <c r="H55" s="23"/>
      <c r="I55" s="23"/>
      <c r="J55" s="23"/>
    </row>
    <row r="56" spans="1:10" ht="14.1" customHeight="1" x14ac:dyDescent="0.25">
      <c r="A56" s="23"/>
      <c r="B56" s="39" t="s">
        <v>49</v>
      </c>
      <c r="C56" s="40">
        <v>0</v>
      </c>
      <c r="D56" s="40">
        <v>0</v>
      </c>
      <c r="E56" s="40">
        <v>0</v>
      </c>
      <c r="F56" s="40">
        <v>0</v>
      </c>
      <c r="G56" s="23"/>
      <c r="H56" s="23"/>
      <c r="I56" s="23"/>
      <c r="J56" s="23"/>
    </row>
    <row r="57" spans="1:10" ht="14.1" customHeight="1" x14ac:dyDescent="0.25">
      <c r="A57" s="23"/>
      <c r="B57" s="39" t="s">
        <v>58</v>
      </c>
      <c r="C57" s="40">
        <v>0</v>
      </c>
      <c r="D57" s="40">
        <v>0</v>
      </c>
      <c r="E57" s="40">
        <v>0</v>
      </c>
      <c r="F57" s="40">
        <v>0</v>
      </c>
      <c r="G57" s="23"/>
      <c r="H57" s="23"/>
      <c r="I57" s="23"/>
      <c r="J57" s="23"/>
    </row>
    <row r="58" spans="1:10" ht="14.1" customHeight="1" x14ac:dyDescent="0.25">
      <c r="A58" s="23"/>
      <c r="B58" s="39" t="s">
        <v>59</v>
      </c>
      <c r="C58" s="40">
        <v>0</v>
      </c>
      <c r="D58" s="40">
        <v>0</v>
      </c>
      <c r="E58" s="40">
        <v>0</v>
      </c>
      <c r="F58" s="40">
        <v>0</v>
      </c>
      <c r="G58" s="23"/>
      <c r="H58" s="23"/>
      <c r="I58" s="23"/>
      <c r="J58" s="23"/>
    </row>
    <row r="59" spans="1:10" ht="14.1" customHeight="1" x14ac:dyDescent="0.25">
      <c r="A59" s="23"/>
      <c r="B59" s="39" t="s">
        <v>60</v>
      </c>
      <c r="C59" s="40">
        <v>0</v>
      </c>
      <c r="D59" s="40">
        <v>0</v>
      </c>
      <c r="E59" s="40">
        <v>0</v>
      </c>
      <c r="F59" s="40">
        <v>0</v>
      </c>
      <c r="G59" s="23"/>
      <c r="H59" s="23"/>
      <c r="I59" s="23"/>
      <c r="J59" s="23"/>
    </row>
    <row r="60" spans="1:10" ht="14.1" customHeight="1" x14ac:dyDescent="0.25">
      <c r="A60" s="23"/>
      <c r="B60" s="39" t="s">
        <v>61</v>
      </c>
      <c r="C60" s="40">
        <v>0</v>
      </c>
      <c r="D60" s="40">
        <v>0</v>
      </c>
      <c r="E60" s="40">
        <v>0</v>
      </c>
      <c r="F60" s="40">
        <v>0</v>
      </c>
      <c r="G60" s="23"/>
      <c r="H60" s="23"/>
      <c r="I60" s="23"/>
      <c r="J60" s="23"/>
    </row>
    <row r="61" spans="1:10" ht="14.1" customHeight="1" x14ac:dyDescent="0.25">
      <c r="A61" s="23"/>
      <c r="B61" s="39" t="s">
        <v>63</v>
      </c>
      <c r="C61" s="40">
        <v>0</v>
      </c>
      <c r="D61" s="40">
        <v>0</v>
      </c>
      <c r="E61" s="40">
        <v>0</v>
      </c>
      <c r="F61" s="40">
        <v>0</v>
      </c>
      <c r="G61" s="23"/>
      <c r="H61" s="23"/>
      <c r="I61" s="23"/>
      <c r="J61" s="23"/>
    </row>
    <row r="62" spans="1:10" ht="14.1" customHeight="1" x14ac:dyDescent="0.25">
      <c r="A62" s="23"/>
      <c r="B62" s="39" t="s">
        <v>49</v>
      </c>
      <c r="C62" s="40">
        <v>0</v>
      </c>
      <c r="D62" s="40">
        <v>0</v>
      </c>
      <c r="E62" s="40">
        <v>0</v>
      </c>
      <c r="F62" s="40">
        <v>0</v>
      </c>
      <c r="G62" s="23"/>
      <c r="H62" s="23"/>
      <c r="I62" s="23"/>
      <c r="J62" s="23"/>
    </row>
    <row r="63" spans="1:10" ht="14.1" customHeight="1" x14ac:dyDescent="0.25">
      <c r="A63" s="23"/>
      <c r="B63" s="39" t="s">
        <v>58</v>
      </c>
      <c r="C63" s="40">
        <v>0</v>
      </c>
      <c r="D63" s="40">
        <v>0</v>
      </c>
      <c r="E63" s="40">
        <v>0</v>
      </c>
      <c r="F63" s="40">
        <v>0</v>
      </c>
      <c r="G63" s="23"/>
      <c r="H63" s="23"/>
      <c r="I63" s="23"/>
      <c r="J63" s="23"/>
    </row>
    <row r="64" spans="1:10" ht="14.1" customHeight="1" x14ac:dyDescent="0.25">
      <c r="A64" s="23"/>
      <c r="B64" s="39" t="s">
        <v>59</v>
      </c>
      <c r="C64" s="40">
        <v>0</v>
      </c>
      <c r="D64" s="40">
        <v>0</v>
      </c>
      <c r="E64" s="40">
        <v>0</v>
      </c>
      <c r="F64" s="40">
        <v>0</v>
      </c>
      <c r="G64" s="23"/>
      <c r="H64" s="23"/>
      <c r="I64" s="23"/>
      <c r="J64" s="23"/>
    </row>
    <row r="65" spans="1:10" ht="14.1" customHeight="1" x14ac:dyDescent="0.25">
      <c r="A65" s="23"/>
      <c r="B65" s="39" t="s">
        <v>60</v>
      </c>
      <c r="C65" s="40">
        <v>0</v>
      </c>
      <c r="D65" s="40">
        <v>0</v>
      </c>
      <c r="E65" s="40">
        <v>0</v>
      </c>
      <c r="F65" s="40">
        <v>0</v>
      </c>
      <c r="G65" s="23"/>
      <c r="H65" s="23"/>
      <c r="I65" s="23"/>
      <c r="J65" s="23"/>
    </row>
    <row r="66" spans="1:10" ht="14.1" customHeight="1" x14ac:dyDescent="0.25">
      <c r="A66" s="23"/>
      <c r="B66" s="39" t="s">
        <v>61</v>
      </c>
      <c r="C66" s="40">
        <v>0</v>
      </c>
      <c r="D66" s="40">
        <v>0</v>
      </c>
      <c r="E66" s="40">
        <v>0</v>
      </c>
      <c r="F66" s="40">
        <v>0</v>
      </c>
      <c r="G66" s="23"/>
      <c r="H66" s="23"/>
      <c r="I66" s="23"/>
      <c r="J66" s="23"/>
    </row>
    <row r="67" spans="1:10" ht="14.1" customHeight="1" x14ac:dyDescent="0.25">
      <c r="A67" s="23"/>
      <c r="B67" s="39" t="s">
        <v>64</v>
      </c>
      <c r="C67" s="40">
        <v>0</v>
      </c>
      <c r="D67" s="40">
        <v>0</v>
      </c>
      <c r="E67" s="40">
        <v>0</v>
      </c>
      <c r="F67" s="40">
        <v>0</v>
      </c>
      <c r="G67" s="23"/>
      <c r="H67" s="23"/>
      <c r="I67" s="23"/>
      <c r="J67" s="23"/>
    </row>
    <row r="68" spans="1:10" ht="14.1" customHeight="1" x14ac:dyDescent="0.25">
      <c r="A68" s="23"/>
      <c r="B68" s="39" t="s">
        <v>65</v>
      </c>
      <c r="C68" s="40">
        <v>0</v>
      </c>
      <c r="D68" s="40">
        <v>0</v>
      </c>
      <c r="E68" s="40">
        <v>0</v>
      </c>
      <c r="F68" s="40">
        <v>0</v>
      </c>
      <c r="G68" s="23"/>
      <c r="H68" s="23"/>
      <c r="I68" s="23"/>
      <c r="J68" s="23"/>
    </row>
    <row r="69" spans="1:10" ht="14.1" customHeight="1" x14ac:dyDescent="0.25">
      <c r="A69" s="23"/>
      <c r="B69" s="41" t="s">
        <v>25</v>
      </c>
      <c r="C69" s="40">
        <v>0</v>
      </c>
      <c r="D69" s="40">
        <v>382900000</v>
      </c>
      <c r="E69" s="40">
        <v>382900000</v>
      </c>
      <c r="F69" s="40">
        <v>382900000</v>
      </c>
      <c r="G69" s="23"/>
      <c r="H69" s="23"/>
      <c r="I69" s="23"/>
      <c r="J69" s="23"/>
    </row>
    <row r="70" spans="1:10" x14ac:dyDescent="0.25">
      <c r="A70" s="23"/>
      <c r="B70" s="33" t="s">
        <v>19</v>
      </c>
      <c r="C70" s="1619" t="s">
        <v>2083</v>
      </c>
      <c r="D70" s="1620"/>
      <c r="E70" s="1620"/>
      <c r="F70" s="1620"/>
      <c r="G70" s="23"/>
      <c r="H70" s="23"/>
      <c r="I70" s="23"/>
      <c r="J70" s="23"/>
    </row>
    <row r="71" spans="1:10" ht="18" customHeight="1" x14ac:dyDescent="0.25">
      <c r="A71" s="23"/>
      <c r="B71" s="34" t="s">
        <v>20</v>
      </c>
      <c r="C71" s="1615" t="s">
        <v>2084</v>
      </c>
      <c r="D71" s="1616"/>
      <c r="E71" s="1616"/>
      <c r="F71" s="1616"/>
      <c r="G71" s="23"/>
      <c r="H71" s="23"/>
      <c r="I71" s="23"/>
      <c r="J71" s="23"/>
    </row>
    <row r="72" spans="1:10" x14ac:dyDescent="0.25">
      <c r="A72" s="23"/>
      <c r="B72" s="34" t="s">
        <v>21</v>
      </c>
      <c r="C72" s="1615" t="s">
        <v>2085</v>
      </c>
      <c r="D72" s="1616"/>
      <c r="E72" s="1616"/>
      <c r="F72" s="1616"/>
      <c r="G72" s="23"/>
      <c r="H72" s="23"/>
      <c r="I72" s="23"/>
      <c r="J72" s="23"/>
    </row>
    <row r="73" spans="1:10" ht="15" customHeight="1" x14ac:dyDescent="0.25">
      <c r="A73" s="23"/>
      <c r="B73" s="35"/>
      <c r="C73" s="36">
        <v>2023</v>
      </c>
      <c r="D73" s="36">
        <v>2024</v>
      </c>
      <c r="E73" s="36">
        <v>2025</v>
      </c>
      <c r="F73" s="36">
        <v>2026</v>
      </c>
      <c r="G73" s="23"/>
      <c r="H73" s="23"/>
      <c r="I73" s="23"/>
      <c r="J73" s="23"/>
    </row>
    <row r="74" spans="1:10" ht="15" customHeight="1" x14ac:dyDescent="0.25">
      <c r="A74" s="23"/>
      <c r="B74" s="37"/>
      <c r="C74" s="38" t="s">
        <v>22</v>
      </c>
      <c r="D74" s="38" t="s">
        <v>23</v>
      </c>
      <c r="E74" s="38" t="s">
        <v>23</v>
      </c>
      <c r="F74" s="38" t="s">
        <v>23</v>
      </c>
      <c r="G74" s="23"/>
      <c r="H74" s="23"/>
      <c r="I74" s="23"/>
      <c r="J74" s="23"/>
    </row>
    <row r="75" spans="1:10" ht="14.1" customHeight="1" x14ac:dyDescent="0.25">
      <c r="A75" s="23"/>
      <c r="B75" s="27" t="s">
        <v>33</v>
      </c>
      <c r="C75" s="31" t="s">
        <v>2086</v>
      </c>
      <c r="D75" s="31" t="s">
        <v>233</v>
      </c>
      <c r="E75" s="31" t="s">
        <v>233</v>
      </c>
      <c r="F75" s="31" t="s">
        <v>233</v>
      </c>
      <c r="G75" s="23"/>
      <c r="H75" s="23"/>
      <c r="I75" s="23"/>
      <c r="J75" s="23"/>
    </row>
    <row r="76" spans="1:10" ht="14.1" customHeight="1" x14ac:dyDescent="0.25">
      <c r="A76" s="23"/>
      <c r="B76" s="27" t="s">
        <v>35</v>
      </c>
      <c r="C76" s="31" t="s">
        <v>2087</v>
      </c>
      <c r="D76" s="31" t="s">
        <v>2088</v>
      </c>
      <c r="E76" s="31" t="s">
        <v>2089</v>
      </c>
      <c r="F76" s="31" t="s">
        <v>2090</v>
      </c>
      <c r="G76" s="23"/>
      <c r="H76" s="23"/>
      <c r="I76" s="23"/>
      <c r="J76" s="23"/>
    </row>
    <row r="77" spans="1:10" ht="14.1" customHeight="1" x14ac:dyDescent="0.25">
      <c r="A77" s="23"/>
      <c r="B77" s="27" t="s">
        <v>40</v>
      </c>
      <c r="C77" s="31" t="s">
        <v>2091</v>
      </c>
      <c r="D77" s="31" t="s">
        <v>2092</v>
      </c>
      <c r="E77" s="31" t="s">
        <v>2093</v>
      </c>
      <c r="F77" s="31" t="s">
        <v>2094</v>
      </c>
      <c r="G77" s="23"/>
      <c r="H77" s="23"/>
      <c r="I77" s="23"/>
      <c r="J77" s="23"/>
    </row>
    <row r="78" spans="1:10" ht="14.1" customHeight="1" x14ac:dyDescent="0.25">
      <c r="A78" s="23"/>
      <c r="B78" s="27" t="s">
        <v>41</v>
      </c>
      <c r="C78" s="31" t="s">
        <v>18</v>
      </c>
      <c r="D78" s="31" t="s">
        <v>1428</v>
      </c>
      <c r="E78" s="31" t="s">
        <v>42</v>
      </c>
      <c r="F78" s="31" t="s">
        <v>42</v>
      </c>
      <c r="G78" s="23"/>
      <c r="H78" s="23"/>
      <c r="I78" s="23"/>
      <c r="J78" s="23"/>
    </row>
    <row r="79" spans="1:10" ht="14.1" customHeight="1" x14ac:dyDescent="0.25">
      <c r="A79" s="23"/>
      <c r="B79" s="27" t="s">
        <v>43</v>
      </c>
      <c r="C79" s="31" t="s">
        <v>18</v>
      </c>
      <c r="D79" s="31" t="s">
        <v>2095</v>
      </c>
      <c r="E79" s="31" t="s">
        <v>2096</v>
      </c>
      <c r="F79" s="31" t="s">
        <v>2097</v>
      </c>
      <c r="G79" s="23"/>
      <c r="H79" s="23"/>
      <c r="I79" s="23"/>
      <c r="J79" s="23"/>
    </row>
    <row r="80" spans="1:10" ht="14.1" customHeight="1" x14ac:dyDescent="0.25">
      <c r="A80" s="23"/>
      <c r="B80" s="27" t="s">
        <v>47</v>
      </c>
      <c r="C80" s="31" t="s">
        <v>18</v>
      </c>
      <c r="D80" s="31" t="s">
        <v>2098</v>
      </c>
      <c r="E80" s="31" t="s">
        <v>2096</v>
      </c>
      <c r="F80" s="31" t="s">
        <v>2097</v>
      </c>
      <c r="G80" s="23"/>
      <c r="H80" s="23"/>
      <c r="I80" s="23"/>
      <c r="J80" s="23"/>
    </row>
    <row r="81" spans="1:10" ht="14.1" customHeight="1" x14ac:dyDescent="0.25">
      <c r="A81" s="23"/>
      <c r="B81" s="1617" t="s">
        <v>24</v>
      </c>
      <c r="C81" s="1618"/>
      <c r="D81" s="1618"/>
      <c r="E81" s="1618"/>
      <c r="F81" s="1618"/>
      <c r="G81" s="23"/>
      <c r="H81" s="23"/>
      <c r="I81" s="23"/>
      <c r="J81" s="23"/>
    </row>
    <row r="82" spans="1:10" ht="14.1" customHeight="1" x14ac:dyDescent="0.25">
      <c r="A82" s="23"/>
      <c r="B82" s="35"/>
      <c r="C82" s="36">
        <v>2023</v>
      </c>
      <c r="D82" s="36">
        <v>2024</v>
      </c>
      <c r="E82" s="36">
        <v>2025</v>
      </c>
      <c r="F82" s="36">
        <v>2026</v>
      </c>
      <c r="G82" s="23"/>
      <c r="H82" s="23"/>
      <c r="I82" s="23"/>
      <c r="J82" s="23"/>
    </row>
    <row r="83" spans="1:10" ht="14.1" customHeight="1" x14ac:dyDescent="0.25">
      <c r="A83" s="23"/>
      <c r="B83" s="37"/>
      <c r="C83" s="38" t="s">
        <v>22</v>
      </c>
      <c r="D83" s="38" t="s">
        <v>23</v>
      </c>
      <c r="E83" s="38" t="s">
        <v>23</v>
      </c>
      <c r="F83" s="38" t="s">
        <v>23</v>
      </c>
      <c r="G83" s="23"/>
      <c r="H83" s="23"/>
      <c r="I83" s="23"/>
      <c r="J83" s="23"/>
    </row>
    <row r="84" spans="1:10" ht="14.1" customHeight="1" x14ac:dyDescent="0.25">
      <c r="A84" s="23"/>
      <c r="B84" s="39" t="s">
        <v>48</v>
      </c>
      <c r="C84" s="40">
        <v>0</v>
      </c>
      <c r="D84" s="40">
        <v>0</v>
      </c>
      <c r="E84" s="40">
        <v>0</v>
      </c>
      <c r="F84" s="40">
        <v>0</v>
      </c>
      <c r="G84" s="23"/>
      <c r="H84" s="23"/>
      <c r="I84" s="23"/>
      <c r="J84" s="23"/>
    </row>
    <row r="85" spans="1:10" ht="14.1" customHeight="1" x14ac:dyDescent="0.25">
      <c r="A85" s="23"/>
      <c r="B85" s="39" t="s">
        <v>49</v>
      </c>
      <c r="C85" s="40">
        <v>0</v>
      </c>
      <c r="D85" s="40">
        <v>0</v>
      </c>
      <c r="E85" s="40">
        <v>0</v>
      </c>
      <c r="F85" s="40">
        <v>0</v>
      </c>
      <c r="G85" s="23"/>
      <c r="H85" s="23"/>
      <c r="I85" s="23"/>
      <c r="J85" s="23"/>
    </row>
    <row r="86" spans="1:10" ht="14.1" customHeight="1" x14ac:dyDescent="0.25">
      <c r="A86" s="23"/>
      <c r="B86" s="39" t="s">
        <v>50</v>
      </c>
      <c r="C86" s="40">
        <v>0</v>
      </c>
      <c r="D86" s="40">
        <v>0</v>
      </c>
      <c r="E86" s="40">
        <v>0</v>
      </c>
      <c r="F86" s="40">
        <v>0</v>
      </c>
      <c r="G86" s="23"/>
      <c r="H86" s="23"/>
      <c r="I86" s="23"/>
      <c r="J86" s="23"/>
    </row>
    <row r="87" spans="1:10" ht="14.1" customHeight="1" x14ac:dyDescent="0.25">
      <c r="A87" s="23"/>
      <c r="B87" s="39" t="s">
        <v>51</v>
      </c>
      <c r="C87" s="40">
        <v>0</v>
      </c>
      <c r="D87" s="40">
        <v>0</v>
      </c>
      <c r="E87" s="40">
        <v>0</v>
      </c>
      <c r="F87" s="40">
        <v>0</v>
      </c>
      <c r="G87" s="23"/>
      <c r="H87" s="23"/>
      <c r="I87" s="23"/>
      <c r="J87" s="23"/>
    </row>
    <row r="88" spans="1:10" ht="14.1" customHeight="1" x14ac:dyDescent="0.25">
      <c r="A88" s="23"/>
      <c r="B88" s="39" t="s">
        <v>49</v>
      </c>
      <c r="C88" s="40">
        <v>0</v>
      </c>
      <c r="D88" s="40">
        <v>0</v>
      </c>
      <c r="E88" s="40">
        <v>0</v>
      </c>
      <c r="F88" s="40">
        <v>0</v>
      </c>
      <c r="G88" s="23"/>
      <c r="H88" s="23"/>
      <c r="I88" s="23"/>
      <c r="J88" s="23"/>
    </row>
    <row r="89" spans="1:10" ht="14.1" customHeight="1" x14ac:dyDescent="0.25">
      <c r="A89" s="23"/>
      <c r="B89" s="39" t="s">
        <v>50</v>
      </c>
      <c r="C89" s="40">
        <v>0</v>
      </c>
      <c r="D89" s="40">
        <v>0</v>
      </c>
      <c r="E89" s="40">
        <v>0</v>
      </c>
      <c r="F89" s="40">
        <v>0</v>
      </c>
      <c r="G89" s="23"/>
      <c r="H89" s="23"/>
      <c r="I89" s="23"/>
      <c r="J89" s="23"/>
    </row>
    <row r="90" spans="1:10" ht="14.1" customHeight="1" x14ac:dyDescent="0.25">
      <c r="A90" s="23"/>
      <c r="B90" s="39" t="s">
        <v>52</v>
      </c>
      <c r="C90" s="40">
        <v>0</v>
      </c>
      <c r="D90" s="40">
        <v>103100000</v>
      </c>
      <c r="E90" s="40">
        <v>79100000</v>
      </c>
      <c r="F90" s="40">
        <v>84100000</v>
      </c>
      <c r="G90" s="23"/>
      <c r="H90" s="23"/>
      <c r="I90" s="23"/>
      <c r="J90" s="23"/>
    </row>
    <row r="91" spans="1:10" ht="14.1" customHeight="1" x14ac:dyDescent="0.25">
      <c r="A91" s="23"/>
      <c r="B91" s="39" t="s">
        <v>49</v>
      </c>
      <c r="C91" s="40">
        <v>0</v>
      </c>
      <c r="D91" s="40">
        <v>103100000</v>
      </c>
      <c r="E91" s="40">
        <v>79100000</v>
      </c>
      <c r="F91" s="40">
        <v>84100000</v>
      </c>
      <c r="G91" s="23"/>
      <c r="H91" s="23"/>
      <c r="I91" s="23"/>
      <c r="J91" s="23"/>
    </row>
    <row r="92" spans="1:10" ht="14.1" customHeight="1" x14ac:dyDescent="0.25">
      <c r="A92" s="23"/>
      <c r="B92" s="39" t="s">
        <v>50</v>
      </c>
      <c r="C92" s="40">
        <v>0</v>
      </c>
      <c r="D92" s="40">
        <v>0</v>
      </c>
      <c r="E92" s="40">
        <v>0</v>
      </c>
      <c r="F92" s="40">
        <v>0</v>
      </c>
      <c r="G92" s="23"/>
      <c r="H92" s="23"/>
      <c r="I92" s="23"/>
      <c r="J92" s="23"/>
    </row>
    <row r="93" spans="1:10" ht="14.1" customHeight="1" x14ac:dyDescent="0.25">
      <c r="A93" s="23"/>
      <c r="B93" s="39" t="s">
        <v>53</v>
      </c>
      <c r="C93" s="40">
        <v>0</v>
      </c>
      <c r="D93" s="40">
        <v>0</v>
      </c>
      <c r="E93" s="40">
        <v>0</v>
      </c>
      <c r="F93" s="40">
        <v>0</v>
      </c>
      <c r="G93" s="23"/>
      <c r="H93" s="23"/>
      <c r="I93" s="23"/>
      <c r="J93" s="23"/>
    </row>
    <row r="94" spans="1:10" ht="14.1" customHeight="1" x14ac:dyDescent="0.25">
      <c r="A94" s="23"/>
      <c r="B94" s="39" t="s">
        <v>49</v>
      </c>
      <c r="C94" s="40">
        <v>0</v>
      </c>
      <c r="D94" s="40">
        <v>0</v>
      </c>
      <c r="E94" s="40">
        <v>0</v>
      </c>
      <c r="F94" s="40">
        <v>0</v>
      </c>
      <c r="G94" s="23"/>
      <c r="H94" s="23"/>
      <c r="I94" s="23"/>
      <c r="J94" s="23"/>
    </row>
    <row r="95" spans="1:10" ht="14.1" customHeight="1" x14ac:dyDescent="0.25">
      <c r="A95" s="23"/>
      <c r="B95" s="39" t="s">
        <v>50</v>
      </c>
      <c r="C95" s="40">
        <v>0</v>
      </c>
      <c r="D95" s="40">
        <v>0</v>
      </c>
      <c r="E95" s="40">
        <v>0</v>
      </c>
      <c r="F95" s="40">
        <v>0</v>
      </c>
      <c r="G95" s="23"/>
      <c r="H95" s="23"/>
      <c r="I95" s="23"/>
      <c r="J95" s="23"/>
    </row>
    <row r="96" spans="1:10" ht="14.1" customHeight="1" x14ac:dyDescent="0.25">
      <c r="A96" s="23"/>
      <c r="B96" s="39" t="s">
        <v>54</v>
      </c>
      <c r="C96" s="40">
        <v>0</v>
      </c>
      <c r="D96" s="40">
        <v>0</v>
      </c>
      <c r="E96" s="40">
        <v>0</v>
      </c>
      <c r="F96" s="40">
        <v>0</v>
      </c>
      <c r="G96" s="23"/>
      <c r="H96" s="23"/>
      <c r="I96" s="23"/>
      <c r="J96" s="23"/>
    </row>
    <row r="97" spans="1:10" ht="14.1" customHeight="1" x14ac:dyDescent="0.25">
      <c r="A97" s="23"/>
      <c r="B97" s="39" t="s">
        <v>49</v>
      </c>
      <c r="C97" s="40">
        <v>0</v>
      </c>
      <c r="D97" s="40">
        <v>0</v>
      </c>
      <c r="E97" s="40">
        <v>0</v>
      </c>
      <c r="F97" s="40">
        <v>0</v>
      </c>
      <c r="G97" s="23"/>
      <c r="H97" s="23"/>
      <c r="I97" s="23"/>
      <c r="J97" s="23"/>
    </row>
    <row r="98" spans="1:10" ht="14.1" customHeight="1" x14ac:dyDescent="0.25">
      <c r="A98" s="23"/>
      <c r="B98" s="39" t="s">
        <v>50</v>
      </c>
      <c r="C98" s="40">
        <v>0</v>
      </c>
      <c r="D98" s="40">
        <v>0</v>
      </c>
      <c r="E98" s="40">
        <v>0</v>
      </c>
      <c r="F98" s="40">
        <v>0</v>
      </c>
      <c r="G98" s="23"/>
      <c r="H98" s="23"/>
      <c r="I98" s="23"/>
      <c r="J98" s="23"/>
    </row>
    <row r="99" spans="1:10" ht="14.1" customHeight="1" x14ac:dyDescent="0.25">
      <c r="A99" s="23"/>
      <c r="B99" s="39" t="s">
        <v>55</v>
      </c>
      <c r="C99" s="40">
        <v>0</v>
      </c>
      <c r="D99" s="40">
        <v>0</v>
      </c>
      <c r="E99" s="40">
        <v>0</v>
      </c>
      <c r="F99" s="40">
        <v>0</v>
      </c>
      <c r="G99" s="23"/>
      <c r="H99" s="23"/>
      <c r="I99" s="23"/>
      <c r="J99" s="23"/>
    </row>
    <row r="100" spans="1:10" ht="14.1" customHeight="1" x14ac:dyDescent="0.25">
      <c r="A100" s="23"/>
      <c r="B100" s="39" t="s">
        <v>49</v>
      </c>
      <c r="C100" s="40">
        <v>0</v>
      </c>
      <c r="D100" s="40">
        <v>0</v>
      </c>
      <c r="E100" s="40">
        <v>0</v>
      </c>
      <c r="F100" s="40">
        <v>0</v>
      </c>
      <c r="G100" s="23"/>
      <c r="H100" s="23"/>
      <c r="I100" s="23"/>
      <c r="J100" s="23"/>
    </row>
    <row r="101" spans="1:10" ht="14.1" customHeight="1" x14ac:dyDescent="0.25">
      <c r="A101" s="23"/>
      <c r="B101" s="39" t="s">
        <v>50</v>
      </c>
      <c r="C101" s="40">
        <v>0</v>
      </c>
      <c r="D101" s="40">
        <v>0</v>
      </c>
      <c r="E101" s="40">
        <v>0</v>
      </c>
      <c r="F101" s="40">
        <v>0</v>
      </c>
      <c r="G101" s="23"/>
      <c r="H101" s="23"/>
      <c r="I101" s="23"/>
      <c r="J101" s="23"/>
    </row>
    <row r="102" spans="1:10" ht="14.1" customHeight="1" x14ac:dyDescent="0.25">
      <c r="A102" s="23"/>
      <c r="B102" s="39" t="s">
        <v>56</v>
      </c>
      <c r="C102" s="40">
        <v>0</v>
      </c>
      <c r="D102" s="40">
        <v>0</v>
      </c>
      <c r="E102" s="40">
        <v>0</v>
      </c>
      <c r="F102" s="40">
        <v>0</v>
      </c>
      <c r="G102" s="23"/>
      <c r="H102" s="23"/>
      <c r="I102" s="23"/>
      <c r="J102" s="23"/>
    </row>
    <row r="103" spans="1:10" ht="14.1" customHeight="1" x14ac:dyDescent="0.25">
      <c r="A103" s="23"/>
      <c r="B103" s="39" t="s">
        <v>49</v>
      </c>
      <c r="C103" s="40">
        <v>0</v>
      </c>
      <c r="D103" s="40">
        <v>0</v>
      </c>
      <c r="E103" s="40">
        <v>0</v>
      </c>
      <c r="F103" s="40">
        <v>0</v>
      </c>
      <c r="G103" s="23"/>
      <c r="H103" s="23"/>
      <c r="I103" s="23"/>
      <c r="J103" s="23"/>
    </row>
    <row r="104" spans="1:10" ht="14.1" customHeight="1" x14ac:dyDescent="0.25">
      <c r="A104" s="23"/>
      <c r="B104" s="39" t="s">
        <v>50</v>
      </c>
      <c r="C104" s="40">
        <v>0</v>
      </c>
      <c r="D104" s="40">
        <v>0</v>
      </c>
      <c r="E104" s="40">
        <v>0</v>
      </c>
      <c r="F104" s="40">
        <v>0</v>
      </c>
      <c r="G104" s="23"/>
      <c r="H104" s="23"/>
      <c r="I104" s="23"/>
      <c r="J104" s="23"/>
    </row>
    <row r="105" spans="1:10" ht="14.1" customHeight="1" x14ac:dyDescent="0.25">
      <c r="A105" s="23"/>
      <c r="B105" s="39" t="s">
        <v>57</v>
      </c>
      <c r="C105" s="40">
        <v>0</v>
      </c>
      <c r="D105" s="40">
        <v>0</v>
      </c>
      <c r="E105" s="40">
        <v>0</v>
      </c>
      <c r="F105" s="40">
        <v>0</v>
      </c>
      <c r="G105" s="23"/>
      <c r="H105" s="23"/>
      <c r="I105" s="23"/>
      <c r="J105" s="23"/>
    </row>
    <row r="106" spans="1:10" ht="14.1" customHeight="1" x14ac:dyDescent="0.25">
      <c r="A106" s="23"/>
      <c r="B106" s="39" t="s">
        <v>49</v>
      </c>
      <c r="C106" s="40">
        <v>0</v>
      </c>
      <c r="D106" s="40">
        <v>0</v>
      </c>
      <c r="E106" s="40">
        <v>0</v>
      </c>
      <c r="F106" s="40">
        <v>0</v>
      </c>
      <c r="G106" s="23"/>
      <c r="H106" s="23"/>
      <c r="I106" s="23"/>
      <c r="J106" s="23"/>
    </row>
    <row r="107" spans="1:10" ht="14.1" customHeight="1" x14ac:dyDescent="0.25">
      <c r="A107" s="23"/>
      <c r="B107" s="39" t="s">
        <v>58</v>
      </c>
      <c r="C107" s="40">
        <v>0</v>
      </c>
      <c r="D107" s="40">
        <v>0</v>
      </c>
      <c r="E107" s="40">
        <v>0</v>
      </c>
      <c r="F107" s="40">
        <v>0</v>
      </c>
      <c r="G107" s="23"/>
      <c r="H107" s="23"/>
      <c r="I107" s="23"/>
      <c r="J107" s="23"/>
    </row>
    <row r="108" spans="1:10" ht="14.1" customHeight="1" x14ac:dyDescent="0.25">
      <c r="A108" s="23"/>
      <c r="B108" s="39" t="s">
        <v>59</v>
      </c>
      <c r="C108" s="40">
        <v>0</v>
      </c>
      <c r="D108" s="40">
        <v>0</v>
      </c>
      <c r="E108" s="40">
        <v>0</v>
      </c>
      <c r="F108" s="40">
        <v>0</v>
      </c>
      <c r="G108" s="23"/>
      <c r="H108" s="23"/>
      <c r="I108" s="23"/>
      <c r="J108" s="23"/>
    </row>
    <row r="109" spans="1:10" ht="14.1" customHeight="1" x14ac:dyDescent="0.25">
      <c r="A109" s="23"/>
      <c r="B109" s="39" t="s">
        <v>60</v>
      </c>
      <c r="C109" s="40">
        <v>0</v>
      </c>
      <c r="D109" s="40">
        <v>0</v>
      </c>
      <c r="E109" s="40">
        <v>0</v>
      </c>
      <c r="F109" s="40">
        <v>0</v>
      </c>
      <c r="G109" s="23"/>
      <c r="H109" s="23"/>
      <c r="I109" s="23"/>
      <c r="J109" s="23"/>
    </row>
    <row r="110" spans="1:10" ht="14.1" customHeight="1" x14ac:dyDescent="0.25">
      <c r="A110" s="23"/>
      <c r="B110" s="39" t="s">
        <v>61</v>
      </c>
      <c r="C110" s="40">
        <v>0</v>
      </c>
      <c r="D110" s="40">
        <v>0</v>
      </c>
      <c r="E110" s="40">
        <v>0</v>
      </c>
      <c r="F110" s="40">
        <v>0</v>
      </c>
      <c r="G110" s="23"/>
      <c r="H110" s="23"/>
      <c r="I110" s="23"/>
      <c r="J110" s="23"/>
    </row>
    <row r="111" spans="1:10" ht="14.1" customHeight="1" x14ac:dyDescent="0.25">
      <c r="A111" s="23"/>
      <c r="B111" s="39" t="s">
        <v>62</v>
      </c>
      <c r="C111" s="40">
        <v>0</v>
      </c>
      <c r="D111" s="40">
        <v>0</v>
      </c>
      <c r="E111" s="40">
        <v>0</v>
      </c>
      <c r="F111" s="40">
        <v>0</v>
      </c>
      <c r="G111" s="23"/>
      <c r="H111" s="23"/>
      <c r="I111" s="23"/>
      <c r="J111" s="23"/>
    </row>
    <row r="112" spans="1:10" ht="14.1" customHeight="1" x14ac:dyDescent="0.25">
      <c r="A112" s="23"/>
      <c r="B112" s="39" t="s">
        <v>49</v>
      </c>
      <c r="C112" s="40">
        <v>0</v>
      </c>
      <c r="D112" s="40">
        <v>0</v>
      </c>
      <c r="E112" s="40">
        <v>0</v>
      </c>
      <c r="F112" s="40">
        <v>0</v>
      </c>
      <c r="G112" s="23"/>
      <c r="H112" s="23"/>
      <c r="I112" s="23"/>
      <c r="J112" s="23"/>
    </row>
    <row r="113" spans="1:10" ht="14.1" customHeight="1" x14ac:dyDescent="0.25">
      <c r="A113" s="23"/>
      <c r="B113" s="39" t="s">
        <v>58</v>
      </c>
      <c r="C113" s="40">
        <v>0</v>
      </c>
      <c r="D113" s="40">
        <v>0</v>
      </c>
      <c r="E113" s="40">
        <v>0</v>
      </c>
      <c r="F113" s="40">
        <v>0</v>
      </c>
      <c r="G113" s="23"/>
      <c r="H113" s="23"/>
      <c r="I113" s="23"/>
      <c r="J113" s="23"/>
    </row>
    <row r="114" spans="1:10" ht="14.1" customHeight="1" x14ac:dyDescent="0.25">
      <c r="A114" s="23"/>
      <c r="B114" s="39" t="s">
        <v>59</v>
      </c>
      <c r="C114" s="40">
        <v>0</v>
      </c>
      <c r="D114" s="40">
        <v>0</v>
      </c>
      <c r="E114" s="40">
        <v>0</v>
      </c>
      <c r="F114" s="40">
        <v>0</v>
      </c>
      <c r="G114" s="23"/>
      <c r="H114" s="23"/>
      <c r="I114" s="23"/>
      <c r="J114" s="23"/>
    </row>
    <row r="115" spans="1:10" ht="14.1" customHeight="1" x14ac:dyDescent="0.25">
      <c r="A115" s="23"/>
      <c r="B115" s="39" t="s">
        <v>60</v>
      </c>
      <c r="C115" s="40">
        <v>0</v>
      </c>
      <c r="D115" s="40">
        <v>0</v>
      </c>
      <c r="E115" s="40">
        <v>0</v>
      </c>
      <c r="F115" s="40">
        <v>0</v>
      </c>
      <c r="G115" s="23"/>
      <c r="H115" s="23"/>
      <c r="I115" s="23"/>
      <c r="J115" s="23"/>
    </row>
    <row r="116" spans="1:10" ht="14.1" customHeight="1" x14ac:dyDescent="0.25">
      <c r="A116" s="23"/>
      <c r="B116" s="39" t="s">
        <v>61</v>
      </c>
      <c r="C116" s="40">
        <v>0</v>
      </c>
      <c r="D116" s="40">
        <v>0</v>
      </c>
      <c r="E116" s="40">
        <v>0</v>
      </c>
      <c r="F116" s="40">
        <v>0</v>
      </c>
      <c r="G116" s="23"/>
      <c r="H116" s="23"/>
      <c r="I116" s="23"/>
      <c r="J116" s="23"/>
    </row>
    <row r="117" spans="1:10" ht="14.1" customHeight="1" x14ac:dyDescent="0.25">
      <c r="A117" s="23"/>
      <c r="B117" s="39" t="s">
        <v>63</v>
      </c>
      <c r="C117" s="40">
        <v>0</v>
      </c>
      <c r="D117" s="40">
        <v>0</v>
      </c>
      <c r="E117" s="40">
        <v>0</v>
      </c>
      <c r="F117" s="40">
        <v>0</v>
      </c>
      <c r="G117" s="23"/>
      <c r="H117" s="23"/>
      <c r="I117" s="23"/>
      <c r="J117" s="23"/>
    </row>
    <row r="118" spans="1:10" ht="14.1" customHeight="1" x14ac:dyDescent="0.25">
      <c r="A118" s="23"/>
      <c r="B118" s="39" t="s">
        <v>49</v>
      </c>
      <c r="C118" s="40">
        <v>0</v>
      </c>
      <c r="D118" s="40">
        <v>0</v>
      </c>
      <c r="E118" s="40">
        <v>0</v>
      </c>
      <c r="F118" s="40">
        <v>0</v>
      </c>
      <c r="G118" s="23"/>
      <c r="H118" s="23"/>
      <c r="I118" s="23"/>
      <c r="J118" s="23"/>
    </row>
    <row r="119" spans="1:10" ht="14.1" customHeight="1" x14ac:dyDescent="0.25">
      <c r="A119" s="23"/>
      <c r="B119" s="39" t="s">
        <v>58</v>
      </c>
      <c r="C119" s="40">
        <v>0</v>
      </c>
      <c r="D119" s="40">
        <v>0</v>
      </c>
      <c r="E119" s="40">
        <v>0</v>
      </c>
      <c r="F119" s="40">
        <v>0</v>
      </c>
      <c r="G119" s="23"/>
      <c r="H119" s="23"/>
      <c r="I119" s="23"/>
      <c r="J119" s="23"/>
    </row>
    <row r="120" spans="1:10" ht="14.1" customHeight="1" x14ac:dyDescent="0.25">
      <c r="A120" s="23"/>
      <c r="B120" s="39" t="s">
        <v>59</v>
      </c>
      <c r="C120" s="40">
        <v>0</v>
      </c>
      <c r="D120" s="40">
        <v>0</v>
      </c>
      <c r="E120" s="40">
        <v>0</v>
      </c>
      <c r="F120" s="40">
        <v>0</v>
      </c>
      <c r="G120" s="23"/>
      <c r="H120" s="23"/>
      <c r="I120" s="23"/>
      <c r="J120" s="23"/>
    </row>
    <row r="121" spans="1:10" ht="14.1" customHeight="1" x14ac:dyDescent="0.25">
      <c r="A121" s="23"/>
      <c r="B121" s="39" t="s">
        <v>60</v>
      </c>
      <c r="C121" s="40">
        <v>0</v>
      </c>
      <c r="D121" s="40">
        <v>0</v>
      </c>
      <c r="E121" s="40">
        <v>0</v>
      </c>
      <c r="F121" s="40">
        <v>0</v>
      </c>
      <c r="G121" s="23"/>
      <c r="H121" s="23"/>
      <c r="I121" s="23"/>
      <c r="J121" s="23"/>
    </row>
    <row r="122" spans="1:10" ht="14.1" customHeight="1" x14ac:dyDescent="0.25">
      <c r="A122" s="23"/>
      <c r="B122" s="39" t="s">
        <v>61</v>
      </c>
      <c r="C122" s="40">
        <v>0</v>
      </c>
      <c r="D122" s="40">
        <v>0</v>
      </c>
      <c r="E122" s="40">
        <v>0</v>
      </c>
      <c r="F122" s="40">
        <v>0</v>
      </c>
      <c r="G122" s="23"/>
      <c r="H122" s="23"/>
      <c r="I122" s="23"/>
      <c r="J122" s="23"/>
    </row>
    <row r="123" spans="1:10" ht="14.1" customHeight="1" x14ac:dyDescent="0.25">
      <c r="A123" s="23"/>
      <c r="B123" s="39" t="s">
        <v>64</v>
      </c>
      <c r="C123" s="40">
        <v>0</v>
      </c>
      <c r="D123" s="40">
        <v>0</v>
      </c>
      <c r="E123" s="40">
        <v>0</v>
      </c>
      <c r="F123" s="40">
        <v>0</v>
      </c>
      <c r="G123" s="23"/>
      <c r="H123" s="23"/>
      <c r="I123" s="23"/>
      <c r="J123" s="23"/>
    </row>
    <row r="124" spans="1:10" ht="14.1" customHeight="1" x14ac:dyDescent="0.25">
      <c r="A124" s="23"/>
      <c r="B124" s="39" t="s">
        <v>65</v>
      </c>
      <c r="C124" s="40">
        <v>0</v>
      </c>
      <c r="D124" s="40">
        <v>0</v>
      </c>
      <c r="E124" s="40">
        <v>0</v>
      </c>
      <c r="F124" s="40">
        <v>0</v>
      </c>
      <c r="G124" s="23"/>
      <c r="H124" s="23"/>
      <c r="I124" s="23"/>
      <c r="J124" s="23"/>
    </row>
    <row r="125" spans="1:10" ht="14.1" customHeight="1" x14ac:dyDescent="0.25">
      <c r="A125" s="23"/>
      <c r="B125" s="41" t="s">
        <v>25</v>
      </c>
      <c r="C125" s="40">
        <v>0</v>
      </c>
      <c r="D125" s="40">
        <v>103100000</v>
      </c>
      <c r="E125" s="40">
        <v>79100000</v>
      </c>
      <c r="F125" s="40">
        <v>84100000</v>
      </c>
      <c r="G125" s="23"/>
      <c r="H125" s="23"/>
      <c r="I125" s="23"/>
      <c r="J125" s="23"/>
    </row>
    <row r="126" spans="1:10" x14ac:dyDescent="0.25">
      <c r="A126" s="23"/>
      <c r="B126" s="33" t="s">
        <v>19</v>
      </c>
      <c r="C126" s="1619" t="s">
        <v>2099</v>
      </c>
      <c r="D126" s="1620"/>
      <c r="E126" s="1620"/>
      <c r="F126" s="1620"/>
      <c r="G126" s="23"/>
      <c r="H126" s="23"/>
      <c r="I126" s="23"/>
      <c r="J126" s="23"/>
    </row>
    <row r="127" spans="1:10" ht="27" customHeight="1" x14ac:dyDescent="0.25">
      <c r="A127" s="23"/>
      <c r="B127" s="34" t="s">
        <v>20</v>
      </c>
      <c r="C127" s="1615" t="s">
        <v>2100</v>
      </c>
      <c r="D127" s="1616"/>
      <c r="E127" s="1616"/>
      <c r="F127" s="1616"/>
      <c r="G127" s="23"/>
      <c r="H127" s="23"/>
      <c r="I127" s="23"/>
      <c r="J127" s="23"/>
    </row>
    <row r="128" spans="1:10" x14ac:dyDescent="0.25">
      <c r="A128" s="23"/>
      <c r="B128" s="34" t="s">
        <v>21</v>
      </c>
      <c r="C128" s="1615" t="s">
        <v>1945</v>
      </c>
      <c r="D128" s="1616"/>
      <c r="E128" s="1616"/>
      <c r="F128" s="1616"/>
      <c r="G128" s="23"/>
      <c r="H128" s="23"/>
      <c r="I128" s="23"/>
      <c r="J128" s="23"/>
    </row>
    <row r="129" spans="1:10" ht="15" customHeight="1" x14ac:dyDescent="0.25">
      <c r="A129" s="23"/>
      <c r="B129" s="35"/>
      <c r="C129" s="36">
        <v>2023</v>
      </c>
      <c r="D129" s="36">
        <v>2024</v>
      </c>
      <c r="E129" s="36">
        <v>2025</v>
      </c>
      <c r="F129" s="36">
        <v>2026</v>
      </c>
      <c r="G129" s="23"/>
      <c r="H129" s="23"/>
      <c r="I129" s="23"/>
      <c r="J129" s="23"/>
    </row>
    <row r="130" spans="1:10" ht="15" customHeight="1" x14ac:dyDescent="0.25">
      <c r="A130" s="23"/>
      <c r="B130" s="37"/>
      <c r="C130" s="38" t="s">
        <v>22</v>
      </c>
      <c r="D130" s="38" t="s">
        <v>23</v>
      </c>
      <c r="E130" s="38" t="s">
        <v>23</v>
      </c>
      <c r="F130" s="38" t="s">
        <v>23</v>
      </c>
      <c r="G130" s="23"/>
      <c r="H130" s="23"/>
      <c r="I130" s="23"/>
      <c r="J130" s="23"/>
    </row>
    <row r="131" spans="1:10" ht="14.1" customHeight="1" x14ac:dyDescent="0.25">
      <c r="A131" s="23"/>
      <c r="B131" s="27" t="s">
        <v>33</v>
      </c>
      <c r="C131" s="31" t="s">
        <v>34</v>
      </c>
      <c r="D131" s="31" t="s">
        <v>34</v>
      </c>
      <c r="E131" s="31" t="s">
        <v>34</v>
      </c>
      <c r="F131" s="31" t="s">
        <v>34</v>
      </c>
      <c r="G131" s="23"/>
      <c r="H131" s="23"/>
      <c r="I131" s="23"/>
      <c r="J131" s="23"/>
    </row>
    <row r="132" spans="1:10" ht="14.1" customHeight="1" x14ac:dyDescent="0.25">
      <c r="A132" s="23"/>
      <c r="B132" s="27" t="s">
        <v>35</v>
      </c>
      <c r="C132" s="31" t="s">
        <v>2101</v>
      </c>
      <c r="D132" s="31" t="s">
        <v>2102</v>
      </c>
      <c r="E132" s="31" t="s">
        <v>2102</v>
      </c>
      <c r="F132" s="31" t="s">
        <v>2102</v>
      </c>
      <c r="G132" s="23"/>
      <c r="H132" s="23"/>
      <c r="I132" s="23"/>
      <c r="J132" s="23"/>
    </row>
    <row r="133" spans="1:10" ht="14.1" customHeight="1" x14ac:dyDescent="0.25">
      <c r="A133" s="23"/>
      <c r="B133" s="27" t="s">
        <v>40</v>
      </c>
      <c r="C133" s="31" t="s">
        <v>2101</v>
      </c>
      <c r="D133" s="31" t="s">
        <v>2102</v>
      </c>
      <c r="E133" s="31" t="s">
        <v>2102</v>
      </c>
      <c r="F133" s="31" t="s">
        <v>2102</v>
      </c>
      <c r="G133" s="23"/>
      <c r="H133" s="23"/>
      <c r="I133" s="23"/>
      <c r="J133" s="23"/>
    </row>
    <row r="134" spans="1:10" ht="14.1" customHeight="1" x14ac:dyDescent="0.25">
      <c r="A134" s="23"/>
      <c r="B134" s="27" t="s">
        <v>41</v>
      </c>
      <c r="C134" s="31" t="s">
        <v>18</v>
      </c>
      <c r="D134" s="31" t="s">
        <v>42</v>
      </c>
      <c r="E134" s="31" t="s">
        <v>42</v>
      </c>
      <c r="F134" s="31" t="s">
        <v>42</v>
      </c>
      <c r="G134" s="23"/>
      <c r="H134" s="23"/>
      <c r="I134" s="23"/>
      <c r="J134" s="23"/>
    </row>
    <row r="135" spans="1:10" ht="14.1" customHeight="1" x14ac:dyDescent="0.25">
      <c r="A135" s="23"/>
      <c r="B135" s="27" t="s">
        <v>43</v>
      </c>
      <c r="C135" s="31" t="s">
        <v>18</v>
      </c>
      <c r="D135" s="31" t="s">
        <v>1223</v>
      </c>
      <c r="E135" s="31" t="s">
        <v>42</v>
      </c>
      <c r="F135" s="31" t="s">
        <v>42</v>
      </c>
      <c r="G135" s="23"/>
      <c r="H135" s="23"/>
      <c r="I135" s="23"/>
      <c r="J135" s="23"/>
    </row>
    <row r="136" spans="1:10" ht="14.1" customHeight="1" x14ac:dyDescent="0.25">
      <c r="A136" s="23"/>
      <c r="B136" s="27" t="s">
        <v>47</v>
      </c>
      <c r="C136" s="31" t="s">
        <v>18</v>
      </c>
      <c r="D136" s="31" t="s">
        <v>1223</v>
      </c>
      <c r="E136" s="31" t="s">
        <v>42</v>
      </c>
      <c r="F136" s="31" t="s">
        <v>42</v>
      </c>
      <c r="G136" s="23"/>
      <c r="H136" s="23"/>
      <c r="I136" s="23"/>
      <c r="J136" s="23"/>
    </row>
    <row r="137" spans="1:10" ht="14.1" customHeight="1" x14ac:dyDescent="0.25">
      <c r="A137" s="23"/>
      <c r="B137" s="1617" t="s">
        <v>24</v>
      </c>
      <c r="C137" s="1618"/>
      <c r="D137" s="1618"/>
      <c r="E137" s="1618"/>
      <c r="F137" s="1618"/>
      <c r="G137" s="23"/>
      <c r="H137" s="23"/>
      <c r="I137" s="23"/>
      <c r="J137" s="23"/>
    </row>
    <row r="138" spans="1:10" ht="14.1" customHeight="1" x14ac:dyDescent="0.25">
      <c r="A138" s="23"/>
      <c r="B138" s="35"/>
      <c r="C138" s="36">
        <v>2023</v>
      </c>
      <c r="D138" s="36">
        <v>2024</v>
      </c>
      <c r="E138" s="36">
        <v>2025</v>
      </c>
      <c r="F138" s="36">
        <v>2026</v>
      </c>
      <c r="G138" s="23"/>
      <c r="H138" s="23"/>
      <c r="I138" s="23"/>
      <c r="J138" s="23"/>
    </row>
    <row r="139" spans="1:10" ht="14.1" customHeight="1" x14ac:dyDescent="0.25">
      <c r="A139" s="23"/>
      <c r="B139" s="37"/>
      <c r="C139" s="38" t="s">
        <v>22</v>
      </c>
      <c r="D139" s="38" t="s">
        <v>23</v>
      </c>
      <c r="E139" s="38" t="s">
        <v>23</v>
      </c>
      <c r="F139" s="38" t="s">
        <v>23</v>
      </c>
      <c r="G139" s="23"/>
      <c r="H139" s="23"/>
      <c r="I139" s="23"/>
      <c r="J139" s="23"/>
    </row>
    <row r="140" spans="1:10" ht="14.1" customHeight="1" x14ac:dyDescent="0.25">
      <c r="A140" s="23"/>
      <c r="B140" s="39" t="s">
        <v>48</v>
      </c>
      <c r="C140" s="40">
        <v>0</v>
      </c>
      <c r="D140" s="40">
        <v>0</v>
      </c>
      <c r="E140" s="40">
        <v>0</v>
      </c>
      <c r="F140" s="40">
        <v>0</v>
      </c>
      <c r="G140" s="23"/>
      <c r="H140" s="23"/>
      <c r="I140" s="23"/>
      <c r="J140" s="23"/>
    </row>
    <row r="141" spans="1:10" ht="14.1" customHeight="1" x14ac:dyDescent="0.25">
      <c r="A141" s="23"/>
      <c r="B141" s="39" t="s">
        <v>49</v>
      </c>
      <c r="C141" s="40">
        <v>0</v>
      </c>
      <c r="D141" s="40">
        <v>0</v>
      </c>
      <c r="E141" s="40">
        <v>0</v>
      </c>
      <c r="F141" s="40">
        <v>0</v>
      </c>
      <c r="G141" s="23"/>
      <c r="H141" s="23"/>
      <c r="I141" s="23"/>
      <c r="J141" s="23"/>
    </row>
    <row r="142" spans="1:10" ht="14.1" customHeight="1" x14ac:dyDescent="0.25">
      <c r="A142" s="23"/>
      <c r="B142" s="39" t="s">
        <v>50</v>
      </c>
      <c r="C142" s="40">
        <v>0</v>
      </c>
      <c r="D142" s="40">
        <v>0</v>
      </c>
      <c r="E142" s="40">
        <v>0</v>
      </c>
      <c r="F142" s="40">
        <v>0</v>
      </c>
      <c r="G142" s="23"/>
      <c r="H142" s="23"/>
      <c r="I142" s="23"/>
      <c r="J142" s="23"/>
    </row>
    <row r="143" spans="1:10" ht="14.1" customHeight="1" x14ac:dyDescent="0.25">
      <c r="A143" s="23"/>
      <c r="B143" s="39" t="s">
        <v>51</v>
      </c>
      <c r="C143" s="40">
        <v>0</v>
      </c>
      <c r="D143" s="40">
        <v>0</v>
      </c>
      <c r="E143" s="40">
        <v>0</v>
      </c>
      <c r="F143" s="40">
        <v>0</v>
      </c>
      <c r="G143" s="23"/>
      <c r="H143" s="23"/>
      <c r="I143" s="23"/>
      <c r="J143" s="23"/>
    </row>
    <row r="144" spans="1:10" ht="14.1" customHeight="1" x14ac:dyDescent="0.25">
      <c r="A144" s="23"/>
      <c r="B144" s="39" t="s">
        <v>49</v>
      </c>
      <c r="C144" s="40">
        <v>0</v>
      </c>
      <c r="D144" s="40">
        <v>0</v>
      </c>
      <c r="E144" s="40">
        <v>0</v>
      </c>
      <c r="F144" s="40">
        <v>0</v>
      </c>
      <c r="G144" s="23"/>
      <c r="H144" s="23"/>
      <c r="I144" s="23"/>
      <c r="J144" s="23"/>
    </row>
    <row r="145" spans="1:10" ht="14.1" customHeight="1" x14ac:dyDescent="0.25">
      <c r="A145" s="23"/>
      <c r="B145" s="39" t="s">
        <v>50</v>
      </c>
      <c r="C145" s="40">
        <v>0</v>
      </c>
      <c r="D145" s="40">
        <v>0</v>
      </c>
      <c r="E145" s="40">
        <v>0</v>
      </c>
      <c r="F145" s="40">
        <v>0</v>
      </c>
      <c r="G145" s="23"/>
      <c r="H145" s="23"/>
      <c r="I145" s="23"/>
      <c r="J145" s="23"/>
    </row>
    <row r="146" spans="1:10" ht="14.1" customHeight="1" x14ac:dyDescent="0.25">
      <c r="A146" s="23"/>
      <c r="B146" s="39" t="s">
        <v>52</v>
      </c>
      <c r="C146" s="40">
        <v>0</v>
      </c>
      <c r="D146" s="40">
        <v>0</v>
      </c>
      <c r="E146" s="40">
        <v>0</v>
      </c>
      <c r="F146" s="40">
        <v>0</v>
      </c>
      <c r="G146" s="23"/>
      <c r="H146" s="23"/>
      <c r="I146" s="23"/>
      <c r="J146" s="23"/>
    </row>
    <row r="147" spans="1:10" ht="14.1" customHeight="1" x14ac:dyDescent="0.25">
      <c r="A147" s="23"/>
      <c r="B147" s="39" t="s">
        <v>49</v>
      </c>
      <c r="C147" s="40">
        <v>0</v>
      </c>
      <c r="D147" s="40">
        <v>0</v>
      </c>
      <c r="E147" s="40">
        <v>0</v>
      </c>
      <c r="F147" s="40">
        <v>0</v>
      </c>
      <c r="G147" s="23"/>
      <c r="H147" s="23"/>
      <c r="I147" s="23"/>
      <c r="J147" s="23"/>
    </row>
    <row r="148" spans="1:10" ht="14.1" customHeight="1" x14ac:dyDescent="0.25">
      <c r="A148" s="23"/>
      <c r="B148" s="39" t="s">
        <v>50</v>
      </c>
      <c r="C148" s="40">
        <v>0</v>
      </c>
      <c r="D148" s="40">
        <v>0</v>
      </c>
      <c r="E148" s="40">
        <v>0</v>
      </c>
      <c r="F148" s="40">
        <v>0</v>
      </c>
      <c r="G148" s="23"/>
      <c r="H148" s="23"/>
      <c r="I148" s="23"/>
      <c r="J148" s="23"/>
    </row>
    <row r="149" spans="1:10" ht="14.1" customHeight="1" x14ac:dyDescent="0.25">
      <c r="A149" s="23"/>
      <c r="B149" s="39" t="s">
        <v>53</v>
      </c>
      <c r="C149" s="40">
        <v>0</v>
      </c>
      <c r="D149" s="40">
        <v>0</v>
      </c>
      <c r="E149" s="40">
        <v>0</v>
      </c>
      <c r="F149" s="40">
        <v>0</v>
      </c>
      <c r="G149" s="23"/>
      <c r="H149" s="23"/>
      <c r="I149" s="23"/>
      <c r="J149" s="23"/>
    </row>
    <row r="150" spans="1:10" ht="14.1" customHeight="1" x14ac:dyDescent="0.25">
      <c r="A150" s="23"/>
      <c r="B150" s="39" t="s">
        <v>49</v>
      </c>
      <c r="C150" s="40">
        <v>0</v>
      </c>
      <c r="D150" s="40">
        <v>0</v>
      </c>
      <c r="E150" s="40">
        <v>0</v>
      </c>
      <c r="F150" s="40">
        <v>0</v>
      </c>
      <c r="G150" s="23"/>
      <c r="H150" s="23"/>
      <c r="I150" s="23"/>
      <c r="J150" s="23"/>
    </row>
    <row r="151" spans="1:10" ht="14.1" customHeight="1" x14ac:dyDescent="0.25">
      <c r="A151" s="23"/>
      <c r="B151" s="39" t="s">
        <v>50</v>
      </c>
      <c r="C151" s="40">
        <v>0</v>
      </c>
      <c r="D151" s="40">
        <v>0</v>
      </c>
      <c r="E151" s="40">
        <v>0</v>
      </c>
      <c r="F151" s="40">
        <v>0</v>
      </c>
      <c r="G151" s="23"/>
      <c r="H151" s="23"/>
      <c r="I151" s="23"/>
      <c r="J151" s="23"/>
    </row>
    <row r="152" spans="1:10" ht="14.1" customHeight="1" x14ac:dyDescent="0.25">
      <c r="A152" s="23"/>
      <c r="B152" s="39" t="s">
        <v>54</v>
      </c>
      <c r="C152" s="40">
        <v>0</v>
      </c>
      <c r="D152" s="40">
        <v>0</v>
      </c>
      <c r="E152" s="40">
        <v>0</v>
      </c>
      <c r="F152" s="40">
        <v>0</v>
      </c>
      <c r="G152" s="23"/>
      <c r="H152" s="23"/>
      <c r="I152" s="23"/>
      <c r="J152" s="23"/>
    </row>
    <row r="153" spans="1:10" ht="14.1" customHeight="1" x14ac:dyDescent="0.25">
      <c r="A153" s="23"/>
      <c r="B153" s="39" t="s">
        <v>49</v>
      </c>
      <c r="C153" s="40">
        <v>0</v>
      </c>
      <c r="D153" s="40">
        <v>0</v>
      </c>
      <c r="E153" s="40">
        <v>0</v>
      </c>
      <c r="F153" s="40">
        <v>0</v>
      </c>
      <c r="G153" s="23"/>
      <c r="H153" s="23"/>
      <c r="I153" s="23"/>
      <c r="J153" s="23"/>
    </row>
    <row r="154" spans="1:10" ht="14.1" customHeight="1" x14ac:dyDescent="0.25">
      <c r="A154" s="23"/>
      <c r="B154" s="39" t="s">
        <v>50</v>
      </c>
      <c r="C154" s="40">
        <v>0</v>
      </c>
      <c r="D154" s="40">
        <v>0</v>
      </c>
      <c r="E154" s="40">
        <v>0</v>
      </c>
      <c r="F154" s="40">
        <v>0</v>
      </c>
      <c r="G154" s="23"/>
      <c r="H154" s="23"/>
      <c r="I154" s="23"/>
      <c r="J154" s="23"/>
    </row>
    <row r="155" spans="1:10" ht="14.1" customHeight="1" x14ac:dyDescent="0.25">
      <c r="A155" s="23"/>
      <c r="B155" s="39" t="s">
        <v>55</v>
      </c>
      <c r="C155" s="40">
        <v>0</v>
      </c>
      <c r="D155" s="40">
        <v>40000000</v>
      </c>
      <c r="E155" s="40">
        <v>40000000</v>
      </c>
      <c r="F155" s="40">
        <v>40000000</v>
      </c>
      <c r="G155" s="23"/>
      <c r="H155" s="23"/>
      <c r="I155" s="23"/>
      <c r="J155" s="23"/>
    </row>
    <row r="156" spans="1:10" ht="14.1" customHeight="1" x14ac:dyDescent="0.25">
      <c r="A156" s="23"/>
      <c r="B156" s="39" t="s">
        <v>49</v>
      </c>
      <c r="C156" s="40">
        <v>0</v>
      </c>
      <c r="D156" s="40">
        <v>40000000</v>
      </c>
      <c r="E156" s="40">
        <v>40000000</v>
      </c>
      <c r="F156" s="40">
        <v>40000000</v>
      </c>
      <c r="G156" s="23"/>
      <c r="H156" s="23"/>
      <c r="I156" s="23"/>
      <c r="J156" s="23"/>
    </row>
    <row r="157" spans="1:10" ht="14.1" customHeight="1" x14ac:dyDescent="0.25">
      <c r="A157" s="23"/>
      <c r="B157" s="39" t="s">
        <v>50</v>
      </c>
      <c r="C157" s="40">
        <v>0</v>
      </c>
      <c r="D157" s="40">
        <v>0</v>
      </c>
      <c r="E157" s="40">
        <v>0</v>
      </c>
      <c r="F157" s="40">
        <v>0</v>
      </c>
      <c r="G157" s="23"/>
      <c r="H157" s="23"/>
      <c r="I157" s="23"/>
      <c r="J157" s="23"/>
    </row>
    <row r="158" spans="1:10" ht="14.1" customHeight="1" x14ac:dyDescent="0.25">
      <c r="A158" s="23"/>
      <c r="B158" s="39" t="s">
        <v>56</v>
      </c>
      <c r="C158" s="40">
        <v>0</v>
      </c>
      <c r="D158" s="40">
        <v>0</v>
      </c>
      <c r="E158" s="40">
        <v>0</v>
      </c>
      <c r="F158" s="40">
        <v>0</v>
      </c>
      <c r="G158" s="23"/>
      <c r="H158" s="23"/>
      <c r="I158" s="23"/>
      <c r="J158" s="23"/>
    </row>
    <row r="159" spans="1:10" ht="14.1" customHeight="1" x14ac:dyDescent="0.25">
      <c r="A159" s="23"/>
      <c r="B159" s="39" t="s">
        <v>49</v>
      </c>
      <c r="C159" s="40">
        <v>0</v>
      </c>
      <c r="D159" s="40">
        <v>0</v>
      </c>
      <c r="E159" s="40">
        <v>0</v>
      </c>
      <c r="F159" s="40">
        <v>0</v>
      </c>
      <c r="G159" s="23"/>
      <c r="H159" s="23"/>
      <c r="I159" s="23"/>
      <c r="J159" s="23"/>
    </row>
    <row r="160" spans="1:10" ht="14.1" customHeight="1" x14ac:dyDescent="0.25">
      <c r="A160" s="23"/>
      <c r="B160" s="39" t="s">
        <v>50</v>
      </c>
      <c r="C160" s="40">
        <v>0</v>
      </c>
      <c r="D160" s="40">
        <v>0</v>
      </c>
      <c r="E160" s="40">
        <v>0</v>
      </c>
      <c r="F160" s="40">
        <v>0</v>
      </c>
      <c r="G160" s="23"/>
      <c r="H160" s="23"/>
      <c r="I160" s="23"/>
      <c r="J160" s="23"/>
    </row>
    <row r="161" spans="1:10" ht="14.1" customHeight="1" x14ac:dyDescent="0.25">
      <c r="A161" s="23"/>
      <c r="B161" s="39" t="s">
        <v>57</v>
      </c>
      <c r="C161" s="40">
        <v>0</v>
      </c>
      <c r="D161" s="40">
        <v>0</v>
      </c>
      <c r="E161" s="40">
        <v>0</v>
      </c>
      <c r="F161" s="40">
        <v>0</v>
      </c>
      <c r="G161" s="23"/>
      <c r="H161" s="23"/>
      <c r="I161" s="23"/>
      <c r="J161" s="23"/>
    </row>
    <row r="162" spans="1:10" ht="14.1" customHeight="1" x14ac:dyDescent="0.25">
      <c r="A162" s="23"/>
      <c r="B162" s="39" t="s">
        <v>49</v>
      </c>
      <c r="C162" s="40">
        <v>0</v>
      </c>
      <c r="D162" s="40">
        <v>0</v>
      </c>
      <c r="E162" s="40">
        <v>0</v>
      </c>
      <c r="F162" s="40">
        <v>0</v>
      </c>
      <c r="G162" s="23"/>
      <c r="H162" s="23"/>
      <c r="I162" s="23"/>
      <c r="J162" s="23"/>
    </row>
    <row r="163" spans="1:10" ht="14.1" customHeight="1" x14ac:dyDescent="0.25">
      <c r="A163" s="23"/>
      <c r="B163" s="39" t="s">
        <v>58</v>
      </c>
      <c r="C163" s="40">
        <v>0</v>
      </c>
      <c r="D163" s="40">
        <v>0</v>
      </c>
      <c r="E163" s="40">
        <v>0</v>
      </c>
      <c r="F163" s="40">
        <v>0</v>
      </c>
      <c r="G163" s="23"/>
      <c r="H163" s="23"/>
      <c r="I163" s="23"/>
      <c r="J163" s="23"/>
    </row>
    <row r="164" spans="1:10" ht="14.1" customHeight="1" x14ac:dyDescent="0.25">
      <c r="A164" s="23"/>
      <c r="B164" s="39" t="s">
        <v>59</v>
      </c>
      <c r="C164" s="40">
        <v>0</v>
      </c>
      <c r="D164" s="40">
        <v>0</v>
      </c>
      <c r="E164" s="40">
        <v>0</v>
      </c>
      <c r="F164" s="40">
        <v>0</v>
      </c>
      <c r="G164" s="23"/>
      <c r="H164" s="23"/>
      <c r="I164" s="23"/>
      <c r="J164" s="23"/>
    </row>
    <row r="165" spans="1:10" ht="14.1" customHeight="1" x14ac:dyDescent="0.25">
      <c r="A165" s="23"/>
      <c r="B165" s="39" t="s">
        <v>60</v>
      </c>
      <c r="C165" s="40">
        <v>0</v>
      </c>
      <c r="D165" s="40">
        <v>0</v>
      </c>
      <c r="E165" s="40">
        <v>0</v>
      </c>
      <c r="F165" s="40">
        <v>0</v>
      </c>
      <c r="G165" s="23"/>
      <c r="H165" s="23"/>
      <c r="I165" s="23"/>
      <c r="J165" s="23"/>
    </row>
    <row r="166" spans="1:10" ht="14.1" customHeight="1" x14ac:dyDescent="0.25">
      <c r="A166" s="23"/>
      <c r="B166" s="39" t="s">
        <v>61</v>
      </c>
      <c r="C166" s="40">
        <v>0</v>
      </c>
      <c r="D166" s="40">
        <v>0</v>
      </c>
      <c r="E166" s="40">
        <v>0</v>
      </c>
      <c r="F166" s="40">
        <v>0</v>
      </c>
      <c r="G166" s="23"/>
      <c r="H166" s="23"/>
      <c r="I166" s="23"/>
      <c r="J166" s="23"/>
    </row>
    <row r="167" spans="1:10" ht="14.1" customHeight="1" x14ac:dyDescent="0.25">
      <c r="A167" s="23"/>
      <c r="B167" s="39" t="s">
        <v>62</v>
      </c>
      <c r="C167" s="40">
        <v>0</v>
      </c>
      <c r="D167" s="40">
        <v>0</v>
      </c>
      <c r="E167" s="40">
        <v>0</v>
      </c>
      <c r="F167" s="40">
        <v>0</v>
      </c>
      <c r="G167" s="23"/>
      <c r="H167" s="23"/>
      <c r="I167" s="23"/>
      <c r="J167" s="23"/>
    </row>
    <row r="168" spans="1:10" ht="14.1" customHeight="1" x14ac:dyDescent="0.25">
      <c r="A168" s="23"/>
      <c r="B168" s="39" t="s">
        <v>49</v>
      </c>
      <c r="C168" s="40">
        <v>0</v>
      </c>
      <c r="D168" s="40">
        <v>0</v>
      </c>
      <c r="E168" s="40">
        <v>0</v>
      </c>
      <c r="F168" s="40">
        <v>0</v>
      </c>
      <c r="G168" s="23"/>
      <c r="H168" s="23"/>
      <c r="I168" s="23"/>
      <c r="J168" s="23"/>
    </row>
    <row r="169" spans="1:10" ht="14.1" customHeight="1" x14ac:dyDescent="0.25">
      <c r="A169" s="23"/>
      <c r="B169" s="39" t="s">
        <v>58</v>
      </c>
      <c r="C169" s="40">
        <v>0</v>
      </c>
      <c r="D169" s="40">
        <v>0</v>
      </c>
      <c r="E169" s="40">
        <v>0</v>
      </c>
      <c r="F169" s="40">
        <v>0</v>
      </c>
      <c r="G169" s="23"/>
      <c r="H169" s="23"/>
      <c r="I169" s="23"/>
      <c r="J169" s="23"/>
    </row>
    <row r="170" spans="1:10" ht="14.1" customHeight="1" x14ac:dyDescent="0.25">
      <c r="A170" s="23"/>
      <c r="B170" s="39" t="s">
        <v>59</v>
      </c>
      <c r="C170" s="40">
        <v>0</v>
      </c>
      <c r="D170" s="40">
        <v>0</v>
      </c>
      <c r="E170" s="40">
        <v>0</v>
      </c>
      <c r="F170" s="40">
        <v>0</v>
      </c>
      <c r="G170" s="23"/>
      <c r="H170" s="23"/>
      <c r="I170" s="23"/>
      <c r="J170" s="23"/>
    </row>
    <row r="171" spans="1:10" ht="14.1" customHeight="1" x14ac:dyDescent="0.25">
      <c r="A171" s="23"/>
      <c r="B171" s="39" t="s">
        <v>60</v>
      </c>
      <c r="C171" s="40">
        <v>0</v>
      </c>
      <c r="D171" s="40">
        <v>0</v>
      </c>
      <c r="E171" s="40">
        <v>0</v>
      </c>
      <c r="F171" s="40">
        <v>0</v>
      </c>
      <c r="G171" s="23"/>
      <c r="H171" s="23"/>
      <c r="I171" s="23"/>
      <c r="J171" s="23"/>
    </row>
    <row r="172" spans="1:10" ht="14.1" customHeight="1" x14ac:dyDescent="0.25">
      <c r="A172" s="23"/>
      <c r="B172" s="39" t="s">
        <v>61</v>
      </c>
      <c r="C172" s="40">
        <v>0</v>
      </c>
      <c r="D172" s="40">
        <v>0</v>
      </c>
      <c r="E172" s="40">
        <v>0</v>
      </c>
      <c r="F172" s="40">
        <v>0</v>
      </c>
      <c r="G172" s="23"/>
      <c r="H172" s="23"/>
      <c r="I172" s="23"/>
      <c r="J172" s="23"/>
    </row>
    <row r="173" spans="1:10" ht="14.1" customHeight="1" x14ac:dyDescent="0.25">
      <c r="A173" s="23"/>
      <c r="B173" s="39" t="s">
        <v>63</v>
      </c>
      <c r="C173" s="40">
        <v>0</v>
      </c>
      <c r="D173" s="40">
        <v>0</v>
      </c>
      <c r="E173" s="40">
        <v>0</v>
      </c>
      <c r="F173" s="40">
        <v>0</v>
      </c>
      <c r="G173" s="23"/>
      <c r="H173" s="23"/>
      <c r="I173" s="23"/>
      <c r="J173" s="23"/>
    </row>
    <row r="174" spans="1:10" ht="14.1" customHeight="1" x14ac:dyDescent="0.25">
      <c r="A174" s="23"/>
      <c r="B174" s="39" t="s">
        <v>49</v>
      </c>
      <c r="C174" s="40">
        <v>0</v>
      </c>
      <c r="D174" s="40">
        <v>0</v>
      </c>
      <c r="E174" s="40">
        <v>0</v>
      </c>
      <c r="F174" s="40">
        <v>0</v>
      </c>
      <c r="G174" s="23"/>
      <c r="H174" s="23"/>
      <c r="I174" s="23"/>
      <c r="J174" s="23"/>
    </row>
    <row r="175" spans="1:10" ht="14.1" customHeight="1" x14ac:dyDescent="0.25">
      <c r="A175" s="23"/>
      <c r="B175" s="39" t="s">
        <v>58</v>
      </c>
      <c r="C175" s="40">
        <v>0</v>
      </c>
      <c r="D175" s="40">
        <v>0</v>
      </c>
      <c r="E175" s="40">
        <v>0</v>
      </c>
      <c r="F175" s="40">
        <v>0</v>
      </c>
      <c r="G175" s="23"/>
      <c r="H175" s="23"/>
      <c r="I175" s="23"/>
      <c r="J175" s="23"/>
    </row>
    <row r="176" spans="1:10" ht="14.1" customHeight="1" x14ac:dyDescent="0.25">
      <c r="A176" s="23"/>
      <c r="B176" s="39" t="s">
        <v>59</v>
      </c>
      <c r="C176" s="40">
        <v>0</v>
      </c>
      <c r="D176" s="40">
        <v>0</v>
      </c>
      <c r="E176" s="40">
        <v>0</v>
      </c>
      <c r="F176" s="40">
        <v>0</v>
      </c>
      <c r="G176" s="23"/>
      <c r="H176" s="23"/>
      <c r="I176" s="23"/>
      <c r="J176" s="23"/>
    </row>
    <row r="177" spans="1:10" ht="14.1" customHeight="1" x14ac:dyDescent="0.25">
      <c r="A177" s="23"/>
      <c r="B177" s="39" t="s">
        <v>60</v>
      </c>
      <c r="C177" s="40">
        <v>0</v>
      </c>
      <c r="D177" s="40">
        <v>0</v>
      </c>
      <c r="E177" s="40">
        <v>0</v>
      </c>
      <c r="F177" s="40">
        <v>0</v>
      </c>
      <c r="G177" s="23"/>
      <c r="H177" s="23"/>
      <c r="I177" s="23"/>
      <c r="J177" s="23"/>
    </row>
    <row r="178" spans="1:10" ht="14.1" customHeight="1" x14ac:dyDescent="0.25">
      <c r="A178" s="23"/>
      <c r="B178" s="39" t="s">
        <v>61</v>
      </c>
      <c r="C178" s="40">
        <v>0</v>
      </c>
      <c r="D178" s="40">
        <v>0</v>
      </c>
      <c r="E178" s="40">
        <v>0</v>
      </c>
      <c r="F178" s="40">
        <v>0</v>
      </c>
      <c r="G178" s="23"/>
      <c r="H178" s="23"/>
      <c r="I178" s="23"/>
      <c r="J178" s="23"/>
    </row>
    <row r="179" spans="1:10" ht="14.1" customHeight="1" x14ac:dyDescent="0.25">
      <c r="A179" s="23"/>
      <c r="B179" s="39" t="s">
        <v>64</v>
      </c>
      <c r="C179" s="40">
        <v>0</v>
      </c>
      <c r="D179" s="40">
        <v>0</v>
      </c>
      <c r="E179" s="40">
        <v>0</v>
      </c>
      <c r="F179" s="40">
        <v>0</v>
      </c>
      <c r="G179" s="23"/>
      <c r="H179" s="23"/>
      <c r="I179" s="23"/>
      <c r="J179" s="23"/>
    </row>
    <row r="180" spans="1:10" ht="14.1" customHeight="1" x14ac:dyDescent="0.25">
      <c r="A180" s="23"/>
      <c r="B180" s="39" t="s">
        <v>65</v>
      </c>
      <c r="C180" s="40">
        <v>0</v>
      </c>
      <c r="D180" s="40">
        <v>0</v>
      </c>
      <c r="E180" s="40">
        <v>0</v>
      </c>
      <c r="F180" s="40">
        <v>0</v>
      </c>
      <c r="G180" s="23"/>
      <c r="H180" s="23"/>
      <c r="I180" s="23"/>
      <c r="J180" s="23"/>
    </row>
    <row r="181" spans="1:10" ht="14.1" customHeight="1" x14ac:dyDescent="0.25">
      <c r="A181" s="23"/>
      <c r="B181" s="41" t="s">
        <v>25</v>
      </c>
      <c r="C181" s="40">
        <v>0</v>
      </c>
      <c r="D181" s="40">
        <v>40000000</v>
      </c>
      <c r="E181" s="40">
        <v>40000000</v>
      </c>
      <c r="F181" s="40">
        <v>40000000</v>
      </c>
      <c r="G181" s="23"/>
      <c r="H181" s="23"/>
      <c r="I181" s="23"/>
      <c r="J181" s="23"/>
    </row>
    <row r="182" spans="1:10" ht="14.1" customHeight="1" x14ac:dyDescent="0.25">
      <c r="A182" s="23"/>
      <c r="B182" s="1621" t="s">
        <v>66</v>
      </c>
      <c r="C182" s="1622"/>
      <c r="D182" s="1622"/>
      <c r="E182" s="1622"/>
      <c r="F182" s="1622"/>
      <c r="G182" s="23"/>
      <c r="H182" s="23"/>
      <c r="I182" s="23"/>
      <c r="J182" s="23"/>
    </row>
    <row r="183" spans="1:10" ht="14.1" customHeight="1" x14ac:dyDescent="0.25">
      <c r="A183" s="23"/>
      <c r="B183" s="32" t="s">
        <v>2103</v>
      </c>
      <c r="C183" s="1621" t="s">
        <v>235</v>
      </c>
      <c r="D183" s="1622"/>
      <c r="E183" s="1622"/>
      <c r="F183" s="1622"/>
      <c r="G183" s="23"/>
      <c r="H183" s="23"/>
      <c r="I183" s="23"/>
      <c r="J183" s="23"/>
    </row>
    <row r="184" spans="1:10" ht="14.1" customHeight="1" x14ac:dyDescent="0.25">
      <c r="A184" s="23"/>
      <c r="B184" s="33" t="s">
        <v>19</v>
      </c>
      <c r="C184" s="1619" t="s">
        <v>2104</v>
      </c>
      <c r="D184" s="1620"/>
      <c r="E184" s="1620"/>
      <c r="F184" s="1620"/>
      <c r="G184" s="23"/>
      <c r="H184" s="23"/>
      <c r="I184" s="23"/>
      <c r="J184" s="23"/>
    </row>
    <row r="185" spans="1:10" ht="14.1" customHeight="1" x14ac:dyDescent="0.25">
      <c r="A185" s="23"/>
      <c r="B185" s="34" t="s">
        <v>20</v>
      </c>
      <c r="C185" s="1615" t="s">
        <v>2105</v>
      </c>
      <c r="D185" s="1616"/>
      <c r="E185" s="1616"/>
      <c r="F185" s="1616"/>
      <c r="G185" s="23"/>
      <c r="H185" s="23"/>
      <c r="I185" s="23"/>
      <c r="J185" s="23"/>
    </row>
    <row r="186" spans="1:10" ht="14.1" customHeight="1" x14ac:dyDescent="0.25">
      <c r="A186" s="23"/>
      <c r="B186" s="34" t="s">
        <v>21</v>
      </c>
      <c r="C186" s="1615" t="s">
        <v>2106</v>
      </c>
      <c r="D186" s="1616"/>
      <c r="E186" s="1616"/>
      <c r="F186" s="1616"/>
      <c r="G186" s="23"/>
      <c r="H186" s="23"/>
      <c r="I186" s="23"/>
      <c r="J186" s="23"/>
    </row>
    <row r="187" spans="1:10" ht="15" customHeight="1" x14ac:dyDescent="0.25">
      <c r="A187" s="23"/>
      <c r="B187" s="35"/>
      <c r="C187" s="36">
        <v>2023</v>
      </c>
      <c r="D187" s="36">
        <v>2024</v>
      </c>
      <c r="E187" s="36">
        <v>2025</v>
      </c>
      <c r="F187" s="36">
        <v>2026</v>
      </c>
      <c r="G187" s="23"/>
      <c r="H187" s="23"/>
      <c r="I187" s="23"/>
      <c r="J187" s="23"/>
    </row>
    <row r="188" spans="1:10" ht="15" customHeight="1" x14ac:dyDescent="0.25">
      <c r="A188" s="23"/>
      <c r="B188" s="37"/>
      <c r="C188" s="38" t="s">
        <v>22</v>
      </c>
      <c r="D188" s="38" t="s">
        <v>23</v>
      </c>
      <c r="E188" s="38" t="s">
        <v>23</v>
      </c>
      <c r="F188" s="38" t="s">
        <v>23</v>
      </c>
      <c r="G188" s="23"/>
      <c r="H188" s="23"/>
      <c r="I188" s="23"/>
      <c r="J188" s="23"/>
    </row>
    <row r="189" spans="1:10" ht="14.1" customHeight="1" x14ac:dyDescent="0.25">
      <c r="A189" s="23"/>
      <c r="B189" s="27" t="s">
        <v>33</v>
      </c>
      <c r="C189" s="31" t="s">
        <v>2107</v>
      </c>
      <c r="D189" s="31" t="s">
        <v>2107</v>
      </c>
      <c r="E189" s="31" t="s">
        <v>2107</v>
      </c>
      <c r="F189" s="31" t="s">
        <v>42</v>
      </c>
      <c r="G189" s="23"/>
      <c r="H189" s="23"/>
      <c r="I189" s="23"/>
      <c r="J189" s="23"/>
    </row>
    <row r="190" spans="1:10" ht="14.1" customHeight="1" x14ac:dyDescent="0.25">
      <c r="A190" s="23"/>
      <c r="B190" s="27" t="s">
        <v>35</v>
      </c>
      <c r="C190" s="31" t="s">
        <v>2108</v>
      </c>
      <c r="D190" s="31" t="s">
        <v>1293</v>
      </c>
      <c r="E190" s="31" t="s">
        <v>1293</v>
      </c>
      <c r="F190" s="31" t="s">
        <v>1293</v>
      </c>
      <c r="G190" s="23"/>
      <c r="H190" s="23"/>
      <c r="I190" s="23"/>
      <c r="J190" s="23"/>
    </row>
    <row r="191" spans="1:10" ht="14.1" customHeight="1" x14ac:dyDescent="0.25">
      <c r="A191" s="23"/>
      <c r="B191" s="27" t="s">
        <v>40</v>
      </c>
      <c r="C191" s="31" t="s">
        <v>2109</v>
      </c>
      <c r="D191" s="31" t="s">
        <v>2110</v>
      </c>
      <c r="E191" s="31" t="s">
        <v>2110</v>
      </c>
      <c r="F191" s="31" t="s">
        <v>42</v>
      </c>
      <c r="G191" s="23"/>
      <c r="H191" s="23"/>
      <c r="I191" s="23"/>
      <c r="J191" s="23"/>
    </row>
    <row r="192" spans="1:10" ht="14.1" customHeight="1" x14ac:dyDescent="0.25">
      <c r="A192" s="23"/>
      <c r="B192" s="27" t="s">
        <v>41</v>
      </c>
      <c r="C192" s="31" t="s">
        <v>18</v>
      </c>
      <c r="D192" s="31" t="s">
        <v>42</v>
      </c>
      <c r="E192" s="31" t="s">
        <v>42</v>
      </c>
      <c r="F192" s="31" t="s">
        <v>117</v>
      </c>
      <c r="G192" s="23"/>
      <c r="H192" s="23"/>
      <c r="I192" s="23"/>
      <c r="J192" s="23"/>
    </row>
    <row r="193" spans="1:10" ht="14.1" customHeight="1" x14ac:dyDescent="0.25">
      <c r="A193" s="23"/>
      <c r="B193" s="27" t="s">
        <v>43</v>
      </c>
      <c r="C193" s="31" t="s">
        <v>18</v>
      </c>
      <c r="D193" s="31" t="s">
        <v>2111</v>
      </c>
      <c r="E193" s="31" t="s">
        <v>42</v>
      </c>
      <c r="F193" s="31" t="s">
        <v>42</v>
      </c>
      <c r="G193" s="23"/>
      <c r="H193" s="23"/>
      <c r="I193" s="23"/>
      <c r="J193" s="23"/>
    </row>
    <row r="194" spans="1:10" ht="14.1" customHeight="1" x14ac:dyDescent="0.25">
      <c r="A194" s="23"/>
      <c r="B194" s="27" t="s">
        <v>47</v>
      </c>
      <c r="C194" s="31" t="s">
        <v>18</v>
      </c>
      <c r="D194" s="31" t="s">
        <v>2111</v>
      </c>
      <c r="E194" s="31" t="s">
        <v>42</v>
      </c>
      <c r="F194" s="31" t="s">
        <v>117</v>
      </c>
      <c r="G194" s="23"/>
      <c r="H194" s="23"/>
      <c r="I194" s="23"/>
      <c r="J194" s="23"/>
    </row>
    <row r="195" spans="1:10" ht="14.1" customHeight="1" x14ac:dyDescent="0.25">
      <c r="A195" s="23"/>
      <c r="B195" s="1617" t="s">
        <v>24</v>
      </c>
      <c r="C195" s="1618"/>
      <c r="D195" s="1618"/>
      <c r="E195" s="1618"/>
      <c r="F195" s="1618"/>
      <c r="G195" s="23"/>
      <c r="H195" s="23"/>
      <c r="I195" s="23"/>
      <c r="J195" s="23"/>
    </row>
    <row r="196" spans="1:10" ht="14.1" customHeight="1" x14ac:dyDescent="0.25">
      <c r="A196" s="23"/>
      <c r="B196" s="35"/>
      <c r="C196" s="36">
        <v>2023</v>
      </c>
      <c r="D196" s="36">
        <v>2024</v>
      </c>
      <c r="E196" s="36">
        <v>2025</v>
      </c>
      <c r="F196" s="36">
        <v>2026</v>
      </c>
      <c r="G196" s="23"/>
      <c r="H196" s="23"/>
      <c r="I196" s="23"/>
      <c r="J196" s="23"/>
    </row>
    <row r="197" spans="1:10" ht="14.1" customHeight="1" x14ac:dyDescent="0.25">
      <c r="A197" s="23"/>
      <c r="B197" s="37"/>
      <c r="C197" s="38" t="s">
        <v>22</v>
      </c>
      <c r="D197" s="38" t="s">
        <v>23</v>
      </c>
      <c r="E197" s="38" t="s">
        <v>23</v>
      </c>
      <c r="F197" s="38" t="s">
        <v>23</v>
      </c>
      <c r="G197" s="23"/>
      <c r="H197" s="23"/>
      <c r="I197" s="23"/>
      <c r="J197" s="23"/>
    </row>
    <row r="198" spans="1:10" ht="14.1" customHeight="1" x14ac:dyDescent="0.25">
      <c r="A198" s="23"/>
      <c r="B198" s="39" t="s">
        <v>48</v>
      </c>
      <c r="C198" s="40">
        <v>0</v>
      </c>
      <c r="D198" s="40">
        <v>0</v>
      </c>
      <c r="E198" s="40">
        <v>0</v>
      </c>
      <c r="F198" s="40">
        <v>0</v>
      </c>
      <c r="G198" s="23"/>
      <c r="H198" s="23"/>
      <c r="I198" s="23"/>
      <c r="J198" s="23"/>
    </row>
    <row r="199" spans="1:10" ht="14.1" customHeight="1" x14ac:dyDescent="0.25">
      <c r="A199" s="23"/>
      <c r="B199" s="39" t="s">
        <v>49</v>
      </c>
      <c r="C199" s="40">
        <v>0</v>
      </c>
      <c r="D199" s="40">
        <v>0</v>
      </c>
      <c r="E199" s="40">
        <v>0</v>
      </c>
      <c r="F199" s="40">
        <v>0</v>
      </c>
      <c r="G199" s="23"/>
      <c r="H199" s="23"/>
      <c r="I199" s="23"/>
      <c r="J199" s="23"/>
    </row>
    <row r="200" spans="1:10" ht="14.1" customHeight="1" x14ac:dyDescent="0.25">
      <c r="A200" s="23"/>
      <c r="B200" s="39" t="s">
        <v>50</v>
      </c>
      <c r="C200" s="40">
        <v>0</v>
      </c>
      <c r="D200" s="40">
        <v>0</v>
      </c>
      <c r="E200" s="40">
        <v>0</v>
      </c>
      <c r="F200" s="40">
        <v>0</v>
      </c>
      <c r="G200" s="23"/>
      <c r="H200" s="23"/>
      <c r="I200" s="23"/>
      <c r="J200" s="23"/>
    </row>
    <row r="201" spans="1:10" ht="14.1" customHeight="1" x14ac:dyDescent="0.25">
      <c r="A201" s="23"/>
      <c r="B201" s="39" t="s">
        <v>51</v>
      </c>
      <c r="C201" s="40">
        <v>0</v>
      </c>
      <c r="D201" s="40">
        <v>0</v>
      </c>
      <c r="E201" s="40">
        <v>0</v>
      </c>
      <c r="F201" s="40">
        <v>0</v>
      </c>
      <c r="G201" s="23"/>
      <c r="H201" s="23"/>
      <c r="I201" s="23"/>
      <c r="J201" s="23"/>
    </row>
    <row r="202" spans="1:10" ht="14.1" customHeight="1" x14ac:dyDescent="0.25">
      <c r="A202" s="23"/>
      <c r="B202" s="39" t="s">
        <v>49</v>
      </c>
      <c r="C202" s="40">
        <v>0</v>
      </c>
      <c r="D202" s="40">
        <v>0</v>
      </c>
      <c r="E202" s="40">
        <v>0</v>
      </c>
      <c r="F202" s="40">
        <v>0</v>
      </c>
      <c r="G202" s="23"/>
      <c r="H202" s="23"/>
      <c r="I202" s="23"/>
      <c r="J202" s="23"/>
    </row>
    <row r="203" spans="1:10" ht="14.1" customHeight="1" x14ac:dyDescent="0.25">
      <c r="A203" s="23"/>
      <c r="B203" s="39" t="s">
        <v>50</v>
      </c>
      <c r="C203" s="40">
        <v>0</v>
      </c>
      <c r="D203" s="40">
        <v>0</v>
      </c>
      <c r="E203" s="40">
        <v>0</v>
      </c>
      <c r="F203" s="40">
        <v>0</v>
      </c>
      <c r="G203" s="23"/>
      <c r="H203" s="23"/>
      <c r="I203" s="23"/>
      <c r="J203" s="23"/>
    </row>
    <row r="204" spans="1:10" ht="14.1" customHeight="1" x14ac:dyDescent="0.25">
      <c r="A204" s="23"/>
      <c r="B204" s="39" t="s">
        <v>52</v>
      </c>
      <c r="C204" s="40">
        <v>0</v>
      </c>
      <c r="D204" s="40">
        <v>0</v>
      </c>
      <c r="E204" s="40">
        <v>0</v>
      </c>
      <c r="F204" s="40">
        <v>0</v>
      </c>
      <c r="G204" s="23"/>
      <c r="H204" s="23"/>
      <c r="I204" s="23"/>
      <c r="J204" s="23"/>
    </row>
    <row r="205" spans="1:10" ht="14.1" customHeight="1" x14ac:dyDescent="0.25">
      <c r="A205" s="23"/>
      <c r="B205" s="39" t="s">
        <v>49</v>
      </c>
      <c r="C205" s="40">
        <v>0</v>
      </c>
      <c r="D205" s="40">
        <v>0</v>
      </c>
      <c r="E205" s="40">
        <v>0</v>
      </c>
      <c r="F205" s="40">
        <v>0</v>
      </c>
      <c r="G205" s="23"/>
      <c r="H205" s="23"/>
      <c r="I205" s="23"/>
      <c r="J205" s="23"/>
    </row>
    <row r="206" spans="1:10" ht="14.1" customHeight="1" x14ac:dyDescent="0.25">
      <c r="A206" s="23"/>
      <c r="B206" s="39" t="s">
        <v>50</v>
      </c>
      <c r="C206" s="40">
        <v>0</v>
      </c>
      <c r="D206" s="40">
        <v>0</v>
      </c>
      <c r="E206" s="40">
        <v>0</v>
      </c>
      <c r="F206" s="40">
        <v>0</v>
      </c>
      <c r="G206" s="23"/>
      <c r="H206" s="23"/>
      <c r="I206" s="23"/>
      <c r="J206" s="23"/>
    </row>
    <row r="207" spans="1:10" ht="14.1" customHeight="1" x14ac:dyDescent="0.25">
      <c r="A207" s="23"/>
      <c r="B207" s="39" t="s">
        <v>53</v>
      </c>
      <c r="C207" s="40">
        <v>0</v>
      </c>
      <c r="D207" s="40">
        <v>0</v>
      </c>
      <c r="E207" s="40">
        <v>0</v>
      </c>
      <c r="F207" s="40">
        <v>0</v>
      </c>
      <c r="G207" s="23"/>
      <c r="H207" s="23"/>
      <c r="I207" s="23"/>
      <c r="J207" s="23"/>
    </row>
    <row r="208" spans="1:10" ht="14.1" customHeight="1" x14ac:dyDescent="0.25">
      <c r="A208" s="23"/>
      <c r="B208" s="39" t="s">
        <v>49</v>
      </c>
      <c r="C208" s="40">
        <v>0</v>
      </c>
      <c r="D208" s="40">
        <v>0</v>
      </c>
      <c r="E208" s="40">
        <v>0</v>
      </c>
      <c r="F208" s="40">
        <v>0</v>
      </c>
      <c r="G208" s="23"/>
      <c r="H208" s="23"/>
      <c r="I208" s="23"/>
      <c r="J208" s="23"/>
    </row>
    <row r="209" spans="1:10" ht="14.1" customHeight="1" x14ac:dyDescent="0.25">
      <c r="A209" s="23"/>
      <c r="B209" s="39" t="s">
        <v>50</v>
      </c>
      <c r="C209" s="40">
        <v>0</v>
      </c>
      <c r="D209" s="40">
        <v>0</v>
      </c>
      <c r="E209" s="40">
        <v>0</v>
      </c>
      <c r="F209" s="40">
        <v>0</v>
      </c>
      <c r="G209" s="23"/>
      <c r="H209" s="23"/>
      <c r="I209" s="23"/>
      <c r="J209" s="23"/>
    </row>
    <row r="210" spans="1:10" ht="14.1" customHeight="1" x14ac:dyDescent="0.25">
      <c r="A210" s="23"/>
      <c r="B210" s="39" t="s">
        <v>54</v>
      </c>
      <c r="C210" s="40">
        <v>0</v>
      </c>
      <c r="D210" s="40">
        <v>0</v>
      </c>
      <c r="E210" s="40">
        <v>0</v>
      </c>
      <c r="F210" s="40">
        <v>0</v>
      </c>
      <c r="G210" s="23"/>
      <c r="H210" s="23"/>
      <c r="I210" s="23"/>
      <c r="J210" s="23"/>
    </row>
    <row r="211" spans="1:10" ht="14.1" customHeight="1" x14ac:dyDescent="0.25">
      <c r="A211" s="23"/>
      <c r="B211" s="39" t="s">
        <v>49</v>
      </c>
      <c r="C211" s="40">
        <v>0</v>
      </c>
      <c r="D211" s="40">
        <v>0</v>
      </c>
      <c r="E211" s="40">
        <v>0</v>
      </c>
      <c r="F211" s="40">
        <v>0</v>
      </c>
      <c r="G211" s="23"/>
      <c r="H211" s="23"/>
      <c r="I211" s="23"/>
      <c r="J211" s="23"/>
    </row>
    <row r="212" spans="1:10" ht="14.1" customHeight="1" x14ac:dyDescent="0.25">
      <c r="A212" s="23"/>
      <c r="B212" s="39" t="s">
        <v>50</v>
      </c>
      <c r="C212" s="40">
        <v>0</v>
      </c>
      <c r="D212" s="40">
        <v>0</v>
      </c>
      <c r="E212" s="40">
        <v>0</v>
      </c>
      <c r="F212" s="40">
        <v>0</v>
      </c>
      <c r="G212" s="23"/>
      <c r="H212" s="23"/>
      <c r="I212" s="23"/>
      <c r="J212" s="23"/>
    </row>
    <row r="213" spans="1:10" ht="14.1" customHeight="1" x14ac:dyDescent="0.25">
      <c r="A213" s="23"/>
      <c r="B213" s="39" t="s">
        <v>55</v>
      </c>
      <c r="C213" s="40">
        <v>0</v>
      </c>
      <c r="D213" s="40">
        <v>0</v>
      </c>
      <c r="E213" s="40">
        <v>0</v>
      </c>
      <c r="F213" s="40">
        <v>0</v>
      </c>
      <c r="G213" s="23"/>
      <c r="H213" s="23"/>
      <c r="I213" s="23"/>
      <c r="J213" s="23"/>
    </row>
    <row r="214" spans="1:10" ht="14.1" customHeight="1" x14ac:dyDescent="0.25">
      <c r="A214" s="23"/>
      <c r="B214" s="39" t="s">
        <v>49</v>
      </c>
      <c r="C214" s="40">
        <v>0</v>
      </c>
      <c r="D214" s="40">
        <v>0</v>
      </c>
      <c r="E214" s="40">
        <v>0</v>
      </c>
      <c r="F214" s="40">
        <v>0</v>
      </c>
      <c r="G214" s="23"/>
      <c r="H214" s="23"/>
      <c r="I214" s="23"/>
      <c r="J214" s="23"/>
    </row>
    <row r="215" spans="1:10" ht="14.1" customHeight="1" x14ac:dyDescent="0.25">
      <c r="A215" s="23"/>
      <c r="B215" s="39" t="s">
        <v>50</v>
      </c>
      <c r="C215" s="40">
        <v>0</v>
      </c>
      <c r="D215" s="40">
        <v>0</v>
      </c>
      <c r="E215" s="40">
        <v>0</v>
      </c>
      <c r="F215" s="40">
        <v>0</v>
      </c>
      <c r="G215" s="23"/>
      <c r="H215" s="23"/>
      <c r="I215" s="23"/>
      <c r="J215" s="23"/>
    </row>
    <row r="216" spans="1:10" ht="14.1" customHeight="1" x14ac:dyDescent="0.25">
      <c r="A216" s="23"/>
      <c r="B216" s="39" t="s">
        <v>56</v>
      </c>
      <c r="C216" s="40">
        <v>0</v>
      </c>
      <c r="D216" s="40">
        <v>0</v>
      </c>
      <c r="E216" s="40">
        <v>0</v>
      </c>
      <c r="F216" s="40">
        <v>0</v>
      </c>
      <c r="G216" s="23"/>
      <c r="H216" s="23"/>
      <c r="I216" s="23"/>
      <c r="J216" s="23"/>
    </row>
    <row r="217" spans="1:10" ht="14.1" customHeight="1" x14ac:dyDescent="0.25">
      <c r="A217" s="23"/>
      <c r="B217" s="39" t="s">
        <v>49</v>
      </c>
      <c r="C217" s="40">
        <v>0</v>
      </c>
      <c r="D217" s="40">
        <v>0</v>
      </c>
      <c r="E217" s="40">
        <v>0</v>
      </c>
      <c r="F217" s="40">
        <v>0</v>
      </c>
      <c r="G217" s="23"/>
      <c r="H217" s="23"/>
      <c r="I217" s="23"/>
      <c r="J217" s="23"/>
    </row>
    <row r="218" spans="1:10" ht="14.1" customHeight="1" x14ac:dyDescent="0.25">
      <c r="A218" s="23"/>
      <c r="B218" s="39" t="s">
        <v>50</v>
      </c>
      <c r="C218" s="40">
        <v>0</v>
      </c>
      <c r="D218" s="40">
        <v>0</v>
      </c>
      <c r="E218" s="40">
        <v>0</v>
      </c>
      <c r="F218" s="40">
        <v>0</v>
      </c>
      <c r="G218" s="23"/>
      <c r="H218" s="23"/>
      <c r="I218" s="23"/>
      <c r="J218" s="23"/>
    </row>
    <row r="219" spans="1:10" ht="14.1" customHeight="1" x14ac:dyDescent="0.25">
      <c r="A219" s="23"/>
      <c r="B219" s="39" t="s">
        <v>57</v>
      </c>
      <c r="C219" s="40">
        <v>0</v>
      </c>
      <c r="D219" s="40">
        <v>0</v>
      </c>
      <c r="E219" s="40">
        <v>0</v>
      </c>
      <c r="F219" s="40">
        <v>0</v>
      </c>
      <c r="G219" s="23"/>
      <c r="H219" s="23"/>
      <c r="I219" s="23"/>
      <c r="J219" s="23"/>
    </row>
    <row r="220" spans="1:10" ht="14.1" customHeight="1" x14ac:dyDescent="0.25">
      <c r="A220" s="23"/>
      <c r="B220" s="39" t="s">
        <v>49</v>
      </c>
      <c r="C220" s="40">
        <v>0</v>
      </c>
      <c r="D220" s="40">
        <v>0</v>
      </c>
      <c r="E220" s="40">
        <v>0</v>
      </c>
      <c r="F220" s="40">
        <v>0</v>
      </c>
      <c r="G220" s="23"/>
      <c r="H220" s="23"/>
      <c r="I220" s="23"/>
      <c r="J220" s="23"/>
    </row>
    <row r="221" spans="1:10" ht="14.1" customHeight="1" x14ac:dyDescent="0.25">
      <c r="A221" s="23"/>
      <c r="B221" s="39" t="s">
        <v>58</v>
      </c>
      <c r="C221" s="40">
        <v>0</v>
      </c>
      <c r="D221" s="40">
        <v>0</v>
      </c>
      <c r="E221" s="40">
        <v>0</v>
      </c>
      <c r="F221" s="40">
        <v>0</v>
      </c>
      <c r="G221" s="23"/>
      <c r="H221" s="23"/>
      <c r="I221" s="23"/>
      <c r="J221" s="23"/>
    </row>
    <row r="222" spans="1:10" ht="14.1" customHeight="1" x14ac:dyDescent="0.25">
      <c r="A222" s="23"/>
      <c r="B222" s="39" t="s">
        <v>59</v>
      </c>
      <c r="C222" s="40">
        <v>0</v>
      </c>
      <c r="D222" s="40">
        <v>0</v>
      </c>
      <c r="E222" s="40">
        <v>0</v>
      </c>
      <c r="F222" s="40">
        <v>0</v>
      </c>
      <c r="G222" s="23"/>
      <c r="H222" s="23"/>
      <c r="I222" s="23"/>
      <c r="J222" s="23"/>
    </row>
    <row r="223" spans="1:10" ht="14.1" customHeight="1" x14ac:dyDescent="0.25">
      <c r="A223" s="23"/>
      <c r="B223" s="39" t="s">
        <v>60</v>
      </c>
      <c r="C223" s="40">
        <v>0</v>
      </c>
      <c r="D223" s="40">
        <v>0</v>
      </c>
      <c r="E223" s="40">
        <v>0</v>
      </c>
      <c r="F223" s="40">
        <v>0</v>
      </c>
      <c r="G223" s="23"/>
      <c r="H223" s="23"/>
      <c r="I223" s="23"/>
      <c r="J223" s="23"/>
    </row>
    <row r="224" spans="1:10" ht="14.1" customHeight="1" x14ac:dyDescent="0.25">
      <c r="A224" s="23"/>
      <c r="B224" s="39" t="s">
        <v>61</v>
      </c>
      <c r="C224" s="40">
        <v>0</v>
      </c>
      <c r="D224" s="40">
        <v>0</v>
      </c>
      <c r="E224" s="40">
        <v>0</v>
      </c>
      <c r="F224" s="40">
        <v>0</v>
      </c>
      <c r="G224" s="23"/>
      <c r="H224" s="23"/>
      <c r="I224" s="23"/>
      <c r="J224" s="23"/>
    </row>
    <row r="225" spans="1:10" ht="14.1" customHeight="1" x14ac:dyDescent="0.25">
      <c r="A225" s="23"/>
      <c r="B225" s="39" t="s">
        <v>62</v>
      </c>
      <c r="C225" s="40">
        <v>0</v>
      </c>
      <c r="D225" s="40">
        <v>50000000</v>
      </c>
      <c r="E225" s="40">
        <v>50000000</v>
      </c>
      <c r="F225" s="40">
        <v>50000000</v>
      </c>
      <c r="G225" s="23"/>
      <c r="H225" s="23"/>
      <c r="I225" s="23"/>
      <c r="J225" s="23"/>
    </row>
    <row r="226" spans="1:10" ht="14.1" customHeight="1" x14ac:dyDescent="0.25">
      <c r="A226" s="23"/>
      <c r="B226" s="39" t="s">
        <v>49</v>
      </c>
      <c r="C226" s="40">
        <v>0</v>
      </c>
      <c r="D226" s="40">
        <v>50000000</v>
      </c>
      <c r="E226" s="40">
        <v>50000000</v>
      </c>
      <c r="F226" s="40">
        <v>50000000</v>
      </c>
      <c r="G226" s="23"/>
      <c r="H226" s="23"/>
      <c r="I226" s="23"/>
      <c r="J226" s="23"/>
    </row>
    <row r="227" spans="1:10" ht="14.1" customHeight="1" x14ac:dyDescent="0.25">
      <c r="A227" s="23"/>
      <c r="B227" s="39" t="s">
        <v>58</v>
      </c>
      <c r="C227" s="40">
        <v>0</v>
      </c>
      <c r="D227" s="40">
        <v>0</v>
      </c>
      <c r="E227" s="40">
        <v>0</v>
      </c>
      <c r="F227" s="40">
        <v>0</v>
      </c>
      <c r="G227" s="23"/>
      <c r="H227" s="23"/>
      <c r="I227" s="23"/>
      <c r="J227" s="23"/>
    </row>
    <row r="228" spans="1:10" ht="14.1" customHeight="1" x14ac:dyDescent="0.25">
      <c r="A228" s="23"/>
      <c r="B228" s="39" t="s">
        <v>59</v>
      </c>
      <c r="C228" s="40">
        <v>0</v>
      </c>
      <c r="D228" s="40">
        <v>0</v>
      </c>
      <c r="E228" s="40">
        <v>0</v>
      </c>
      <c r="F228" s="40">
        <v>0</v>
      </c>
      <c r="G228" s="23"/>
      <c r="H228" s="23"/>
      <c r="I228" s="23"/>
      <c r="J228" s="23"/>
    </row>
    <row r="229" spans="1:10" ht="14.1" customHeight="1" x14ac:dyDescent="0.25">
      <c r="A229" s="23"/>
      <c r="B229" s="39" t="s">
        <v>60</v>
      </c>
      <c r="C229" s="40">
        <v>0</v>
      </c>
      <c r="D229" s="40">
        <v>0</v>
      </c>
      <c r="E229" s="40">
        <v>0</v>
      </c>
      <c r="F229" s="40">
        <v>0</v>
      </c>
      <c r="G229" s="23"/>
      <c r="H229" s="23"/>
      <c r="I229" s="23"/>
      <c r="J229" s="23"/>
    </row>
    <row r="230" spans="1:10" ht="14.1" customHeight="1" x14ac:dyDescent="0.25">
      <c r="A230" s="23"/>
      <c r="B230" s="39" t="s">
        <v>61</v>
      </c>
      <c r="C230" s="40">
        <v>0</v>
      </c>
      <c r="D230" s="40">
        <v>0</v>
      </c>
      <c r="E230" s="40">
        <v>0</v>
      </c>
      <c r="F230" s="40">
        <v>0</v>
      </c>
      <c r="G230" s="23"/>
      <c r="H230" s="23"/>
      <c r="I230" s="23"/>
      <c r="J230" s="23"/>
    </row>
    <row r="231" spans="1:10" ht="14.1" customHeight="1" x14ac:dyDescent="0.25">
      <c r="A231" s="23"/>
      <c r="B231" s="39" t="s">
        <v>63</v>
      </c>
      <c r="C231" s="40">
        <v>0</v>
      </c>
      <c r="D231" s="40">
        <v>0</v>
      </c>
      <c r="E231" s="40">
        <v>0</v>
      </c>
      <c r="F231" s="40">
        <v>0</v>
      </c>
      <c r="G231" s="23"/>
      <c r="H231" s="23"/>
      <c r="I231" s="23"/>
      <c r="J231" s="23"/>
    </row>
    <row r="232" spans="1:10" ht="14.1" customHeight="1" x14ac:dyDescent="0.25">
      <c r="A232" s="23"/>
      <c r="B232" s="39" t="s">
        <v>49</v>
      </c>
      <c r="C232" s="40">
        <v>0</v>
      </c>
      <c r="D232" s="40">
        <v>0</v>
      </c>
      <c r="E232" s="40">
        <v>0</v>
      </c>
      <c r="F232" s="40">
        <v>0</v>
      </c>
      <c r="G232" s="23"/>
      <c r="H232" s="23"/>
      <c r="I232" s="23"/>
      <c r="J232" s="23"/>
    </row>
    <row r="233" spans="1:10" ht="14.1" customHeight="1" x14ac:dyDescent="0.25">
      <c r="A233" s="23"/>
      <c r="B233" s="39" t="s">
        <v>58</v>
      </c>
      <c r="C233" s="40">
        <v>0</v>
      </c>
      <c r="D233" s="40">
        <v>0</v>
      </c>
      <c r="E233" s="40">
        <v>0</v>
      </c>
      <c r="F233" s="40">
        <v>0</v>
      </c>
      <c r="G233" s="23"/>
      <c r="H233" s="23"/>
      <c r="I233" s="23"/>
      <c r="J233" s="23"/>
    </row>
    <row r="234" spans="1:10" ht="14.1" customHeight="1" x14ac:dyDescent="0.25">
      <c r="A234" s="23"/>
      <c r="B234" s="39" t="s">
        <v>59</v>
      </c>
      <c r="C234" s="40">
        <v>0</v>
      </c>
      <c r="D234" s="40">
        <v>0</v>
      </c>
      <c r="E234" s="40">
        <v>0</v>
      </c>
      <c r="F234" s="40">
        <v>0</v>
      </c>
      <c r="G234" s="23"/>
      <c r="H234" s="23"/>
      <c r="I234" s="23"/>
      <c r="J234" s="23"/>
    </row>
    <row r="235" spans="1:10" ht="14.1" customHeight="1" x14ac:dyDescent="0.25">
      <c r="A235" s="23"/>
      <c r="B235" s="39" t="s">
        <v>60</v>
      </c>
      <c r="C235" s="40">
        <v>0</v>
      </c>
      <c r="D235" s="40">
        <v>0</v>
      </c>
      <c r="E235" s="40">
        <v>0</v>
      </c>
      <c r="F235" s="40">
        <v>0</v>
      </c>
      <c r="G235" s="23"/>
      <c r="H235" s="23"/>
      <c r="I235" s="23"/>
      <c r="J235" s="23"/>
    </row>
    <row r="236" spans="1:10" ht="14.1" customHeight="1" x14ac:dyDescent="0.25">
      <c r="A236" s="23"/>
      <c r="B236" s="39" t="s">
        <v>61</v>
      </c>
      <c r="C236" s="40">
        <v>0</v>
      </c>
      <c r="D236" s="40">
        <v>0</v>
      </c>
      <c r="E236" s="40">
        <v>0</v>
      </c>
      <c r="F236" s="40">
        <v>0</v>
      </c>
      <c r="G236" s="23"/>
      <c r="H236" s="23"/>
      <c r="I236" s="23"/>
      <c r="J236" s="23"/>
    </row>
    <row r="237" spans="1:10" ht="14.1" customHeight="1" x14ac:dyDescent="0.25">
      <c r="A237" s="23"/>
      <c r="B237" s="39" t="s">
        <v>64</v>
      </c>
      <c r="C237" s="40">
        <v>0</v>
      </c>
      <c r="D237" s="40">
        <v>0</v>
      </c>
      <c r="E237" s="40">
        <v>0</v>
      </c>
      <c r="F237" s="40">
        <v>0</v>
      </c>
      <c r="G237" s="23"/>
      <c r="H237" s="23"/>
      <c r="I237" s="23"/>
      <c r="J237" s="23"/>
    </row>
    <row r="238" spans="1:10" ht="14.1" customHeight="1" x14ac:dyDescent="0.25">
      <c r="A238" s="23"/>
      <c r="B238" s="39" t="s">
        <v>65</v>
      </c>
      <c r="C238" s="40">
        <v>0</v>
      </c>
      <c r="D238" s="40">
        <v>0</v>
      </c>
      <c r="E238" s="40">
        <v>0</v>
      </c>
      <c r="F238" s="40">
        <v>0</v>
      </c>
      <c r="G238" s="23"/>
      <c r="H238" s="23"/>
      <c r="I238" s="23"/>
      <c r="J238" s="23"/>
    </row>
    <row r="239" spans="1:10" ht="14.1" customHeight="1" x14ac:dyDescent="0.25">
      <c r="A239" s="23"/>
      <c r="B239" s="41" t="s">
        <v>25</v>
      </c>
      <c r="C239" s="40">
        <v>0</v>
      </c>
      <c r="D239" s="40">
        <v>50000000</v>
      </c>
      <c r="E239" s="40">
        <v>50000000</v>
      </c>
      <c r="F239" s="40">
        <v>50000000</v>
      </c>
      <c r="G239" s="23"/>
      <c r="H239" s="23"/>
      <c r="I239" s="23"/>
      <c r="J239" s="23"/>
    </row>
    <row r="240" spans="1:10" ht="15" customHeight="1" x14ac:dyDescent="0.25">
      <c r="A240" s="23"/>
      <c r="B240" s="42" t="s">
        <v>18</v>
      </c>
      <c r="C240" s="43" t="s">
        <v>18</v>
      </c>
      <c r="D240" s="43" t="s">
        <v>18</v>
      </c>
      <c r="E240" s="43" t="s">
        <v>18</v>
      </c>
      <c r="F240" s="43" t="s">
        <v>18</v>
      </c>
      <c r="G240" s="23"/>
      <c r="H240" s="23"/>
      <c r="I240" s="23"/>
      <c r="J240" s="23"/>
    </row>
    <row r="241" spans="1:10" ht="15" customHeight="1" x14ac:dyDescent="0.25">
      <c r="A241" s="23"/>
      <c r="B241" s="26" t="s">
        <v>171</v>
      </c>
      <c r="C241" s="44">
        <v>0</v>
      </c>
      <c r="D241" s="44">
        <v>576000000</v>
      </c>
      <c r="E241" s="44">
        <v>552000000</v>
      </c>
      <c r="F241" s="44">
        <v>557000000</v>
      </c>
      <c r="G241" s="23"/>
      <c r="H241" s="23"/>
      <c r="I241" s="23"/>
      <c r="J241" s="23"/>
    </row>
    <row r="242" spans="1:10" ht="15" customHeight="1" x14ac:dyDescent="0.25">
      <c r="A242" s="23"/>
      <c r="B242" s="27" t="s">
        <v>48</v>
      </c>
      <c r="C242" s="45">
        <v>0</v>
      </c>
      <c r="D242" s="45">
        <v>272800000</v>
      </c>
      <c r="E242" s="45">
        <v>272800000</v>
      </c>
      <c r="F242" s="45">
        <v>272800000</v>
      </c>
      <c r="G242" s="23"/>
      <c r="H242" s="23"/>
      <c r="I242" s="23"/>
      <c r="J242" s="23"/>
    </row>
    <row r="243" spans="1:10" ht="15" customHeight="1" x14ac:dyDescent="0.25">
      <c r="A243" s="23"/>
      <c r="B243" s="27" t="s">
        <v>49</v>
      </c>
      <c r="C243" s="45">
        <v>0</v>
      </c>
      <c r="D243" s="45">
        <v>272800000</v>
      </c>
      <c r="E243" s="45">
        <v>272800000</v>
      </c>
      <c r="F243" s="45">
        <v>272800000</v>
      </c>
      <c r="G243" s="23"/>
      <c r="H243" s="23"/>
      <c r="I243" s="23"/>
      <c r="J243" s="23"/>
    </row>
    <row r="244" spans="1:10" ht="15" customHeight="1" x14ac:dyDescent="0.25">
      <c r="A244" s="23"/>
      <c r="B244" s="27" t="s">
        <v>50</v>
      </c>
      <c r="C244" s="45">
        <v>0</v>
      </c>
      <c r="D244" s="45">
        <v>0</v>
      </c>
      <c r="E244" s="45">
        <v>0</v>
      </c>
      <c r="F244" s="45">
        <v>0</v>
      </c>
      <c r="G244" s="23"/>
      <c r="H244" s="1348"/>
      <c r="I244" s="23"/>
      <c r="J244" s="23"/>
    </row>
    <row r="245" spans="1:10" ht="15" customHeight="1" x14ac:dyDescent="0.25">
      <c r="A245" s="23"/>
      <c r="B245" s="27" t="s">
        <v>51</v>
      </c>
      <c r="C245" s="45">
        <v>0</v>
      </c>
      <c r="D245" s="45">
        <v>44200000</v>
      </c>
      <c r="E245" s="45">
        <v>44200000</v>
      </c>
      <c r="F245" s="45">
        <v>44200000</v>
      </c>
      <c r="G245" s="23"/>
      <c r="H245" s="23"/>
      <c r="I245" s="23"/>
      <c r="J245" s="23"/>
    </row>
    <row r="246" spans="1:10" ht="15" customHeight="1" x14ac:dyDescent="0.25">
      <c r="A246" s="23"/>
      <c r="B246" s="27" t="s">
        <v>49</v>
      </c>
      <c r="C246" s="45">
        <v>0</v>
      </c>
      <c r="D246" s="45">
        <v>44200000</v>
      </c>
      <c r="E246" s="45">
        <v>44200000</v>
      </c>
      <c r="F246" s="45">
        <v>44200000</v>
      </c>
      <c r="G246" s="23"/>
      <c r="H246" s="23"/>
      <c r="I246" s="23"/>
      <c r="J246" s="23"/>
    </row>
    <row r="247" spans="1:10" ht="15" customHeight="1" x14ac:dyDescent="0.25">
      <c r="A247" s="23"/>
      <c r="B247" s="27" t="s">
        <v>50</v>
      </c>
      <c r="C247" s="45">
        <v>0</v>
      </c>
      <c r="D247" s="45">
        <v>0</v>
      </c>
      <c r="E247" s="45">
        <v>0</v>
      </c>
      <c r="F247" s="45">
        <v>0</v>
      </c>
      <c r="G247" s="23"/>
      <c r="H247" s="23"/>
      <c r="I247" s="23"/>
      <c r="J247" s="23"/>
    </row>
    <row r="248" spans="1:10" ht="15" customHeight="1" x14ac:dyDescent="0.25">
      <c r="A248" s="23"/>
      <c r="B248" s="27" t="s">
        <v>52</v>
      </c>
      <c r="C248" s="45">
        <v>0</v>
      </c>
      <c r="D248" s="45">
        <v>169000000</v>
      </c>
      <c r="E248" s="45">
        <v>145000000</v>
      </c>
      <c r="F248" s="45">
        <v>150000000</v>
      </c>
      <c r="G248" s="23"/>
      <c r="H248" s="23"/>
      <c r="I248" s="23"/>
      <c r="J248" s="23"/>
    </row>
    <row r="249" spans="1:10" ht="15" customHeight="1" x14ac:dyDescent="0.25">
      <c r="A249" s="23"/>
      <c r="B249" s="27" t="s">
        <v>49</v>
      </c>
      <c r="C249" s="45">
        <v>0</v>
      </c>
      <c r="D249" s="45">
        <v>169000000</v>
      </c>
      <c r="E249" s="45">
        <v>145000000</v>
      </c>
      <c r="F249" s="45">
        <v>150000000</v>
      </c>
      <c r="G249" s="23"/>
      <c r="H249" s="23"/>
      <c r="I249" s="23"/>
      <c r="J249" s="23"/>
    </row>
    <row r="250" spans="1:10" ht="15" customHeight="1" x14ac:dyDescent="0.25">
      <c r="A250" s="23"/>
      <c r="B250" s="27" t="s">
        <v>50</v>
      </c>
      <c r="C250" s="45">
        <v>0</v>
      </c>
      <c r="D250" s="45">
        <v>0</v>
      </c>
      <c r="E250" s="45">
        <v>0</v>
      </c>
      <c r="F250" s="45">
        <v>0</v>
      </c>
      <c r="G250" s="23"/>
      <c r="H250" s="23"/>
      <c r="I250" s="23"/>
      <c r="J250" s="23"/>
    </row>
    <row r="251" spans="1:10" ht="15" customHeight="1" x14ac:dyDescent="0.25">
      <c r="A251" s="23"/>
      <c r="B251" s="27" t="s">
        <v>53</v>
      </c>
      <c r="C251" s="45">
        <v>0</v>
      </c>
      <c r="D251" s="45">
        <v>0</v>
      </c>
      <c r="E251" s="45">
        <v>0</v>
      </c>
      <c r="F251" s="45">
        <v>0</v>
      </c>
      <c r="G251" s="23"/>
      <c r="H251" s="23"/>
      <c r="I251" s="23"/>
      <c r="J251" s="23"/>
    </row>
    <row r="252" spans="1:10" ht="15" customHeight="1" x14ac:dyDescent="0.25">
      <c r="A252" s="23"/>
      <c r="B252" s="27" t="s">
        <v>49</v>
      </c>
      <c r="C252" s="45">
        <v>0</v>
      </c>
      <c r="D252" s="45">
        <v>0</v>
      </c>
      <c r="E252" s="45">
        <v>0</v>
      </c>
      <c r="F252" s="45">
        <v>0</v>
      </c>
      <c r="G252" s="23"/>
      <c r="H252" s="23"/>
      <c r="I252" s="23"/>
      <c r="J252" s="23"/>
    </row>
    <row r="253" spans="1:10" ht="15" customHeight="1" x14ac:dyDescent="0.25">
      <c r="A253" s="23"/>
      <c r="B253" s="27" t="s">
        <v>50</v>
      </c>
      <c r="C253" s="45">
        <v>0</v>
      </c>
      <c r="D253" s="45">
        <v>0</v>
      </c>
      <c r="E253" s="45">
        <v>0</v>
      </c>
      <c r="F253" s="45">
        <v>0</v>
      </c>
      <c r="G253" s="23"/>
      <c r="H253" s="23"/>
      <c r="I253" s="23"/>
      <c r="J253" s="23"/>
    </row>
    <row r="254" spans="1:10" ht="20.100000000000001" customHeight="1" x14ac:dyDescent="0.25">
      <c r="A254" s="23"/>
      <c r="B254" s="27" t="s">
        <v>172</v>
      </c>
      <c r="C254" s="46">
        <v>0</v>
      </c>
      <c r="D254" s="46">
        <v>0</v>
      </c>
      <c r="E254" s="46">
        <v>0</v>
      </c>
      <c r="F254" s="46">
        <v>0</v>
      </c>
      <c r="G254" s="23"/>
      <c r="H254" s="23"/>
      <c r="I254" s="23"/>
      <c r="J254" s="23"/>
    </row>
    <row r="255" spans="1:10" ht="15" customHeight="1" x14ac:dyDescent="0.25">
      <c r="A255" s="23"/>
      <c r="B255" s="27" t="s">
        <v>49</v>
      </c>
      <c r="C255" s="45">
        <v>0</v>
      </c>
      <c r="D255" s="45">
        <v>0</v>
      </c>
      <c r="E255" s="45">
        <v>0</v>
      </c>
      <c r="F255" s="45">
        <v>0</v>
      </c>
      <c r="G255" s="23"/>
      <c r="H255" s="23"/>
      <c r="I255" s="23"/>
      <c r="J255" s="23"/>
    </row>
    <row r="256" spans="1:10" ht="15" customHeight="1" x14ac:dyDescent="0.25">
      <c r="A256" s="23"/>
      <c r="B256" s="27" t="s">
        <v>50</v>
      </c>
      <c r="C256" s="45">
        <v>0</v>
      </c>
      <c r="D256" s="45">
        <v>0</v>
      </c>
      <c r="E256" s="45">
        <v>0</v>
      </c>
      <c r="F256" s="45">
        <v>0</v>
      </c>
      <c r="G256" s="23"/>
      <c r="H256" s="23"/>
      <c r="I256" s="23"/>
      <c r="J256" s="23"/>
    </row>
    <row r="257" spans="1:10" ht="15" customHeight="1" x14ac:dyDescent="0.25">
      <c r="A257" s="23"/>
      <c r="B257" s="27" t="s">
        <v>55</v>
      </c>
      <c r="C257" s="45">
        <v>0</v>
      </c>
      <c r="D257" s="45">
        <v>40000000</v>
      </c>
      <c r="E257" s="45">
        <v>40000000</v>
      </c>
      <c r="F257" s="45">
        <v>40000000</v>
      </c>
      <c r="G257" s="23"/>
      <c r="H257" s="23"/>
      <c r="I257" s="23"/>
      <c r="J257" s="23"/>
    </row>
    <row r="258" spans="1:10" ht="15" customHeight="1" x14ac:dyDescent="0.25">
      <c r="A258" s="23"/>
      <c r="B258" s="27" t="s">
        <v>49</v>
      </c>
      <c r="C258" s="45">
        <v>0</v>
      </c>
      <c r="D258" s="45">
        <v>40000000</v>
      </c>
      <c r="E258" s="45">
        <v>40000000</v>
      </c>
      <c r="F258" s="45">
        <v>40000000</v>
      </c>
      <c r="G258" s="23"/>
      <c r="H258" s="23"/>
      <c r="I258" s="23"/>
      <c r="J258" s="23"/>
    </row>
    <row r="259" spans="1:10" ht="15" customHeight="1" x14ac:dyDescent="0.25">
      <c r="A259" s="23"/>
      <c r="B259" s="27" t="s">
        <v>50</v>
      </c>
      <c r="C259" s="45">
        <v>0</v>
      </c>
      <c r="D259" s="45">
        <v>0</v>
      </c>
      <c r="E259" s="45">
        <v>0</v>
      </c>
      <c r="F259" s="45">
        <v>0</v>
      </c>
      <c r="G259" s="23"/>
      <c r="H259" s="23"/>
      <c r="I259" s="23"/>
      <c r="J259" s="23"/>
    </row>
    <row r="260" spans="1:10" ht="15" customHeight="1" x14ac:dyDescent="0.25">
      <c r="A260" s="23"/>
      <c r="B260" s="27" t="s">
        <v>56</v>
      </c>
      <c r="C260" s="45">
        <v>0</v>
      </c>
      <c r="D260" s="45">
        <v>0</v>
      </c>
      <c r="E260" s="45">
        <v>0</v>
      </c>
      <c r="F260" s="45">
        <v>0</v>
      </c>
      <c r="G260" s="23"/>
      <c r="H260" s="23"/>
      <c r="I260" s="23"/>
      <c r="J260" s="23"/>
    </row>
    <row r="261" spans="1:10" ht="15" customHeight="1" x14ac:dyDescent="0.25">
      <c r="A261" s="23"/>
      <c r="B261" s="27" t="s">
        <v>49</v>
      </c>
      <c r="C261" s="45">
        <v>0</v>
      </c>
      <c r="D261" s="45">
        <v>0</v>
      </c>
      <c r="E261" s="45">
        <v>0</v>
      </c>
      <c r="F261" s="45">
        <v>0</v>
      </c>
      <c r="G261" s="23"/>
      <c r="H261" s="23"/>
      <c r="I261" s="23"/>
      <c r="J261" s="23"/>
    </row>
    <row r="262" spans="1:10" ht="15" customHeight="1" x14ac:dyDescent="0.25">
      <c r="A262" s="23"/>
      <c r="B262" s="27" t="s">
        <v>50</v>
      </c>
      <c r="C262" s="45">
        <v>0</v>
      </c>
      <c r="D262" s="45">
        <v>0</v>
      </c>
      <c r="E262" s="45">
        <v>0</v>
      </c>
      <c r="F262" s="45">
        <v>0</v>
      </c>
      <c r="G262" s="23"/>
      <c r="H262" s="23"/>
      <c r="I262" s="23"/>
      <c r="J262" s="23"/>
    </row>
    <row r="263" spans="1:10" ht="15" customHeight="1" x14ac:dyDescent="0.25">
      <c r="A263" s="23"/>
      <c r="B263" s="27" t="s">
        <v>57</v>
      </c>
      <c r="C263" s="45">
        <v>0</v>
      </c>
      <c r="D263" s="45">
        <v>0</v>
      </c>
      <c r="E263" s="45">
        <v>0</v>
      </c>
      <c r="F263" s="45">
        <v>0</v>
      </c>
      <c r="G263" s="23"/>
      <c r="H263" s="23"/>
      <c r="I263" s="23"/>
      <c r="J263" s="23"/>
    </row>
    <row r="264" spans="1:10" ht="15" customHeight="1" x14ac:dyDescent="0.25">
      <c r="A264" s="23"/>
      <c r="B264" s="27" t="s">
        <v>49</v>
      </c>
      <c r="C264" s="45">
        <v>0</v>
      </c>
      <c r="D264" s="45">
        <v>0</v>
      </c>
      <c r="E264" s="45">
        <v>0</v>
      </c>
      <c r="F264" s="45">
        <v>0</v>
      </c>
      <c r="G264" s="23"/>
      <c r="H264" s="23"/>
      <c r="I264" s="23"/>
      <c r="J264" s="23"/>
    </row>
    <row r="265" spans="1:10" ht="15" customHeight="1" x14ac:dyDescent="0.25">
      <c r="A265" s="23"/>
      <c r="B265" s="27" t="s">
        <v>58</v>
      </c>
      <c r="C265" s="45">
        <v>0</v>
      </c>
      <c r="D265" s="45">
        <v>0</v>
      </c>
      <c r="E265" s="45">
        <v>0</v>
      </c>
      <c r="F265" s="45">
        <v>0</v>
      </c>
      <c r="G265" s="23"/>
      <c r="H265" s="23"/>
      <c r="I265" s="23"/>
      <c r="J265" s="23"/>
    </row>
    <row r="266" spans="1:10" ht="15" customHeight="1" x14ac:dyDescent="0.25">
      <c r="A266" s="23"/>
      <c r="B266" s="27" t="s">
        <v>59</v>
      </c>
      <c r="C266" s="45">
        <v>0</v>
      </c>
      <c r="D266" s="45">
        <v>0</v>
      </c>
      <c r="E266" s="45">
        <v>0</v>
      </c>
      <c r="F266" s="45">
        <v>0</v>
      </c>
      <c r="G266" s="23"/>
      <c r="H266" s="23"/>
      <c r="I266" s="23"/>
      <c r="J266" s="23"/>
    </row>
    <row r="267" spans="1:10" ht="15" customHeight="1" x14ac:dyDescent="0.25">
      <c r="A267" s="23"/>
      <c r="B267" s="27" t="s">
        <v>60</v>
      </c>
      <c r="C267" s="45">
        <v>0</v>
      </c>
      <c r="D267" s="45">
        <v>0</v>
      </c>
      <c r="E267" s="45">
        <v>0</v>
      </c>
      <c r="F267" s="45">
        <v>0</v>
      </c>
      <c r="G267" s="23"/>
      <c r="H267" s="23"/>
      <c r="I267" s="23"/>
      <c r="J267" s="23"/>
    </row>
    <row r="268" spans="1:10" ht="15" customHeight="1" x14ac:dyDescent="0.25">
      <c r="A268" s="23"/>
      <c r="B268" s="27" t="s">
        <v>61</v>
      </c>
      <c r="C268" s="45">
        <v>0</v>
      </c>
      <c r="D268" s="45">
        <v>0</v>
      </c>
      <c r="E268" s="45">
        <v>0</v>
      </c>
      <c r="F268" s="45">
        <v>0</v>
      </c>
      <c r="G268" s="23"/>
      <c r="H268" s="23"/>
      <c r="I268" s="23"/>
      <c r="J268" s="23"/>
    </row>
    <row r="269" spans="1:10" ht="15" customHeight="1" x14ac:dyDescent="0.25">
      <c r="A269" s="23"/>
      <c r="B269" s="27" t="s">
        <v>62</v>
      </c>
      <c r="C269" s="45">
        <v>0</v>
      </c>
      <c r="D269" s="45">
        <v>50000000</v>
      </c>
      <c r="E269" s="45">
        <v>50000000</v>
      </c>
      <c r="F269" s="45">
        <v>50000000</v>
      </c>
      <c r="G269" s="23"/>
      <c r="H269" s="23"/>
      <c r="I269" s="23"/>
      <c r="J269" s="23"/>
    </row>
    <row r="270" spans="1:10" ht="15" customHeight="1" x14ac:dyDescent="0.25">
      <c r="A270" s="23"/>
      <c r="B270" s="27" t="s">
        <v>49</v>
      </c>
      <c r="C270" s="45">
        <v>0</v>
      </c>
      <c r="D270" s="45">
        <v>50000000</v>
      </c>
      <c r="E270" s="45">
        <v>50000000</v>
      </c>
      <c r="F270" s="45">
        <v>50000000</v>
      </c>
      <c r="G270" s="23"/>
      <c r="H270" s="23"/>
      <c r="I270" s="23"/>
      <c r="J270" s="23"/>
    </row>
    <row r="271" spans="1:10" ht="15" customHeight="1" x14ac:dyDescent="0.25">
      <c r="A271" s="23"/>
      <c r="B271" s="27" t="s">
        <v>58</v>
      </c>
      <c r="C271" s="45">
        <v>0</v>
      </c>
      <c r="D271" s="45">
        <v>0</v>
      </c>
      <c r="E271" s="45">
        <v>0</v>
      </c>
      <c r="F271" s="45">
        <v>0</v>
      </c>
      <c r="G271" s="23"/>
      <c r="H271" s="23"/>
      <c r="I271" s="23"/>
      <c r="J271" s="23"/>
    </row>
    <row r="272" spans="1:10" ht="15" customHeight="1" x14ac:dyDescent="0.25">
      <c r="A272" s="23"/>
      <c r="B272" s="27" t="s">
        <v>59</v>
      </c>
      <c r="C272" s="45">
        <v>0</v>
      </c>
      <c r="D272" s="45">
        <v>0</v>
      </c>
      <c r="E272" s="45">
        <v>0</v>
      </c>
      <c r="F272" s="45">
        <v>0</v>
      </c>
      <c r="G272" s="23"/>
      <c r="H272" s="23"/>
      <c r="I272" s="23"/>
      <c r="J272" s="23"/>
    </row>
    <row r="273" spans="1:10" ht="15" customHeight="1" x14ac:dyDescent="0.25">
      <c r="A273" s="23"/>
      <c r="B273" s="27" t="s">
        <v>60</v>
      </c>
      <c r="C273" s="45">
        <v>0</v>
      </c>
      <c r="D273" s="45">
        <v>0</v>
      </c>
      <c r="E273" s="45">
        <v>0</v>
      </c>
      <c r="F273" s="45">
        <v>0</v>
      </c>
      <c r="G273" s="23"/>
      <c r="H273" s="23"/>
      <c r="I273" s="23"/>
      <c r="J273" s="23"/>
    </row>
    <row r="274" spans="1:10" ht="15" customHeight="1" x14ac:dyDescent="0.25">
      <c r="A274" s="23"/>
      <c r="B274" s="27" t="s">
        <v>61</v>
      </c>
      <c r="C274" s="45">
        <v>0</v>
      </c>
      <c r="D274" s="45">
        <v>0</v>
      </c>
      <c r="E274" s="45">
        <v>0</v>
      </c>
      <c r="F274" s="45">
        <v>0</v>
      </c>
      <c r="G274" s="23"/>
      <c r="H274" s="23"/>
      <c r="I274" s="23"/>
      <c r="J274" s="23"/>
    </row>
    <row r="275" spans="1:10" ht="15" customHeight="1" x14ac:dyDescent="0.25">
      <c r="A275" s="23"/>
      <c r="B275" s="27" t="s">
        <v>63</v>
      </c>
      <c r="C275" s="45">
        <v>0</v>
      </c>
      <c r="D275" s="45">
        <v>0</v>
      </c>
      <c r="E275" s="45">
        <v>0</v>
      </c>
      <c r="F275" s="45">
        <v>0</v>
      </c>
      <c r="G275" s="23"/>
      <c r="H275" s="23"/>
      <c r="I275" s="23"/>
      <c r="J275" s="23"/>
    </row>
    <row r="276" spans="1:10" ht="15" customHeight="1" x14ac:dyDescent="0.25">
      <c r="A276" s="23"/>
      <c r="B276" s="27" t="s">
        <v>49</v>
      </c>
      <c r="C276" s="45">
        <v>0</v>
      </c>
      <c r="D276" s="45">
        <v>0</v>
      </c>
      <c r="E276" s="45">
        <v>0</v>
      </c>
      <c r="F276" s="45">
        <v>0</v>
      </c>
      <c r="G276" s="23"/>
      <c r="H276" s="23"/>
      <c r="I276" s="23"/>
      <c r="J276" s="23"/>
    </row>
    <row r="277" spans="1:10" ht="15" customHeight="1" x14ac:dyDescent="0.25">
      <c r="A277" s="23"/>
      <c r="B277" s="27" t="s">
        <v>58</v>
      </c>
      <c r="C277" s="45">
        <v>0</v>
      </c>
      <c r="D277" s="45">
        <v>0</v>
      </c>
      <c r="E277" s="45">
        <v>0</v>
      </c>
      <c r="F277" s="45">
        <v>0</v>
      </c>
      <c r="G277" s="23"/>
      <c r="H277" s="23"/>
      <c r="I277" s="23"/>
      <c r="J277" s="23"/>
    </row>
    <row r="278" spans="1:10" ht="15" customHeight="1" x14ac:dyDescent="0.25">
      <c r="A278" s="23"/>
      <c r="B278" s="27" t="s">
        <v>59</v>
      </c>
      <c r="C278" s="45">
        <v>0</v>
      </c>
      <c r="D278" s="45">
        <v>0</v>
      </c>
      <c r="E278" s="45">
        <v>0</v>
      </c>
      <c r="F278" s="45">
        <v>0</v>
      </c>
      <c r="G278" s="23"/>
      <c r="H278" s="23"/>
      <c r="I278" s="23"/>
      <c r="J278" s="23"/>
    </row>
    <row r="279" spans="1:10" ht="15" customHeight="1" x14ac:dyDescent="0.25">
      <c r="A279" s="23"/>
      <c r="B279" s="27" t="s">
        <v>60</v>
      </c>
      <c r="C279" s="45">
        <v>0</v>
      </c>
      <c r="D279" s="45">
        <v>0</v>
      </c>
      <c r="E279" s="45">
        <v>0</v>
      </c>
      <c r="F279" s="45">
        <v>0</v>
      </c>
      <c r="G279" s="23"/>
      <c r="H279" s="23"/>
      <c r="I279" s="23"/>
      <c r="J279" s="23"/>
    </row>
    <row r="280" spans="1:10" ht="15" customHeight="1" x14ac:dyDescent="0.25">
      <c r="A280" s="23"/>
      <c r="B280" s="27" t="s">
        <v>61</v>
      </c>
      <c r="C280" s="45">
        <v>0</v>
      </c>
      <c r="D280" s="45">
        <v>0</v>
      </c>
      <c r="E280" s="45">
        <v>0</v>
      </c>
      <c r="F280" s="45">
        <v>0</v>
      </c>
      <c r="G280" s="23"/>
      <c r="H280" s="23"/>
      <c r="I280" s="23"/>
      <c r="J280" s="23"/>
    </row>
    <row r="281" spans="1:10" ht="15" customHeight="1" x14ac:dyDescent="0.25">
      <c r="A281" s="23"/>
      <c r="B281" s="27" t="s">
        <v>64</v>
      </c>
      <c r="C281" s="45">
        <v>0</v>
      </c>
      <c r="D281" s="45">
        <v>0</v>
      </c>
      <c r="E281" s="45">
        <v>0</v>
      </c>
      <c r="F281" s="45">
        <v>0</v>
      </c>
      <c r="G281" s="23"/>
      <c r="H281" s="23"/>
      <c r="I281" s="23"/>
      <c r="J281" s="23"/>
    </row>
    <row r="282" spans="1:10" ht="15" customHeight="1" x14ac:dyDescent="0.25">
      <c r="A282" s="23"/>
      <c r="B282" s="27" t="s">
        <v>65</v>
      </c>
      <c r="C282" s="45">
        <v>0</v>
      </c>
      <c r="D282" s="45">
        <v>0</v>
      </c>
      <c r="E282" s="45">
        <v>0</v>
      </c>
      <c r="F282" s="45">
        <v>0</v>
      </c>
      <c r="G282" s="23"/>
      <c r="H282" s="23"/>
      <c r="I282" s="23"/>
      <c r="J282" s="23"/>
    </row>
    <row r="283" spans="1:10" ht="20.100000000000001" customHeight="1" x14ac:dyDescent="0.25">
      <c r="A283" s="23"/>
      <c r="B283" s="47" t="s">
        <v>18</v>
      </c>
      <c r="C283" s="23"/>
      <c r="D283" s="23"/>
      <c r="E283" s="23"/>
      <c r="F283" s="23"/>
      <c r="G283" s="23"/>
      <c r="H283" s="23"/>
      <c r="I283" s="23"/>
      <c r="J283" s="23"/>
    </row>
  </sheetData>
  <mergeCells count="31">
    <mergeCell ref="B12:F12"/>
    <mergeCell ref="B1:F1"/>
    <mergeCell ref="B2:F2"/>
    <mergeCell ref="C3:F3"/>
    <mergeCell ref="C4:F4"/>
    <mergeCell ref="C5:F5"/>
    <mergeCell ref="C6:F6"/>
    <mergeCell ref="C7:F7"/>
    <mergeCell ref="B8:F8"/>
    <mergeCell ref="B9:F9"/>
    <mergeCell ref="C10:F10"/>
    <mergeCell ref="C11:F11"/>
    <mergeCell ref="C128:F128"/>
    <mergeCell ref="C13:F13"/>
    <mergeCell ref="C14:F14"/>
    <mergeCell ref="C15:F15"/>
    <mergeCell ref="C16:F16"/>
    <mergeCell ref="B25:F25"/>
    <mergeCell ref="C70:F70"/>
    <mergeCell ref="C71:F71"/>
    <mergeCell ref="C72:F72"/>
    <mergeCell ref="B81:F81"/>
    <mergeCell ref="C126:F126"/>
    <mergeCell ref="C127:F127"/>
    <mergeCell ref="B195:F195"/>
    <mergeCell ref="B137:F137"/>
    <mergeCell ref="B182:F182"/>
    <mergeCell ref="C183:F183"/>
    <mergeCell ref="C184:F184"/>
    <mergeCell ref="C185:F185"/>
    <mergeCell ref="C186:F186"/>
  </mergeCells>
  <pageMargins left="0" right="0" top="0" bottom="0" header="0" footer="0"/>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M236"/>
  <sheetViews>
    <sheetView view="pageBreakPreview" topLeftCell="A219" zoomScale="60" zoomScaleNormal="100" workbookViewId="0">
      <selection activeCell="AA266" sqref="AA266"/>
    </sheetView>
  </sheetViews>
  <sheetFormatPr defaultRowHeight="15" x14ac:dyDescent="0.25"/>
  <cols>
    <col min="1" max="1" width="4" style="564" customWidth="1"/>
    <col min="2" max="2" width="28.5703125" style="564" customWidth="1"/>
    <col min="3" max="3" width="13" style="564" customWidth="1"/>
    <col min="4" max="4" width="12.7109375" style="564" customWidth="1"/>
    <col min="5" max="5" width="11.28515625" style="564" customWidth="1"/>
    <col min="6" max="6" width="16.140625" style="564" customWidth="1"/>
    <col min="7" max="8" width="9.140625" style="564"/>
    <col min="9" max="9" width="10.42578125" style="564" customWidth="1"/>
    <col min="10" max="10" width="11" style="564" bestFit="1" customWidth="1"/>
    <col min="11" max="16384" width="9.140625" style="564"/>
  </cols>
  <sheetData>
    <row r="2" spans="1:7" ht="18" customHeight="1" x14ac:dyDescent="0.25">
      <c r="A2" s="2355" t="s">
        <v>402</v>
      </c>
      <c r="B2" s="2355"/>
      <c r="C2" s="2355"/>
      <c r="D2" s="2355"/>
      <c r="E2" s="2355"/>
      <c r="F2" s="2355"/>
      <c r="G2" s="563"/>
    </row>
    <row r="3" spans="1:7" ht="18" customHeight="1" x14ac:dyDescent="0.25">
      <c r="A3" s="562"/>
      <c r="B3" s="2356" t="s">
        <v>403</v>
      </c>
      <c r="C3" s="2356"/>
      <c r="D3" s="2356"/>
      <c r="E3" s="2356"/>
      <c r="F3" s="2356"/>
      <c r="G3" s="562"/>
    </row>
    <row r="4" spans="1:7" ht="15.75" thickBot="1" x14ac:dyDescent="0.3"/>
    <row r="5" spans="1:7" ht="15.75" thickBot="1" x14ac:dyDescent="0.3">
      <c r="B5" s="565" t="s">
        <v>6</v>
      </c>
      <c r="C5" s="2357" t="s">
        <v>686</v>
      </c>
      <c r="D5" s="2357"/>
      <c r="E5" s="2357"/>
      <c r="F5" s="2357"/>
    </row>
    <row r="6" spans="1:7" ht="15.75" thickBot="1" x14ac:dyDescent="0.3">
      <c r="B6" s="565" t="s">
        <v>8</v>
      </c>
      <c r="C6" s="2358" t="s">
        <v>599</v>
      </c>
      <c r="D6" s="2359"/>
      <c r="E6" s="2359"/>
      <c r="F6" s="2360"/>
    </row>
    <row r="7" spans="1:7" ht="15.75" thickBot="1" x14ac:dyDescent="0.3">
      <c r="B7" s="565" t="s">
        <v>10</v>
      </c>
      <c r="C7" s="2361" t="s">
        <v>406</v>
      </c>
      <c r="D7" s="2362"/>
      <c r="E7" s="2362"/>
      <c r="F7" s="2363"/>
    </row>
    <row r="8" spans="1:7" ht="15.75" thickBot="1" x14ac:dyDescent="0.3">
      <c r="B8" s="2352" t="s">
        <v>12</v>
      </c>
      <c r="C8" s="2353"/>
      <c r="D8" s="2353"/>
      <c r="E8" s="2353"/>
      <c r="F8" s="2354"/>
    </row>
    <row r="9" spans="1:7" ht="15.75" thickBot="1" x14ac:dyDescent="0.3">
      <c r="B9" s="2339" t="s">
        <v>687</v>
      </c>
      <c r="C9" s="2340"/>
      <c r="D9" s="2340"/>
      <c r="E9" s="2340"/>
      <c r="F9" s="2341"/>
    </row>
    <row r="10" spans="1:7" ht="21" customHeight="1" thickBot="1" x14ac:dyDescent="0.3">
      <c r="B10" s="2339"/>
      <c r="C10" s="2340"/>
      <c r="D10" s="2340"/>
      <c r="E10" s="2340"/>
      <c r="F10" s="2341"/>
    </row>
    <row r="11" spans="1:7" ht="15.75" hidden="1" thickBot="1" x14ac:dyDescent="0.3">
      <c r="B11" s="2339"/>
      <c r="C11" s="2340"/>
      <c r="D11" s="2340"/>
      <c r="E11" s="2340"/>
      <c r="F11" s="2341"/>
    </row>
    <row r="12" spans="1:7" ht="38.25" customHeight="1" thickBot="1" x14ac:dyDescent="0.3">
      <c r="B12" s="566" t="s">
        <v>14</v>
      </c>
      <c r="C12" s="2342" t="s">
        <v>688</v>
      </c>
      <c r="D12" s="2328"/>
      <c r="E12" s="2328"/>
      <c r="F12" s="2329"/>
    </row>
    <row r="13" spans="1:7" ht="23.25" customHeight="1" x14ac:dyDescent="0.25">
      <c r="B13" s="2302" t="s">
        <v>179</v>
      </c>
      <c r="C13" s="567">
        <v>2023</v>
      </c>
      <c r="D13" s="567">
        <v>2024</v>
      </c>
      <c r="E13" s="567">
        <v>2025</v>
      </c>
      <c r="F13" s="567">
        <v>2026</v>
      </c>
    </row>
    <row r="14" spans="1:7" ht="15.75" thickBot="1" x14ac:dyDescent="0.3">
      <c r="B14" s="2303"/>
      <c r="C14" s="569" t="s">
        <v>22</v>
      </c>
      <c r="D14" s="569" t="s">
        <v>23</v>
      </c>
      <c r="E14" s="569" t="s">
        <v>23</v>
      </c>
      <c r="F14" s="569" t="s">
        <v>23</v>
      </c>
    </row>
    <row r="15" spans="1:7" ht="45" customHeight="1" thickBot="1" x14ac:dyDescent="0.3">
      <c r="B15" s="570" t="s">
        <v>689</v>
      </c>
      <c r="C15" s="571">
        <v>0.18</v>
      </c>
      <c r="D15" s="571">
        <v>0.16</v>
      </c>
      <c r="E15" s="571">
        <v>0.13</v>
      </c>
      <c r="F15" s="571">
        <v>0.09</v>
      </c>
    </row>
    <row r="16" spans="1:7" ht="39" customHeight="1" thickBot="1" x14ac:dyDescent="0.3">
      <c r="B16" s="572" t="s">
        <v>422</v>
      </c>
      <c r="C16" s="2343" t="s">
        <v>690</v>
      </c>
      <c r="D16" s="2344"/>
      <c r="E16" s="2344"/>
      <c r="F16" s="2345"/>
    </row>
    <row r="17" spans="2:12" ht="23.25" customHeight="1" thickBot="1" x14ac:dyDescent="0.3">
      <c r="B17" s="2310" t="s">
        <v>489</v>
      </c>
      <c r="C17" s="2311"/>
      <c r="D17" s="2311"/>
      <c r="E17" s="2311"/>
      <c r="F17" s="2312"/>
      <c r="I17" s="573"/>
      <c r="K17" s="573"/>
    </row>
    <row r="18" spans="2:12" ht="39" customHeight="1" thickBot="1" x14ac:dyDescent="0.3">
      <c r="B18" s="570" t="s">
        <v>691</v>
      </c>
      <c r="C18" s="574">
        <v>1</v>
      </c>
      <c r="D18" s="574">
        <v>1</v>
      </c>
      <c r="E18" s="574">
        <v>1</v>
      </c>
      <c r="F18" s="574">
        <v>1</v>
      </c>
    </row>
    <row r="19" spans="2:12" ht="40.5" customHeight="1" thickBot="1" x14ac:dyDescent="0.3">
      <c r="B19" s="570" t="s">
        <v>692</v>
      </c>
      <c r="C19" s="574">
        <v>1</v>
      </c>
      <c r="D19" s="574">
        <v>1</v>
      </c>
      <c r="E19" s="574">
        <v>1</v>
      </c>
      <c r="F19" s="574">
        <v>1</v>
      </c>
    </row>
    <row r="20" spans="2:12" ht="24" customHeight="1" thickBot="1" x14ac:dyDescent="0.3">
      <c r="B20" s="2346" t="s">
        <v>493</v>
      </c>
      <c r="C20" s="2347"/>
      <c r="D20" s="2347"/>
      <c r="E20" s="2347"/>
      <c r="F20" s="2348"/>
    </row>
    <row r="21" spans="2:12" ht="15.75" thickBot="1" x14ac:dyDescent="0.3">
      <c r="B21" s="2330" t="s">
        <v>424</v>
      </c>
      <c r="C21" s="2331"/>
      <c r="D21" s="2331"/>
      <c r="E21" s="2331"/>
      <c r="F21" s="2332"/>
    </row>
    <row r="22" spans="2:12" ht="18.75" customHeight="1" thickBot="1" x14ac:dyDescent="0.3">
      <c r="B22" s="575" t="s">
        <v>425</v>
      </c>
      <c r="C22" s="2327" t="s">
        <v>693</v>
      </c>
      <c r="D22" s="2328"/>
      <c r="E22" s="2328"/>
      <c r="F22" s="2329"/>
    </row>
    <row r="23" spans="2:12" ht="31.5" customHeight="1" thickBot="1" x14ac:dyDescent="0.3">
      <c r="B23" s="570" t="s">
        <v>427</v>
      </c>
      <c r="C23" s="2310" t="s">
        <v>694</v>
      </c>
      <c r="D23" s="2311"/>
      <c r="E23" s="2311"/>
      <c r="F23" s="2312"/>
    </row>
    <row r="24" spans="2:12" ht="15.75" customHeight="1" thickBot="1" x14ac:dyDescent="0.3">
      <c r="B24" s="570" t="s">
        <v>21</v>
      </c>
      <c r="C24" s="2349" t="s">
        <v>695</v>
      </c>
      <c r="D24" s="2350"/>
      <c r="E24" s="2350"/>
      <c r="F24" s="2351"/>
    </row>
    <row r="25" spans="2:12" ht="12.75" customHeight="1" x14ac:dyDescent="0.25">
      <c r="B25" s="2302"/>
      <c r="C25" s="576">
        <v>2023</v>
      </c>
      <c r="D25" s="576">
        <v>2024</v>
      </c>
      <c r="E25" s="576">
        <v>2025</v>
      </c>
      <c r="F25" s="576">
        <v>2026</v>
      </c>
    </row>
    <row r="26" spans="2:12" ht="9" customHeight="1" thickBot="1" x14ac:dyDescent="0.3">
      <c r="B26" s="2303"/>
      <c r="C26" s="577" t="s">
        <v>22</v>
      </c>
      <c r="D26" s="577" t="s">
        <v>23</v>
      </c>
      <c r="E26" s="577" t="s">
        <v>23</v>
      </c>
      <c r="F26" s="577" t="s">
        <v>23</v>
      </c>
    </row>
    <row r="27" spans="2:12" ht="15.75" thickBot="1" x14ac:dyDescent="0.3">
      <c r="B27" s="570" t="s">
        <v>33</v>
      </c>
      <c r="C27" s="578">
        <v>250</v>
      </c>
      <c r="D27" s="578">
        <v>250</v>
      </c>
      <c r="E27" s="578">
        <v>250</v>
      </c>
      <c r="F27" s="578">
        <v>250</v>
      </c>
    </row>
    <row r="28" spans="2:12" ht="15.75" thickBot="1" x14ac:dyDescent="0.3">
      <c r="B28" s="570" t="s">
        <v>431</v>
      </c>
      <c r="C28" s="578">
        <f>C57</f>
        <v>35051</v>
      </c>
      <c r="D28" s="578">
        <f>D57</f>
        <v>34851</v>
      </c>
      <c r="E28" s="578">
        <f t="shared" ref="E28:F28" si="0">E57</f>
        <v>34851</v>
      </c>
      <c r="F28" s="578">
        <f t="shared" si="0"/>
        <v>34851</v>
      </c>
    </row>
    <row r="29" spans="2:12" ht="15.75" thickBot="1" x14ac:dyDescent="0.3">
      <c r="B29" s="570" t="s">
        <v>432</v>
      </c>
      <c r="C29" s="578">
        <f>C28/C27</f>
        <v>140.20400000000001</v>
      </c>
      <c r="D29" s="578">
        <f t="shared" ref="D29:F29" si="1">D28/D27</f>
        <v>139.404</v>
      </c>
      <c r="E29" s="578">
        <f t="shared" si="1"/>
        <v>139.404</v>
      </c>
      <c r="F29" s="578">
        <f t="shared" si="1"/>
        <v>139.404</v>
      </c>
    </row>
    <row r="30" spans="2:12" ht="15.75" thickBot="1" x14ac:dyDescent="0.3">
      <c r="B30" s="570" t="s">
        <v>433</v>
      </c>
      <c r="C30" s="568" t="s">
        <v>499</v>
      </c>
      <c r="D30" s="579">
        <f>D27/C27-1</f>
        <v>0</v>
      </c>
      <c r="E30" s="579">
        <f t="shared" ref="E30:F32" si="2">E27/D27-1</f>
        <v>0</v>
      </c>
      <c r="F30" s="579">
        <f t="shared" si="2"/>
        <v>0</v>
      </c>
      <c r="H30" s="580"/>
      <c r="I30" s="580"/>
      <c r="J30" s="580"/>
      <c r="K30" s="580"/>
      <c r="L30" s="580"/>
    </row>
    <row r="31" spans="2:12" ht="15.75" thickBot="1" x14ac:dyDescent="0.3">
      <c r="B31" s="570" t="s">
        <v>434</v>
      </c>
      <c r="C31" s="568" t="s">
        <v>499</v>
      </c>
      <c r="D31" s="579">
        <f>D28/C28-1</f>
        <v>-5.7059712989643296E-3</v>
      </c>
      <c r="E31" s="579">
        <f t="shared" si="2"/>
        <v>0</v>
      </c>
      <c r="F31" s="579">
        <f t="shared" si="2"/>
        <v>0</v>
      </c>
    </row>
    <row r="32" spans="2:12" ht="15.75" thickBot="1" x14ac:dyDescent="0.3">
      <c r="B32" s="570" t="s">
        <v>47</v>
      </c>
      <c r="C32" s="568" t="s">
        <v>499</v>
      </c>
      <c r="D32" s="579">
        <f>D29/C29-1</f>
        <v>-5.7059712989644407E-3</v>
      </c>
      <c r="E32" s="579">
        <f t="shared" si="2"/>
        <v>0</v>
      </c>
      <c r="F32" s="579">
        <f t="shared" si="2"/>
        <v>0</v>
      </c>
      <c r="H32" s="580"/>
    </row>
    <row r="33" spans="2:6" ht="15.75" thickBot="1" x14ac:dyDescent="0.3">
      <c r="B33" s="2304" t="s">
        <v>565</v>
      </c>
      <c r="C33" s="2305"/>
      <c r="D33" s="2305"/>
      <c r="E33" s="2305"/>
      <c r="F33" s="2306"/>
    </row>
    <row r="34" spans="2:6" ht="12.75" customHeight="1" x14ac:dyDescent="0.25">
      <c r="B34" s="2302"/>
      <c r="C34" s="576">
        <v>2023</v>
      </c>
      <c r="D34" s="576">
        <v>2024</v>
      </c>
      <c r="E34" s="576">
        <v>2025</v>
      </c>
      <c r="F34" s="576">
        <v>2026</v>
      </c>
    </row>
    <row r="35" spans="2:6" ht="9" customHeight="1" thickBot="1" x14ac:dyDescent="0.3">
      <c r="B35" s="2303"/>
      <c r="C35" s="577" t="s">
        <v>22</v>
      </c>
      <c r="D35" s="577" t="s">
        <v>23</v>
      </c>
      <c r="E35" s="577" t="s">
        <v>23</v>
      </c>
      <c r="F35" s="577" t="s">
        <v>23</v>
      </c>
    </row>
    <row r="36" spans="2:6" ht="15.75" thickBot="1" x14ac:dyDescent="0.3">
      <c r="B36" s="581" t="s">
        <v>436</v>
      </c>
      <c r="C36" s="582">
        <f>C37+C38</f>
        <v>24901</v>
      </c>
      <c r="D36" s="582">
        <f>D37+D38</f>
        <v>24901</v>
      </c>
      <c r="E36" s="582">
        <f t="shared" ref="E36:F36" si="3">E37+E38</f>
        <v>24901</v>
      </c>
      <c r="F36" s="582">
        <f t="shared" si="3"/>
        <v>24901</v>
      </c>
    </row>
    <row r="37" spans="2:6" ht="15.75" thickBot="1" x14ac:dyDescent="0.3">
      <c r="B37" s="583" t="s">
        <v>437</v>
      </c>
      <c r="C37" s="584">
        <v>24901</v>
      </c>
      <c r="D37" s="585">
        <v>24901</v>
      </c>
      <c r="E37" s="585">
        <v>24901</v>
      </c>
      <c r="F37" s="585">
        <v>24901</v>
      </c>
    </row>
    <row r="38" spans="2:6" ht="15.75" thickBot="1" x14ac:dyDescent="0.3">
      <c r="B38" s="583" t="s">
        <v>438</v>
      </c>
      <c r="C38" s="585"/>
      <c r="D38" s="585"/>
      <c r="E38" s="585"/>
      <c r="F38" s="585"/>
    </row>
    <row r="39" spans="2:6" ht="24.75" thickBot="1" x14ac:dyDescent="0.3">
      <c r="B39" s="581" t="s">
        <v>478</v>
      </c>
      <c r="C39" s="582">
        <f>C40+C41</f>
        <v>4363</v>
      </c>
      <c r="D39" s="582">
        <f>D40+D41</f>
        <v>4363</v>
      </c>
      <c r="E39" s="582">
        <f t="shared" ref="E39:F39" si="4">E40+E41</f>
        <v>4363</v>
      </c>
      <c r="F39" s="582">
        <f t="shared" si="4"/>
        <v>4363</v>
      </c>
    </row>
    <row r="40" spans="2:6" ht="15.75" thickBot="1" x14ac:dyDescent="0.3">
      <c r="B40" s="583" t="s">
        <v>437</v>
      </c>
      <c r="C40" s="584">
        <v>4363</v>
      </c>
      <c r="D40" s="582">
        <v>4363</v>
      </c>
      <c r="E40" s="582">
        <v>4363</v>
      </c>
      <c r="F40" s="582">
        <v>4363</v>
      </c>
    </row>
    <row r="41" spans="2:6" ht="15.75" thickBot="1" x14ac:dyDescent="0.3">
      <c r="B41" s="583" t="s">
        <v>438</v>
      </c>
      <c r="C41" s="585"/>
      <c r="D41" s="582"/>
      <c r="E41" s="582"/>
      <c r="F41" s="582"/>
    </row>
    <row r="42" spans="2:6" ht="15.75" thickBot="1" x14ac:dyDescent="0.3">
      <c r="B42" s="581" t="s">
        <v>440</v>
      </c>
      <c r="C42" s="585">
        <f>C43+C44</f>
        <v>5787</v>
      </c>
      <c r="D42" s="582">
        <f>D43+D44</f>
        <v>5587</v>
      </c>
      <c r="E42" s="582">
        <f t="shared" ref="E42:F42" si="5">E43+E44</f>
        <v>5587</v>
      </c>
      <c r="F42" s="582">
        <f t="shared" si="5"/>
        <v>5587</v>
      </c>
    </row>
    <row r="43" spans="2:6" ht="15.75" thickBot="1" x14ac:dyDescent="0.3">
      <c r="B43" s="583" t="s">
        <v>437</v>
      </c>
      <c r="C43" s="584">
        <v>5787</v>
      </c>
      <c r="D43" s="582">
        <v>5587</v>
      </c>
      <c r="E43" s="582">
        <v>5587</v>
      </c>
      <c r="F43" s="582">
        <v>5587</v>
      </c>
    </row>
    <row r="44" spans="2:6" ht="15.75" thickBot="1" x14ac:dyDescent="0.3">
      <c r="B44" s="583" t="s">
        <v>438</v>
      </c>
      <c r="C44" s="585"/>
      <c r="D44" s="582"/>
      <c r="E44" s="582"/>
      <c r="F44" s="582"/>
    </row>
    <row r="45" spans="2:6" ht="15.75" thickBot="1" x14ac:dyDescent="0.3">
      <c r="B45" s="581" t="s">
        <v>441</v>
      </c>
      <c r="C45" s="585"/>
      <c r="D45" s="582"/>
      <c r="E45" s="582"/>
      <c r="F45" s="582"/>
    </row>
    <row r="46" spans="2:6" ht="15.75" thickBot="1" x14ac:dyDescent="0.3">
      <c r="B46" s="583" t="s">
        <v>437</v>
      </c>
      <c r="C46" s="585"/>
      <c r="D46" s="582"/>
      <c r="E46" s="582"/>
      <c r="F46" s="582"/>
    </row>
    <row r="47" spans="2:6" ht="15.75" thickBot="1" x14ac:dyDescent="0.3">
      <c r="B47" s="583" t="s">
        <v>438</v>
      </c>
      <c r="C47" s="585"/>
      <c r="D47" s="582"/>
      <c r="E47" s="582"/>
      <c r="F47" s="582"/>
    </row>
    <row r="48" spans="2:6" ht="15.75" thickBot="1" x14ac:dyDescent="0.3">
      <c r="B48" s="581" t="s">
        <v>442</v>
      </c>
      <c r="C48" s="585"/>
      <c r="D48" s="582"/>
      <c r="E48" s="582"/>
      <c r="F48" s="582"/>
    </row>
    <row r="49" spans="2:13" ht="15.75" thickBot="1" x14ac:dyDescent="0.3">
      <c r="B49" s="583" t="s">
        <v>437</v>
      </c>
      <c r="C49" s="585"/>
      <c r="D49" s="582"/>
      <c r="E49" s="582"/>
      <c r="F49" s="582"/>
    </row>
    <row r="50" spans="2:13" ht="15.75" thickBot="1" x14ac:dyDescent="0.3">
      <c r="B50" s="583" t="s">
        <v>438</v>
      </c>
      <c r="C50" s="585"/>
      <c r="D50" s="582"/>
      <c r="E50" s="582"/>
      <c r="F50" s="582"/>
    </row>
    <row r="51" spans="2:13" ht="15.75" thickBot="1" x14ac:dyDescent="0.3">
      <c r="B51" s="581" t="s">
        <v>443</v>
      </c>
      <c r="C51" s="585">
        <f>C52+C53</f>
        <v>0</v>
      </c>
      <c r="D51" s="582">
        <f t="shared" ref="D51:F51" si="6">D52+D53</f>
        <v>0</v>
      </c>
      <c r="E51" s="582">
        <f t="shared" si="6"/>
        <v>0</v>
      </c>
      <c r="F51" s="582">
        <f t="shared" si="6"/>
        <v>0</v>
      </c>
    </row>
    <row r="52" spans="2:13" ht="15.75" thickBot="1" x14ac:dyDescent="0.3">
      <c r="B52" s="583" t="s">
        <v>437</v>
      </c>
      <c r="C52" s="584"/>
      <c r="D52" s="582">
        <v>0</v>
      </c>
      <c r="E52" s="586">
        <v>0</v>
      </c>
      <c r="F52" s="586">
        <v>0</v>
      </c>
    </row>
    <row r="53" spans="2:13" ht="15.75" thickBot="1" x14ac:dyDescent="0.3">
      <c r="B53" s="583" t="s">
        <v>438</v>
      </c>
      <c r="C53" s="585"/>
      <c r="D53" s="582"/>
      <c r="E53" s="582"/>
      <c r="F53" s="582"/>
    </row>
    <row r="54" spans="2:13" ht="24.75" thickBot="1" x14ac:dyDescent="0.3">
      <c r="B54" s="581" t="s">
        <v>444</v>
      </c>
      <c r="C54" s="585">
        <v>0</v>
      </c>
      <c r="D54" s="582">
        <v>0</v>
      </c>
      <c r="E54" s="582">
        <f>D54*1.03*0.99</f>
        <v>0</v>
      </c>
      <c r="F54" s="582">
        <f>E54*1.03*0.99</f>
        <v>0</v>
      </c>
      <c r="I54" s="587"/>
    </row>
    <row r="55" spans="2:13" ht="15.75" thickBot="1" x14ac:dyDescent="0.3">
      <c r="B55" s="583" t="s">
        <v>437</v>
      </c>
      <c r="C55" s="585"/>
      <c r="D55" s="358"/>
      <c r="E55" s="358"/>
      <c r="F55" s="358"/>
      <c r="K55" s="359"/>
      <c r="L55" s="359"/>
      <c r="M55" s="359"/>
    </row>
    <row r="56" spans="2:13" ht="15.75" thickBot="1" x14ac:dyDescent="0.3">
      <c r="B56" s="583" t="s">
        <v>438</v>
      </c>
      <c r="C56" s="585"/>
      <c r="D56" s="360"/>
      <c r="E56" s="358"/>
      <c r="F56" s="358"/>
    </row>
    <row r="57" spans="2:13" ht="15.75" thickBot="1" x14ac:dyDescent="0.3">
      <c r="B57" s="588" t="s">
        <v>457</v>
      </c>
      <c r="C57" s="585">
        <f>C54+C51+C48+C45+C42+C39+C36</f>
        <v>35051</v>
      </c>
      <c r="D57" s="585">
        <f t="shared" ref="D57:F57" si="7">D54+D51+D48+D45+D42+D39+D36</f>
        <v>34851</v>
      </c>
      <c r="E57" s="585">
        <f t="shared" si="7"/>
        <v>34851</v>
      </c>
      <c r="F57" s="585">
        <f t="shared" si="7"/>
        <v>34851</v>
      </c>
    </row>
    <row r="58" spans="2:13" ht="15.75" thickBot="1" x14ac:dyDescent="0.3">
      <c r="B58" s="589" t="s">
        <v>482</v>
      </c>
      <c r="C58" s="590">
        <f>IF(C57-C28=0,0,"Error")</f>
        <v>0</v>
      </c>
      <c r="D58" s="590">
        <f>IF(D57-D28=0,0,"Error")</f>
        <v>0</v>
      </c>
      <c r="E58" s="590">
        <f>IF(E57-E28=0,0,"Error")</f>
        <v>0</v>
      </c>
      <c r="F58" s="590">
        <f>IF(F57-F28=0,0,"Error")</f>
        <v>0</v>
      </c>
    </row>
    <row r="59" spans="2:13" ht="15.75" thickBot="1" x14ac:dyDescent="0.3">
      <c r="B59" s="591" t="s">
        <v>566</v>
      </c>
      <c r="C59" s="2327" t="s">
        <v>696</v>
      </c>
      <c r="D59" s="2328"/>
      <c r="E59" s="2328"/>
      <c r="F59" s="2329"/>
    </row>
    <row r="60" spans="2:13" ht="42.75" customHeight="1" thickBot="1" x14ac:dyDescent="0.3">
      <c r="B60" s="570" t="s">
        <v>427</v>
      </c>
      <c r="C60" s="2310" t="s">
        <v>697</v>
      </c>
      <c r="D60" s="2311"/>
      <c r="E60" s="2311"/>
      <c r="F60" s="2312"/>
    </row>
    <row r="61" spans="2:13" ht="15.75" thickBot="1" x14ac:dyDescent="0.3">
      <c r="B61" s="570" t="s">
        <v>21</v>
      </c>
      <c r="C61" s="2310" t="s">
        <v>698</v>
      </c>
      <c r="D61" s="2314"/>
      <c r="E61" s="2314"/>
      <c r="F61" s="2315"/>
    </row>
    <row r="62" spans="2:13" ht="12.75" customHeight="1" x14ac:dyDescent="0.25">
      <c r="B62" s="2302"/>
      <c r="C62" s="576">
        <v>2023</v>
      </c>
      <c r="D62" s="576">
        <v>2024</v>
      </c>
      <c r="E62" s="576">
        <v>2025</v>
      </c>
      <c r="F62" s="576">
        <v>2026</v>
      </c>
    </row>
    <row r="63" spans="2:13" ht="9" customHeight="1" thickBot="1" x14ac:dyDescent="0.3">
      <c r="B63" s="2303"/>
      <c r="C63" s="577" t="s">
        <v>22</v>
      </c>
      <c r="D63" s="577" t="s">
        <v>23</v>
      </c>
      <c r="E63" s="577" t="s">
        <v>23</v>
      </c>
      <c r="F63" s="577" t="s">
        <v>23</v>
      </c>
    </row>
    <row r="64" spans="2:13" ht="15.75" thickBot="1" x14ac:dyDescent="0.3">
      <c r="B64" s="570" t="s">
        <v>33</v>
      </c>
      <c r="C64" s="568">
        <v>5</v>
      </c>
      <c r="D64" s="568">
        <v>5</v>
      </c>
      <c r="E64" s="568">
        <v>5</v>
      </c>
      <c r="F64" s="568">
        <v>5</v>
      </c>
    </row>
    <row r="65" spans="2:6" ht="15.75" thickBot="1" x14ac:dyDescent="0.3">
      <c r="B65" s="570" t="s">
        <v>431</v>
      </c>
      <c r="C65" s="578">
        <f>C94</f>
        <v>4000</v>
      </c>
      <c r="D65" s="578">
        <f t="shared" ref="D65:F65" si="8">D94</f>
        <v>4000</v>
      </c>
      <c r="E65" s="578">
        <f t="shared" si="8"/>
        <v>4000</v>
      </c>
      <c r="F65" s="578">
        <f t="shared" si="8"/>
        <v>4000</v>
      </c>
    </row>
    <row r="66" spans="2:6" ht="15.75" thickBot="1" x14ac:dyDescent="0.3">
      <c r="B66" s="570" t="s">
        <v>432</v>
      </c>
      <c r="C66" s="578">
        <f>C65/C64</f>
        <v>800</v>
      </c>
      <c r="D66" s="578">
        <f>D65/D64</f>
        <v>800</v>
      </c>
      <c r="E66" s="578">
        <f>E65/E64</f>
        <v>800</v>
      </c>
      <c r="F66" s="578">
        <f>F65/F64</f>
        <v>800</v>
      </c>
    </row>
    <row r="67" spans="2:6" ht="15.75" thickBot="1" x14ac:dyDescent="0.3">
      <c r="B67" s="570" t="s">
        <v>433</v>
      </c>
      <c r="C67" s="568"/>
      <c r="D67" s="579">
        <f>D64/C64-1</f>
        <v>0</v>
      </c>
      <c r="E67" s="579">
        <f>E64/D64-1</f>
        <v>0</v>
      </c>
      <c r="F67" s="579">
        <f>F64/E64-1</f>
        <v>0</v>
      </c>
    </row>
    <row r="68" spans="2:6" ht="15.75" thickBot="1" x14ac:dyDescent="0.3">
      <c r="B68" s="570" t="s">
        <v>434</v>
      </c>
      <c r="C68" s="568"/>
      <c r="D68" s="579">
        <f>D65/C65-1</f>
        <v>0</v>
      </c>
      <c r="E68" s="579">
        <f t="shared" ref="E68:F69" si="9">E65/D65-1</f>
        <v>0</v>
      </c>
      <c r="F68" s="579">
        <f t="shared" si="9"/>
        <v>0</v>
      </c>
    </row>
    <row r="69" spans="2:6" ht="15.75" thickBot="1" x14ac:dyDescent="0.3">
      <c r="B69" s="570" t="s">
        <v>47</v>
      </c>
      <c r="C69" s="568"/>
      <c r="D69" s="579">
        <f>D66/C66-1</f>
        <v>0</v>
      </c>
      <c r="E69" s="579">
        <f t="shared" si="9"/>
        <v>0</v>
      </c>
      <c r="F69" s="579">
        <f t="shared" si="9"/>
        <v>0</v>
      </c>
    </row>
    <row r="70" spans="2:6" ht="24.75" customHeight="1" thickBot="1" x14ac:dyDescent="0.3">
      <c r="B70" s="2304" t="s">
        <v>674</v>
      </c>
      <c r="C70" s="2305"/>
      <c r="D70" s="2305"/>
      <c r="E70" s="2305"/>
      <c r="F70" s="2306"/>
    </row>
    <row r="71" spans="2:6" ht="12.75" customHeight="1" x14ac:dyDescent="0.25">
      <c r="B71" s="2302"/>
      <c r="C71" s="576">
        <v>2023</v>
      </c>
      <c r="D71" s="576">
        <v>2024</v>
      </c>
      <c r="E71" s="576">
        <v>2025</v>
      </c>
      <c r="F71" s="576">
        <v>2026</v>
      </c>
    </row>
    <row r="72" spans="2:6" ht="9" customHeight="1" thickBot="1" x14ac:dyDescent="0.3">
      <c r="B72" s="2303"/>
      <c r="C72" s="577" t="s">
        <v>22</v>
      </c>
      <c r="D72" s="577" t="s">
        <v>23</v>
      </c>
      <c r="E72" s="577" t="s">
        <v>23</v>
      </c>
      <c r="F72" s="577" t="s">
        <v>23</v>
      </c>
    </row>
    <row r="73" spans="2:6" ht="24.75" customHeight="1" thickBot="1" x14ac:dyDescent="0.3">
      <c r="B73" s="581" t="s">
        <v>436</v>
      </c>
      <c r="C73" s="582"/>
      <c r="D73" s="582"/>
      <c r="E73" s="582"/>
      <c r="F73" s="582"/>
    </row>
    <row r="74" spans="2:6" ht="18.75" customHeight="1" thickBot="1" x14ac:dyDescent="0.3">
      <c r="B74" s="583" t="s">
        <v>437</v>
      </c>
      <c r="C74" s="585"/>
      <c r="D74" s="592"/>
      <c r="E74" s="592"/>
      <c r="F74" s="592"/>
    </row>
    <row r="75" spans="2:6" ht="14.25" customHeight="1" thickBot="1" x14ac:dyDescent="0.3">
      <c r="B75" s="583" t="s">
        <v>438</v>
      </c>
      <c r="C75" s="585"/>
      <c r="D75" s="592"/>
      <c r="E75" s="592"/>
      <c r="F75" s="592"/>
    </row>
    <row r="76" spans="2:6" ht="24.75" customHeight="1" thickBot="1" x14ac:dyDescent="0.3">
      <c r="B76" s="581" t="s">
        <v>478</v>
      </c>
      <c r="C76" s="582"/>
      <c r="D76" s="582"/>
      <c r="E76" s="582"/>
      <c r="F76" s="582"/>
    </row>
    <row r="77" spans="2:6" ht="15.75" thickBot="1" x14ac:dyDescent="0.3">
      <c r="B77" s="583" t="s">
        <v>437</v>
      </c>
      <c r="C77" s="585"/>
      <c r="D77" s="582"/>
      <c r="E77" s="582"/>
      <c r="F77" s="582"/>
    </row>
    <row r="78" spans="2:6" ht="15.75" thickBot="1" x14ac:dyDescent="0.3">
      <c r="B78" s="583" t="s">
        <v>438</v>
      </c>
      <c r="C78" s="585"/>
      <c r="D78" s="582"/>
      <c r="E78" s="582"/>
      <c r="F78" s="582"/>
    </row>
    <row r="79" spans="2:6" ht="24.75" customHeight="1" thickBot="1" x14ac:dyDescent="0.3">
      <c r="B79" s="581" t="s">
        <v>440</v>
      </c>
      <c r="C79" s="593">
        <f>C80</f>
        <v>0</v>
      </c>
      <c r="D79" s="593">
        <f>D80</f>
        <v>0</v>
      </c>
      <c r="E79" s="593">
        <f t="shared" ref="E79:F79" si="10">E80</f>
        <v>0</v>
      </c>
      <c r="F79" s="593">
        <f t="shared" si="10"/>
        <v>0</v>
      </c>
    </row>
    <row r="80" spans="2:6" ht="15.75" thickBot="1" x14ac:dyDescent="0.3">
      <c r="B80" s="583" t="s">
        <v>437</v>
      </c>
      <c r="C80" s="594"/>
      <c r="D80" s="593"/>
      <c r="E80" s="593"/>
      <c r="F80" s="593"/>
    </row>
    <row r="81" spans="2:6" ht="15.75" thickBot="1" x14ac:dyDescent="0.3">
      <c r="B81" s="583" t="s">
        <v>438</v>
      </c>
      <c r="C81" s="585"/>
      <c r="D81" s="582"/>
      <c r="E81" s="582"/>
      <c r="F81" s="582"/>
    </row>
    <row r="82" spans="2:6" ht="15.75" thickBot="1" x14ac:dyDescent="0.3">
      <c r="B82" s="581" t="s">
        <v>441</v>
      </c>
      <c r="C82" s="585"/>
      <c r="D82" s="582"/>
      <c r="E82" s="582"/>
      <c r="F82" s="582"/>
    </row>
    <row r="83" spans="2:6" ht="15.75" thickBot="1" x14ac:dyDescent="0.3">
      <c r="B83" s="583" t="s">
        <v>437</v>
      </c>
      <c r="C83" s="585"/>
      <c r="D83" s="582"/>
      <c r="E83" s="582"/>
      <c r="F83" s="582"/>
    </row>
    <row r="84" spans="2:6" ht="15.75" thickBot="1" x14ac:dyDescent="0.3">
      <c r="B84" s="583" t="s">
        <v>438</v>
      </c>
      <c r="C84" s="585"/>
      <c r="D84" s="582"/>
      <c r="E84" s="582"/>
      <c r="F84" s="582"/>
    </row>
    <row r="85" spans="2:6" ht="15.75" thickBot="1" x14ac:dyDescent="0.3">
      <c r="B85" s="581" t="s">
        <v>442</v>
      </c>
      <c r="C85" s="585">
        <f>C86</f>
        <v>4000</v>
      </c>
      <c r="D85" s="585">
        <f t="shared" ref="D85:F85" si="11">D86</f>
        <v>4000</v>
      </c>
      <c r="E85" s="585">
        <f t="shared" si="11"/>
        <v>4000</v>
      </c>
      <c r="F85" s="585">
        <f t="shared" si="11"/>
        <v>4000</v>
      </c>
    </row>
    <row r="86" spans="2:6" ht="15.75" thickBot="1" x14ac:dyDescent="0.3">
      <c r="B86" s="583" t="s">
        <v>437</v>
      </c>
      <c r="C86" s="585">
        <v>4000</v>
      </c>
      <c r="D86" s="585">
        <v>4000</v>
      </c>
      <c r="E86" s="585">
        <v>4000</v>
      </c>
      <c r="F86" s="585">
        <v>4000</v>
      </c>
    </row>
    <row r="87" spans="2:6" ht="15.75" thickBot="1" x14ac:dyDescent="0.3">
      <c r="B87" s="583" t="s">
        <v>438</v>
      </c>
      <c r="C87" s="585"/>
      <c r="D87" s="582"/>
      <c r="E87" s="582"/>
      <c r="F87" s="582"/>
    </row>
    <row r="88" spans="2:6" ht="15.75" thickBot="1" x14ac:dyDescent="0.3">
      <c r="B88" s="581" t="s">
        <v>443</v>
      </c>
      <c r="C88" s="585"/>
      <c r="D88" s="582"/>
      <c r="E88" s="582"/>
      <c r="F88" s="582"/>
    </row>
    <row r="89" spans="2:6" ht="15.75" thickBot="1" x14ac:dyDescent="0.3">
      <c r="B89" s="583" t="s">
        <v>437</v>
      </c>
      <c r="C89" s="585"/>
      <c r="D89" s="582"/>
      <c r="E89" s="582"/>
      <c r="F89" s="582"/>
    </row>
    <row r="90" spans="2:6" ht="15.75" thickBot="1" x14ac:dyDescent="0.3">
      <c r="B90" s="583" t="s">
        <v>438</v>
      </c>
      <c r="C90" s="585"/>
      <c r="D90" s="582"/>
      <c r="E90" s="582"/>
      <c r="F90" s="582"/>
    </row>
    <row r="91" spans="2:6" ht="24.75" thickBot="1" x14ac:dyDescent="0.3">
      <c r="B91" s="581" t="s">
        <v>444</v>
      </c>
      <c r="C91" s="585"/>
      <c r="D91" s="582"/>
      <c r="E91" s="582"/>
      <c r="F91" s="582"/>
    </row>
    <row r="92" spans="2:6" ht="15.75" thickBot="1" x14ac:dyDescent="0.3">
      <c r="B92" s="583" t="s">
        <v>437</v>
      </c>
      <c r="C92" s="585"/>
      <c r="D92" s="582"/>
      <c r="E92" s="582"/>
      <c r="F92" s="582"/>
    </row>
    <row r="93" spans="2:6" ht="15.75" thickBot="1" x14ac:dyDescent="0.3">
      <c r="B93" s="583" t="s">
        <v>438</v>
      </c>
      <c r="C93" s="585"/>
      <c r="D93" s="582"/>
      <c r="E93" s="582"/>
      <c r="F93" s="582"/>
    </row>
    <row r="94" spans="2:6" ht="15.75" thickBot="1" x14ac:dyDescent="0.3">
      <c r="B94" s="595" t="s">
        <v>445</v>
      </c>
      <c r="C94" s="585">
        <f>C91+C88+C85+C82+C79+C76+C73</f>
        <v>4000</v>
      </c>
      <c r="D94" s="585">
        <f>D91+D88+D85+D82+D79+D76+D73</f>
        <v>4000</v>
      </c>
      <c r="E94" s="585">
        <f t="shared" ref="E94:F94" si="12">E91+E88+E85+E82+E79+E76+E73</f>
        <v>4000</v>
      </c>
      <c r="F94" s="585">
        <f t="shared" si="12"/>
        <v>4000</v>
      </c>
    </row>
    <row r="95" spans="2:6" ht="17.25" customHeight="1" thickBot="1" x14ac:dyDescent="0.3">
      <c r="B95" s="589" t="s">
        <v>482</v>
      </c>
      <c r="C95" s="590">
        <f>IF(C94-C65=0,0,"Error")</f>
        <v>0</v>
      </c>
      <c r="D95" s="590">
        <f>IF(D94-D65=0,0,"Error")</f>
        <v>0</v>
      </c>
      <c r="E95" s="590">
        <f>IF(E94-E65=0,0,"Error")</f>
        <v>0</v>
      </c>
      <c r="F95" s="590">
        <f>IF(F94-F65=0,0,"Error")</f>
        <v>0</v>
      </c>
    </row>
    <row r="96" spans="2:6" ht="15.75" thickBot="1" x14ac:dyDescent="0.3">
      <c r="B96" s="2330" t="s">
        <v>514</v>
      </c>
      <c r="C96" s="2331"/>
      <c r="D96" s="2331"/>
      <c r="E96" s="2331"/>
      <c r="F96" s="2332"/>
    </row>
    <row r="97" spans="2:12" ht="15.75" thickBot="1" x14ac:dyDescent="0.3">
      <c r="B97" s="2330" t="s">
        <v>515</v>
      </c>
      <c r="C97" s="2331"/>
      <c r="D97" s="2331"/>
      <c r="E97" s="2331"/>
      <c r="F97" s="2332"/>
    </row>
    <row r="98" spans="2:12" ht="15.75" thickBot="1" x14ac:dyDescent="0.3">
      <c r="B98" s="575" t="s">
        <v>516</v>
      </c>
      <c r="C98" s="2333" t="s">
        <v>699</v>
      </c>
      <c r="D98" s="2334"/>
      <c r="E98" s="2335"/>
      <c r="F98" s="2336"/>
    </row>
    <row r="99" spans="2:12" ht="34.5" customHeight="1" thickBot="1" x14ac:dyDescent="0.3">
      <c r="B99" s="575" t="s">
        <v>518</v>
      </c>
      <c r="C99" s="575" t="s">
        <v>699</v>
      </c>
      <c r="D99" s="596" t="s">
        <v>449</v>
      </c>
      <c r="E99" s="2337" t="s">
        <v>623</v>
      </c>
      <c r="F99" s="2338"/>
      <c r="H99" s="2317" t="s">
        <v>682</v>
      </c>
      <c r="I99" s="2318"/>
      <c r="J99" s="2318"/>
      <c r="K99" s="2318"/>
      <c r="L99" s="2319"/>
    </row>
    <row r="100" spans="2:12" ht="15.75" thickBot="1" x14ac:dyDescent="0.3">
      <c r="B100" s="597"/>
      <c r="C100" s="2307"/>
      <c r="D100" s="2326"/>
      <c r="E100" s="2308"/>
      <c r="F100" s="2309"/>
      <c r="H100" s="2320"/>
      <c r="I100" s="2321"/>
      <c r="J100" s="2321"/>
      <c r="K100" s="2321"/>
      <c r="L100" s="2322"/>
    </row>
    <row r="101" spans="2:12" ht="17.25" customHeight="1" thickBot="1" x14ac:dyDescent="0.3">
      <c r="B101" s="570" t="s">
        <v>427</v>
      </c>
      <c r="C101" s="2310" t="s">
        <v>700</v>
      </c>
      <c r="D101" s="2311"/>
      <c r="E101" s="2311"/>
      <c r="F101" s="2312"/>
      <c r="H101" s="2323"/>
      <c r="I101" s="2324"/>
      <c r="J101" s="2324"/>
      <c r="K101" s="2324"/>
      <c r="L101" s="2325"/>
    </row>
    <row r="102" spans="2:12" ht="15.75" thickBot="1" x14ac:dyDescent="0.3">
      <c r="B102" s="570" t="s">
        <v>21</v>
      </c>
      <c r="C102" s="2316" t="s">
        <v>154</v>
      </c>
      <c r="D102" s="2314"/>
      <c r="E102" s="2314"/>
      <c r="F102" s="2315"/>
    </row>
    <row r="103" spans="2:12" ht="12.75" customHeight="1" x14ac:dyDescent="0.25">
      <c r="B103" s="2302"/>
      <c r="C103" s="576">
        <v>2023</v>
      </c>
      <c r="D103" s="576">
        <v>2024</v>
      </c>
      <c r="E103" s="576">
        <v>2025</v>
      </c>
      <c r="F103" s="576">
        <v>2026</v>
      </c>
    </row>
    <row r="104" spans="2:12" ht="9" customHeight="1" thickBot="1" x14ac:dyDescent="0.3">
      <c r="B104" s="2303"/>
      <c r="C104" s="577" t="s">
        <v>22</v>
      </c>
      <c r="D104" s="577" t="s">
        <v>23</v>
      </c>
      <c r="E104" s="577" t="s">
        <v>23</v>
      </c>
      <c r="F104" s="577" t="s">
        <v>23</v>
      </c>
    </row>
    <row r="105" spans="2:12" ht="15.75" thickBot="1" x14ac:dyDescent="0.3">
      <c r="B105" s="570" t="s">
        <v>33</v>
      </c>
      <c r="C105" s="578">
        <v>8</v>
      </c>
      <c r="D105" s="578">
        <v>8</v>
      </c>
      <c r="E105" s="578">
        <v>8</v>
      </c>
      <c r="F105" s="578">
        <v>8</v>
      </c>
    </row>
    <row r="106" spans="2:12" ht="15.75" thickBot="1" x14ac:dyDescent="0.3">
      <c r="B106" s="570" t="s">
        <v>431</v>
      </c>
      <c r="C106" s="578">
        <f>C124</f>
        <v>1000</v>
      </c>
      <c r="D106" s="578">
        <f t="shared" ref="D106:F106" si="13">D124</f>
        <v>1000</v>
      </c>
      <c r="E106" s="578">
        <f t="shared" si="13"/>
        <v>1000</v>
      </c>
      <c r="F106" s="578">
        <f t="shared" si="13"/>
        <v>1000</v>
      </c>
    </row>
    <row r="107" spans="2:12" ht="15.75" thickBot="1" x14ac:dyDescent="0.3">
      <c r="B107" s="570" t="s">
        <v>432</v>
      </c>
      <c r="C107" s="578">
        <f>C106/C105</f>
        <v>125</v>
      </c>
      <c r="D107" s="578">
        <f t="shared" ref="D107:F107" si="14">D106/D105</f>
        <v>125</v>
      </c>
      <c r="E107" s="578">
        <f t="shared" si="14"/>
        <v>125</v>
      </c>
      <c r="F107" s="578">
        <f t="shared" si="14"/>
        <v>125</v>
      </c>
    </row>
    <row r="108" spans="2:12" ht="15.75" thickBot="1" x14ac:dyDescent="0.3">
      <c r="B108" s="570" t="s">
        <v>433</v>
      </c>
      <c r="C108" s="568" t="s">
        <v>499</v>
      </c>
      <c r="D108" s="579">
        <f>D105/C105-1</f>
        <v>0</v>
      </c>
      <c r="E108" s="579">
        <f t="shared" ref="E108:F110" si="15">E105/D105-1</f>
        <v>0</v>
      </c>
      <c r="F108" s="579">
        <f t="shared" si="15"/>
        <v>0</v>
      </c>
      <c r="H108" s="580"/>
      <c r="I108" s="580"/>
      <c r="J108" s="580"/>
      <c r="K108" s="580"/>
      <c r="L108" s="580"/>
    </row>
    <row r="109" spans="2:12" ht="15.75" thickBot="1" x14ac:dyDescent="0.3">
      <c r="B109" s="570" t="s">
        <v>434</v>
      </c>
      <c r="C109" s="568" t="s">
        <v>499</v>
      </c>
      <c r="D109" s="579">
        <f>D106/C106-1</f>
        <v>0</v>
      </c>
      <c r="E109" s="579">
        <f t="shared" si="15"/>
        <v>0</v>
      </c>
      <c r="F109" s="579">
        <f t="shared" si="15"/>
        <v>0</v>
      </c>
    </row>
    <row r="110" spans="2:12" ht="15.75" thickBot="1" x14ac:dyDescent="0.3">
      <c r="B110" s="570" t="s">
        <v>47</v>
      </c>
      <c r="C110" s="568" t="s">
        <v>499</v>
      </c>
      <c r="D110" s="579">
        <f>D107/C107-1</f>
        <v>0</v>
      </c>
      <c r="E110" s="579">
        <f t="shared" si="15"/>
        <v>0</v>
      </c>
      <c r="F110" s="579">
        <f t="shared" si="15"/>
        <v>0</v>
      </c>
    </row>
    <row r="111" spans="2:12" ht="15.75" thickBot="1" x14ac:dyDescent="0.3">
      <c r="B111" s="2304" t="s">
        <v>575</v>
      </c>
      <c r="C111" s="2305"/>
      <c r="D111" s="2305"/>
      <c r="E111" s="2305"/>
      <c r="F111" s="2306"/>
    </row>
    <row r="112" spans="2:12" ht="12.75" customHeight="1" x14ac:dyDescent="0.25">
      <c r="B112" s="2302"/>
      <c r="C112" s="576">
        <v>2023</v>
      </c>
      <c r="D112" s="576">
        <v>2024</v>
      </c>
      <c r="E112" s="576">
        <v>2025</v>
      </c>
      <c r="F112" s="576">
        <v>2026</v>
      </c>
    </row>
    <row r="113" spans="2:6" ht="9" customHeight="1" thickBot="1" x14ac:dyDescent="0.3">
      <c r="B113" s="2303"/>
      <c r="C113" s="577" t="s">
        <v>22</v>
      </c>
      <c r="D113" s="577" t="s">
        <v>23</v>
      </c>
      <c r="E113" s="577" t="s">
        <v>23</v>
      </c>
      <c r="F113" s="577" t="s">
        <v>23</v>
      </c>
    </row>
    <row r="114" spans="2:6" ht="15.75" thickBot="1" x14ac:dyDescent="0.3">
      <c r="B114" s="581" t="s">
        <v>452</v>
      </c>
      <c r="C114" s="582">
        <f>C115+C116+C117+C118</f>
        <v>0</v>
      </c>
      <c r="D114" s="582">
        <f t="shared" ref="D114:F114" si="16">D115+D116+D117+D118</f>
        <v>0</v>
      </c>
      <c r="E114" s="582">
        <f t="shared" si="16"/>
        <v>0</v>
      </c>
      <c r="F114" s="582">
        <f t="shared" si="16"/>
        <v>0</v>
      </c>
    </row>
    <row r="115" spans="2:6" ht="15.75" thickBot="1" x14ac:dyDescent="0.3">
      <c r="B115" s="583" t="s">
        <v>437</v>
      </c>
      <c r="C115" s="582"/>
      <c r="D115" s="582"/>
      <c r="E115" s="582"/>
      <c r="F115" s="582"/>
    </row>
    <row r="116" spans="2:6" ht="15.75" thickBot="1" x14ac:dyDescent="0.3">
      <c r="B116" s="583" t="s">
        <v>453</v>
      </c>
      <c r="C116" s="582"/>
      <c r="D116" s="582"/>
      <c r="E116" s="582"/>
      <c r="F116" s="582"/>
    </row>
    <row r="117" spans="2:6" ht="15.75" thickBot="1" x14ac:dyDescent="0.3">
      <c r="B117" s="583" t="s">
        <v>454</v>
      </c>
      <c r="C117" s="582"/>
      <c r="D117" s="582"/>
      <c r="E117" s="582"/>
      <c r="F117" s="582"/>
    </row>
    <row r="118" spans="2:6" ht="15.75" thickBot="1" x14ac:dyDescent="0.3">
      <c r="B118" s="583" t="s">
        <v>455</v>
      </c>
      <c r="C118" s="582"/>
      <c r="D118" s="582"/>
      <c r="E118" s="582"/>
      <c r="F118" s="582"/>
    </row>
    <row r="119" spans="2:6" ht="15.75" thickBot="1" x14ac:dyDescent="0.3">
      <c r="B119" s="581" t="s">
        <v>456</v>
      </c>
      <c r="C119" s="585">
        <f>C120+C121+C122+C123</f>
        <v>1000</v>
      </c>
      <c r="D119" s="585">
        <f t="shared" ref="D119:F119" si="17">D120+D121+D122+D123</f>
        <v>1000</v>
      </c>
      <c r="E119" s="585">
        <f t="shared" si="17"/>
        <v>1000</v>
      </c>
      <c r="F119" s="585">
        <f t="shared" si="17"/>
        <v>1000</v>
      </c>
    </row>
    <row r="120" spans="2:6" ht="15.75" thickBot="1" x14ac:dyDescent="0.3">
      <c r="B120" s="583" t="s">
        <v>437</v>
      </c>
      <c r="C120" s="585">
        <v>1000</v>
      </c>
      <c r="D120" s="582">
        <v>1000</v>
      </c>
      <c r="E120" s="582">
        <v>1000</v>
      </c>
      <c r="F120" s="582">
        <v>1000</v>
      </c>
    </row>
    <row r="121" spans="2:6" ht="7.5" customHeight="1" thickBot="1" x14ac:dyDescent="0.3">
      <c r="B121" s="583" t="s">
        <v>453</v>
      </c>
      <c r="C121" s="585"/>
      <c r="D121" s="582"/>
      <c r="E121" s="582"/>
      <c r="F121" s="582"/>
    </row>
    <row r="122" spans="2:6" ht="10.5" customHeight="1" thickBot="1" x14ac:dyDescent="0.3">
      <c r="B122" s="583" t="s">
        <v>454</v>
      </c>
      <c r="C122" s="585"/>
      <c r="D122" s="582"/>
      <c r="E122" s="582"/>
      <c r="F122" s="582"/>
    </row>
    <row r="123" spans="2:6" ht="9.75" customHeight="1" thickBot="1" x14ac:dyDescent="0.3">
      <c r="B123" s="583" t="s">
        <v>455</v>
      </c>
      <c r="C123" s="585"/>
      <c r="D123" s="582"/>
      <c r="E123" s="582"/>
      <c r="F123" s="582"/>
    </row>
    <row r="124" spans="2:6" ht="15.75" thickBot="1" x14ac:dyDescent="0.3">
      <c r="B124" s="598" t="s">
        <v>457</v>
      </c>
      <c r="C124" s="585">
        <f>C114+C119</f>
        <v>1000</v>
      </c>
      <c r="D124" s="585">
        <f t="shared" ref="D124:F124" si="18">D114+D119</f>
        <v>1000</v>
      </c>
      <c r="E124" s="585">
        <f t="shared" si="18"/>
        <v>1000</v>
      </c>
      <c r="F124" s="585">
        <f t="shared" si="18"/>
        <v>1000</v>
      </c>
    </row>
    <row r="125" spans="2:6" ht="34.5" hidden="1" thickBot="1" x14ac:dyDescent="0.3">
      <c r="B125" s="575" t="s">
        <v>502</v>
      </c>
      <c r="C125" s="575" t="s">
        <v>685</v>
      </c>
      <c r="D125" s="596" t="s">
        <v>449</v>
      </c>
      <c r="E125" s="2308"/>
      <c r="F125" s="2309"/>
    </row>
    <row r="126" spans="2:6" ht="17.25" hidden="1" customHeight="1" thickBot="1" x14ac:dyDescent="0.3">
      <c r="B126" s="570" t="s">
        <v>427</v>
      </c>
      <c r="C126" s="2310" t="s">
        <v>683</v>
      </c>
      <c r="D126" s="2311"/>
      <c r="E126" s="2311"/>
      <c r="F126" s="2312"/>
    </row>
    <row r="127" spans="2:6" ht="15.75" hidden="1" thickBot="1" x14ac:dyDescent="0.3">
      <c r="B127" s="570" t="s">
        <v>21</v>
      </c>
      <c r="C127" s="2316" t="s">
        <v>237</v>
      </c>
      <c r="D127" s="2314"/>
      <c r="E127" s="2314"/>
      <c r="F127" s="2315"/>
    </row>
    <row r="128" spans="2:6" ht="12.75" hidden="1" customHeight="1" x14ac:dyDescent="0.25">
      <c r="B128" s="2302"/>
      <c r="C128" s="576">
        <v>2020</v>
      </c>
      <c r="D128" s="576">
        <v>2021</v>
      </c>
      <c r="E128" s="576">
        <v>2022</v>
      </c>
      <c r="F128" s="576">
        <v>2023</v>
      </c>
    </row>
    <row r="129" spans="2:12" ht="9" hidden="1" customHeight="1" thickBot="1" x14ac:dyDescent="0.3">
      <c r="B129" s="2303"/>
      <c r="C129" s="577" t="s">
        <v>22</v>
      </c>
      <c r="D129" s="577" t="s">
        <v>23</v>
      </c>
      <c r="E129" s="577" t="s">
        <v>23</v>
      </c>
      <c r="F129" s="577" t="s">
        <v>23</v>
      </c>
    </row>
    <row r="130" spans="2:12" ht="15.75" hidden="1" thickBot="1" x14ac:dyDescent="0.3">
      <c r="B130" s="570" t="s">
        <v>33</v>
      </c>
      <c r="C130" s="570"/>
      <c r="D130" s="568">
        <v>0</v>
      </c>
      <c r="E130" s="570"/>
      <c r="F130" s="570"/>
    </row>
    <row r="131" spans="2:12" ht="15.75" hidden="1" thickBot="1" x14ac:dyDescent="0.3">
      <c r="B131" s="570" t="s">
        <v>431</v>
      </c>
      <c r="C131" s="578"/>
      <c r="D131" s="578">
        <f>D149</f>
        <v>0</v>
      </c>
      <c r="E131" s="578"/>
      <c r="F131" s="578"/>
    </row>
    <row r="132" spans="2:12" ht="15.75" hidden="1" thickBot="1" x14ac:dyDescent="0.3">
      <c r="B132" s="570" t="s">
        <v>432</v>
      </c>
      <c r="C132" s="578" t="e">
        <f>C131/C130</f>
        <v>#DIV/0!</v>
      </c>
      <c r="D132" s="578" t="e">
        <f t="shared" ref="D132:F132" si="19">D131/D130</f>
        <v>#DIV/0!</v>
      </c>
      <c r="E132" s="578" t="e">
        <f t="shared" si="19"/>
        <v>#DIV/0!</v>
      </c>
      <c r="F132" s="578" t="e">
        <f t="shared" si="19"/>
        <v>#DIV/0!</v>
      </c>
    </row>
    <row r="133" spans="2:12" ht="15.75" hidden="1" thickBot="1" x14ac:dyDescent="0.3">
      <c r="B133" s="570" t="s">
        <v>433</v>
      </c>
      <c r="C133" s="568" t="s">
        <v>499</v>
      </c>
      <c r="D133" s="579" t="e">
        <f>D130/C130-1</f>
        <v>#DIV/0!</v>
      </c>
      <c r="E133" s="579" t="e">
        <f t="shared" ref="E133:F135" si="20">E130/D130-1</f>
        <v>#DIV/0!</v>
      </c>
      <c r="F133" s="579" t="e">
        <f t="shared" si="20"/>
        <v>#DIV/0!</v>
      </c>
      <c r="H133" s="580"/>
      <c r="I133" s="580"/>
      <c r="J133" s="580"/>
      <c r="K133" s="580"/>
      <c r="L133" s="580"/>
    </row>
    <row r="134" spans="2:12" ht="15.75" hidden="1" thickBot="1" x14ac:dyDescent="0.3">
      <c r="B134" s="570" t="s">
        <v>434</v>
      </c>
      <c r="C134" s="568" t="s">
        <v>499</v>
      </c>
      <c r="D134" s="579" t="e">
        <f>D131/C131-1</f>
        <v>#DIV/0!</v>
      </c>
      <c r="E134" s="579" t="e">
        <f t="shared" si="20"/>
        <v>#DIV/0!</v>
      </c>
      <c r="F134" s="579" t="e">
        <f t="shared" si="20"/>
        <v>#DIV/0!</v>
      </c>
    </row>
    <row r="135" spans="2:12" ht="15.75" hidden="1" thickBot="1" x14ac:dyDescent="0.3">
      <c r="B135" s="570" t="s">
        <v>47</v>
      </c>
      <c r="C135" s="568" t="s">
        <v>499</v>
      </c>
      <c r="D135" s="579" t="e">
        <f>D132/C132-1</f>
        <v>#DIV/0!</v>
      </c>
      <c r="E135" s="579" t="e">
        <f t="shared" si="20"/>
        <v>#DIV/0!</v>
      </c>
      <c r="F135" s="579" t="e">
        <f t="shared" si="20"/>
        <v>#DIV/0!</v>
      </c>
    </row>
    <row r="136" spans="2:12" ht="15.75" hidden="1" thickBot="1" x14ac:dyDescent="0.3">
      <c r="B136" s="2304" t="s">
        <v>595</v>
      </c>
      <c r="C136" s="2305"/>
      <c r="D136" s="2305"/>
      <c r="E136" s="2305"/>
      <c r="F136" s="2306"/>
    </row>
    <row r="137" spans="2:12" ht="12.75" hidden="1" customHeight="1" x14ac:dyDescent="0.25">
      <c r="B137" s="2302"/>
      <c r="C137" s="576">
        <v>2020</v>
      </c>
      <c r="D137" s="576">
        <v>2021</v>
      </c>
      <c r="E137" s="576">
        <v>2022</v>
      </c>
      <c r="F137" s="576">
        <v>2023</v>
      </c>
    </row>
    <row r="138" spans="2:12" ht="9" hidden="1" customHeight="1" thickBot="1" x14ac:dyDescent="0.3">
      <c r="B138" s="2303"/>
      <c r="C138" s="577" t="s">
        <v>22</v>
      </c>
      <c r="D138" s="577" t="s">
        <v>23</v>
      </c>
      <c r="E138" s="577" t="s">
        <v>23</v>
      </c>
      <c r="F138" s="577" t="s">
        <v>23</v>
      </c>
    </row>
    <row r="139" spans="2:12" ht="15.75" hidden="1" thickBot="1" x14ac:dyDescent="0.3">
      <c r="B139" s="581" t="s">
        <v>452</v>
      </c>
      <c r="C139" s="582">
        <f>C140+C141+C142+C143</f>
        <v>0</v>
      </c>
      <c r="D139" s="582">
        <f t="shared" ref="D139:F139" si="21">D140+D141+D142+D143</f>
        <v>0</v>
      </c>
      <c r="E139" s="582">
        <f t="shared" si="21"/>
        <v>0</v>
      </c>
      <c r="F139" s="582">
        <f t="shared" si="21"/>
        <v>0</v>
      </c>
    </row>
    <row r="140" spans="2:12" ht="15.75" hidden="1" thickBot="1" x14ac:dyDescent="0.3">
      <c r="B140" s="583" t="s">
        <v>437</v>
      </c>
      <c r="C140" s="582"/>
      <c r="D140" s="582"/>
      <c r="E140" s="582"/>
      <c r="F140" s="582"/>
    </row>
    <row r="141" spans="2:12" ht="15.75" hidden="1" thickBot="1" x14ac:dyDescent="0.3">
      <c r="B141" s="583" t="s">
        <v>453</v>
      </c>
      <c r="C141" s="582"/>
      <c r="D141" s="582"/>
      <c r="E141" s="582"/>
      <c r="F141" s="582"/>
    </row>
    <row r="142" spans="2:12" ht="15.75" hidden="1" thickBot="1" x14ac:dyDescent="0.3">
      <c r="B142" s="583" t="s">
        <v>454</v>
      </c>
      <c r="C142" s="582"/>
      <c r="D142" s="582"/>
      <c r="E142" s="582"/>
      <c r="F142" s="582"/>
    </row>
    <row r="143" spans="2:12" ht="15.75" hidden="1" thickBot="1" x14ac:dyDescent="0.3">
      <c r="B143" s="583" t="s">
        <v>455</v>
      </c>
      <c r="C143" s="582"/>
      <c r="D143" s="582"/>
      <c r="E143" s="582"/>
      <c r="F143" s="582"/>
    </row>
    <row r="144" spans="2:12" ht="15.75" hidden="1" thickBot="1" x14ac:dyDescent="0.3">
      <c r="B144" s="581" t="s">
        <v>456</v>
      </c>
      <c r="C144" s="585">
        <f>C145+C146+C147+C148</f>
        <v>0</v>
      </c>
      <c r="D144" s="585">
        <f t="shared" ref="D144:F144" si="22">D145+D146+D147+D148</f>
        <v>0</v>
      </c>
      <c r="E144" s="585">
        <f t="shared" si="22"/>
        <v>0</v>
      </c>
      <c r="F144" s="585">
        <f t="shared" si="22"/>
        <v>0</v>
      </c>
    </row>
    <row r="145" spans="2:12" ht="15.75" hidden="1" thickBot="1" x14ac:dyDescent="0.3">
      <c r="B145" s="583" t="s">
        <v>437</v>
      </c>
      <c r="C145" s="585"/>
      <c r="D145" s="586">
        <v>0</v>
      </c>
      <c r="E145" s="582"/>
      <c r="F145" s="582"/>
    </row>
    <row r="146" spans="2:12" ht="15.75" hidden="1" thickBot="1" x14ac:dyDescent="0.3">
      <c r="B146" s="583" t="s">
        <v>453</v>
      </c>
      <c r="C146" s="585"/>
      <c r="D146" s="582"/>
      <c r="E146" s="582"/>
      <c r="F146" s="582"/>
    </row>
    <row r="147" spans="2:12" ht="15.75" hidden="1" thickBot="1" x14ac:dyDescent="0.3">
      <c r="B147" s="583" t="s">
        <v>454</v>
      </c>
      <c r="C147" s="585"/>
      <c r="D147" s="582"/>
      <c r="E147" s="582"/>
      <c r="F147" s="582"/>
    </row>
    <row r="148" spans="2:12" ht="15.75" hidden="1" thickBot="1" x14ac:dyDescent="0.3">
      <c r="B148" s="583" t="s">
        <v>455</v>
      </c>
      <c r="C148" s="585"/>
      <c r="D148" s="582"/>
      <c r="E148" s="582"/>
      <c r="F148" s="582"/>
    </row>
    <row r="149" spans="2:12" ht="15.75" hidden="1" thickBot="1" x14ac:dyDescent="0.3">
      <c r="B149" s="598" t="s">
        <v>548</v>
      </c>
      <c r="C149" s="585">
        <f>C139+C144</f>
        <v>0</v>
      </c>
      <c r="D149" s="585">
        <f t="shared" ref="D149:F149" si="23">D139+D144</f>
        <v>0</v>
      </c>
      <c r="E149" s="585">
        <f t="shared" si="23"/>
        <v>0</v>
      </c>
      <c r="F149" s="585">
        <f t="shared" si="23"/>
        <v>0</v>
      </c>
    </row>
    <row r="150" spans="2:12" ht="34.5" hidden="1" thickBot="1" x14ac:dyDescent="0.3">
      <c r="B150" s="575" t="s">
        <v>549</v>
      </c>
      <c r="C150" s="599"/>
      <c r="D150" s="600" t="s">
        <v>449</v>
      </c>
      <c r="E150" s="601"/>
      <c r="F150" s="602"/>
    </row>
    <row r="151" spans="2:12" ht="17.25" hidden="1" customHeight="1" thickBot="1" x14ac:dyDescent="0.3">
      <c r="B151" s="570" t="s">
        <v>427</v>
      </c>
      <c r="C151" s="2310"/>
      <c r="D151" s="2311"/>
      <c r="E151" s="2311"/>
      <c r="F151" s="2312"/>
    </row>
    <row r="152" spans="2:12" ht="15.75" hidden="1" thickBot="1" x14ac:dyDescent="0.3">
      <c r="B152" s="570" t="s">
        <v>21</v>
      </c>
      <c r="C152" s="2316"/>
      <c r="D152" s="2314"/>
      <c r="E152" s="2314"/>
      <c r="F152" s="2315"/>
    </row>
    <row r="153" spans="2:12" ht="12.75" hidden="1" customHeight="1" x14ac:dyDescent="0.25">
      <c r="B153" s="2302"/>
      <c r="C153" s="576">
        <v>2018</v>
      </c>
      <c r="D153" s="576">
        <v>2019</v>
      </c>
      <c r="E153" s="576">
        <v>2020</v>
      </c>
      <c r="F153" s="576">
        <v>2021</v>
      </c>
    </row>
    <row r="154" spans="2:12" ht="9" hidden="1" customHeight="1" thickBot="1" x14ac:dyDescent="0.3">
      <c r="B154" s="2303"/>
      <c r="C154" s="577" t="s">
        <v>22</v>
      </c>
      <c r="D154" s="577" t="s">
        <v>23</v>
      </c>
      <c r="E154" s="577" t="s">
        <v>23</v>
      </c>
      <c r="F154" s="577" t="s">
        <v>23</v>
      </c>
    </row>
    <row r="155" spans="2:12" ht="15.75" hidden="1" thickBot="1" x14ac:dyDescent="0.3">
      <c r="B155" s="570" t="s">
        <v>33</v>
      </c>
      <c r="C155" s="570"/>
      <c r="D155" s="570"/>
      <c r="E155" s="570"/>
      <c r="F155" s="570"/>
    </row>
    <row r="156" spans="2:12" ht="15.75" hidden="1" thickBot="1" x14ac:dyDescent="0.3">
      <c r="B156" s="570" t="s">
        <v>431</v>
      </c>
      <c r="C156" s="578">
        <f>C174</f>
        <v>0</v>
      </c>
      <c r="D156" s="578">
        <f t="shared" ref="D156:F156" si="24">D174</f>
        <v>0</v>
      </c>
      <c r="E156" s="578">
        <f t="shared" si="24"/>
        <v>0</v>
      </c>
      <c r="F156" s="578">
        <f t="shared" si="24"/>
        <v>0</v>
      </c>
    </row>
    <row r="157" spans="2:12" ht="15.75" hidden="1" thickBot="1" x14ac:dyDescent="0.3">
      <c r="B157" s="570" t="s">
        <v>432</v>
      </c>
      <c r="C157" s="578" t="e">
        <f>C156/C155</f>
        <v>#DIV/0!</v>
      </c>
      <c r="D157" s="578" t="e">
        <f t="shared" ref="D157:F157" si="25">D156/D155</f>
        <v>#DIV/0!</v>
      </c>
      <c r="E157" s="578" t="e">
        <f t="shared" si="25"/>
        <v>#DIV/0!</v>
      </c>
      <c r="F157" s="578" t="e">
        <f t="shared" si="25"/>
        <v>#DIV/0!</v>
      </c>
    </row>
    <row r="158" spans="2:12" ht="15.75" hidden="1" thickBot="1" x14ac:dyDescent="0.3">
      <c r="B158" s="570" t="s">
        <v>433</v>
      </c>
      <c r="C158" s="568" t="s">
        <v>499</v>
      </c>
      <c r="D158" s="579" t="e">
        <f>D155/C155-1</f>
        <v>#DIV/0!</v>
      </c>
      <c r="E158" s="579" t="e">
        <f t="shared" ref="E158:F160" si="26">E155/D155-1</f>
        <v>#DIV/0!</v>
      </c>
      <c r="F158" s="579" t="e">
        <f t="shared" si="26"/>
        <v>#DIV/0!</v>
      </c>
      <c r="H158" s="580"/>
      <c r="I158" s="580"/>
      <c r="J158" s="580"/>
      <c r="K158" s="580"/>
      <c r="L158" s="580"/>
    </row>
    <row r="159" spans="2:12" ht="15.75" hidden="1" thickBot="1" x14ac:dyDescent="0.3">
      <c r="B159" s="570" t="s">
        <v>434</v>
      </c>
      <c r="C159" s="568" t="s">
        <v>499</v>
      </c>
      <c r="D159" s="579" t="e">
        <f>D156/C156-1</f>
        <v>#DIV/0!</v>
      </c>
      <c r="E159" s="579" t="e">
        <f t="shared" si="26"/>
        <v>#DIV/0!</v>
      </c>
      <c r="F159" s="579" t="e">
        <f t="shared" si="26"/>
        <v>#DIV/0!</v>
      </c>
    </row>
    <row r="160" spans="2:12" ht="15.75" hidden="1" thickBot="1" x14ac:dyDescent="0.3">
      <c r="B160" s="570" t="s">
        <v>47</v>
      </c>
      <c r="C160" s="568" t="s">
        <v>499</v>
      </c>
      <c r="D160" s="579" t="e">
        <f>D157/C157-1</f>
        <v>#DIV/0!</v>
      </c>
      <c r="E160" s="579" t="e">
        <f t="shared" si="26"/>
        <v>#DIV/0!</v>
      </c>
      <c r="F160" s="579" t="e">
        <f t="shared" si="26"/>
        <v>#DIV/0!</v>
      </c>
    </row>
    <row r="161" spans="2:6" ht="15.75" hidden="1" thickBot="1" x14ac:dyDescent="0.3">
      <c r="B161" s="2304" t="s">
        <v>580</v>
      </c>
      <c r="C161" s="2305"/>
      <c r="D161" s="2305"/>
      <c r="E161" s="2305"/>
      <c r="F161" s="2306"/>
    </row>
    <row r="162" spans="2:6" ht="12.75" hidden="1" customHeight="1" x14ac:dyDescent="0.25">
      <c r="B162" s="2302"/>
      <c r="C162" s="576">
        <v>2018</v>
      </c>
      <c r="D162" s="576">
        <v>2019</v>
      </c>
      <c r="E162" s="576">
        <v>2020</v>
      </c>
      <c r="F162" s="576">
        <v>2021</v>
      </c>
    </row>
    <row r="163" spans="2:6" ht="9" hidden="1" customHeight="1" thickBot="1" x14ac:dyDescent="0.3">
      <c r="B163" s="2303"/>
      <c r="C163" s="577" t="s">
        <v>22</v>
      </c>
      <c r="D163" s="577" t="s">
        <v>23</v>
      </c>
      <c r="E163" s="577" t="s">
        <v>23</v>
      </c>
      <c r="F163" s="577" t="s">
        <v>23</v>
      </c>
    </row>
    <row r="164" spans="2:6" ht="15.75" hidden="1" thickBot="1" x14ac:dyDescent="0.3">
      <c r="B164" s="581" t="s">
        <v>452</v>
      </c>
      <c r="C164" s="582">
        <f>C165+C166+C167+C168</f>
        <v>0</v>
      </c>
      <c r="D164" s="582">
        <f t="shared" ref="D164:F164" si="27">D165+D166+D167+D168</f>
        <v>0</v>
      </c>
      <c r="E164" s="582">
        <f t="shared" si="27"/>
        <v>0</v>
      </c>
      <c r="F164" s="582">
        <f t="shared" si="27"/>
        <v>0</v>
      </c>
    </row>
    <row r="165" spans="2:6" ht="15.75" hidden="1" thickBot="1" x14ac:dyDescent="0.3">
      <c r="B165" s="583" t="s">
        <v>437</v>
      </c>
      <c r="C165" s="582"/>
      <c r="D165" s="582"/>
      <c r="E165" s="582"/>
      <c r="F165" s="582"/>
    </row>
    <row r="166" spans="2:6" ht="15.75" hidden="1" thickBot="1" x14ac:dyDescent="0.3">
      <c r="B166" s="583" t="s">
        <v>453</v>
      </c>
      <c r="C166" s="582"/>
      <c r="D166" s="582"/>
      <c r="E166" s="582"/>
      <c r="F166" s="582"/>
    </row>
    <row r="167" spans="2:6" ht="15.75" hidden="1" thickBot="1" x14ac:dyDescent="0.3">
      <c r="B167" s="583" t="s">
        <v>454</v>
      </c>
      <c r="C167" s="582"/>
      <c r="D167" s="582"/>
      <c r="E167" s="582"/>
      <c r="F167" s="582"/>
    </row>
    <row r="168" spans="2:6" ht="15.75" hidden="1" thickBot="1" x14ac:dyDescent="0.3">
      <c r="B168" s="583" t="s">
        <v>455</v>
      </c>
      <c r="C168" s="582"/>
      <c r="D168" s="582"/>
      <c r="E168" s="582"/>
      <c r="F168" s="582"/>
    </row>
    <row r="169" spans="2:6" ht="15.75" hidden="1" thickBot="1" x14ac:dyDescent="0.3">
      <c r="B169" s="581" t="s">
        <v>456</v>
      </c>
      <c r="C169" s="585">
        <f>C170+C171+C172+C173</f>
        <v>0</v>
      </c>
      <c r="D169" s="585">
        <f t="shared" ref="D169:F169" si="28">D170+D171+D172+D173</f>
        <v>0</v>
      </c>
      <c r="E169" s="585">
        <f t="shared" si="28"/>
        <v>0</v>
      </c>
      <c r="F169" s="585">
        <f t="shared" si="28"/>
        <v>0</v>
      </c>
    </row>
    <row r="170" spans="2:6" ht="15.75" hidden="1" thickBot="1" x14ac:dyDescent="0.3">
      <c r="B170" s="583" t="s">
        <v>437</v>
      </c>
      <c r="C170" s="585"/>
      <c r="D170" s="582"/>
      <c r="E170" s="582"/>
      <c r="F170" s="582"/>
    </row>
    <row r="171" spans="2:6" ht="15.75" hidden="1" thickBot="1" x14ac:dyDescent="0.3">
      <c r="B171" s="583" t="s">
        <v>453</v>
      </c>
      <c r="C171" s="585"/>
      <c r="D171" s="582"/>
      <c r="E171" s="582"/>
      <c r="F171" s="582"/>
    </row>
    <row r="172" spans="2:6" ht="15.75" hidden="1" thickBot="1" x14ac:dyDescent="0.3">
      <c r="B172" s="583" t="s">
        <v>454</v>
      </c>
      <c r="C172" s="585"/>
      <c r="D172" s="582"/>
      <c r="E172" s="582"/>
      <c r="F172" s="582"/>
    </row>
    <row r="173" spans="2:6" ht="15.75" hidden="1" thickBot="1" x14ac:dyDescent="0.3">
      <c r="B173" s="583" t="s">
        <v>455</v>
      </c>
      <c r="C173" s="585"/>
      <c r="D173" s="582"/>
      <c r="E173" s="582"/>
      <c r="F173" s="582"/>
    </row>
    <row r="174" spans="2:6" ht="15.75" hidden="1" thickBot="1" x14ac:dyDescent="0.3">
      <c r="B174" s="588" t="s">
        <v>551</v>
      </c>
      <c r="C174" s="585">
        <f>C164+C169</f>
        <v>0</v>
      </c>
      <c r="D174" s="585">
        <f t="shared" ref="D174:F174" si="29">D164+D169</f>
        <v>0</v>
      </c>
      <c r="E174" s="585">
        <f t="shared" si="29"/>
        <v>0</v>
      </c>
      <c r="F174" s="585">
        <f t="shared" si="29"/>
        <v>0</v>
      </c>
    </row>
    <row r="175" spans="2:6" ht="25.5" hidden="1" customHeight="1" thickBot="1" x14ac:dyDescent="0.3">
      <c r="B175" s="603" t="s">
        <v>458</v>
      </c>
      <c r="C175" s="2307"/>
      <c r="D175" s="2308"/>
      <c r="E175" s="2308"/>
      <c r="F175" s="2309"/>
    </row>
    <row r="176" spans="2:6" ht="34.5" hidden="1" thickBot="1" x14ac:dyDescent="0.3">
      <c r="B176" s="575" t="s">
        <v>447</v>
      </c>
      <c r="C176" s="599"/>
      <c r="D176" s="600" t="s">
        <v>449</v>
      </c>
      <c r="E176" s="601"/>
      <c r="F176" s="602"/>
    </row>
    <row r="177" spans="2:12" ht="17.25" hidden="1" customHeight="1" thickBot="1" x14ac:dyDescent="0.3">
      <c r="B177" s="570" t="s">
        <v>427</v>
      </c>
      <c r="C177" s="2310"/>
      <c r="D177" s="2311"/>
      <c r="E177" s="2311"/>
      <c r="F177" s="2312"/>
    </row>
    <row r="178" spans="2:12" ht="15.75" hidden="1" thickBot="1" x14ac:dyDescent="0.3">
      <c r="B178" s="570" t="s">
        <v>21</v>
      </c>
      <c r="C178" s="2313"/>
      <c r="D178" s="2314"/>
      <c r="E178" s="2314"/>
      <c r="F178" s="2315"/>
    </row>
    <row r="179" spans="2:12" ht="12.75" hidden="1" customHeight="1" x14ac:dyDescent="0.25">
      <c r="B179" s="2302"/>
      <c r="C179" s="576">
        <v>2020</v>
      </c>
      <c r="D179" s="576">
        <v>2021</v>
      </c>
      <c r="E179" s="576">
        <v>2022</v>
      </c>
      <c r="F179" s="576">
        <v>2023</v>
      </c>
    </row>
    <row r="180" spans="2:12" ht="9" hidden="1" customHeight="1" thickBot="1" x14ac:dyDescent="0.3">
      <c r="B180" s="2303"/>
      <c r="C180" s="577" t="s">
        <v>22</v>
      </c>
      <c r="D180" s="577" t="s">
        <v>23</v>
      </c>
      <c r="E180" s="577" t="s">
        <v>23</v>
      </c>
      <c r="F180" s="577" t="s">
        <v>23</v>
      </c>
    </row>
    <row r="181" spans="2:12" ht="15.75" hidden="1" thickBot="1" x14ac:dyDescent="0.3">
      <c r="B181" s="570" t="s">
        <v>33</v>
      </c>
      <c r="C181" s="570">
        <v>0</v>
      </c>
      <c r="D181" s="568">
        <v>0</v>
      </c>
      <c r="E181" s="568">
        <v>0</v>
      </c>
      <c r="F181" s="570">
        <v>0</v>
      </c>
    </row>
    <row r="182" spans="2:12" ht="15.75" hidden="1" thickBot="1" x14ac:dyDescent="0.3">
      <c r="B182" s="570" t="s">
        <v>431</v>
      </c>
      <c r="C182" s="578">
        <f>C200</f>
        <v>0</v>
      </c>
      <c r="D182" s="578">
        <f t="shared" ref="D182:F182" si="30">D200</f>
        <v>0</v>
      </c>
      <c r="E182" s="578">
        <f t="shared" si="30"/>
        <v>0</v>
      </c>
      <c r="F182" s="578">
        <f t="shared" si="30"/>
        <v>0</v>
      </c>
    </row>
    <row r="183" spans="2:12" ht="15.75" hidden="1" thickBot="1" x14ac:dyDescent="0.3">
      <c r="B183" s="570" t="s">
        <v>432</v>
      </c>
      <c r="C183" s="578" t="e">
        <f>C182/C181</f>
        <v>#DIV/0!</v>
      </c>
      <c r="D183" s="578" t="e">
        <f t="shared" ref="D183:F183" si="31">D182/D181</f>
        <v>#DIV/0!</v>
      </c>
      <c r="E183" s="578" t="e">
        <f t="shared" si="31"/>
        <v>#DIV/0!</v>
      </c>
      <c r="F183" s="578" t="e">
        <f t="shared" si="31"/>
        <v>#DIV/0!</v>
      </c>
    </row>
    <row r="184" spans="2:12" ht="15.75" hidden="1" thickBot="1" x14ac:dyDescent="0.3">
      <c r="B184" s="570" t="s">
        <v>433</v>
      </c>
      <c r="C184" s="568" t="s">
        <v>499</v>
      </c>
      <c r="D184" s="579" t="e">
        <f>D181/C181-1</f>
        <v>#DIV/0!</v>
      </c>
      <c r="E184" s="579" t="e">
        <f t="shared" ref="E184:F186" si="32">E181/D181-1</f>
        <v>#DIV/0!</v>
      </c>
      <c r="F184" s="579" t="e">
        <f t="shared" si="32"/>
        <v>#DIV/0!</v>
      </c>
      <c r="H184" s="580"/>
      <c r="I184" s="580"/>
      <c r="J184" s="580"/>
      <c r="K184" s="580"/>
      <c r="L184" s="580"/>
    </row>
    <row r="185" spans="2:12" ht="15.75" hidden="1" thickBot="1" x14ac:dyDescent="0.3">
      <c r="B185" s="570" t="s">
        <v>434</v>
      </c>
      <c r="C185" s="568" t="s">
        <v>499</v>
      </c>
      <c r="D185" s="579" t="e">
        <f>D182/C182-1</f>
        <v>#DIV/0!</v>
      </c>
      <c r="E185" s="579" t="e">
        <f t="shared" si="32"/>
        <v>#DIV/0!</v>
      </c>
      <c r="F185" s="579" t="e">
        <f t="shared" si="32"/>
        <v>#DIV/0!</v>
      </c>
    </row>
    <row r="186" spans="2:12" ht="15.75" hidden="1" thickBot="1" x14ac:dyDescent="0.3">
      <c r="B186" s="570" t="s">
        <v>47</v>
      </c>
      <c r="C186" s="568" t="s">
        <v>499</v>
      </c>
      <c r="D186" s="579" t="e">
        <f>D183/C183-1</f>
        <v>#DIV/0!</v>
      </c>
      <c r="E186" s="579" t="e">
        <f t="shared" si="32"/>
        <v>#DIV/0!</v>
      </c>
      <c r="F186" s="579" t="e">
        <f t="shared" si="32"/>
        <v>#DIV/0!</v>
      </c>
    </row>
    <row r="187" spans="2:12" ht="15.75" hidden="1" thickBot="1" x14ac:dyDescent="0.3">
      <c r="B187" s="2304" t="s">
        <v>594</v>
      </c>
      <c r="C187" s="2305"/>
      <c r="D187" s="2305"/>
      <c r="E187" s="2305"/>
      <c r="F187" s="2306"/>
    </row>
    <row r="188" spans="2:12" ht="12.75" hidden="1" customHeight="1" x14ac:dyDescent="0.25">
      <c r="B188" s="2302"/>
      <c r="C188" s="576">
        <v>2020</v>
      </c>
      <c r="D188" s="576">
        <v>2021</v>
      </c>
      <c r="E188" s="576">
        <v>2022</v>
      </c>
      <c r="F188" s="576">
        <v>2023</v>
      </c>
    </row>
    <row r="189" spans="2:12" ht="9" hidden="1" customHeight="1" thickBot="1" x14ac:dyDescent="0.3">
      <c r="B189" s="2303"/>
      <c r="C189" s="577" t="s">
        <v>22</v>
      </c>
      <c r="D189" s="577" t="s">
        <v>23</v>
      </c>
      <c r="E189" s="577" t="s">
        <v>23</v>
      </c>
      <c r="F189" s="577" t="s">
        <v>23</v>
      </c>
    </row>
    <row r="190" spans="2:12" ht="15.75" hidden="1" thickBot="1" x14ac:dyDescent="0.3">
      <c r="B190" s="581" t="s">
        <v>452</v>
      </c>
      <c r="C190" s="582">
        <f>C191+C192+C193+C194</f>
        <v>0</v>
      </c>
      <c r="D190" s="582">
        <f t="shared" ref="D190:F190" si="33">D191+D192+D193+D194</f>
        <v>0</v>
      </c>
      <c r="E190" s="582">
        <f t="shared" si="33"/>
        <v>0</v>
      </c>
      <c r="F190" s="582">
        <f t="shared" si="33"/>
        <v>0</v>
      </c>
    </row>
    <row r="191" spans="2:12" ht="15.75" hidden="1" thickBot="1" x14ac:dyDescent="0.3">
      <c r="B191" s="583" t="s">
        <v>437</v>
      </c>
      <c r="C191" s="582"/>
      <c r="D191" s="582"/>
      <c r="E191" s="582"/>
      <c r="F191" s="582"/>
    </row>
    <row r="192" spans="2:12" ht="15.75" hidden="1" thickBot="1" x14ac:dyDescent="0.3">
      <c r="B192" s="583" t="s">
        <v>453</v>
      </c>
      <c r="C192" s="582"/>
      <c r="D192" s="582"/>
      <c r="E192" s="582"/>
      <c r="F192" s="582"/>
    </row>
    <row r="193" spans="2:8" ht="15.75" hidden="1" thickBot="1" x14ac:dyDescent="0.3">
      <c r="B193" s="583" t="s">
        <v>454</v>
      </c>
      <c r="C193" s="582"/>
      <c r="D193" s="582"/>
      <c r="E193" s="582"/>
      <c r="F193" s="582"/>
    </row>
    <row r="194" spans="2:8" ht="15.75" hidden="1" thickBot="1" x14ac:dyDescent="0.3">
      <c r="B194" s="583" t="s">
        <v>455</v>
      </c>
      <c r="C194" s="582"/>
      <c r="D194" s="582"/>
      <c r="E194" s="582"/>
      <c r="F194" s="582"/>
    </row>
    <row r="195" spans="2:8" ht="15.75" hidden="1" thickBot="1" x14ac:dyDescent="0.3">
      <c r="B195" s="581" t="s">
        <v>456</v>
      </c>
      <c r="C195" s="585">
        <f>C196+C197+C198+C199</f>
        <v>0</v>
      </c>
      <c r="D195" s="585">
        <f t="shared" ref="D195:F195" si="34">D196+D197+D198+D199</f>
        <v>0</v>
      </c>
      <c r="E195" s="585">
        <f t="shared" si="34"/>
        <v>0</v>
      </c>
      <c r="F195" s="585">
        <f t="shared" si="34"/>
        <v>0</v>
      </c>
    </row>
    <row r="196" spans="2:8" ht="15.75" hidden="1" thickBot="1" x14ac:dyDescent="0.3">
      <c r="B196" s="583" t="s">
        <v>437</v>
      </c>
      <c r="C196" s="585"/>
      <c r="D196" s="585">
        <v>0</v>
      </c>
      <c r="E196" s="585">
        <v>0</v>
      </c>
      <c r="F196" s="585"/>
    </row>
    <row r="197" spans="2:8" ht="15.75" hidden="1" thickBot="1" x14ac:dyDescent="0.3">
      <c r="B197" s="583" t="s">
        <v>453</v>
      </c>
      <c r="C197" s="585"/>
      <c r="D197" s="585"/>
      <c r="E197" s="585"/>
      <c r="F197" s="585"/>
    </row>
    <row r="198" spans="2:8" ht="15.75" hidden="1" thickBot="1" x14ac:dyDescent="0.3">
      <c r="B198" s="583" t="s">
        <v>454</v>
      </c>
      <c r="C198" s="585"/>
      <c r="D198" s="585"/>
      <c r="E198" s="585"/>
      <c r="F198" s="585"/>
    </row>
    <row r="199" spans="2:8" ht="15.75" hidden="1" thickBot="1" x14ac:dyDescent="0.3">
      <c r="B199" s="583" t="s">
        <v>455</v>
      </c>
      <c r="C199" s="585"/>
      <c r="D199" s="585"/>
      <c r="E199" s="585"/>
      <c r="F199" s="585"/>
    </row>
    <row r="200" spans="2:8" ht="15.75" hidden="1" thickBot="1" x14ac:dyDescent="0.3">
      <c r="B200" s="588" t="s">
        <v>445</v>
      </c>
      <c r="C200" s="585">
        <f>C190+C195</f>
        <v>0</v>
      </c>
      <c r="D200" s="585">
        <f t="shared" ref="D200:F200" si="35">D190+D195</f>
        <v>0</v>
      </c>
      <c r="E200" s="585">
        <f t="shared" si="35"/>
        <v>0</v>
      </c>
      <c r="F200" s="585">
        <f t="shared" si="35"/>
        <v>0</v>
      </c>
    </row>
    <row r="201" spans="2:8" ht="15.75" thickBot="1" x14ac:dyDescent="0.3">
      <c r="B201" s="604"/>
      <c r="C201" s="605"/>
      <c r="D201" s="605"/>
      <c r="E201" s="605"/>
      <c r="F201" s="605"/>
    </row>
    <row r="202" spans="2:8" ht="27" customHeight="1" thickBot="1" x14ac:dyDescent="0.3">
      <c r="B202" s="572" t="s">
        <v>475</v>
      </c>
      <c r="C202" s="606">
        <f>C106+C65+C28</f>
        <v>40051</v>
      </c>
      <c r="D202" s="606">
        <f t="shared" ref="D202:F202" si="36">D106+D65+D28</f>
        <v>39851</v>
      </c>
      <c r="E202" s="606">
        <f t="shared" si="36"/>
        <v>39851</v>
      </c>
      <c r="F202" s="606">
        <f t="shared" si="36"/>
        <v>39851</v>
      </c>
    </row>
    <row r="203" spans="2:8" ht="24.75" thickBot="1" x14ac:dyDescent="0.3">
      <c r="B203" s="572" t="s">
        <v>476</v>
      </c>
      <c r="C203" s="606">
        <f>+C124+C94+C57</f>
        <v>40051</v>
      </c>
      <c r="D203" s="606">
        <f t="shared" ref="D203:F203" si="37">+D124+D94+D57</f>
        <v>39851</v>
      </c>
      <c r="E203" s="606">
        <f t="shared" si="37"/>
        <v>39851</v>
      </c>
      <c r="F203" s="606">
        <f t="shared" si="37"/>
        <v>39851</v>
      </c>
    </row>
    <row r="204" spans="2:8" ht="15.75" thickBot="1" x14ac:dyDescent="0.3">
      <c r="B204" s="581" t="s">
        <v>436</v>
      </c>
      <c r="C204" s="607">
        <f>C205+C206</f>
        <v>24901</v>
      </c>
      <c r="D204" s="607">
        <f t="shared" ref="D204:F204" si="38">D205+D206</f>
        <v>24901</v>
      </c>
      <c r="E204" s="607">
        <f t="shared" si="38"/>
        <v>24901</v>
      </c>
      <c r="F204" s="607">
        <f t="shared" si="38"/>
        <v>24901</v>
      </c>
    </row>
    <row r="205" spans="2:8" ht="15.75" thickBot="1" x14ac:dyDescent="0.3">
      <c r="B205" s="583" t="s">
        <v>437</v>
      </c>
      <c r="C205" s="585">
        <f>C37</f>
        <v>24901</v>
      </c>
      <c r="D205" s="585">
        <f t="shared" ref="D205:F206" si="39">D37</f>
        <v>24901</v>
      </c>
      <c r="E205" s="585">
        <f t="shared" si="39"/>
        <v>24901</v>
      </c>
      <c r="F205" s="585">
        <f t="shared" si="39"/>
        <v>24901</v>
      </c>
      <c r="H205" s="580"/>
    </row>
    <row r="206" spans="2:8" ht="15.75" thickBot="1" x14ac:dyDescent="0.3">
      <c r="B206" s="583" t="s">
        <v>477</v>
      </c>
      <c r="C206" s="585">
        <f>C38</f>
        <v>0</v>
      </c>
      <c r="D206" s="585">
        <f t="shared" si="39"/>
        <v>0</v>
      </c>
      <c r="E206" s="585">
        <f t="shared" si="39"/>
        <v>0</v>
      </c>
      <c r="F206" s="585">
        <f t="shared" si="39"/>
        <v>0</v>
      </c>
    </row>
    <row r="207" spans="2:8" ht="24.75" thickBot="1" x14ac:dyDescent="0.3">
      <c r="B207" s="581" t="s">
        <v>478</v>
      </c>
      <c r="C207" s="607">
        <f>C208+C209</f>
        <v>4363</v>
      </c>
      <c r="D207" s="607">
        <f t="shared" ref="D207:F207" si="40">D208+D209</f>
        <v>4363</v>
      </c>
      <c r="E207" s="607">
        <f t="shared" si="40"/>
        <v>4363</v>
      </c>
      <c r="F207" s="607">
        <f t="shared" si="40"/>
        <v>4363</v>
      </c>
    </row>
    <row r="208" spans="2:8" ht="15.75" thickBot="1" x14ac:dyDescent="0.3">
      <c r="B208" s="583" t="s">
        <v>437</v>
      </c>
      <c r="C208" s="582">
        <f>C40</f>
        <v>4363</v>
      </c>
      <c r="D208" s="582">
        <f t="shared" ref="D208:F209" si="41">D40</f>
        <v>4363</v>
      </c>
      <c r="E208" s="582">
        <f t="shared" si="41"/>
        <v>4363</v>
      </c>
      <c r="F208" s="582">
        <f t="shared" si="41"/>
        <v>4363</v>
      </c>
    </row>
    <row r="209" spans="2:6" ht="15.75" thickBot="1" x14ac:dyDescent="0.3">
      <c r="B209" s="583" t="s">
        <v>477</v>
      </c>
      <c r="C209" s="585">
        <f>C41</f>
        <v>0</v>
      </c>
      <c r="D209" s="585">
        <f t="shared" si="41"/>
        <v>0</v>
      </c>
      <c r="E209" s="585">
        <f t="shared" si="41"/>
        <v>0</v>
      </c>
      <c r="F209" s="585">
        <f t="shared" si="41"/>
        <v>0</v>
      </c>
    </row>
    <row r="210" spans="2:6" ht="15.75" thickBot="1" x14ac:dyDescent="0.3">
      <c r="B210" s="581" t="s">
        <v>440</v>
      </c>
      <c r="C210" s="607">
        <f>C211+C212</f>
        <v>5787</v>
      </c>
      <c r="D210" s="607">
        <f t="shared" ref="D210:F210" si="42">D211+D212</f>
        <v>5587</v>
      </c>
      <c r="E210" s="607">
        <f t="shared" si="42"/>
        <v>5587</v>
      </c>
      <c r="F210" s="607">
        <f t="shared" si="42"/>
        <v>5587</v>
      </c>
    </row>
    <row r="211" spans="2:6" ht="15.75" thickBot="1" x14ac:dyDescent="0.3">
      <c r="B211" s="583" t="s">
        <v>437</v>
      </c>
      <c r="C211" s="585">
        <f>C43</f>
        <v>5787</v>
      </c>
      <c r="D211" s="585">
        <f t="shared" ref="D211:F212" si="43">D43</f>
        <v>5587</v>
      </c>
      <c r="E211" s="585">
        <f t="shared" si="43"/>
        <v>5587</v>
      </c>
      <c r="F211" s="585">
        <f t="shared" si="43"/>
        <v>5587</v>
      </c>
    </row>
    <row r="212" spans="2:6" ht="15.75" thickBot="1" x14ac:dyDescent="0.3">
      <c r="B212" s="583" t="s">
        <v>477</v>
      </c>
      <c r="C212" s="585">
        <f>C44</f>
        <v>0</v>
      </c>
      <c r="D212" s="585">
        <f t="shared" si="43"/>
        <v>0</v>
      </c>
      <c r="E212" s="585">
        <f t="shared" si="43"/>
        <v>0</v>
      </c>
      <c r="F212" s="585">
        <f t="shared" si="43"/>
        <v>0</v>
      </c>
    </row>
    <row r="213" spans="2:6" ht="15.75" thickBot="1" x14ac:dyDescent="0.3">
      <c r="B213" s="581" t="s">
        <v>441</v>
      </c>
      <c r="C213" s="607">
        <f>C214+C215</f>
        <v>0</v>
      </c>
      <c r="D213" s="607">
        <f t="shared" ref="D213:F213" si="44">D214+D215</f>
        <v>0</v>
      </c>
      <c r="E213" s="607">
        <f t="shared" si="44"/>
        <v>0</v>
      </c>
      <c r="F213" s="607">
        <f t="shared" si="44"/>
        <v>0</v>
      </c>
    </row>
    <row r="214" spans="2:6" ht="15.75" thickBot="1" x14ac:dyDescent="0.3">
      <c r="B214" s="583" t="s">
        <v>437</v>
      </c>
      <c r="C214" s="582">
        <f>C46</f>
        <v>0</v>
      </c>
      <c r="D214" s="582">
        <f t="shared" ref="D214:F215" si="45">D46</f>
        <v>0</v>
      </c>
      <c r="E214" s="582">
        <f t="shared" si="45"/>
        <v>0</v>
      </c>
      <c r="F214" s="582">
        <f t="shared" si="45"/>
        <v>0</v>
      </c>
    </row>
    <row r="215" spans="2:6" ht="15.75" thickBot="1" x14ac:dyDescent="0.3">
      <c r="B215" s="583" t="s">
        <v>477</v>
      </c>
      <c r="C215" s="585">
        <f>C47</f>
        <v>0</v>
      </c>
      <c r="D215" s="585">
        <f t="shared" si="45"/>
        <v>0</v>
      </c>
      <c r="E215" s="585">
        <f t="shared" si="45"/>
        <v>0</v>
      </c>
      <c r="F215" s="585">
        <f t="shared" si="45"/>
        <v>0</v>
      </c>
    </row>
    <row r="216" spans="2:6" ht="15.75" thickBot="1" x14ac:dyDescent="0.3">
      <c r="B216" s="581" t="s">
        <v>442</v>
      </c>
      <c r="C216" s="607">
        <f>C217+C218</f>
        <v>4000</v>
      </c>
      <c r="D216" s="607">
        <f t="shared" ref="D216:F216" si="46">D217+D218</f>
        <v>4000</v>
      </c>
      <c r="E216" s="607">
        <f t="shared" si="46"/>
        <v>4000</v>
      </c>
      <c r="F216" s="607">
        <f t="shared" si="46"/>
        <v>4000</v>
      </c>
    </row>
    <row r="217" spans="2:6" ht="15.75" thickBot="1" x14ac:dyDescent="0.3">
      <c r="B217" s="583" t="s">
        <v>437</v>
      </c>
      <c r="C217" s="582">
        <f>C86</f>
        <v>4000</v>
      </c>
      <c r="D217" s="582">
        <f t="shared" ref="D217:F217" si="47">D86</f>
        <v>4000</v>
      </c>
      <c r="E217" s="582">
        <f t="shared" si="47"/>
        <v>4000</v>
      </c>
      <c r="F217" s="582">
        <f t="shared" si="47"/>
        <v>4000</v>
      </c>
    </row>
    <row r="218" spans="2:6" ht="15.75" thickBot="1" x14ac:dyDescent="0.3">
      <c r="B218" s="583" t="s">
        <v>477</v>
      </c>
      <c r="C218" s="585">
        <f>C50</f>
        <v>0</v>
      </c>
      <c r="D218" s="585">
        <f t="shared" ref="D218:F218" si="48">D50</f>
        <v>0</v>
      </c>
      <c r="E218" s="585">
        <f t="shared" si="48"/>
        <v>0</v>
      </c>
      <c r="F218" s="585">
        <f t="shared" si="48"/>
        <v>0</v>
      </c>
    </row>
    <row r="219" spans="2:6" ht="15.75" thickBot="1" x14ac:dyDescent="0.3">
      <c r="B219" s="581" t="s">
        <v>443</v>
      </c>
      <c r="C219" s="607">
        <f>C220+C221</f>
        <v>0</v>
      </c>
      <c r="D219" s="607">
        <f>D220+D221</f>
        <v>0</v>
      </c>
      <c r="E219" s="607">
        <f t="shared" ref="E219:F219" si="49">E220+E221</f>
        <v>0</v>
      </c>
      <c r="F219" s="607">
        <f t="shared" si="49"/>
        <v>0</v>
      </c>
    </row>
    <row r="220" spans="2:6" ht="15.75" thickBot="1" x14ac:dyDescent="0.3">
      <c r="B220" s="583" t="s">
        <v>437</v>
      </c>
      <c r="C220" s="582">
        <f>C52</f>
        <v>0</v>
      </c>
      <c r="D220" s="582">
        <f t="shared" ref="D220:F221" si="50">D52</f>
        <v>0</v>
      </c>
      <c r="E220" s="582">
        <f t="shared" si="50"/>
        <v>0</v>
      </c>
      <c r="F220" s="582">
        <f t="shared" si="50"/>
        <v>0</v>
      </c>
    </row>
    <row r="221" spans="2:6" ht="15.75" thickBot="1" x14ac:dyDescent="0.3">
      <c r="B221" s="583" t="s">
        <v>477</v>
      </c>
      <c r="C221" s="585">
        <f>C53</f>
        <v>0</v>
      </c>
      <c r="D221" s="585">
        <f t="shared" si="50"/>
        <v>0</v>
      </c>
      <c r="E221" s="585">
        <f t="shared" si="50"/>
        <v>0</v>
      </c>
      <c r="F221" s="585">
        <f t="shared" si="50"/>
        <v>0</v>
      </c>
    </row>
    <row r="222" spans="2:6" ht="24.75" thickBot="1" x14ac:dyDescent="0.3">
      <c r="B222" s="581" t="s">
        <v>444</v>
      </c>
      <c r="C222" s="607">
        <f>SUM(C223:C224)</f>
        <v>0</v>
      </c>
      <c r="D222" s="607">
        <f t="shared" ref="D222:F222" si="51">SUM(D223:D224)</f>
        <v>0</v>
      </c>
      <c r="E222" s="607">
        <f t="shared" si="51"/>
        <v>0</v>
      </c>
      <c r="F222" s="607">
        <f t="shared" si="51"/>
        <v>0</v>
      </c>
    </row>
    <row r="223" spans="2:6" ht="15.75" thickBot="1" x14ac:dyDescent="0.3">
      <c r="B223" s="583" t="s">
        <v>437</v>
      </c>
      <c r="C223" s="582">
        <f>C55</f>
        <v>0</v>
      </c>
      <c r="D223" s="582">
        <f t="shared" ref="D223:F224" si="52">D55</f>
        <v>0</v>
      </c>
      <c r="E223" s="582">
        <f t="shared" si="52"/>
        <v>0</v>
      </c>
      <c r="F223" s="582">
        <f t="shared" si="52"/>
        <v>0</v>
      </c>
    </row>
    <row r="224" spans="2:6" ht="15.75" thickBot="1" x14ac:dyDescent="0.3">
      <c r="B224" s="583" t="s">
        <v>477</v>
      </c>
      <c r="C224" s="585">
        <f>C56</f>
        <v>0</v>
      </c>
      <c r="D224" s="585">
        <f t="shared" si="52"/>
        <v>0</v>
      </c>
      <c r="E224" s="585">
        <f t="shared" si="52"/>
        <v>0</v>
      </c>
      <c r="F224" s="585">
        <f t="shared" si="52"/>
        <v>0</v>
      </c>
    </row>
    <row r="225" spans="2:6" ht="15.75" thickBot="1" x14ac:dyDescent="0.3">
      <c r="B225" s="581" t="s">
        <v>479</v>
      </c>
      <c r="C225" s="607">
        <f>C226+C227+C228+C229</f>
        <v>0</v>
      </c>
      <c r="D225" s="607">
        <f t="shared" ref="D225:F225" si="53">D226+D227+D228+D229</f>
        <v>0</v>
      </c>
      <c r="E225" s="607">
        <f t="shared" si="53"/>
        <v>0</v>
      </c>
      <c r="F225" s="607">
        <f t="shared" si="53"/>
        <v>0</v>
      </c>
    </row>
    <row r="226" spans="2:6" ht="15.75" thickBot="1" x14ac:dyDescent="0.3">
      <c r="B226" s="583" t="s">
        <v>437</v>
      </c>
      <c r="C226" s="582">
        <f>C115+C140+C165+C191</f>
        <v>0</v>
      </c>
      <c r="D226" s="582">
        <f t="shared" ref="D226:F226" si="54">D115+D140+D165+D191</f>
        <v>0</v>
      </c>
      <c r="E226" s="582">
        <f t="shared" si="54"/>
        <v>0</v>
      </c>
      <c r="F226" s="582">
        <f t="shared" si="54"/>
        <v>0</v>
      </c>
    </row>
    <row r="227" spans="2:6" ht="15.75" thickBot="1" x14ac:dyDescent="0.3">
      <c r="B227" s="583" t="s">
        <v>480</v>
      </c>
      <c r="C227" s="582">
        <f t="shared" ref="C227:F229" si="55">C116+C141+C166+C192</f>
        <v>0</v>
      </c>
      <c r="D227" s="582">
        <f t="shared" si="55"/>
        <v>0</v>
      </c>
      <c r="E227" s="582">
        <f t="shared" si="55"/>
        <v>0</v>
      </c>
      <c r="F227" s="582">
        <f t="shared" si="55"/>
        <v>0</v>
      </c>
    </row>
    <row r="228" spans="2:6" ht="15.75" thickBot="1" x14ac:dyDescent="0.3">
      <c r="B228" s="583" t="s">
        <v>454</v>
      </c>
      <c r="C228" s="582">
        <f t="shared" si="55"/>
        <v>0</v>
      </c>
      <c r="D228" s="582">
        <f t="shared" si="55"/>
        <v>0</v>
      </c>
      <c r="E228" s="582">
        <f t="shared" si="55"/>
        <v>0</v>
      </c>
      <c r="F228" s="582">
        <f t="shared" si="55"/>
        <v>0</v>
      </c>
    </row>
    <row r="229" spans="2:6" ht="15.75" thickBot="1" x14ac:dyDescent="0.3">
      <c r="B229" s="583" t="s">
        <v>455</v>
      </c>
      <c r="C229" s="582">
        <f t="shared" si="55"/>
        <v>0</v>
      </c>
      <c r="D229" s="582">
        <f t="shared" si="55"/>
        <v>0</v>
      </c>
      <c r="E229" s="582">
        <f t="shared" si="55"/>
        <v>0</v>
      </c>
      <c r="F229" s="582">
        <f t="shared" si="55"/>
        <v>0</v>
      </c>
    </row>
    <row r="230" spans="2:6" ht="15.75" thickBot="1" x14ac:dyDescent="0.3">
      <c r="B230" s="581" t="s">
        <v>481</v>
      </c>
      <c r="C230" s="607">
        <f>C231+C232+C233+C234</f>
        <v>1000</v>
      </c>
      <c r="D230" s="607">
        <f t="shared" ref="D230:F230" si="56">D231+D232+D233+D234</f>
        <v>1000</v>
      </c>
      <c r="E230" s="607">
        <f t="shared" si="56"/>
        <v>1000</v>
      </c>
      <c r="F230" s="607">
        <f t="shared" si="56"/>
        <v>1000</v>
      </c>
    </row>
    <row r="231" spans="2:6" ht="15.75" thickBot="1" x14ac:dyDescent="0.3">
      <c r="B231" s="583" t="s">
        <v>437</v>
      </c>
      <c r="C231" s="582">
        <f>C120+C145+C170+C196</f>
        <v>1000</v>
      </c>
      <c r="D231" s="582">
        <f t="shared" ref="D231:F231" si="57">D120+D145+D170+D196</f>
        <v>1000</v>
      </c>
      <c r="E231" s="582">
        <f t="shared" si="57"/>
        <v>1000</v>
      </c>
      <c r="F231" s="582">
        <f t="shared" si="57"/>
        <v>1000</v>
      </c>
    </row>
    <row r="232" spans="2:6" ht="15.75" thickBot="1" x14ac:dyDescent="0.3">
      <c r="B232" s="583" t="s">
        <v>480</v>
      </c>
      <c r="C232" s="582">
        <f t="shared" ref="C232:F234" si="58">C121+C146+C171+C197</f>
        <v>0</v>
      </c>
      <c r="D232" s="582">
        <f t="shared" si="58"/>
        <v>0</v>
      </c>
      <c r="E232" s="582">
        <f t="shared" si="58"/>
        <v>0</v>
      </c>
      <c r="F232" s="582">
        <f t="shared" si="58"/>
        <v>0</v>
      </c>
    </row>
    <row r="233" spans="2:6" ht="15.75" thickBot="1" x14ac:dyDescent="0.3">
      <c r="B233" s="583" t="s">
        <v>454</v>
      </c>
      <c r="C233" s="582">
        <f t="shared" si="58"/>
        <v>0</v>
      </c>
      <c r="D233" s="582">
        <f t="shared" si="58"/>
        <v>0</v>
      </c>
      <c r="E233" s="582">
        <f t="shared" si="58"/>
        <v>0</v>
      </c>
      <c r="F233" s="582">
        <f t="shared" si="58"/>
        <v>0</v>
      </c>
    </row>
    <row r="234" spans="2:6" ht="15.75" thickBot="1" x14ac:dyDescent="0.3">
      <c r="B234" s="583" t="s">
        <v>455</v>
      </c>
      <c r="C234" s="582">
        <f t="shared" si="58"/>
        <v>0</v>
      </c>
      <c r="D234" s="582">
        <f t="shared" si="58"/>
        <v>0</v>
      </c>
      <c r="E234" s="582">
        <f t="shared" si="58"/>
        <v>0</v>
      </c>
      <c r="F234" s="582">
        <f t="shared" si="58"/>
        <v>0</v>
      </c>
    </row>
    <row r="235" spans="2:6" ht="15.75" thickBot="1" x14ac:dyDescent="0.3">
      <c r="B235" s="589" t="s">
        <v>482</v>
      </c>
      <c r="C235" s="590">
        <f>IF(C203-C202=0,0,"Error")</f>
        <v>0</v>
      </c>
      <c r="D235" s="590">
        <f>IF(D203-D202=0,0,"Error")</f>
        <v>0</v>
      </c>
      <c r="E235" s="590">
        <f>IF(E203-E202=0,0,"Error")</f>
        <v>0</v>
      </c>
      <c r="F235" s="590">
        <f>IF(F203-F202=0,0,"Error")</f>
        <v>0</v>
      </c>
    </row>
    <row r="236" spans="2:6" x14ac:dyDescent="0.25">
      <c r="B236" s="608"/>
      <c r="C236" s="609"/>
      <c r="D236" s="609"/>
      <c r="E236" s="609"/>
      <c r="F236" s="609"/>
    </row>
  </sheetData>
  <mergeCells count="53">
    <mergeCell ref="B8:F8"/>
    <mergeCell ref="A2:F2"/>
    <mergeCell ref="B3:F3"/>
    <mergeCell ref="C5:F5"/>
    <mergeCell ref="C6:F6"/>
    <mergeCell ref="C7:F7"/>
    <mergeCell ref="B33:F33"/>
    <mergeCell ref="B9:F11"/>
    <mergeCell ref="C12:F12"/>
    <mergeCell ref="B13:B14"/>
    <mergeCell ref="C16:F16"/>
    <mergeCell ref="B17:F17"/>
    <mergeCell ref="B20:F20"/>
    <mergeCell ref="B21:F21"/>
    <mergeCell ref="C22:F22"/>
    <mergeCell ref="C23:F23"/>
    <mergeCell ref="C24:F24"/>
    <mergeCell ref="B25:B26"/>
    <mergeCell ref="H99:L101"/>
    <mergeCell ref="C100:F100"/>
    <mergeCell ref="C101:F101"/>
    <mergeCell ref="B34:B35"/>
    <mergeCell ref="C59:F59"/>
    <mergeCell ref="C60:F60"/>
    <mergeCell ref="C61:F61"/>
    <mergeCell ref="B62:B63"/>
    <mergeCell ref="B70:F70"/>
    <mergeCell ref="B71:B72"/>
    <mergeCell ref="B96:F96"/>
    <mergeCell ref="B97:F97"/>
    <mergeCell ref="C98:F98"/>
    <mergeCell ref="E99:F99"/>
    <mergeCell ref="C152:F152"/>
    <mergeCell ref="C102:F102"/>
    <mergeCell ref="B103:B104"/>
    <mergeCell ref="B111:F111"/>
    <mergeCell ref="B112:B113"/>
    <mergeCell ref="E125:F125"/>
    <mergeCell ref="C126:F126"/>
    <mergeCell ref="C127:F127"/>
    <mergeCell ref="B128:B129"/>
    <mergeCell ref="B136:F136"/>
    <mergeCell ref="B137:B138"/>
    <mergeCell ref="C151:F151"/>
    <mergeCell ref="B179:B180"/>
    <mergeCell ref="B187:F187"/>
    <mergeCell ref="B188:B189"/>
    <mergeCell ref="B153:B154"/>
    <mergeCell ref="B161:F161"/>
    <mergeCell ref="B162:B163"/>
    <mergeCell ref="C175:F175"/>
    <mergeCell ref="C177:F177"/>
    <mergeCell ref="C178:F178"/>
  </mergeCells>
  <pageMargins left="0.70866141732283472" right="0.70866141732283472" top="0.74803149606299213" bottom="0.74803149606299213" header="0.31496062992125984" footer="0.31496062992125984"/>
  <pageSetup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pageSetUpPr fitToPage="1"/>
  </sheetPr>
  <dimension ref="A1:J153"/>
  <sheetViews>
    <sheetView view="pageBreakPreview" topLeftCell="A118" zoomScale="60" zoomScaleNormal="136" workbookViewId="0">
      <selection activeCell="H179" sqref="H179"/>
    </sheetView>
  </sheetViews>
  <sheetFormatPr defaultRowHeight="15" x14ac:dyDescent="0.25"/>
  <cols>
    <col min="1" max="1" width="5.85546875" style="612" customWidth="1"/>
    <col min="2" max="2" width="28.5703125" style="612" customWidth="1"/>
    <col min="3" max="3" width="12.42578125" style="612" customWidth="1"/>
    <col min="4" max="6" width="11.7109375" style="612" customWidth="1"/>
    <col min="7" max="16384" width="9.140625" style="612"/>
  </cols>
  <sheetData>
    <row r="1" spans="1:10" x14ac:dyDescent="0.25">
      <c r="A1" s="611"/>
      <c r="B1" s="611"/>
      <c r="C1" s="611"/>
      <c r="D1" s="611"/>
      <c r="E1" s="611"/>
      <c r="F1" s="611"/>
      <c r="G1" s="611"/>
      <c r="H1" s="611"/>
      <c r="I1" s="611"/>
      <c r="J1" s="611"/>
    </row>
    <row r="2" spans="1:10" ht="18" customHeight="1" x14ac:dyDescent="0.25">
      <c r="A2" s="2384" t="s">
        <v>402</v>
      </c>
      <c r="B2" s="2384"/>
      <c r="C2" s="2384"/>
      <c r="D2" s="2384"/>
      <c r="E2" s="2384"/>
      <c r="F2" s="2384"/>
      <c r="G2" s="2384"/>
      <c r="H2" s="611"/>
      <c r="I2" s="611"/>
      <c r="J2" s="611"/>
    </row>
    <row r="3" spans="1:10" ht="18" customHeight="1" x14ac:dyDescent="0.25">
      <c r="A3" s="613"/>
      <c r="B3" s="2385" t="s">
        <v>403</v>
      </c>
      <c r="C3" s="2385"/>
      <c r="D3" s="2385"/>
      <c r="E3" s="2385"/>
      <c r="F3" s="2385"/>
      <c r="G3" s="613"/>
      <c r="H3" s="611"/>
      <c r="I3" s="611"/>
      <c r="J3" s="611"/>
    </row>
    <row r="4" spans="1:10" ht="15" customHeight="1" thickBot="1" x14ac:dyDescent="0.3">
      <c r="A4" s="611"/>
      <c r="B4" s="611"/>
      <c r="C4" s="611"/>
      <c r="D4" s="611"/>
      <c r="E4" s="611"/>
      <c r="F4" s="611"/>
      <c r="G4" s="611"/>
      <c r="H4" s="611"/>
      <c r="I4" s="611"/>
      <c r="J4" s="611"/>
    </row>
    <row r="5" spans="1:10" ht="15.75" thickBot="1" x14ac:dyDescent="0.3">
      <c r="A5" s="611"/>
      <c r="B5" s="614" t="s">
        <v>6</v>
      </c>
      <c r="C5" s="2386" t="s">
        <v>701</v>
      </c>
      <c r="D5" s="2387"/>
      <c r="E5" s="2387"/>
      <c r="F5" s="2388"/>
      <c r="G5" s="611"/>
      <c r="H5" s="611"/>
      <c r="I5" s="611"/>
      <c r="J5" s="611"/>
    </row>
    <row r="6" spans="1:10" ht="15" customHeight="1" thickBot="1" x14ac:dyDescent="0.3">
      <c r="A6" s="611"/>
      <c r="B6" s="614" t="s">
        <v>8</v>
      </c>
      <c r="C6" s="2386">
        <v>1150</v>
      </c>
      <c r="D6" s="2387"/>
      <c r="E6" s="2387"/>
      <c r="F6" s="2387"/>
      <c r="G6" s="611"/>
      <c r="H6" s="611"/>
      <c r="I6" s="611"/>
      <c r="J6" s="611"/>
    </row>
    <row r="7" spans="1:10" ht="15.75" thickBot="1" x14ac:dyDescent="0.3">
      <c r="A7" s="611"/>
      <c r="B7" s="614" t="s">
        <v>10</v>
      </c>
      <c r="C7" s="2389" t="s">
        <v>406</v>
      </c>
      <c r="D7" s="2390"/>
      <c r="E7" s="2390"/>
      <c r="F7" s="2390"/>
      <c r="G7" s="611"/>
      <c r="H7" s="611"/>
      <c r="I7" s="611"/>
      <c r="J7" s="611"/>
    </row>
    <row r="8" spans="1:10" ht="15.75" thickBot="1" x14ac:dyDescent="0.3">
      <c r="A8" s="611"/>
      <c r="B8" s="2391" t="s">
        <v>12</v>
      </c>
      <c r="C8" s="2392"/>
      <c r="D8" s="2392"/>
      <c r="E8" s="2392"/>
      <c r="F8" s="2392"/>
      <c r="G8" s="611"/>
      <c r="H8" s="611"/>
      <c r="I8" s="611"/>
      <c r="J8" s="611"/>
    </row>
    <row r="9" spans="1:10" ht="15.75" customHeight="1" x14ac:dyDescent="0.25">
      <c r="A9" s="611"/>
      <c r="B9" s="2393" t="s">
        <v>702</v>
      </c>
      <c r="C9" s="2394"/>
      <c r="D9" s="2394"/>
      <c r="E9" s="2394"/>
      <c r="F9" s="2394"/>
      <c r="G9" s="611"/>
      <c r="H9" s="611"/>
      <c r="I9" s="611"/>
      <c r="J9" s="611"/>
    </row>
    <row r="10" spans="1:10" ht="36.75" customHeight="1" x14ac:dyDescent="0.25">
      <c r="A10" s="611"/>
      <c r="B10" s="2395"/>
      <c r="C10" s="2396"/>
      <c r="D10" s="2396"/>
      <c r="E10" s="2396"/>
      <c r="F10" s="2396"/>
      <c r="G10" s="611"/>
      <c r="H10" s="611"/>
      <c r="I10" s="611"/>
      <c r="J10" s="611"/>
    </row>
    <row r="11" spans="1:10" ht="15.75" thickBot="1" x14ac:dyDescent="0.3">
      <c r="A11" s="611"/>
      <c r="B11" s="2397"/>
      <c r="C11" s="2398"/>
      <c r="D11" s="2398"/>
      <c r="E11" s="2398"/>
      <c r="F11" s="2398"/>
      <c r="G11" s="611"/>
      <c r="H11" s="611"/>
      <c r="I11" s="611"/>
      <c r="J11" s="611"/>
    </row>
    <row r="12" spans="1:10" ht="117.75" customHeight="1" thickBot="1" x14ac:dyDescent="0.3">
      <c r="A12" s="611"/>
      <c r="B12" s="615" t="s">
        <v>14</v>
      </c>
      <c r="C12" s="2399" t="s">
        <v>703</v>
      </c>
      <c r="D12" s="2400"/>
      <c r="E12" s="2400"/>
      <c r="F12" s="2400"/>
      <c r="G12" s="611"/>
      <c r="H12" s="611"/>
      <c r="I12" s="611"/>
      <c r="J12" s="611"/>
    </row>
    <row r="13" spans="1:10" ht="23.25" customHeight="1" x14ac:dyDescent="0.25">
      <c r="A13" s="611"/>
      <c r="B13" s="2364" t="s">
        <v>179</v>
      </c>
      <c r="C13" s="616">
        <v>2023</v>
      </c>
      <c r="D13" s="616">
        <v>2024</v>
      </c>
      <c r="E13" s="616">
        <v>2025</v>
      </c>
      <c r="F13" s="616">
        <v>2026</v>
      </c>
      <c r="G13" s="611"/>
      <c r="H13" s="611"/>
      <c r="I13" s="611"/>
      <c r="J13" s="611"/>
    </row>
    <row r="14" spans="1:10" ht="15.75" thickBot="1" x14ac:dyDescent="0.3">
      <c r="A14" s="611"/>
      <c r="B14" s="2365"/>
      <c r="C14" s="617" t="s">
        <v>22</v>
      </c>
      <c r="D14" s="617" t="s">
        <v>23</v>
      </c>
      <c r="E14" s="617" t="s">
        <v>23</v>
      </c>
      <c r="F14" s="617" t="s">
        <v>23</v>
      </c>
      <c r="G14" s="611"/>
      <c r="H14" s="611"/>
      <c r="I14" s="611"/>
      <c r="J14" s="611"/>
    </row>
    <row r="15" spans="1:10" ht="21" customHeight="1" thickBot="1" x14ac:dyDescent="0.3">
      <c r="A15" s="611"/>
      <c r="B15" s="618" t="s">
        <v>704</v>
      </c>
      <c r="C15" s="619">
        <v>0.87</v>
      </c>
      <c r="D15" s="619">
        <v>1</v>
      </c>
      <c r="E15" s="619">
        <v>1</v>
      </c>
      <c r="F15" s="619">
        <v>1</v>
      </c>
      <c r="G15" s="611"/>
      <c r="H15" s="620"/>
      <c r="I15" s="611"/>
      <c r="J15" s="611"/>
    </row>
    <row r="16" spans="1:10" ht="50.25" customHeight="1" thickBot="1" x14ac:dyDescent="0.3">
      <c r="A16" s="611"/>
      <c r="B16" s="621" t="s">
        <v>422</v>
      </c>
      <c r="C16" s="2401" t="s">
        <v>705</v>
      </c>
      <c r="D16" s="2402"/>
      <c r="E16" s="2402"/>
      <c r="F16" s="2402"/>
      <c r="G16" s="611"/>
      <c r="H16" s="611"/>
      <c r="I16" s="611"/>
      <c r="J16" s="611"/>
    </row>
    <row r="17" spans="1:10" ht="23.25" customHeight="1" thickBot="1" x14ac:dyDescent="0.3">
      <c r="A17" s="611"/>
      <c r="B17" s="2378" t="s">
        <v>489</v>
      </c>
      <c r="C17" s="2379"/>
      <c r="D17" s="2379"/>
      <c r="E17" s="2379"/>
      <c r="F17" s="2379"/>
      <c r="G17" s="611"/>
      <c r="H17" s="611"/>
      <c r="I17" s="611"/>
      <c r="J17" s="611"/>
    </row>
    <row r="18" spans="1:10" ht="21" customHeight="1" thickBot="1" x14ac:dyDescent="0.3">
      <c r="A18" s="611"/>
      <c r="B18" s="622" t="s">
        <v>706</v>
      </c>
      <c r="C18" s="623">
        <v>0.8125</v>
      </c>
      <c r="D18" s="624">
        <v>1</v>
      </c>
      <c r="E18" s="624">
        <v>1</v>
      </c>
      <c r="F18" s="624">
        <v>1</v>
      </c>
      <c r="G18" s="611"/>
      <c r="H18" s="611"/>
      <c r="I18" s="611"/>
      <c r="J18" s="611"/>
    </row>
    <row r="19" spans="1:10" ht="31.15" customHeight="1" thickBot="1" x14ac:dyDescent="0.3">
      <c r="A19" s="611"/>
      <c r="B19" s="622" t="s">
        <v>707</v>
      </c>
      <c r="C19" s="625">
        <v>0.94799999999999995</v>
      </c>
      <c r="D19" s="626">
        <v>1</v>
      </c>
      <c r="E19" s="626">
        <v>1</v>
      </c>
      <c r="F19" s="626">
        <v>1</v>
      </c>
      <c r="G19" s="611"/>
      <c r="H19" s="611"/>
      <c r="I19" s="611"/>
      <c r="J19" s="611"/>
    </row>
    <row r="20" spans="1:10" ht="15.75" thickBot="1" x14ac:dyDescent="0.3">
      <c r="A20" s="611"/>
      <c r="B20" s="2370" t="s">
        <v>493</v>
      </c>
      <c r="C20" s="2371"/>
      <c r="D20" s="2371"/>
      <c r="E20" s="2371"/>
      <c r="F20" s="2371"/>
      <c r="G20" s="611"/>
      <c r="H20" s="611"/>
      <c r="I20" s="611"/>
      <c r="J20" s="611"/>
    </row>
    <row r="21" spans="1:10" ht="15" customHeight="1" thickBot="1" x14ac:dyDescent="0.3">
      <c r="A21" s="611"/>
      <c r="B21" s="2368" t="s">
        <v>424</v>
      </c>
      <c r="C21" s="2369"/>
      <c r="D21" s="2369"/>
      <c r="E21" s="2369"/>
      <c r="F21" s="2369"/>
      <c r="G21" s="611"/>
      <c r="H21" s="611"/>
      <c r="I21" s="611"/>
      <c r="J21" s="611"/>
    </row>
    <row r="22" spans="1:10" ht="30" customHeight="1" thickBot="1" x14ac:dyDescent="0.3">
      <c r="A22" s="611"/>
      <c r="B22" s="627" t="s">
        <v>425</v>
      </c>
      <c r="C22" s="2380" t="s">
        <v>708</v>
      </c>
      <c r="D22" s="2381"/>
      <c r="E22" s="2381"/>
      <c r="F22" s="2381"/>
      <c r="G22" s="611"/>
      <c r="H22" s="611"/>
      <c r="I22" s="611"/>
      <c r="J22" s="611"/>
    </row>
    <row r="23" spans="1:10" ht="33.75" customHeight="1" thickBot="1" x14ac:dyDescent="0.3">
      <c r="A23" s="611"/>
      <c r="B23" s="628" t="s">
        <v>427</v>
      </c>
      <c r="C23" s="2382" t="s">
        <v>709</v>
      </c>
      <c r="D23" s="2383"/>
      <c r="E23" s="2383"/>
      <c r="F23" s="2383"/>
      <c r="G23" s="611"/>
      <c r="H23" s="611"/>
      <c r="I23" s="611"/>
      <c r="J23" s="611"/>
    </row>
    <row r="24" spans="1:10" ht="15.75" thickBot="1" x14ac:dyDescent="0.3">
      <c r="A24" s="611"/>
      <c r="B24" s="628" t="s">
        <v>21</v>
      </c>
      <c r="C24" s="2376" t="s">
        <v>710</v>
      </c>
      <c r="D24" s="2377"/>
      <c r="E24" s="2377"/>
      <c r="F24" s="2377"/>
      <c r="G24" s="611"/>
      <c r="H24" s="611"/>
      <c r="I24" s="611"/>
      <c r="J24" s="611"/>
    </row>
    <row r="25" spans="1:10" ht="12.75" customHeight="1" x14ac:dyDescent="0.25">
      <c r="A25" s="611"/>
      <c r="B25" s="2364"/>
      <c r="C25" s="616">
        <v>2023</v>
      </c>
      <c r="D25" s="616">
        <v>2024</v>
      </c>
      <c r="E25" s="616">
        <v>2025</v>
      </c>
      <c r="F25" s="616">
        <v>2026</v>
      </c>
      <c r="G25" s="611"/>
      <c r="H25" s="611"/>
      <c r="I25" s="611"/>
      <c r="J25" s="611"/>
    </row>
    <row r="26" spans="1:10" ht="9" customHeight="1" thickBot="1" x14ac:dyDescent="0.3">
      <c r="A26" s="611"/>
      <c r="B26" s="2365"/>
      <c r="C26" s="629" t="s">
        <v>22</v>
      </c>
      <c r="D26" s="629" t="s">
        <v>23</v>
      </c>
      <c r="E26" s="629" t="s">
        <v>23</v>
      </c>
      <c r="F26" s="629" t="s">
        <v>23</v>
      </c>
      <c r="G26" s="611"/>
      <c r="H26" s="611"/>
      <c r="I26" s="611"/>
      <c r="J26" s="611"/>
    </row>
    <row r="27" spans="1:10" ht="15" customHeight="1" thickBot="1" x14ac:dyDescent="0.3">
      <c r="A27" s="611"/>
      <c r="B27" s="628" t="s">
        <v>33</v>
      </c>
      <c r="C27" s="658">
        <v>81257</v>
      </c>
      <c r="D27" s="658">
        <v>85000</v>
      </c>
      <c r="E27" s="658">
        <v>85000</v>
      </c>
      <c r="F27" s="658">
        <v>85000</v>
      </c>
      <c r="G27" s="611"/>
      <c r="H27" s="611"/>
      <c r="I27" s="611"/>
      <c r="J27" s="611"/>
    </row>
    <row r="28" spans="1:10" ht="15.75" thickBot="1" x14ac:dyDescent="0.3">
      <c r="A28" s="611"/>
      <c r="B28" s="628" t="s">
        <v>431</v>
      </c>
      <c r="C28" s="630">
        <f>C45</f>
        <v>40841</v>
      </c>
      <c r="D28" s="630">
        <f t="shared" ref="D28:F28" si="0">D45</f>
        <v>41341</v>
      </c>
      <c r="E28" s="630">
        <f t="shared" si="0"/>
        <v>41341</v>
      </c>
      <c r="F28" s="630">
        <f t="shared" si="0"/>
        <v>41341</v>
      </c>
      <c r="G28" s="611"/>
      <c r="H28" s="611"/>
      <c r="I28" s="611"/>
      <c r="J28" s="611"/>
    </row>
    <row r="29" spans="1:10" ht="15.75" thickBot="1" x14ac:dyDescent="0.3">
      <c r="A29" s="611"/>
      <c r="B29" s="628" t="s">
        <v>432</v>
      </c>
      <c r="C29" s="631">
        <f>C28/C27</f>
        <v>0.50261515930935186</v>
      </c>
      <c r="D29" s="631">
        <f t="shared" ref="D29:E29" si="1">D28/D27</f>
        <v>0.48636470588235292</v>
      </c>
      <c r="E29" s="631">
        <f t="shared" si="1"/>
        <v>0.48636470588235292</v>
      </c>
      <c r="F29" s="631">
        <f>F28/F27</f>
        <v>0.48636470588235292</v>
      </c>
      <c r="G29" s="611"/>
      <c r="H29" s="611"/>
      <c r="I29" s="611"/>
      <c r="J29" s="611"/>
    </row>
    <row r="30" spans="1:10" ht="15.75" thickBot="1" x14ac:dyDescent="0.3">
      <c r="A30" s="611"/>
      <c r="B30" s="628" t="s">
        <v>433</v>
      </c>
      <c r="C30" s="632" t="s">
        <v>499</v>
      </c>
      <c r="D30" s="633">
        <f>D27/C27-1</f>
        <v>4.6063723740723983E-2</v>
      </c>
      <c r="E30" s="633">
        <f>E27/D27-1</f>
        <v>0</v>
      </c>
      <c r="F30" s="633">
        <f>F27/E27-1</f>
        <v>0</v>
      </c>
      <c r="G30" s="611"/>
      <c r="H30" s="611"/>
      <c r="I30" s="611"/>
      <c r="J30" s="611"/>
    </row>
    <row r="31" spans="1:10" ht="15.75" thickBot="1" x14ac:dyDescent="0.3">
      <c r="A31" s="611"/>
      <c r="B31" s="628" t="s">
        <v>434</v>
      </c>
      <c r="C31" s="632" t="s">
        <v>499</v>
      </c>
      <c r="D31" s="633">
        <f>D28/C28-1</f>
        <v>1.224259934869365E-2</v>
      </c>
      <c r="E31" s="633">
        <f t="shared" ref="E31:F32" si="2">E28/D28-1</f>
        <v>0</v>
      </c>
      <c r="F31" s="633">
        <f t="shared" si="2"/>
        <v>0</v>
      </c>
      <c r="G31" s="611"/>
      <c r="H31" s="611"/>
      <c r="I31" s="611"/>
      <c r="J31" s="611"/>
    </row>
    <row r="32" spans="1:10" ht="15.75" thickBot="1" x14ac:dyDescent="0.3">
      <c r="A32" s="611"/>
      <c r="B32" s="628" t="s">
        <v>47</v>
      </c>
      <c r="C32" s="632" t="s">
        <v>499</v>
      </c>
      <c r="D32" s="633">
        <f>D29/C29-1</f>
        <v>-3.2331801232037716E-2</v>
      </c>
      <c r="E32" s="633">
        <f t="shared" si="2"/>
        <v>0</v>
      </c>
      <c r="F32" s="633">
        <f t="shared" si="2"/>
        <v>0</v>
      </c>
      <c r="G32" s="611"/>
      <c r="H32" s="611"/>
      <c r="I32" s="611"/>
      <c r="J32" s="611"/>
    </row>
    <row r="33" spans="1:10" ht="15.75" customHeight="1" thickBot="1" x14ac:dyDescent="0.3">
      <c r="A33" s="611"/>
      <c r="B33" s="2366" t="s">
        <v>711</v>
      </c>
      <c r="C33" s="2367"/>
      <c r="D33" s="2367"/>
      <c r="E33" s="2367"/>
      <c r="F33" s="2367"/>
      <c r="G33" s="611"/>
      <c r="H33" s="611"/>
      <c r="I33" s="611"/>
      <c r="J33" s="611"/>
    </row>
    <row r="34" spans="1:10" ht="12.75" customHeight="1" x14ac:dyDescent="0.25">
      <c r="A34" s="611"/>
      <c r="B34" s="2364"/>
      <c r="C34" s="616">
        <v>2023</v>
      </c>
      <c r="D34" s="616">
        <v>2024</v>
      </c>
      <c r="E34" s="616">
        <v>2025</v>
      </c>
      <c r="F34" s="616">
        <v>2026</v>
      </c>
      <c r="G34" s="611"/>
      <c r="H34" s="611"/>
      <c r="I34" s="611"/>
      <c r="J34" s="611"/>
    </row>
    <row r="35" spans="1:10" ht="9" customHeight="1" thickBot="1" x14ac:dyDescent="0.3">
      <c r="A35" s="611"/>
      <c r="B35" s="2365"/>
      <c r="C35" s="629" t="s">
        <v>22</v>
      </c>
      <c r="D35" s="629" t="s">
        <v>23</v>
      </c>
      <c r="E35" s="629" t="s">
        <v>23</v>
      </c>
      <c r="F35" s="629" t="s">
        <v>23</v>
      </c>
      <c r="G35" s="611"/>
      <c r="H35" s="611"/>
      <c r="I35" s="611"/>
      <c r="J35" s="611"/>
    </row>
    <row r="36" spans="1:10" ht="15" customHeight="1" thickBot="1" x14ac:dyDescent="0.3">
      <c r="A36" s="611"/>
      <c r="B36" s="634" t="s">
        <v>436</v>
      </c>
      <c r="C36" s="635">
        <f>C37+C38</f>
        <v>26034</v>
      </c>
      <c r="D36" s="635">
        <f t="shared" ref="D36:F36" si="3">D37+D38</f>
        <v>26034</v>
      </c>
      <c r="E36" s="635">
        <f t="shared" si="3"/>
        <v>26034</v>
      </c>
      <c r="F36" s="635">
        <f t="shared" si="3"/>
        <v>26034</v>
      </c>
      <c r="G36" s="611"/>
      <c r="H36" s="611"/>
      <c r="I36" s="611"/>
      <c r="J36" s="611"/>
    </row>
    <row r="37" spans="1:10" ht="15" customHeight="1" thickBot="1" x14ac:dyDescent="0.3">
      <c r="A37" s="611"/>
      <c r="B37" s="636" t="s">
        <v>437</v>
      </c>
      <c r="C37" s="637">
        <v>26034</v>
      </c>
      <c r="D37" s="637">
        <v>26034</v>
      </c>
      <c r="E37" s="637">
        <v>26034</v>
      </c>
      <c r="F37" s="637">
        <v>26034</v>
      </c>
      <c r="G37" s="611"/>
      <c r="H37" s="611"/>
      <c r="I37" s="611"/>
      <c r="J37" s="611"/>
    </row>
    <row r="38" spans="1:10" ht="15" customHeight="1" thickBot="1" x14ac:dyDescent="0.3">
      <c r="A38" s="611"/>
      <c r="B38" s="636" t="s">
        <v>438</v>
      </c>
      <c r="C38" s="637"/>
      <c r="D38" s="637"/>
      <c r="E38" s="637"/>
      <c r="F38" s="637"/>
      <c r="G38" s="611"/>
      <c r="H38" s="611"/>
      <c r="I38" s="611"/>
      <c r="J38" s="611"/>
    </row>
    <row r="39" spans="1:10" ht="24.75" thickBot="1" x14ac:dyDescent="0.3">
      <c r="A39" s="611"/>
      <c r="B39" s="634" t="s">
        <v>478</v>
      </c>
      <c r="C39" s="635">
        <f>C40+C41</f>
        <v>4307</v>
      </c>
      <c r="D39" s="635">
        <f t="shared" ref="D39:F39" si="4">D40+D41</f>
        <v>4307</v>
      </c>
      <c r="E39" s="635">
        <f t="shared" si="4"/>
        <v>4307</v>
      </c>
      <c r="F39" s="635">
        <f t="shared" si="4"/>
        <v>4307</v>
      </c>
      <c r="G39" s="611"/>
      <c r="H39" s="611"/>
      <c r="I39" s="611"/>
      <c r="J39" s="611"/>
    </row>
    <row r="40" spans="1:10" ht="15" customHeight="1" thickBot="1" x14ac:dyDescent="0.3">
      <c r="A40" s="611"/>
      <c r="B40" s="636" t="s">
        <v>437</v>
      </c>
      <c r="C40" s="638">
        <v>4307</v>
      </c>
      <c r="D40" s="635">
        <v>4307</v>
      </c>
      <c r="E40" s="635">
        <v>4307</v>
      </c>
      <c r="F40" s="635">
        <v>4307</v>
      </c>
      <c r="G40" s="611"/>
      <c r="H40" s="611"/>
      <c r="I40" s="611"/>
      <c r="J40" s="611"/>
    </row>
    <row r="41" spans="1:10" ht="15" customHeight="1" thickBot="1" x14ac:dyDescent="0.3">
      <c r="A41" s="611"/>
      <c r="B41" s="636" t="s">
        <v>438</v>
      </c>
      <c r="C41" s="637"/>
      <c r="D41" s="639"/>
      <c r="E41" s="639"/>
      <c r="F41" s="639"/>
      <c r="G41" s="611"/>
      <c r="H41" s="611"/>
      <c r="I41" s="611"/>
      <c r="J41" s="611"/>
    </row>
    <row r="42" spans="1:10" ht="15.75" thickBot="1" x14ac:dyDescent="0.3">
      <c r="A42" s="611"/>
      <c r="B42" s="634" t="s">
        <v>440</v>
      </c>
      <c r="C42" s="635">
        <f>C43+C44</f>
        <v>10500</v>
      </c>
      <c r="D42" s="635">
        <f t="shared" ref="D42:F42" si="5">D43+D44</f>
        <v>11000</v>
      </c>
      <c r="E42" s="635">
        <f t="shared" si="5"/>
        <v>11000</v>
      </c>
      <c r="F42" s="635">
        <f t="shared" si="5"/>
        <v>11000</v>
      </c>
      <c r="G42" s="611"/>
      <c r="H42" s="611"/>
      <c r="I42" s="611"/>
      <c r="J42" s="611"/>
    </row>
    <row r="43" spans="1:10" ht="15" customHeight="1" thickBot="1" x14ac:dyDescent="0.3">
      <c r="A43" s="611"/>
      <c r="B43" s="636" t="s">
        <v>437</v>
      </c>
      <c r="C43" s="635">
        <v>10500</v>
      </c>
      <c r="D43" s="635">
        <v>11000</v>
      </c>
      <c r="E43" s="635">
        <v>11000</v>
      </c>
      <c r="F43" s="635">
        <v>11000</v>
      </c>
      <c r="G43" s="611"/>
      <c r="H43" s="611"/>
      <c r="I43" s="611"/>
      <c r="J43" s="611"/>
    </row>
    <row r="44" spans="1:10" ht="15" customHeight="1" thickBot="1" x14ac:dyDescent="0.3">
      <c r="A44" s="611"/>
      <c r="B44" s="636" t="s">
        <v>438</v>
      </c>
      <c r="C44" s="637"/>
      <c r="D44" s="639"/>
      <c r="E44" s="639"/>
      <c r="F44" s="639"/>
      <c r="G44" s="611"/>
      <c r="H44" s="611"/>
      <c r="I44" s="611"/>
      <c r="J44" s="611"/>
    </row>
    <row r="45" spans="1:10" ht="15" customHeight="1" thickBot="1" x14ac:dyDescent="0.3">
      <c r="A45" s="611"/>
      <c r="B45" s="640" t="s">
        <v>457</v>
      </c>
      <c r="C45" s="638">
        <f>C36+C39+C42</f>
        <v>40841</v>
      </c>
      <c r="D45" s="638">
        <f t="shared" ref="D45:F45" si="6">D36+D39+D42</f>
        <v>41341</v>
      </c>
      <c r="E45" s="638">
        <f t="shared" si="6"/>
        <v>41341</v>
      </c>
      <c r="F45" s="638">
        <f t="shared" si="6"/>
        <v>41341</v>
      </c>
      <c r="G45" s="611"/>
      <c r="H45" s="611"/>
      <c r="I45" s="611"/>
      <c r="J45" s="611"/>
    </row>
    <row r="46" spans="1:10" ht="15" customHeight="1" thickBot="1" x14ac:dyDescent="0.3">
      <c r="A46" s="611"/>
      <c r="B46" s="641" t="s">
        <v>482</v>
      </c>
      <c r="C46" s="642">
        <v>0</v>
      </c>
      <c r="D46" s="642">
        <v>0</v>
      </c>
      <c r="E46" s="642">
        <v>0</v>
      </c>
      <c r="F46" s="642">
        <v>0</v>
      </c>
      <c r="G46" s="611"/>
      <c r="H46" s="611"/>
      <c r="I46" s="611"/>
      <c r="J46" s="611"/>
    </row>
    <row r="47" spans="1:10" ht="15" customHeight="1" thickBot="1" x14ac:dyDescent="0.3">
      <c r="A47" s="611"/>
      <c r="B47" s="2368" t="s">
        <v>514</v>
      </c>
      <c r="C47" s="2369"/>
      <c r="D47" s="2369"/>
      <c r="E47" s="2369"/>
      <c r="F47" s="2369"/>
      <c r="G47" s="611"/>
      <c r="H47" s="611"/>
      <c r="I47" s="611"/>
      <c r="J47" s="611"/>
    </row>
    <row r="48" spans="1:10" ht="15" customHeight="1" thickBot="1" x14ac:dyDescent="0.3">
      <c r="A48" s="611"/>
      <c r="B48" s="2368" t="s">
        <v>515</v>
      </c>
      <c r="C48" s="2369"/>
      <c r="D48" s="2369"/>
      <c r="E48" s="2369"/>
      <c r="F48" s="2369"/>
      <c r="G48" s="611"/>
      <c r="H48" s="611"/>
      <c r="I48" s="611"/>
      <c r="J48" s="611"/>
    </row>
    <row r="49" spans="1:10" ht="15" customHeight="1" thickBot="1" x14ac:dyDescent="0.3">
      <c r="A49" s="611"/>
      <c r="B49" s="627" t="s">
        <v>712</v>
      </c>
      <c r="C49" s="2372" t="s">
        <v>353</v>
      </c>
      <c r="D49" s="2373"/>
      <c r="E49" s="2373"/>
      <c r="F49" s="2373"/>
      <c r="G49" s="611"/>
      <c r="H49" s="611"/>
      <c r="I49" s="611"/>
      <c r="J49" s="611"/>
    </row>
    <row r="50" spans="1:10" ht="35.25" customHeight="1" thickBot="1" x14ac:dyDescent="0.3">
      <c r="A50" s="611"/>
      <c r="B50" s="627" t="s">
        <v>518</v>
      </c>
      <c r="C50" s="627" t="s">
        <v>713</v>
      </c>
      <c r="D50" s="643" t="s">
        <v>449</v>
      </c>
      <c r="E50" s="2372" t="s">
        <v>714</v>
      </c>
      <c r="F50" s="2373"/>
      <c r="G50" s="611"/>
      <c r="H50" s="611"/>
      <c r="I50" s="611"/>
      <c r="J50" s="611"/>
    </row>
    <row r="51" spans="1:10" ht="15" customHeight="1" thickBot="1" x14ac:dyDescent="0.3">
      <c r="A51" s="611"/>
      <c r="B51" s="644"/>
      <c r="C51" s="2372"/>
      <c r="D51" s="2373"/>
      <c r="E51" s="2373"/>
      <c r="F51" s="2373"/>
      <c r="G51" s="611"/>
      <c r="H51" s="611"/>
      <c r="I51" s="611"/>
      <c r="J51" s="611"/>
    </row>
    <row r="52" spans="1:10" ht="27" customHeight="1" thickBot="1" x14ac:dyDescent="0.3">
      <c r="A52" s="611"/>
      <c r="B52" s="628" t="s">
        <v>427</v>
      </c>
      <c r="C52" s="2374" t="s">
        <v>715</v>
      </c>
      <c r="D52" s="2375"/>
      <c r="E52" s="2375"/>
      <c r="F52" s="2375"/>
      <c r="G52" s="611"/>
      <c r="H52" s="611"/>
      <c r="I52" s="611"/>
      <c r="J52" s="611"/>
    </row>
    <row r="53" spans="1:10" ht="15.75" thickBot="1" x14ac:dyDescent="0.3">
      <c r="A53" s="611"/>
      <c r="B53" s="628" t="s">
        <v>21</v>
      </c>
      <c r="C53" s="2376" t="s">
        <v>237</v>
      </c>
      <c r="D53" s="2377"/>
      <c r="E53" s="2377"/>
      <c r="F53" s="2377"/>
      <c r="G53" s="611"/>
      <c r="H53" s="611"/>
      <c r="I53" s="611"/>
      <c r="J53" s="611"/>
    </row>
    <row r="54" spans="1:10" ht="12.75" customHeight="1" x14ac:dyDescent="0.25">
      <c r="A54" s="611"/>
      <c r="B54" s="2364"/>
      <c r="C54" s="616">
        <v>2023</v>
      </c>
      <c r="D54" s="616">
        <v>2024</v>
      </c>
      <c r="E54" s="616">
        <v>2025</v>
      </c>
      <c r="F54" s="616">
        <v>2026</v>
      </c>
      <c r="G54" s="611"/>
      <c r="H54" s="611"/>
      <c r="I54" s="611"/>
      <c r="J54" s="611"/>
    </row>
    <row r="55" spans="1:10" ht="9" customHeight="1" thickBot="1" x14ac:dyDescent="0.3">
      <c r="A55" s="611"/>
      <c r="B55" s="2365"/>
      <c r="C55" s="629" t="s">
        <v>22</v>
      </c>
      <c r="D55" s="629" t="s">
        <v>23</v>
      </c>
      <c r="E55" s="629" t="s">
        <v>23</v>
      </c>
      <c r="F55" s="629" t="s">
        <v>23</v>
      </c>
      <c r="G55" s="611"/>
      <c r="H55" s="611"/>
      <c r="I55" s="611"/>
      <c r="J55" s="611"/>
    </row>
    <row r="56" spans="1:10" ht="15" customHeight="1" thickBot="1" x14ac:dyDescent="0.3">
      <c r="A56" s="611"/>
      <c r="B56" s="628" t="s">
        <v>33</v>
      </c>
      <c r="C56" s="632">
        <v>120</v>
      </c>
      <c r="D56" s="645">
        <v>120</v>
      </c>
      <c r="E56" s="632">
        <v>120</v>
      </c>
      <c r="F56" s="632">
        <v>120</v>
      </c>
      <c r="G56" s="611"/>
      <c r="H56" s="611"/>
      <c r="I56" s="611"/>
      <c r="J56" s="611"/>
    </row>
    <row r="57" spans="1:10" ht="15.75" thickBot="1" x14ac:dyDescent="0.3">
      <c r="A57" s="611"/>
      <c r="B57" s="628" t="s">
        <v>431</v>
      </c>
      <c r="C57" s="646">
        <f>C75</f>
        <v>3000</v>
      </c>
      <c r="D57" s="646">
        <f t="shared" ref="D57:F57" si="7">D75</f>
        <v>3000</v>
      </c>
      <c r="E57" s="646">
        <f t="shared" si="7"/>
        <v>3000</v>
      </c>
      <c r="F57" s="646">
        <f t="shared" si="7"/>
        <v>3000</v>
      </c>
      <c r="G57" s="611"/>
      <c r="H57" s="611"/>
      <c r="I57" s="611"/>
      <c r="J57" s="611"/>
    </row>
    <row r="58" spans="1:10" ht="15.75" thickBot="1" x14ac:dyDescent="0.3">
      <c r="A58" s="611"/>
      <c r="B58" s="628" t="s">
        <v>432</v>
      </c>
      <c r="C58" s="632">
        <f>C57/C56</f>
        <v>25</v>
      </c>
      <c r="D58" s="632">
        <f t="shared" ref="D58:F58" si="8">D57/D56</f>
        <v>25</v>
      </c>
      <c r="E58" s="632">
        <f t="shared" si="8"/>
        <v>25</v>
      </c>
      <c r="F58" s="632">
        <f t="shared" si="8"/>
        <v>25</v>
      </c>
      <c r="G58" s="611"/>
      <c r="H58" s="611"/>
      <c r="I58" s="611"/>
      <c r="J58" s="611"/>
    </row>
    <row r="59" spans="1:10" ht="15.75" thickBot="1" x14ac:dyDescent="0.3">
      <c r="A59" s="611"/>
      <c r="B59" s="628" t="s">
        <v>433</v>
      </c>
      <c r="C59" s="632" t="s">
        <v>499</v>
      </c>
      <c r="D59" s="633">
        <f>D56/C56-1</f>
        <v>0</v>
      </c>
      <c r="E59" s="633">
        <f>E56/D56-1</f>
        <v>0</v>
      </c>
      <c r="F59" s="633">
        <f>F56/E56-1</f>
        <v>0</v>
      </c>
      <c r="G59" s="611"/>
      <c r="H59" s="611"/>
      <c r="I59" s="611"/>
      <c r="J59" s="611"/>
    </row>
    <row r="60" spans="1:10" ht="15.75" thickBot="1" x14ac:dyDescent="0.3">
      <c r="A60" s="611"/>
      <c r="B60" s="628" t="s">
        <v>434</v>
      </c>
      <c r="C60" s="632" t="s">
        <v>499</v>
      </c>
      <c r="D60" s="633">
        <f t="shared" ref="D60:F61" si="9">D57/C57-1</f>
        <v>0</v>
      </c>
      <c r="E60" s="633">
        <f t="shared" si="9"/>
        <v>0</v>
      </c>
      <c r="F60" s="633">
        <f t="shared" si="9"/>
        <v>0</v>
      </c>
      <c r="G60" s="611"/>
      <c r="H60" s="611"/>
      <c r="I60" s="611"/>
      <c r="J60" s="611"/>
    </row>
    <row r="61" spans="1:10" ht="15.75" thickBot="1" x14ac:dyDescent="0.3">
      <c r="A61" s="611"/>
      <c r="B61" s="628" t="s">
        <v>47</v>
      </c>
      <c r="C61" s="632" t="s">
        <v>499</v>
      </c>
      <c r="D61" s="633">
        <f t="shared" si="9"/>
        <v>0</v>
      </c>
      <c r="E61" s="633">
        <f t="shared" si="9"/>
        <v>0</v>
      </c>
      <c r="F61" s="633">
        <f t="shared" si="9"/>
        <v>0</v>
      </c>
      <c r="G61" s="611"/>
      <c r="H61" s="611"/>
      <c r="I61" s="611"/>
      <c r="J61" s="611"/>
    </row>
    <row r="62" spans="1:10" ht="15.75" customHeight="1" thickBot="1" x14ac:dyDescent="0.3">
      <c r="A62" s="611"/>
      <c r="B62" s="2366" t="s">
        <v>716</v>
      </c>
      <c r="C62" s="2367"/>
      <c r="D62" s="2367"/>
      <c r="E62" s="2367"/>
      <c r="F62" s="2367"/>
      <c r="G62" s="611"/>
      <c r="H62" s="611"/>
      <c r="I62" s="611"/>
      <c r="J62" s="611"/>
    </row>
    <row r="63" spans="1:10" ht="12.75" customHeight="1" x14ac:dyDescent="0.25">
      <c r="A63" s="611"/>
      <c r="B63" s="2364"/>
      <c r="C63" s="616">
        <v>2023</v>
      </c>
      <c r="D63" s="616">
        <v>2024</v>
      </c>
      <c r="E63" s="616">
        <v>2025</v>
      </c>
      <c r="F63" s="616">
        <v>2026</v>
      </c>
      <c r="G63" s="611"/>
      <c r="H63" s="611"/>
      <c r="I63" s="611"/>
      <c r="J63" s="611"/>
    </row>
    <row r="64" spans="1:10" ht="9" customHeight="1" thickBot="1" x14ac:dyDescent="0.3">
      <c r="A64" s="611"/>
      <c r="B64" s="2365"/>
      <c r="C64" s="629" t="s">
        <v>22</v>
      </c>
      <c r="D64" s="629" t="s">
        <v>23</v>
      </c>
      <c r="E64" s="629" t="s">
        <v>23</v>
      </c>
      <c r="F64" s="629" t="s">
        <v>23</v>
      </c>
      <c r="G64" s="611"/>
      <c r="H64" s="611"/>
      <c r="I64" s="611"/>
      <c r="J64" s="611"/>
    </row>
    <row r="65" spans="1:10" ht="15.75" thickBot="1" x14ac:dyDescent="0.3">
      <c r="A65" s="611"/>
      <c r="B65" s="634" t="s">
        <v>452</v>
      </c>
      <c r="C65" s="639">
        <f>C66+C67+C68+C69</f>
        <v>0</v>
      </c>
      <c r="D65" s="639">
        <f t="shared" ref="D65:F65" si="10">D66+D67+D68+D69</f>
        <v>0</v>
      </c>
      <c r="E65" s="639">
        <f t="shared" si="10"/>
        <v>0</v>
      </c>
      <c r="F65" s="639">
        <f t="shared" si="10"/>
        <v>0</v>
      </c>
      <c r="G65" s="611"/>
      <c r="H65" s="611"/>
      <c r="I65" s="611"/>
      <c r="J65" s="611"/>
    </row>
    <row r="66" spans="1:10" ht="15" customHeight="1" thickBot="1" x14ac:dyDescent="0.3">
      <c r="A66" s="611"/>
      <c r="B66" s="636" t="s">
        <v>437</v>
      </c>
      <c r="C66" s="639"/>
      <c r="D66" s="639"/>
      <c r="E66" s="639"/>
      <c r="F66" s="639"/>
      <c r="G66" s="611"/>
      <c r="H66" s="611"/>
      <c r="I66" s="611"/>
      <c r="J66" s="611"/>
    </row>
    <row r="67" spans="1:10" ht="15" customHeight="1" thickBot="1" x14ac:dyDescent="0.3">
      <c r="A67" s="611"/>
      <c r="B67" s="636" t="s">
        <v>453</v>
      </c>
      <c r="C67" s="639"/>
      <c r="D67" s="639"/>
      <c r="E67" s="639"/>
      <c r="F67" s="639"/>
      <c r="G67" s="611"/>
      <c r="H67" s="611"/>
      <c r="I67" s="611"/>
      <c r="J67" s="611"/>
    </row>
    <row r="68" spans="1:10" ht="15" customHeight="1" thickBot="1" x14ac:dyDescent="0.3">
      <c r="A68" s="611"/>
      <c r="B68" s="636" t="s">
        <v>454</v>
      </c>
      <c r="C68" s="639"/>
      <c r="D68" s="639"/>
      <c r="E68" s="639"/>
      <c r="F68" s="639"/>
      <c r="G68" s="611"/>
      <c r="H68" s="611"/>
      <c r="I68" s="611"/>
      <c r="J68" s="611"/>
    </row>
    <row r="69" spans="1:10" ht="15" customHeight="1" thickBot="1" x14ac:dyDescent="0.3">
      <c r="A69" s="611"/>
      <c r="B69" s="636" t="s">
        <v>455</v>
      </c>
      <c r="C69" s="639"/>
      <c r="D69" s="639"/>
      <c r="E69" s="639"/>
      <c r="F69" s="639"/>
      <c r="G69" s="611"/>
      <c r="H69" s="611"/>
      <c r="I69" s="611"/>
      <c r="J69" s="611"/>
    </row>
    <row r="70" spans="1:10" ht="15.75" thickBot="1" x14ac:dyDescent="0.3">
      <c r="A70" s="611"/>
      <c r="B70" s="634" t="s">
        <v>456</v>
      </c>
      <c r="C70" s="638">
        <f>C71+C72+C73+C74</f>
        <v>3000</v>
      </c>
      <c r="D70" s="638">
        <f t="shared" ref="D70:F70" si="11">D71+D72+D73+D74</f>
        <v>3000</v>
      </c>
      <c r="E70" s="638">
        <f t="shared" si="11"/>
        <v>3000</v>
      </c>
      <c r="F70" s="638">
        <f t="shared" si="11"/>
        <v>3000</v>
      </c>
      <c r="G70" s="611"/>
      <c r="H70" s="611"/>
      <c r="I70" s="611"/>
      <c r="J70" s="611"/>
    </row>
    <row r="71" spans="1:10" ht="15" customHeight="1" thickBot="1" x14ac:dyDescent="0.3">
      <c r="A71" s="611"/>
      <c r="B71" s="636" t="s">
        <v>437</v>
      </c>
      <c r="C71" s="638">
        <v>3000</v>
      </c>
      <c r="D71" s="635">
        <v>3000</v>
      </c>
      <c r="E71" s="635">
        <v>3000</v>
      </c>
      <c r="F71" s="635">
        <v>3000</v>
      </c>
      <c r="G71" s="611"/>
      <c r="H71" s="611"/>
      <c r="I71" s="611"/>
      <c r="J71" s="611"/>
    </row>
    <row r="72" spans="1:10" ht="15" customHeight="1" thickBot="1" x14ac:dyDescent="0.3">
      <c r="A72" s="611"/>
      <c r="B72" s="636" t="s">
        <v>453</v>
      </c>
      <c r="C72" s="637"/>
      <c r="D72" s="639"/>
      <c r="E72" s="639"/>
      <c r="F72" s="639"/>
      <c r="G72" s="611"/>
      <c r="H72" s="611"/>
      <c r="I72" s="611"/>
      <c r="J72" s="611"/>
    </row>
    <row r="73" spans="1:10" ht="15" customHeight="1" thickBot="1" x14ac:dyDescent="0.3">
      <c r="A73" s="611"/>
      <c r="B73" s="636" t="s">
        <v>454</v>
      </c>
      <c r="C73" s="637"/>
      <c r="D73" s="639"/>
      <c r="E73" s="639"/>
      <c r="F73" s="639"/>
      <c r="G73" s="611"/>
      <c r="H73" s="611"/>
      <c r="I73" s="611"/>
      <c r="J73" s="611"/>
    </row>
    <row r="74" spans="1:10" ht="15" customHeight="1" thickBot="1" x14ac:dyDescent="0.3">
      <c r="A74" s="611"/>
      <c r="B74" s="636" t="s">
        <v>455</v>
      </c>
      <c r="C74" s="637"/>
      <c r="D74" s="639"/>
      <c r="E74" s="639"/>
      <c r="F74" s="639"/>
      <c r="G74" s="611"/>
      <c r="H74" s="611"/>
      <c r="I74" s="611"/>
      <c r="J74" s="611"/>
    </row>
    <row r="75" spans="1:10" ht="15" customHeight="1" thickBot="1" x14ac:dyDescent="0.3">
      <c r="A75" s="611"/>
      <c r="B75" s="647" t="s">
        <v>457</v>
      </c>
      <c r="C75" s="638">
        <f>C65+C70</f>
        <v>3000</v>
      </c>
      <c r="D75" s="638">
        <f t="shared" ref="D75:F75" si="12">D65+D70</f>
        <v>3000</v>
      </c>
      <c r="E75" s="638">
        <f t="shared" si="12"/>
        <v>3000</v>
      </c>
      <c r="F75" s="638">
        <f t="shared" si="12"/>
        <v>3000</v>
      </c>
      <c r="G75" s="611"/>
      <c r="H75" s="611"/>
      <c r="I75" s="611"/>
      <c r="J75" s="611"/>
    </row>
    <row r="76" spans="1:10" ht="31.15" customHeight="1" thickBot="1" x14ac:dyDescent="0.3">
      <c r="A76" s="611"/>
      <c r="B76" s="627" t="s">
        <v>502</v>
      </c>
      <c r="C76" s="627" t="s">
        <v>717</v>
      </c>
      <c r="D76" s="643" t="s">
        <v>449</v>
      </c>
      <c r="E76" s="2372" t="s">
        <v>718</v>
      </c>
      <c r="F76" s="2373"/>
      <c r="G76" s="611"/>
      <c r="H76" s="611"/>
      <c r="I76" s="611"/>
      <c r="J76" s="611"/>
    </row>
    <row r="77" spans="1:10" ht="17.25" customHeight="1" thickBot="1" x14ac:dyDescent="0.3">
      <c r="A77" s="611"/>
      <c r="B77" s="628" t="s">
        <v>427</v>
      </c>
      <c r="C77" s="2378" t="s">
        <v>719</v>
      </c>
      <c r="D77" s="2379"/>
      <c r="E77" s="2379"/>
      <c r="F77" s="2379"/>
      <c r="G77" s="611"/>
      <c r="H77" s="611"/>
      <c r="I77" s="611"/>
      <c r="J77" s="611"/>
    </row>
    <row r="78" spans="1:10" ht="15.75" thickBot="1" x14ac:dyDescent="0.3">
      <c r="A78" s="611"/>
      <c r="B78" s="628" t="s">
        <v>21</v>
      </c>
      <c r="C78" s="2376" t="s">
        <v>720</v>
      </c>
      <c r="D78" s="2377"/>
      <c r="E78" s="2377"/>
      <c r="F78" s="2377"/>
      <c r="G78" s="611"/>
      <c r="H78" s="611"/>
      <c r="I78" s="611"/>
      <c r="J78" s="611"/>
    </row>
    <row r="79" spans="1:10" ht="12.75" customHeight="1" x14ac:dyDescent="0.25">
      <c r="A79" s="611"/>
      <c r="B79" s="2364"/>
      <c r="C79" s="616">
        <v>2023</v>
      </c>
      <c r="D79" s="616">
        <v>2024</v>
      </c>
      <c r="E79" s="616">
        <v>2025</v>
      </c>
      <c r="F79" s="616">
        <v>2026</v>
      </c>
      <c r="G79" s="611"/>
      <c r="H79" s="611"/>
      <c r="I79" s="611"/>
      <c r="J79" s="611"/>
    </row>
    <row r="80" spans="1:10" ht="9" customHeight="1" thickBot="1" x14ac:dyDescent="0.3">
      <c r="A80" s="611"/>
      <c r="B80" s="2365"/>
      <c r="C80" s="629" t="s">
        <v>22</v>
      </c>
      <c r="D80" s="629" t="s">
        <v>23</v>
      </c>
      <c r="E80" s="629" t="s">
        <v>23</v>
      </c>
      <c r="F80" s="629" t="s">
        <v>23</v>
      </c>
      <c r="G80" s="611"/>
      <c r="H80" s="611"/>
      <c r="I80" s="611"/>
      <c r="J80" s="611"/>
    </row>
    <row r="81" spans="1:10" ht="15" customHeight="1" thickBot="1" x14ac:dyDescent="0.3">
      <c r="A81" s="611"/>
      <c r="B81" s="628" t="s">
        <v>33</v>
      </c>
      <c r="C81" s="628"/>
      <c r="D81" s="628"/>
      <c r="E81" s="648">
        <v>0</v>
      </c>
      <c r="F81" s="648">
        <v>1</v>
      </c>
      <c r="G81" s="611"/>
      <c r="H81" s="611"/>
      <c r="I81" s="611"/>
      <c r="J81" s="611"/>
    </row>
    <row r="82" spans="1:10" ht="15.75" thickBot="1" x14ac:dyDescent="0.3">
      <c r="A82" s="611"/>
      <c r="B82" s="628" t="s">
        <v>431</v>
      </c>
      <c r="C82" s="632">
        <f>C100</f>
        <v>0</v>
      </c>
      <c r="D82" s="632">
        <f t="shared" ref="D82:F82" si="13">D100</f>
        <v>0</v>
      </c>
      <c r="E82" s="632">
        <f t="shared" si="13"/>
        <v>0</v>
      </c>
      <c r="F82" s="632">
        <f t="shared" si="13"/>
        <v>0</v>
      </c>
      <c r="G82" s="611"/>
      <c r="H82" s="611"/>
      <c r="I82" s="611"/>
      <c r="J82" s="611"/>
    </row>
    <row r="83" spans="1:10" ht="15.75" thickBot="1" x14ac:dyDescent="0.3">
      <c r="A83" s="611"/>
      <c r="B83" s="628" t="s">
        <v>432</v>
      </c>
      <c r="C83" s="632" t="e">
        <v>#DIV/0!</v>
      </c>
      <c r="D83" s="632" t="e">
        <v>#DIV/0!</v>
      </c>
      <c r="E83" s="632" t="e">
        <v>#DIV/0!</v>
      </c>
      <c r="F83" s="632">
        <v>0</v>
      </c>
      <c r="G83" s="611"/>
      <c r="H83" s="611"/>
      <c r="I83" s="611"/>
      <c r="J83" s="611"/>
    </row>
    <row r="84" spans="1:10" ht="15.75" thickBot="1" x14ac:dyDescent="0.3">
      <c r="A84" s="611"/>
      <c r="B84" s="628" t="s">
        <v>433</v>
      </c>
      <c r="C84" s="632" t="s">
        <v>499</v>
      </c>
      <c r="D84" s="649" t="e">
        <v>#DIV/0!</v>
      </c>
      <c r="E84" s="649" t="e">
        <v>#DIV/0!</v>
      </c>
      <c r="F84" s="649" t="e">
        <v>#DIV/0!</v>
      </c>
      <c r="G84" s="611"/>
      <c r="H84" s="611"/>
      <c r="I84" s="611"/>
      <c r="J84" s="611"/>
    </row>
    <row r="85" spans="1:10" ht="15.75" thickBot="1" x14ac:dyDescent="0.3">
      <c r="A85" s="611"/>
      <c r="B85" s="628" t="s">
        <v>434</v>
      </c>
      <c r="C85" s="632" t="s">
        <v>499</v>
      </c>
      <c r="D85" s="649" t="e">
        <v>#DIV/0!</v>
      </c>
      <c r="E85" s="649" t="e">
        <v>#DIV/0!</v>
      </c>
      <c r="F85" s="649" t="e">
        <v>#DIV/0!</v>
      </c>
      <c r="G85" s="611"/>
      <c r="H85" s="611"/>
      <c r="I85" s="611"/>
      <c r="J85" s="611"/>
    </row>
    <row r="86" spans="1:10" ht="15.75" thickBot="1" x14ac:dyDescent="0.3">
      <c r="A86" s="611"/>
      <c r="B86" s="628" t="s">
        <v>47</v>
      </c>
      <c r="C86" s="632" t="s">
        <v>499</v>
      </c>
      <c r="D86" s="649" t="e">
        <v>#DIV/0!</v>
      </c>
      <c r="E86" s="649" t="e">
        <v>#DIV/0!</v>
      </c>
      <c r="F86" s="649" t="e">
        <v>#DIV/0!</v>
      </c>
      <c r="G86" s="611"/>
      <c r="H86" s="611"/>
      <c r="I86" s="611"/>
      <c r="J86" s="611"/>
    </row>
    <row r="87" spans="1:10" ht="15.75" customHeight="1" thickBot="1" x14ac:dyDescent="0.3">
      <c r="A87" s="611"/>
      <c r="B87" s="2366" t="s">
        <v>721</v>
      </c>
      <c r="C87" s="2367"/>
      <c r="D87" s="2367"/>
      <c r="E87" s="2367"/>
      <c r="F87" s="2367"/>
      <c r="G87" s="611"/>
      <c r="H87" s="611"/>
      <c r="I87" s="611"/>
      <c r="J87" s="611"/>
    </row>
    <row r="88" spans="1:10" ht="12.75" customHeight="1" x14ac:dyDescent="0.25">
      <c r="A88" s="611"/>
      <c r="B88" s="2364"/>
      <c r="C88" s="616">
        <v>2023</v>
      </c>
      <c r="D88" s="616">
        <v>2024</v>
      </c>
      <c r="E88" s="616">
        <v>2025</v>
      </c>
      <c r="F88" s="616">
        <v>2026</v>
      </c>
      <c r="G88" s="611"/>
      <c r="H88" s="611"/>
      <c r="I88" s="611"/>
      <c r="J88" s="611"/>
    </row>
    <row r="89" spans="1:10" ht="9" customHeight="1" thickBot="1" x14ac:dyDescent="0.3">
      <c r="A89" s="611"/>
      <c r="B89" s="2365"/>
      <c r="C89" s="629" t="s">
        <v>22</v>
      </c>
      <c r="D89" s="629" t="s">
        <v>23</v>
      </c>
      <c r="E89" s="629" t="s">
        <v>23</v>
      </c>
      <c r="F89" s="629" t="s">
        <v>23</v>
      </c>
      <c r="G89" s="611"/>
      <c r="H89" s="611"/>
      <c r="I89" s="611"/>
      <c r="J89" s="611"/>
    </row>
    <row r="90" spans="1:10" ht="15.75" thickBot="1" x14ac:dyDescent="0.3">
      <c r="A90" s="611"/>
      <c r="B90" s="634" t="s">
        <v>452</v>
      </c>
      <c r="C90" s="639">
        <f>C91+C92+C93+C94</f>
        <v>0</v>
      </c>
      <c r="D90" s="639">
        <f t="shared" ref="D90:F90" si="14">D91+D92+D93+D94</f>
        <v>0</v>
      </c>
      <c r="E90" s="639">
        <f t="shared" si="14"/>
        <v>0</v>
      </c>
      <c r="F90" s="639">
        <f t="shared" si="14"/>
        <v>0</v>
      </c>
      <c r="G90" s="611"/>
      <c r="H90" s="611"/>
      <c r="I90" s="611"/>
      <c r="J90" s="611"/>
    </row>
    <row r="91" spans="1:10" ht="15" customHeight="1" thickBot="1" x14ac:dyDescent="0.3">
      <c r="A91" s="611"/>
      <c r="B91" s="636" t="s">
        <v>437</v>
      </c>
      <c r="C91" s="639"/>
      <c r="D91" s="639"/>
      <c r="E91" s="639"/>
      <c r="F91" s="639"/>
      <c r="G91" s="611"/>
      <c r="H91" s="611"/>
      <c r="I91" s="611"/>
      <c r="J91" s="611"/>
    </row>
    <row r="92" spans="1:10" ht="15" customHeight="1" thickBot="1" x14ac:dyDescent="0.3">
      <c r="A92" s="611"/>
      <c r="B92" s="636" t="s">
        <v>453</v>
      </c>
      <c r="C92" s="639"/>
      <c r="D92" s="639"/>
      <c r="E92" s="639"/>
      <c r="F92" s="639"/>
      <c r="G92" s="611"/>
      <c r="H92" s="611"/>
      <c r="I92" s="611"/>
      <c r="J92" s="611"/>
    </row>
    <row r="93" spans="1:10" ht="15" customHeight="1" thickBot="1" x14ac:dyDescent="0.3">
      <c r="A93" s="611"/>
      <c r="B93" s="636" t="s">
        <v>454</v>
      </c>
      <c r="C93" s="639"/>
      <c r="D93" s="639"/>
      <c r="E93" s="639"/>
      <c r="F93" s="639"/>
      <c r="G93" s="611"/>
      <c r="H93" s="611"/>
      <c r="I93" s="611"/>
      <c r="J93" s="611"/>
    </row>
    <row r="94" spans="1:10" ht="15" customHeight="1" thickBot="1" x14ac:dyDescent="0.3">
      <c r="A94" s="611"/>
      <c r="B94" s="636" t="s">
        <v>455</v>
      </c>
      <c r="C94" s="639"/>
      <c r="D94" s="639"/>
      <c r="E94" s="639"/>
      <c r="F94" s="639"/>
      <c r="G94" s="611"/>
      <c r="H94" s="611"/>
      <c r="I94" s="611"/>
      <c r="J94" s="611"/>
    </row>
    <row r="95" spans="1:10" ht="15.75" thickBot="1" x14ac:dyDescent="0.3">
      <c r="A95" s="611"/>
      <c r="B95" s="634" t="s">
        <v>456</v>
      </c>
      <c r="C95" s="637">
        <f>C96+C97+C98+C99</f>
        <v>0</v>
      </c>
      <c r="D95" s="637">
        <f t="shared" ref="D95:F95" si="15">D96+D97+D98+D99</f>
        <v>0</v>
      </c>
      <c r="E95" s="637">
        <f t="shared" si="15"/>
        <v>0</v>
      </c>
      <c r="F95" s="637">
        <f t="shared" si="15"/>
        <v>0</v>
      </c>
      <c r="G95" s="611"/>
      <c r="H95" s="611"/>
      <c r="I95" s="611"/>
      <c r="J95" s="611"/>
    </row>
    <row r="96" spans="1:10" ht="15" customHeight="1" thickBot="1" x14ac:dyDescent="0.3">
      <c r="A96" s="611"/>
      <c r="B96" s="636" t="s">
        <v>437</v>
      </c>
      <c r="C96" s="637"/>
      <c r="D96" s="639"/>
      <c r="E96" s="639"/>
      <c r="F96" s="639"/>
      <c r="G96" s="611"/>
      <c r="H96" s="611"/>
      <c r="I96" s="611"/>
      <c r="J96" s="611"/>
    </row>
    <row r="97" spans="1:10" ht="15" customHeight="1" thickBot="1" x14ac:dyDescent="0.3">
      <c r="A97" s="611"/>
      <c r="B97" s="636" t="s">
        <v>453</v>
      </c>
      <c r="C97" s="637"/>
      <c r="D97" s="639"/>
      <c r="E97" s="639"/>
      <c r="F97" s="639"/>
      <c r="G97" s="611"/>
      <c r="H97" s="611"/>
      <c r="I97" s="611"/>
      <c r="J97" s="611"/>
    </row>
    <row r="98" spans="1:10" ht="15" customHeight="1" thickBot="1" x14ac:dyDescent="0.3">
      <c r="A98" s="611"/>
      <c r="B98" s="636" t="s">
        <v>454</v>
      </c>
      <c r="C98" s="637"/>
      <c r="D98" s="639"/>
      <c r="E98" s="639"/>
      <c r="F98" s="639"/>
      <c r="G98" s="611"/>
      <c r="H98" s="611"/>
      <c r="I98" s="611"/>
      <c r="J98" s="611"/>
    </row>
    <row r="99" spans="1:10" ht="15" customHeight="1" thickBot="1" x14ac:dyDescent="0.3">
      <c r="A99" s="611"/>
      <c r="B99" s="636" t="s">
        <v>455</v>
      </c>
      <c r="C99" s="637"/>
      <c r="D99" s="639"/>
      <c r="E99" s="639"/>
      <c r="F99" s="639"/>
      <c r="G99" s="611"/>
      <c r="H99" s="611"/>
      <c r="I99" s="611"/>
      <c r="J99" s="611"/>
    </row>
    <row r="100" spans="1:10" ht="15" customHeight="1" thickBot="1" x14ac:dyDescent="0.3">
      <c r="A100" s="611"/>
      <c r="B100" s="647" t="s">
        <v>548</v>
      </c>
      <c r="C100" s="637">
        <f>C95+C90</f>
        <v>0</v>
      </c>
      <c r="D100" s="637">
        <f t="shared" ref="D100:F100" si="16">D95+D90</f>
        <v>0</v>
      </c>
      <c r="E100" s="637">
        <f t="shared" si="16"/>
        <v>0</v>
      </c>
      <c r="F100" s="637">
        <f t="shared" si="16"/>
        <v>0</v>
      </c>
      <c r="G100" s="611"/>
      <c r="H100" s="611"/>
      <c r="I100" s="611"/>
      <c r="J100" s="611"/>
    </row>
    <row r="101" spans="1:10" ht="15" customHeight="1" thickBot="1" x14ac:dyDescent="0.3">
      <c r="A101" s="611"/>
      <c r="B101" s="2368" t="s">
        <v>66</v>
      </c>
      <c r="C101" s="2369"/>
      <c r="D101" s="2369"/>
      <c r="E101" s="2369"/>
      <c r="F101" s="2369"/>
      <c r="G101" s="611"/>
      <c r="H101" s="611"/>
      <c r="I101" s="611"/>
      <c r="J101" s="611"/>
    </row>
    <row r="102" spans="1:10" ht="15.75" thickBot="1" x14ac:dyDescent="0.3">
      <c r="A102" s="611"/>
      <c r="B102" s="2368" t="s">
        <v>446</v>
      </c>
      <c r="C102" s="2369"/>
      <c r="D102" s="2369"/>
      <c r="E102" s="2369"/>
      <c r="F102" s="2369"/>
      <c r="G102" s="611"/>
      <c r="H102" s="611"/>
      <c r="I102" s="611"/>
      <c r="J102" s="611"/>
    </row>
    <row r="103" spans="1:10" ht="15" customHeight="1" thickBot="1" x14ac:dyDescent="0.3">
      <c r="A103" s="611"/>
      <c r="B103" s="627" t="s">
        <v>722</v>
      </c>
      <c r="C103" s="2370" t="s">
        <v>723</v>
      </c>
      <c r="D103" s="2371"/>
      <c r="E103" s="2371"/>
      <c r="F103" s="2371"/>
      <c r="G103" s="611"/>
      <c r="H103" s="611"/>
      <c r="I103" s="611"/>
      <c r="J103" s="611"/>
    </row>
    <row r="104" spans="1:10" ht="42.75" customHeight="1" thickBot="1" x14ac:dyDescent="0.3">
      <c r="A104" s="611"/>
      <c r="B104" s="627" t="s">
        <v>518</v>
      </c>
      <c r="C104" s="627"/>
      <c r="D104" s="643"/>
      <c r="E104" s="2372"/>
      <c r="F104" s="2373"/>
      <c r="G104" s="611"/>
      <c r="H104" s="611"/>
      <c r="I104" s="611"/>
      <c r="J104" s="611"/>
    </row>
    <row r="105" spans="1:10" ht="15" customHeight="1" thickBot="1" x14ac:dyDescent="0.3">
      <c r="A105" s="611"/>
      <c r="B105" s="644"/>
      <c r="C105" s="2372"/>
      <c r="D105" s="2373"/>
      <c r="E105" s="2373"/>
      <c r="F105" s="2373"/>
      <c r="G105" s="611"/>
      <c r="H105" s="611"/>
      <c r="I105" s="611"/>
      <c r="J105" s="611"/>
    </row>
    <row r="106" spans="1:10" ht="30.75" customHeight="1" thickBot="1" x14ac:dyDescent="0.3">
      <c r="A106" s="611"/>
      <c r="B106" s="628" t="s">
        <v>427</v>
      </c>
      <c r="C106" s="2374"/>
      <c r="D106" s="2375"/>
      <c r="E106" s="2375"/>
      <c r="F106" s="2375"/>
      <c r="G106" s="611"/>
      <c r="H106" s="611"/>
      <c r="I106" s="611"/>
      <c r="J106" s="611"/>
    </row>
    <row r="107" spans="1:10" ht="17.25" customHeight="1" thickBot="1" x14ac:dyDescent="0.3">
      <c r="A107" s="611"/>
      <c r="B107" s="650" t="s">
        <v>21</v>
      </c>
      <c r="C107" s="2372" t="s">
        <v>724</v>
      </c>
      <c r="D107" s="2373"/>
      <c r="E107" s="2373"/>
      <c r="F107" s="2373"/>
      <c r="G107" s="611"/>
      <c r="H107" s="611"/>
      <c r="I107" s="611"/>
      <c r="J107" s="611"/>
    </row>
    <row r="108" spans="1:10" ht="12.75" customHeight="1" x14ac:dyDescent="0.25">
      <c r="A108" s="611"/>
      <c r="B108" s="2364"/>
      <c r="C108" s="616">
        <v>2023</v>
      </c>
      <c r="D108" s="616">
        <v>2024</v>
      </c>
      <c r="E108" s="616">
        <v>2025</v>
      </c>
      <c r="F108" s="616">
        <v>2026</v>
      </c>
      <c r="G108" s="611"/>
      <c r="H108" s="611"/>
      <c r="I108" s="611"/>
      <c r="J108" s="611"/>
    </row>
    <row r="109" spans="1:10" ht="9" customHeight="1" thickBot="1" x14ac:dyDescent="0.3">
      <c r="A109" s="611"/>
      <c r="B109" s="2365"/>
      <c r="C109" s="629" t="s">
        <v>22</v>
      </c>
      <c r="D109" s="629" t="s">
        <v>23</v>
      </c>
      <c r="E109" s="629" t="s">
        <v>23</v>
      </c>
      <c r="F109" s="629" t="s">
        <v>23</v>
      </c>
      <c r="G109" s="611"/>
      <c r="H109" s="611"/>
      <c r="I109" s="611"/>
      <c r="J109" s="611"/>
    </row>
    <row r="110" spans="1:10" ht="15" customHeight="1" thickBot="1" x14ac:dyDescent="0.3">
      <c r="A110" s="611"/>
      <c r="B110" s="628" t="s">
        <v>33</v>
      </c>
      <c r="C110" s="632">
        <v>0</v>
      </c>
      <c r="D110" s="632"/>
      <c r="E110" s="632"/>
      <c r="F110" s="632"/>
      <c r="G110" s="611"/>
      <c r="H110" s="611"/>
      <c r="I110" s="611"/>
      <c r="J110" s="611"/>
    </row>
    <row r="111" spans="1:10" ht="15.75" thickBot="1" x14ac:dyDescent="0.3">
      <c r="A111" s="611"/>
      <c r="B111" s="628" t="s">
        <v>431</v>
      </c>
      <c r="C111" s="632">
        <f>C129</f>
        <v>0</v>
      </c>
      <c r="D111" s="632">
        <f t="shared" ref="D111:F111" si="17">D129</f>
        <v>0</v>
      </c>
      <c r="E111" s="632">
        <f t="shared" si="17"/>
        <v>0</v>
      </c>
      <c r="F111" s="632">
        <f t="shared" si="17"/>
        <v>0</v>
      </c>
      <c r="G111" s="611"/>
      <c r="H111" s="611"/>
      <c r="I111" s="611"/>
      <c r="J111" s="611"/>
    </row>
    <row r="112" spans="1:10" ht="15.75" thickBot="1" x14ac:dyDescent="0.3">
      <c r="A112" s="611"/>
      <c r="B112" s="628" t="s">
        <v>432</v>
      </c>
      <c r="C112" s="632" t="e">
        <v>#DIV/0!</v>
      </c>
      <c r="D112" s="632" t="e">
        <v>#DIV/0!</v>
      </c>
      <c r="E112" s="632" t="e">
        <v>#DIV/0!</v>
      </c>
      <c r="F112" s="632" t="e">
        <v>#DIV/0!</v>
      </c>
      <c r="G112" s="611"/>
      <c r="H112" s="611"/>
      <c r="I112" s="611"/>
      <c r="J112" s="611"/>
    </row>
    <row r="113" spans="1:10" ht="15.75" thickBot="1" x14ac:dyDescent="0.3">
      <c r="A113" s="611"/>
      <c r="B113" s="628" t="s">
        <v>433</v>
      </c>
      <c r="C113" s="632" t="s">
        <v>499</v>
      </c>
      <c r="D113" s="649" t="e">
        <v>#DIV/0!</v>
      </c>
      <c r="E113" s="649" t="e">
        <v>#DIV/0!</v>
      </c>
      <c r="F113" s="649" t="e">
        <v>#DIV/0!</v>
      </c>
      <c r="G113" s="611"/>
      <c r="H113" s="611"/>
      <c r="I113" s="611"/>
      <c r="J113" s="611"/>
    </row>
    <row r="114" spans="1:10" ht="15.75" thickBot="1" x14ac:dyDescent="0.3">
      <c r="A114" s="611"/>
      <c r="B114" s="628" t="s">
        <v>434</v>
      </c>
      <c r="C114" s="632" t="s">
        <v>499</v>
      </c>
      <c r="D114" s="649" t="e">
        <v>#DIV/0!</v>
      </c>
      <c r="E114" s="649" t="e">
        <v>#DIV/0!</v>
      </c>
      <c r="F114" s="649" t="e">
        <v>#DIV/0!</v>
      </c>
      <c r="G114" s="611"/>
      <c r="H114" s="611"/>
      <c r="I114" s="611"/>
      <c r="J114" s="611"/>
    </row>
    <row r="115" spans="1:10" ht="15.75" thickBot="1" x14ac:dyDescent="0.3">
      <c r="A115" s="611"/>
      <c r="B115" s="628" t="s">
        <v>47</v>
      </c>
      <c r="C115" s="632" t="s">
        <v>499</v>
      </c>
      <c r="D115" s="649" t="e">
        <v>#DIV/0!</v>
      </c>
      <c r="E115" s="649" t="e">
        <v>#DIV/0!</v>
      </c>
      <c r="F115" s="649" t="e">
        <v>#DIV/0!</v>
      </c>
      <c r="G115" s="611"/>
      <c r="H115" s="611"/>
      <c r="I115" s="611"/>
      <c r="J115" s="611"/>
    </row>
    <row r="116" spans="1:10" ht="15.75" customHeight="1" thickBot="1" x14ac:dyDescent="0.3">
      <c r="A116" s="611"/>
      <c r="B116" s="2366" t="s">
        <v>716</v>
      </c>
      <c r="C116" s="2367"/>
      <c r="D116" s="2367"/>
      <c r="E116" s="2367"/>
      <c r="F116" s="2367"/>
      <c r="G116" s="611"/>
      <c r="H116" s="611"/>
      <c r="I116" s="611"/>
      <c r="J116" s="611"/>
    </row>
    <row r="117" spans="1:10" ht="12.75" customHeight="1" x14ac:dyDescent="0.25">
      <c r="A117" s="611"/>
      <c r="B117" s="2364"/>
      <c r="C117" s="616">
        <v>2023</v>
      </c>
      <c r="D117" s="616">
        <v>2024</v>
      </c>
      <c r="E117" s="616">
        <v>2025</v>
      </c>
      <c r="F117" s="616">
        <v>2026</v>
      </c>
      <c r="G117" s="611"/>
      <c r="H117" s="611"/>
      <c r="I117" s="611"/>
      <c r="J117" s="611"/>
    </row>
    <row r="118" spans="1:10" ht="9" customHeight="1" thickBot="1" x14ac:dyDescent="0.3">
      <c r="A118" s="611"/>
      <c r="B118" s="2365"/>
      <c r="C118" s="629" t="s">
        <v>22</v>
      </c>
      <c r="D118" s="629" t="s">
        <v>23</v>
      </c>
      <c r="E118" s="629" t="s">
        <v>23</v>
      </c>
      <c r="F118" s="629" t="s">
        <v>23</v>
      </c>
      <c r="G118" s="611"/>
      <c r="H118" s="611"/>
      <c r="I118" s="611"/>
      <c r="J118" s="611"/>
    </row>
    <row r="119" spans="1:10" ht="15.75" thickBot="1" x14ac:dyDescent="0.3">
      <c r="A119" s="611"/>
      <c r="B119" s="634" t="s">
        <v>452</v>
      </c>
      <c r="C119" s="639">
        <f>C120+C121+C122+C123</f>
        <v>0</v>
      </c>
      <c r="D119" s="639">
        <f t="shared" ref="D119:F119" si="18">D120+D121+D122+D123</f>
        <v>0</v>
      </c>
      <c r="E119" s="639">
        <f t="shared" si="18"/>
        <v>0</v>
      </c>
      <c r="F119" s="639">
        <f t="shared" si="18"/>
        <v>0</v>
      </c>
      <c r="G119" s="611"/>
      <c r="H119" s="611"/>
      <c r="I119" s="611"/>
      <c r="J119" s="611"/>
    </row>
    <row r="120" spans="1:10" ht="15" customHeight="1" thickBot="1" x14ac:dyDescent="0.3">
      <c r="A120" s="611"/>
      <c r="B120" s="636" t="s">
        <v>437</v>
      </c>
      <c r="C120" s="639"/>
      <c r="D120" s="639"/>
      <c r="E120" s="639"/>
      <c r="F120" s="639"/>
      <c r="G120" s="611"/>
      <c r="H120" s="611"/>
      <c r="I120" s="611"/>
      <c r="J120" s="611"/>
    </row>
    <row r="121" spans="1:10" ht="15" customHeight="1" thickBot="1" x14ac:dyDescent="0.3">
      <c r="A121" s="611"/>
      <c r="B121" s="636" t="s">
        <v>453</v>
      </c>
      <c r="C121" s="639"/>
      <c r="D121" s="639"/>
      <c r="E121" s="639"/>
      <c r="F121" s="639"/>
      <c r="G121" s="611"/>
      <c r="H121" s="611"/>
      <c r="I121" s="611"/>
      <c r="J121" s="611"/>
    </row>
    <row r="122" spans="1:10" ht="15" customHeight="1" thickBot="1" x14ac:dyDescent="0.3">
      <c r="A122" s="611"/>
      <c r="B122" s="636" t="s">
        <v>454</v>
      </c>
      <c r="C122" s="639"/>
      <c r="D122" s="639"/>
      <c r="E122" s="639"/>
      <c r="F122" s="639"/>
      <c r="G122" s="611"/>
      <c r="H122" s="611"/>
      <c r="I122" s="611"/>
      <c r="J122" s="611"/>
    </row>
    <row r="123" spans="1:10" ht="15" customHeight="1" thickBot="1" x14ac:dyDescent="0.3">
      <c r="A123" s="611"/>
      <c r="B123" s="636" t="s">
        <v>455</v>
      </c>
      <c r="C123" s="639"/>
      <c r="D123" s="639"/>
      <c r="E123" s="639"/>
      <c r="F123" s="639"/>
      <c r="G123" s="611"/>
      <c r="H123" s="611"/>
      <c r="I123" s="611"/>
      <c r="J123" s="611"/>
    </row>
    <row r="124" spans="1:10" ht="15.75" thickBot="1" x14ac:dyDescent="0.3">
      <c r="A124" s="611"/>
      <c r="B124" s="634" t="s">
        <v>456</v>
      </c>
      <c r="C124" s="637">
        <f>C125+C126+C127+C128</f>
        <v>0</v>
      </c>
      <c r="D124" s="637">
        <f t="shared" ref="D124:F124" si="19">D125+D126+D127+D128</f>
        <v>0</v>
      </c>
      <c r="E124" s="637">
        <f t="shared" si="19"/>
        <v>0</v>
      </c>
      <c r="F124" s="637">
        <f t="shared" si="19"/>
        <v>0</v>
      </c>
      <c r="G124" s="611"/>
      <c r="H124" s="611"/>
      <c r="I124" s="611"/>
      <c r="J124" s="611"/>
    </row>
    <row r="125" spans="1:10" ht="15" customHeight="1" thickBot="1" x14ac:dyDescent="0.3">
      <c r="A125" s="611"/>
      <c r="B125" s="636" t="s">
        <v>437</v>
      </c>
      <c r="C125" s="637"/>
      <c r="D125" s="639"/>
      <c r="E125" s="639"/>
      <c r="F125" s="639"/>
      <c r="G125" s="611"/>
      <c r="H125" s="611"/>
      <c r="I125" s="611"/>
      <c r="J125" s="611"/>
    </row>
    <row r="126" spans="1:10" ht="15.75" thickBot="1" x14ac:dyDescent="0.3">
      <c r="A126" s="611"/>
      <c r="B126" s="636" t="s">
        <v>453</v>
      </c>
      <c r="C126" s="637"/>
      <c r="D126" s="639"/>
      <c r="E126" s="639"/>
      <c r="F126" s="639"/>
      <c r="G126" s="611"/>
      <c r="H126" s="611"/>
      <c r="I126" s="611"/>
      <c r="J126" s="611"/>
    </row>
    <row r="127" spans="1:10" ht="15.75" thickBot="1" x14ac:dyDescent="0.3">
      <c r="A127" s="611"/>
      <c r="B127" s="636" t="s">
        <v>454</v>
      </c>
      <c r="C127" s="637"/>
      <c r="D127" s="639"/>
      <c r="E127" s="639"/>
      <c r="F127" s="639"/>
      <c r="G127" s="611"/>
      <c r="H127" s="611"/>
      <c r="I127" s="611"/>
      <c r="J127" s="611"/>
    </row>
    <row r="128" spans="1:10" ht="15.75" thickBot="1" x14ac:dyDescent="0.3">
      <c r="A128" s="611"/>
      <c r="B128" s="636" t="s">
        <v>455</v>
      </c>
      <c r="C128" s="637"/>
      <c r="D128" s="639"/>
      <c r="E128" s="639"/>
      <c r="F128" s="639"/>
      <c r="G128" s="611"/>
      <c r="H128" s="611"/>
      <c r="I128" s="611"/>
      <c r="J128" s="611"/>
    </row>
    <row r="129" spans="1:10" ht="15.75" thickBot="1" x14ac:dyDescent="0.3">
      <c r="A129" s="611"/>
      <c r="B129" s="647" t="s">
        <v>457</v>
      </c>
      <c r="C129" s="637">
        <f>C119+C124</f>
        <v>0</v>
      </c>
      <c r="D129" s="637">
        <v>0</v>
      </c>
      <c r="E129" s="637">
        <v>0</v>
      </c>
      <c r="F129" s="637">
        <v>0</v>
      </c>
      <c r="G129" s="611"/>
      <c r="H129" s="611"/>
      <c r="I129" s="611"/>
      <c r="J129" s="611"/>
    </row>
    <row r="130" spans="1:10" ht="15.75" thickBot="1" x14ac:dyDescent="0.3">
      <c r="A130" s="611"/>
      <c r="B130" s="651"/>
      <c r="C130" s="652"/>
      <c r="D130" s="652"/>
      <c r="E130" s="652"/>
      <c r="F130" s="652"/>
      <c r="G130" s="611"/>
      <c r="H130" s="611"/>
      <c r="I130" s="611"/>
      <c r="J130" s="611"/>
    </row>
    <row r="131" spans="1:10" ht="27" customHeight="1" thickBot="1" x14ac:dyDescent="0.3">
      <c r="A131" s="611"/>
      <c r="B131" s="621" t="s">
        <v>475</v>
      </c>
      <c r="C131" s="653">
        <f>C111+C82+C57+C28</f>
        <v>43841</v>
      </c>
      <c r="D131" s="653">
        <f t="shared" ref="D131:F131" si="20">D111+D82+D57+D28</f>
        <v>44341</v>
      </c>
      <c r="E131" s="653">
        <f t="shared" si="20"/>
        <v>44341</v>
      </c>
      <c r="F131" s="653">
        <f t="shared" si="20"/>
        <v>44341</v>
      </c>
      <c r="G131" s="611"/>
      <c r="H131" s="611"/>
      <c r="I131" s="611"/>
      <c r="J131" s="611"/>
    </row>
    <row r="132" spans="1:10" ht="24.75" thickBot="1" x14ac:dyDescent="0.3">
      <c r="A132" s="611"/>
      <c r="B132" s="621" t="s">
        <v>476</v>
      </c>
      <c r="C132" s="653">
        <f>C133+C136+C139+C142+C147</f>
        <v>43841</v>
      </c>
      <c r="D132" s="653">
        <f t="shared" ref="D132:F132" si="21">D133+D136+D139+D142+D147</f>
        <v>44341</v>
      </c>
      <c r="E132" s="653">
        <f t="shared" si="21"/>
        <v>44341</v>
      </c>
      <c r="F132" s="653">
        <f t="shared" si="21"/>
        <v>44341</v>
      </c>
      <c r="G132" s="611"/>
      <c r="H132" s="611"/>
      <c r="I132" s="611"/>
      <c r="J132" s="611"/>
    </row>
    <row r="133" spans="1:10" ht="15.75" thickBot="1" x14ac:dyDescent="0.3">
      <c r="A133" s="611"/>
      <c r="B133" s="634" t="s">
        <v>436</v>
      </c>
      <c r="C133" s="654">
        <f>C134+C135</f>
        <v>26034</v>
      </c>
      <c r="D133" s="654">
        <f t="shared" ref="D133:F133" si="22">D134+D135</f>
        <v>26034</v>
      </c>
      <c r="E133" s="654">
        <f t="shared" si="22"/>
        <v>26034</v>
      </c>
      <c r="F133" s="654">
        <f t="shared" si="22"/>
        <v>26034</v>
      </c>
      <c r="G133" s="611"/>
      <c r="H133" s="611"/>
      <c r="I133" s="611"/>
      <c r="J133" s="611"/>
    </row>
    <row r="134" spans="1:10" ht="15.75" thickBot="1" x14ac:dyDescent="0.3">
      <c r="A134" s="611"/>
      <c r="B134" s="636" t="s">
        <v>437</v>
      </c>
      <c r="C134" s="638">
        <f>C37</f>
        <v>26034</v>
      </c>
      <c r="D134" s="638">
        <f t="shared" ref="D134:F135" si="23">D37</f>
        <v>26034</v>
      </c>
      <c r="E134" s="638">
        <f t="shared" si="23"/>
        <v>26034</v>
      </c>
      <c r="F134" s="638">
        <f t="shared" si="23"/>
        <v>26034</v>
      </c>
      <c r="G134" s="611"/>
      <c r="H134" s="611"/>
      <c r="I134" s="611"/>
      <c r="J134" s="611"/>
    </row>
    <row r="135" spans="1:10" ht="15.75" thickBot="1" x14ac:dyDescent="0.3">
      <c r="A135" s="611"/>
      <c r="B135" s="636" t="s">
        <v>477</v>
      </c>
      <c r="C135" s="638">
        <f>C38</f>
        <v>0</v>
      </c>
      <c r="D135" s="638">
        <f t="shared" si="23"/>
        <v>0</v>
      </c>
      <c r="E135" s="638">
        <f t="shared" si="23"/>
        <v>0</v>
      </c>
      <c r="F135" s="638">
        <f t="shared" si="23"/>
        <v>0</v>
      </c>
      <c r="G135" s="611"/>
      <c r="H135" s="611"/>
      <c r="I135" s="611"/>
      <c r="J135" s="611"/>
    </row>
    <row r="136" spans="1:10" ht="24.75" thickBot="1" x14ac:dyDescent="0.3">
      <c r="A136" s="611"/>
      <c r="B136" s="634" t="s">
        <v>478</v>
      </c>
      <c r="C136" s="654">
        <f>C137+C138</f>
        <v>4307</v>
      </c>
      <c r="D136" s="654">
        <f t="shared" ref="D136:F136" si="24">D137+D138</f>
        <v>4307</v>
      </c>
      <c r="E136" s="654">
        <f t="shared" si="24"/>
        <v>4307</v>
      </c>
      <c r="F136" s="654">
        <f t="shared" si="24"/>
        <v>4307</v>
      </c>
      <c r="G136" s="611"/>
      <c r="H136" s="611"/>
      <c r="I136" s="611"/>
      <c r="J136" s="611"/>
    </row>
    <row r="137" spans="1:10" ht="15.75" thickBot="1" x14ac:dyDescent="0.3">
      <c r="A137" s="611"/>
      <c r="B137" s="636" t="s">
        <v>437</v>
      </c>
      <c r="C137" s="635">
        <f>C40</f>
        <v>4307</v>
      </c>
      <c r="D137" s="635">
        <f t="shared" ref="D137:F138" si="25">D40</f>
        <v>4307</v>
      </c>
      <c r="E137" s="635">
        <f t="shared" si="25"/>
        <v>4307</v>
      </c>
      <c r="F137" s="635">
        <f t="shared" si="25"/>
        <v>4307</v>
      </c>
      <c r="G137" s="611"/>
      <c r="H137" s="611"/>
      <c r="I137" s="611"/>
      <c r="J137" s="611"/>
    </row>
    <row r="138" spans="1:10" ht="15.75" thickBot="1" x14ac:dyDescent="0.3">
      <c r="A138" s="611"/>
      <c r="B138" s="636" t="s">
        <v>477</v>
      </c>
      <c r="C138" s="635">
        <f>C41</f>
        <v>0</v>
      </c>
      <c r="D138" s="635">
        <f t="shared" si="25"/>
        <v>0</v>
      </c>
      <c r="E138" s="635">
        <f t="shared" si="25"/>
        <v>0</v>
      </c>
      <c r="F138" s="635">
        <f t="shared" si="25"/>
        <v>0</v>
      </c>
      <c r="G138" s="611"/>
      <c r="H138" s="611"/>
      <c r="I138" s="611"/>
      <c r="J138" s="611"/>
    </row>
    <row r="139" spans="1:10" ht="15.75" thickBot="1" x14ac:dyDescent="0.3">
      <c r="A139" s="611"/>
      <c r="B139" s="634" t="s">
        <v>440</v>
      </c>
      <c r="C139" s="654">
        <f>C140+C141</f>
        <v>10500</v>
      </c>
      <c r="D139" s="654">
        <f t="shared" ref="D139:F139" si="26">D140+D141</f>
        <v>11000</v>
      </c>
      <c r="E139" s="654">
        <f t="shared" si="26"/>
        <v>11000</v>
      </c>
      <c r="F139" s="654">
        <f t="shared" si="26"/>
        <v>11000</v>
      </c>
      <c r="G139" s="611"/>
      <c r="H139" s="611"/>
      <c r="I139" s="611"/>
      <c r="J139" s="611"/>
    </row>
    <row r="140" spans="1:10" ht="15.75" thickBot="1" x14ac:dyDescent="0.3">
      <c r="A140" s="611"/>
      <c r="B140" s="636" t="s">
        <v>437</v>
      </c>
      <c r="C140" s="638">
        <f>C43</f>
        <v>10500</v>
      </c>
      <c r="D140" s="638">
        <f t="shared" ref="D140:F141" si="27">D43</f>
        <v>11000</v>
      </c>
      <c r="E140" s="638">
        <f t="shared" si="27"/>
        <v>11000</v>
      </c>
      <c r="F140" s="638">
        <f t="shared" si="27"/>
        <v>11000</v>
      </c>
      <c r="G140" s="611"/>
      <c r="H140" s="611"/>
      <c r="I140" s="611"/>
      <c r="J140" s="611"/>
    </row>
    <row r="141" spans="1:10" ht="15.75" thickBot="1" x14ac:dyDescent="0.3">
      <c r="A141" s="611"/>
      <c r="B141" s="636" t="s">
        <v>477</v>
      </c>
      <c r="C141" s="638">
        <f>C44</f>
        <v>0</v>
      </c>
      <c r="D141" s="638">
        <f t="shared" si="27"/>
        <v>0</v>
      </c>
      <c r="E141" s="638">
        <f t="shared" si="27"/>
        <v>0</v>
      </c>
      <c r="F141" s="638">
        <f t="shared" si="27"/>
        <v>0</v>
      </c>
      <c r="G141" s="611"/>
      <c r="H141" s="611"/>
      <c r="I141" s="611"/>
      <c r="J141" s="611"/>
    </row>
    <row r="142" spans="1:10" ht="15.75" thickBot="1" x14ac:dyDescent="0.3">
      <c r="A142" s="611"/>
      <c r="B142" s="634" t="s">
        <v>479</v>
      </c>
      <c r="C142" s="655">
        <f>C143+C144+C145+C146</f>
        <v>0</v>
      </c>
      <c r="D142" s="655">
        <f t="shared" ref="D142:F142" si="28">D143+D144+D145+D146</f>
        <v>0</v>
      </c>
      <c r="E142" s="655">
        <f t="shared" si="28"/>
        <v>0</v>
      </c>
      <c r="F142" s="655">
        <f t="shared" si="28"/>
        <v>0</v>
      </c>
      <c r="G142" s="611"/>
      <c r="H142" s="611"/>
      <c r="I142" s="611"/>
      <c r="J142" s="611"/>
    </row>
    <row r="143" spans="1:10" ht="15.75" thickBot="1" x14ac:dyDescent="0.3">
      <c r="A143" s="611"/>
      <c r="B143" s="636" t="s">
        <v>437</v>
      </c>
      <c r="C143" s="639">
        <f>C120+C91+C66</f>
        <v>0</v>
      </c>
      <c r="D143" s="639">
        <f t="shared" ref="D143:F143" si="29">D120+D91+D66</f>
        <v>0</v>
      </c>
      <c r="E143" s="639">
        <f t="shared" si="29"/>
        <v>0</v>
      </c>
      <c r="F143" s="639">
        <f t="shared" si="29"/>
        <v>0</v>
      </c>
      <c r="G143" s="611"/>
      <c r="H143" s="611"/>
      <c r="I143" s="611"/>
      <c r="J143" s="611"/>
    </row>
    <row r="144" spans="1:10" ht="15.75" thickBot="1" x14ac:dyDescent="0.3">
      <c r="A144" s="611"/>
      <c r="B144" s="636" t="s">
        <v>480</v>
      </c>
      <c r="C144" s="639">
        <f t="shared" ref="C144:F146" si="30">C121+C92+C67</f>
        <v>0</v>
      </c>
      <c r="D144" s="639">
        <f t="shared" si="30"/>
        <v>0</v>
      </c>
      <c r="E144" s="639">
        <f t="shared" si="30"/>
        <v>0</v>
      </c>
      <c r="F144" s="639">
        <f t="shared" si="30"/>
        <v>0</v>
      </c>
      <c r="G144" s="611"/>
      <c r="H144" s="611"/>
      <c r="I144" s="611"/>
      <c r="J144" s="611"/>
    </row>
    <row r="145" spans="1:10" ht="15.75" thickBot="1" x14ac:dyDescent="0.3">
      <c r="A145" s="611"/>
      <c r="B145" s="636" t="s">
        <v>454</v>
      </c>
      <c r="C145" s="639">
        <f t="shared" si="30"/>
        <v>0</v>
      </c>
      <c r="D145" s="639">
        <f t="shared" si="30"/>
        <v>0</v>
      </c>
      <c r="E145" s="639">
        <f t="shared" si="30"/>
        <v>0</v>
      </c>
      <c r="F145" s="639">
        <f t="shared" si="30"/>
        <v>0</v>
      </c>
      <c r="G145" s="611"/>
      <c r="H145" s="611"/>
      <c r="I145" s="611"/>
      <c r="J145" s="611"/>
    </row>
    <row r="146" spans="1:10" ht="15.75" thickBot="1" x14ac:dyDescent="0.3">
      <c r="A146" s="611"/>
      <c r="B146" s="636" t="s">
        <v>455</v>
      </c>
      <c r="C146" s="639">
        <f t="shared" si="30"/>
        <v>0</v>
      </c>
      <c r="D146" s="639">
        <f t="shared" si="30"/>
        <v>0</v>
      </c>
      <c r="E146" s="639">
        <f t="shared" si="30"/>
        <v>0</v>
      </c>
      <c r="F146" s="639">
        <f t="shared" si="30"/>
        <v>0</v>
      </c>
      <c r="G146" s="611"/>
      <c r="H146" s="611"/>
      <c r="I146" s="611"/>
      <c r="J146" s="611"/>
    </row>
    <row r="147" spans="1:10" ht="15.75" thickBot="1" x14ac:dyDescent="0.3">
      <c r="A147" s="611"/>
      <c r="B147" s="634" t="s">
        <v>481</v>
      </c>
      <c r="C147" s="654">
        <f>C148+C149+C150+C151</f>
        <v>3000</v>
      </c>
      <c r="D147" s="654">
        <f t="shared" ref="D147:F147" si="31">D148+D149+D150+D151</f>
        <v>3000</v>
      </c>
      <c r="E147" s="654">
        <f t="shared" si="31"/>
        <v>3000</v>
      </c>
      <c r="F147" s="654">
        <f t="shared" si="31"/>
        <v>3000</v>
      </c>
      <c r="G147" s="611"/>
      <c r="H147" s="611"/>
      <c r="I147" s="611"/>
      <c r="J147" s="611"/>
    </row>
    <row r="148" spans="1:10" ht="15.75" thickBot="1" x14ac:dyDescent="0.3">
      <c r="A148" s="611"/>
      <c r="B148" s="636" t="s">
        <v>437</v>
      </c>
      <c r="C148" s="635">
        <f>C125+C96+C71</f>
        <v>3000</v>
      </c>
      <c r="D148" s="635">
        <f t="shared" ref="D148:F148" si="32">D125+D96+D71</f>
        <v>3000</v>
      </c>
      <c r="E148" s="635">
        <f t="shared" si="32"/>
        <v>3000</v>
      </c>
      <c r="F148" s="635">
        <f t="shared" si="32"/>
        <v>3000</v>
      </c>
      <c r="G148" s="611"/>
      <c r="H148" s="611"/>
      <c r="I148" s="611"/>
      <c r="J148" s="611"/>
    </row>
    <row r="149" spans="1:10" ht="15.75" thickBot="1" x14ac:dyDescent="0.3">
      <c r="A149" s="611"/>
      <c r="B149" s="636" t="s">
        <v>480</v>
      </c>
      <c r="C149" s="635">
        <f t="shared" ref="C149:F151" si="33">C126+C97+C72</f>
        <v>0</v>
      </c>
      <c r="D149" s="635">
        <f t="shared" si="33"/>
        <v>0</v>
      </c>
      <c r="E149" s="635">
        <f t="shared" si="33"/>
        <v>0</v>
      </c>
      <c r="F149" s="635">
        <f t="shared" si="33"/>
        <v>0</v>
      </c>
      <c r="G149" s="611"/>
      <c r="H149" s="611"/>
      <c r="I149" s="611"/>
      <c r="J149" s="611"/>
    </row>
    <row r="150" spans="1:10" ht="15.75" thickBot="1" x14ac:dyDescent="0.3">
      <c r="A150" s="611"/>
      <c r="B150" s="636" t="s">
        <v>454</v>
      </c>
      <c r="C150" s="635">
        <f t="shared" si="33"/>
        <v>0</v>
      </c>
      <c r="D150" s="635">
        <f t="shared" si="33"/>
        <v>0</v>
      </c>
      <c r="E150" s="635">
        <f t="shared" si="33"/>
        <v>0</v>
      </c>
      <c r="F150" s="635">
        <f t="shared" si="33"/>
        <v>0</v>
      </c>
      <c r="G150" s="611"/>
      <c r="H150" s="611"/>
      <c r="I150" s="611"/>
      <c r="J150" s="611"/>
    </row>
    <row r="151" spans="1:10" ht="15.75" thickBot="1" x14ac:dyDescent="0.3">
      <c r="A151" s="611"/>
      <c r="B151" s="636" t="s">
        <v>455</v>
      </c>
      <c r="C151" s="635">
        <f t="shared" si="33"/>
        <v>0</v>
      </c>
      <c r="D151" s="635">
        <f t="shared" si="33"/>
        <v>0</v>
      </c>
      <c r="E151" s="635">
        <f t="shared" si="33"/>
        <v>0</v>
      </c>
      <c r="F151" s="635">
        <f t="shared" si="33"/>
        <v>0</v>
      </c>
      <c r="G151" s="611"/>
      <c r="H151" s="611"/>
      <c r="I151" s="611"/>
      <c r="J151" s="611"/>
    </row>
    <row r="152" spans="1:10" ht="15.75" thickBot="1" x14ac:dyDescent="0.3">
      <c r="A152" s="611"/>
      <c r="B152" s="641" t="s">
        <v>482</v>
      </c>
      <c r="C152" s="642">
        <f>IF(C131-C132=0,0,"Error")</f>
        <v>0</v>
      </c>
      <c r="D152" s="642">
        <f t="shared" ref="D152:F152" si="34">IF(D131-D132=0,0,"Error")</f>
        <v>0</v>
      </c>
      <c r="E152" s="642">
        <f t="shared" si="34"/>
        <v>0</v>
      </c>
      <c r="F152" s="642">
        <f t="shared" si="34"/>
        <v>0</v>
      </c>
      <c r="G152" s="611"/>
      <c r="H152" s="611"/>
      <c r="I152" s="611"/>
      <c r="J152" s="611"/>
    </row>
    <row r="153" spans="1:10" x14ac:dyDescent="0.25">
      <c r="A153" s="611"/>
      <c r="B153" s="656"/>
      <c r="C153" s="657"/>
      <c r="D153" s="657"/>
      <c r="E153" s="657"/>
      <c r="F153" s="657"/>
      <c r="G153" s="611"/>
      <c r="H153" s="611"/>
      <c r="I153" s="611"/>
      <c r="J153" s="611"/>
    </row>
  </sheetData>
  <mergeCells count="45">
    <mergeCell ref="B20:F20"/>
    <mergeCell ref="A2:G2"/>
    <mergeCell ref="B3:F3"/>
    <mergeCell ref="C5:F5"/>
    <mergeCell ref="C6:F6"/>
    <mergeCell ref="C7:F7"/>
    <mergeCell ref="B8:F8"/>
    <mergeCell ref="B9:F11"/>
    <mergeCell ref="C12:F12"/>
    <mergeCell ref="B13:B14"/>
    <mergeCell ref="C16:F16"/>
    <mergeCell ref="B17:F17"/>
    <mergeCell ref="C51:F51"/>
    <mergeCell ref="B21:F21"/>
    <mergeCell ref="C22:F22"/>
    <mergeCell ref="C23:F23"/>
    <mergeCell ref="C24:F24"/>
    <mergeCell ref="B25:B26"/>
    <mergeCell ref="B33:F33"/>
    <mergeCell ref="B34:B35"/>
    <mergeCell ref="B47:F47"/>
    <mergeCell ref="B48:F48"/>
    <mergeCell ref="C49:F49"/>
    <mergeCell ref="E50:F50"/>
    <mergeCell ref="B101:F101"/>
    <mergeCell ref="C52:F52"/>
    <mergeCell ref="C53:F53"/>
    <mergeCell ref="B54:B55"/>
    <mergeCell ref="B62:F62"/>
    <mergeCell ref="B63:B64"/>
    <mergeCell ref="E76:F76"/>
    <mergeCell ref="C77:F77"/>
    <mergeCell ref="C78:F78"/>
    <mergeCell ref="B79:B80"/>
    <mergeCell ref="B87:F87"/>
    <mergeCell ref="B88:B89"/>
    <mergeCell ref="B108:B109"/>
    <mergeCell ref="B116:F116"/>
    <mergeCell ref="B117:B118"/>
    <mergeCell ref="B102:F102"/>
    <mergeCell ref="C103:F103"/>
    <mergeCell ref="E104:F104"/>
    <mergeCell ref="C105:F105"/>
    <mergeCell ref="C106:F106"/>
    <mergeCell ref="C107:F107"/>
  </mergeCells>
  <pageMargins left="0.25" right="0.25" top="0.75" bottom="0.75" header="0.3" footer="0.3"/>
  <pageSetup paperSize="9"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79"/>
  <sheetViews>
    <sheetView view="pageBreakPreview" topLeftCell="A306" zoomScale="57" zoomScaleNormal="130" zoomScaleSheetLayoutView="57" workbookViewId="0">
      <selection activeCell="N161" sqref="N161"/>
    </sheetView>
  </sheetViews>
  <sheetFormatPr defaultRowHeight="18.75" x14ac:dyDescent="0.3"/>
  <cols>
    <col min="1" max="1" width="1.85546875" style="659" customWidth="1"/>
    <col min="2" max="2" width="54.42578125" style="662" customWidth="1"/>
    <col min="3" max="3" width="19" style="662" customWidth="1"/>
    <col min="4" max="4" width="22.140625" style="662" customWidth="1"/>
    <col min="5" max="5" width="18.5703125" style="662" customWidth="1"/>
    <col min="6" max="6" width="22.42578125" style="662" customWidth="1"/>
    <col min="7" max="7" width="8.42578125" style="659" customWidth="1"/>
    <col min="8" max="16384" width="9.140625" style="659"/>
  </cols>
  <sheetData>
    <row r="2" spans="1:7" ht="23.25" customHeight="1" x14ac:dyDescent="0.25">
      <c r="B2" s="660" t="s">
        <v>402</v>
      </c>
      <c r="C2" s="660"/>
      <c r="D2" s="660"/>
      <c r="E2" s="660"/>
      <c r="F2" s="660"/>
      <c r="G2" s="660"/>
    </row>
    <row r="3" spans="1:7" ht="27.75" customHeight="1" x14ac:dyDescent="0.3">
      <c r="A3" s="661"/>
      <c r="B3" s="2441" t="s">
        <v>403</v>
      </c>
      <c r="C3" s="2441"/>
      <c r="D3" s="2441"/>
      <c r="E3" s="2441"/>
      <c r="F3" s="2441"/>
      <c r="G3" s="661"/>
    </row>
    <row r="4" spans="1:7" ht="19.5" thickBot="1" x14ac:dyDescent="0.35"/>
    <row r="5" spans="1:7" ht="45.75" customHeight="1" thickBot="1" x14ac:dyDescent="0.3">
      <c r="B5" s="663" t="s">
        <v>6</v>
      </c>
      <c r="C5" s="2442" t="s">
        <v>726</v>
      </c>
      <c r="D5" s="2442"/>
      <c r="E5" s="2442"/>
      <c r="F5" s="2442"/>
    </row>
    <row r="6" spans="1:7" ht="45.75" customHeight="1" thickBot="1" x14ac:dyDescent="0.3">
      <c r="B6" s="663" t="s">
        <v>8</v>
      </c>
      <c r="C6" s="2443" t="s">
        <v>599</v>
      </c>
      <c r="D6" s="2444"/>
      <c r="E6" s="2444"/>
      <c r="F6" s="2445"/>
    </row>
    <row r="7" spans="1:7" ht="45.75" customHeight="1" thickBot="1" x14ac:dyDescent="0.3">
      <c r="B7" s="663" t="s">
        <v>10</v>
      </c>
      <c r="C7" s="2408" t="s">
        <v>406</v>
      </c>
      <c r="D7" s="2409"/>
      <c r="E7" s="2409"/>
      <c r="F7" s="2410"/>
    </row>
    <row r="8" spans="1:7" ht="20.25" customHeight="1" thickBot="1" x14ac:dyDescent="0.35">
      <c r="B8" s="2446" t="s">
        <v>12</v>
      </c>
      <c r="C8" s="2447"/>
      <c r="D8" s="2447"/>
      <c r="E8" s="2447"/>
      <c r="F8" s="2448"/>
    </row>
    <row r="9" spans="1:7" ht="15" x14ac:dyDescent="0.25">
      <c r="B9" s="2449" t="s">
        <v>727</v>
      </c>
      <c r="C9" s="2450"/>
      <c r="D9" s="2450"/>
      <c r="E9" s="2450"/>
      <c r="F9" s="2451"/>
    </row>
    <row r="10" spans="1:7" ht="36.75" customHeight="1" x14ac:dyDescent="0.25">
      <c r="B10" s="2452"/>
      <c r="C10" s="2453"/>
      <c r="D10" s="2453"/>
      <c r="E10" s="2453"/>
      <c r="F10" s="2454"/>
    </row>
    <row r="11" spans="1:7" ht="15.75" thickBot="1" x14ac:dyDescent="0.3">
      <c r="B11" s="2455"/>
      <c r="C11" s="2456"/>
      <c r="D11" s="2456"/>
      <c r="E11" s="2456"/>
      <c r="F11" s="2457"/>
    </row>
    <row r="12" spans="1:7" ht="47.25" customHeight="1" thickBot="1" x14ac:dyDescent="0.3">
      <c r="B12" s="664" t="s">
        <v>14</v>
      </c>
      <c r="C12" s="2458" t="s">
        <v>728</v>
      </c>
      <c r="D12" s="2459"/>
      <c r="E12" s="2459"/>
      <c r="F12" s="2460"/>
    </row>
    <row r="13" spans="1:7" ht="23.25" customHeight="1" x14ac:dyDescent="0.25">
      <c r="B13" s="2403" t="s">
        <v>179</v>
      </c>
      <c r="C13" s="665">
        <v>2023</v>
      </c>
      <c r="D13" s="665">
        <v>2024</v>
      </c>
      <c r="E13" s="665">
        <v>2025</v>
      </c>
      <c r="F13" s="665">
        <v>2026</v>
      </c>
    </row>
    <row r="14" spans="1:7" ht="19.5" thickBot="1" x14ac:dyDescent="0.3">
      <c r="B14" s="2404"/>
      <c r="C14" s="667" t="s">
        <v>22</v>
      </c>
      <c r="D14" s="667" t="s">
        <v>23</v>
      </c>
      <c r="E14" s="667" t="s">
        <v>23</v>
      </c>
      <c r="F14" s="667" t="s">
        <v>23</v>
      </c>
    </row>
    <row r="15" spans="1:7" ht="138.75" customHeight="1" thickBot="1" x14ac:dyDescent="0.3">
      <c r="B15" s="668" t="s">
        <v>729</v>
      </c>
      <c r="C15" s="669">
        <v>0.67</v>
      </c>
      <c r="D15" s="669">
        <v>0.65</v>
      </c>
      <c r="E15" s="669">
        <v>0.61</v>
      </c>
      <c r="F15" s="669">
        <v>0.57999999999999996</v>
      </c>
    </row>
    <row r="16" spans="1:7" ht="57" thickBot="1" x14ac:dyDescent="0.3">
      <c r="B16" s="668" t="s">
        <v>730</v>
      </c>
      <c r="C16" s="669">
        <v>0.7</v>
      </c>
      <c r="D16" s="669">
        <v>0.8</v>
      </c>
      <c r="E16" s="669">
        <v>0.81</v>
      </c>
      <c r="F16" s="669">
        <v>0.81</v>
      </c>
    </row>
    <row r="17" spans="2:6" ht="69" customHeight="1" thickBot="1" x14ac:dyDescent="0.3">
      <c r="B17" s="670" t="s">
        <v>422</v>
      </c>
      <c r="C17" s="2458" t="s">
        <v>731</v>
      </c>
      <c r="D17" s="2461"/>
      <c r="E17" s="2461"/>
      <c r="F17" s="2462"/>
    </row>
    <row r="18" spans="2:6" ht="40.5" customHeight="1" thickBot="1" x14ac:dyDescent="0.3">
      <c r="B18" s="2408" t="s">
        <v>489</v>
      </c>
      <c r="C18" s="2409"/>
      <c r="D18" s="2409"/>
      <c r="E18" s="2409"/>
      <c r="F18" s="2410"/>
    </row>
    <row r="19" spans="2:6" ht="117.75" customHeight="1" thickBot="1" x14ac:dyDescent="0.3">
      <c r="B19" s="671" t="s">
        <v>732</v>
      </c>
      <c r="C19" s="669">
        <v>0.67</v>
      </c>
      <c r="D19" s="669">
        <v>0.64</v>
      </c>
      <c r="E19" s="669">
        <v>0.62</v>
      </c>
      <c r="F19" s="669">
        <v>0.6</v>
      </c>
    </row>
    <row r="20" spans="2:6" ht="78.75" customHeight="1" thickBot="1" x14ac:dyDescent="0.3">
      <c r="B20" s="672" t="s">
        <v>733</v>
      </c>
      <c r="C20" s="669">
        <v>0.7</v>
      </c>
      <c r="D20" s="669">
        <v>0.8</v>
      </c>
      <c r="E20" s="669">
        <v>0.81</v>
      </c>
      <c r="F20" s="669">
        <v>0.81</v>
      </c>
    </row>
    <row r="21" spans="2:6" ht="24.75" customHeight="1" thickBot="1" x14ac:dyDescent="0.3">
      <c r="B21" s="2422" t="s">
        <v>493</v>
      </c>
      <c r="C21" s="2423"/>
      <c r="D21" s="2423"/>
      <c r="E21" s="2423"/>
      <c r="F21" s="2424"/>
    </row>
    <row r="22" spans="2:6" ht="24.75" customHeight="1" thickBot="1" x14ac:dyDescent="0.3">
      <c r="B22" s="2422" t="s">
        <v>424</v>
      </c>
      <c r="C22" s="2423"/>
      <c r="D22" s="2423"/>
      <c r="E22" s="2423"/>
      <c r="F22" s="2424"/>
    </row>
    <row r="23" spans="2:6" ht="24.75" customHeight="1" thickBot="1" x14ac:dyDescent="0.3">
      <c r="B23" s="673" t="s">
        <v>425</v>
      </c>
      <c r="C23" s="2435" t="s">
        <v>734</v>
      </c>
      <c r="D23" s="2436"/>
      <c r="E23" s="2436"/>
      <c r="F23" s="2437"/>
    </row>
    <row r="24" spans="2:6" ht="38.25" customHeight="1" thickBot="1" x14ac:dyDescent="0.3">
      <c r="B24" s="674" t="s">
        <v>427</v>
      </c>
      <c r="C24" s="2438" t="s">
        <v>735</v>
      </c>
      <c r="D24" s="2439"/>
      <c r="E24" s="2439"/>
      <c r="F24" s="2440"/>
    </row>
    <row r="25" spans="2:6" ht="19.5" thickBot="1" x14ac:dyDescent="0.3">
      <c r="B25" s="674" t="s">
        <v>21</v>
      </c>
      <c r="C25" s="2411" t="s">
        <v>736</v>
      </c>
      <c r="D25" s="2412"/>
      <c r="E25" s="2412"/>
      <c r="F25" s="2413"/>
    </row>
    <row r="26" spans="2:6" ht="12.75" customHeight="1" x14ac:dyDescent="0.25">
      <c r="B26" s="2403"/>
      <c r="C26" s="675">
        <v>2023</v>
      </c>
      <c r="D26" s="675">
        <v>2024</v>
      </c>
      <c r="E26" s="675">
        <v>2025</v>
      </c>
      <c r="F26" s="675">
        <v>2026</v>
      </c>
    </row>
    <row r="27" spans="2:6" ht="27.75" customHeight="1" thickBot="1" x14ac:dyDescent="0.3">
      <c r="B27" s="2404"/>
      <c r="C27" s="676" t="s">
        <v>22</v>
      </c>
      <c r="D27" s="676" t="s">
        <v>23</v>
      </c>
      <c r="E27" s="676" t="s">
        <v>23</v>
      </c>
      <c r="F27" s="676" t="s">
        <v>23</v>
      </c>
    </row>
    <row r="28" spans="2:6" ht="19.5" customHeight="1" thickBot="1" x14ac:dyDescent="0.3">
      <c r="B28" s="674" t="s">
        <v>33</v>
      </c>
      <c r="C28" s="677">
        <v>22</v>
      </c>
      <c r="D28" s="677">
        <v>20</v>
      </c>
      <c r="E28" s="677">
        <v>20</v>
      </c>
      <c r="F28" s="677">
        <v>20</v>
      </c>
    </row>
    <row r="29" spans="2:6" ht="19.5" customHeight="1" thickBot="1" x14ac:dyDescent="0.3">
      <c r="B29" s="674" t="s">
        <v>431</v>
      </c>
      <c r="C29" s="677">
        <f>C58</f>
        <v>60481</v>
      </c>
      <c r="D29" s="677">
        <f>D58</f>
        <v>51331</v>
      </c>
      <c r="E29" s="677">
        <f t="shared" ref="E29:F29" si="0">E58</f>
        <v>51331</v>
      </c>
      <c r="F29" s="677">
        <f t="shared" si="0"/>
        <v>51331</v>
      </c>
    </row>
    <row r="30" spans="2:6" ht="19.5" customHeight="1" thickBot="1" x14ac:dyDescent="0.3">
      <c r="B30" s="674" t="s">
        <v>432</v>
      </c>
      <c r="C30" s="677">
        <f>C29/C28</f>
        <v>2749.1363636363635</v>
      </c>
      <c r="D30" s="677">
        <f t="shared" ref="D30:F30" si="1">D29/D28</f>
        <v>2566.5500000000002</v>
      </c>
      <c r="E30" s="677">
        <f t="shared" si="1"/>
        <v>2566.5500000000002</v>
      </c>
      <c r="F30" s="677">
        <f t="shared" si="1"/>
        <v>2566.5500000000002</v>
      </c>
    </row>
    <row r="31" spans="2:6" ht="19.5" customHeight="1" thickBot="1" x14ac:dyDescent="0.3">
      <c r="B31" s="674" t="s">
        <v>433</v>
      </c>
      <c r="C31" s="666" t="s">
        <v>499</v>
      </c>
      <c r="D31" s="678">
        <f>D28/C28-1</f>
        <v>-9.0909090909090939E-2</v>
      </c>
      <c r="E31" s="678">
        <f t="shared" ref="E31:F33" si="2">E28/D28-1</f>
        <v>0</v>
      </c>
      <c r="F31" s="678">
        <f t="shared" si="2"/>
        <v>0</v>
      </c>
    </row>
    <row r="32" spans="2:6" ht="19.5" customHeight="1" thickBot="1" x14ac:dyDescent="0.3">
      <c r="B32" s="674" t="s">
        <v>434</v>
      </c>
      <c r="C32" s="666" t="s">
        <v>499</v>
      </c>
      <c r="D32" s="678">
        <f>D29/C29-1</f>
        <v>-0.15128718109819617</v>
      </c>
      <c r="E32" s="678">
        <f t="shared" si="2"/>
        <v>0</v>
      </c>
      <c r="F32" s="678">
        <f t="shared" si="2"/>
        <v>0</v>
      </c>
    </row>
    <row r="33" spans="2:6" ht="19.5" customHeight="1" thickBot="1" x14ac:dyDescent="0.3">
      <c r="B33" s="674" t="s">
        <v>47</v>
      </c>
      <c r="C33" s="666" t="s">
        <v>499</v>
      </c>
      <c r="D33" s="678">
        <f>D30/C30-1</f>
        <v>-6.6415899208015605E-2</v>
      </c>
      <c r="E33" s="678">
        <f t="shared" si="2"/>
        <v>0</v>
      </c>
      <c r="F33" s="678">
        <f t="shared" si="2"/>
        <v>0</v>
      </c>
    </row>
    <row r="34" spans="2:6" ht="25.5" customHeight="1" thickBot="1" x14ac:dyDescent="0.3">
      <c r="B34" s="2414" t="s">
        <v>737</v>
      </c>
      <c r="C34" s="2415"/>
      <c r="D34" s="2415"/>
      <c r="E34" s="2415"/>
      <c r="F34" s="2416"/>
    </row>
    <row r="35" spans="2:6" ht="12.75" customHeight="1" x14ac:dyDescent="0.25">
      <c r="B35" s="2403"/>
      <c r="C35" s="675">
        <v>2023</v>
      </c>
      <c r="D35" s="675">
        <v>2024</v>
      </c>
      <c r="E35" s="675">
        <v>2025</v>
      </c>
      <c r="F35" s="675">
        <v>2026</v>
      </c>
    </row>
    <row r="36" spans="2:6" ht="18.75" customHeight="1" thickBot="1" x14ac:dyDescent="0.3">
      <c r="B36" s="2404"/>
      <c r="C36" s="676" t="s">
        <v>22</v>
      </c>
      <c r="D36" s="676" t="s">
        <v>23</v>
      </c>
      <c r="E36" s="676" t="s">
        <v>23</v>
      </c>
      <c r="F36" s="676" t="s">
        <v>23</v>
      </c>
    </row>
    <row r="37" spans="2:6" ht="21.75" customHeight="1" thickBot="1" x14ac:dyDescent="0.3">
      <c r="B37" s="679" t="s">
        <v>436</v>
      </c>
      <c r="C37" s="680">
        <f>C38+C39</f>
        <v>36922</v>
      </c>
      <c r="D37" s="680">
        <f>D38+D39</f>
        <v>29922</v>
      </c>
      <c r="E37" s="680">
        <f t="shared" ref="E37:F37" si="3">E38+E39</f>
        <v>29922</v>
      </c>
      <c r="F37" s="680">
        <f t="shared" si="3"/>
        <v>29922</v>
      </c>
    </row>
    <row r="38" spans="2:6" ht="21.75" customHeight="1" thickBot="1" x14ac:dyDescent="0.3">
      <c r="B38" s="681" t="s">
        <v>437</v>
      </c>
      <c r="C38" s="682">
        <v>36922</v>
      </c>
      <c r="D38" s="683">
        <v>29922</v>
      </c>
      <c r="E38" s="683">
        <v>29922</v>
      </c>
      <c r="F38" s="683">
        <v>29922</v>
      </c>
    </row>
    <row r="39" spans="2:6" ht="21.75" customHeight="1" thickBot="1" x14ac:dyDescent="0.3">
      <c r="B39" s="681" t="s">
        <v>438</v>
      </c>
      <c r="C39" s="683"/>
      <c r="D39" s="683"/>
      <c r="E39" s="683"/>
      <c r="F39" s="683"/>
    </row>
    <row r="40" spans="2:6" ht="21.75" customHeight="1" thickBot="1" x14ac:dyDescent="0.3">
      <c r="B40" s="679" t="s">
        <v>478</v>
      </c>
      <c r="C40" s="680">
        <f>C41+C42</f>
        <v>6799</v>
      </c>
      <c r="D40" s="680">
        <f>D41+D42</f>
        <v>4799</v>
      </c>
      <c r="E40" s="680">
        <f t="shared" ref="E40:F40" si="4">E41+E42</f>
        <v>4799</v>
      </c>
      <c r="F40" s="680">
        <f t="shared" si="4"/>
        <v>4799</v>
      </c>
    </row>
    <row r="41" spans="2:6" ht="21.75" customHeight="1" thickBot="1" x14ac:dyDescent="0.3">
      <c r="B41" s="681" t="s">
        <v>437</v>
      </c>
      <c r="C41" s="682">
        <v>6799</v>
      </c>
      <c r="D41" s="680">
        <v>4799</v>
      </c>
      <c r="E41" s="680">
        <v>4799</v>
      </c>
      <c r="F41" s="680">
        <v>4799</v>
      </c>
    </row>
    <row r="42" spans="2:6" ht="21.75" customHeight="1" thickBot="1" x14ac:dyDescent="0.3">
      <c r="B42" s="681" t="s">
        <v>438</v>
      </c>
      <c r="C42" s="683"/>
      <c r="D42" s="680"/>
      <c r="E42" s="680"/>
      <c r="F42" s="680"/>
    </row>
    <row r="43" spans="2:6" ht="21.75" customHeight="1" thickBot="1" x14ac:dyDescent="0.3">
      <c r="B43" s="679" t="s">
        <v>440</v>
      </c>
      <c r="C43" s="683">
        <f>C44+C45</f>
        <v>16760</v>
      </c>
      <c r="D43" s="680">
        <f>D44+D45</f>
        <v>16610</v>
      </c>
      <c r="E43" s="680">
        <f t="shared" ref="E43:F43" si="5">E44+E45</f>
        <v>16610</v>
      </c>
      <c r="F43" s="680">
        <f t="shared" si="5"/>
        <v>16610</v>
      </c>
    </row>
    <row r="44" spans="2:6" ht="21.75" customHeight="1" thickBot="1" x14ac:dyDescent="0.3">
      <c r="B44" s="681" t="s">
        <v>437</v>
      </c>
      <c r="C44" s="682">
        <v>16760</v>
      </c>
      <c r="D44" s="680">
        <v>16610</v>
      </c>
      <c r="E44" s="684">
        <v>16610</v>
      </c>
      <c r="F44" s="684">
        <v>16610</v>
      </c>
    </row>
    <row r="45" spans="2:6" ht="21.75" customHeight="1" thickBot="1" x14ac:dyDescent="0.3">
      <c r="B45" s="681" t="s">
        <v>438</v>
      </c>
      <c r="C45" s="683"/>
      <c r="D45" s="680"/>
      <c r="E45" s="680"/>
      <c r="F45" s="680"/>
    </row>
    <row r="46" spans="2:6" ht="21.75" customHeight="1" thickBot="1" x14ac:dyDescent="0.3">
      <c r="B46" s="679" t="s">
        <v>441</v>
      </c>
      <c r="C46" s="683"/>
      <c r="D46" s="680"/>
      <c r="E46" s="680"/>
      <c r="F46" s="680"/>
    </row>
    <row r="47" spans="2:6" ht="21.75" customHeight="1" thickBot="1" x14ac:dyDescent="0.3">
      <c r="B47" s="681" t="s">
        <v>437</v>
      </c>
      <c r="C47" s="683"/>
      <c r="D47" s="680"/>
      <c r="E47" s="680"/>
      <c r="F47" s="680"/>
    </row>
    <row r="48" spans="2:6" ht="21.75" customHeight="1" thickBot="1" x14ac:dyDescent="0.3">
      <c r="B48" s="681" t="s">
        <v>438</v>
      </c>
      <c r="C48" s="683"/>
      <c r="D48" s="680"/>
      <c r="E48" s="680"/>
      <c r="F48" s="680"/>
    </row>
    <row r="49" spans="2:6" ht="21.75" customHeight="1" thickBot="1" x14ac:dyDescent="0.3">
      <c r="B49" s="679" t="s">
        <v>442</v>
      </c>
      <c r="C49" s="683"/>
      <c r="D49" s="680"/>
      <c r="E49" s="680"/>
      <c r="F49" s="680"/>
    </row>
    <row r="50" spans="2:6" ht="21.75" customHeight="1" thickBot="1" x14ac:dyDescent="0.3">
      <c r="B50" s="681" t="s">
        <v>437</v>
      </c>
      <c r="C50" s="683"/>
      <c r="D50" s="680"/>
      <c r="E50" s="680"/>
      <c r="F50" s="680"/>
    </row>
    <row r="51" spans="2:6" ht="21.75" customHeight="1" thickBot="1" x14ac:dyDescent="0.3">
      <c r="B51" s="681" t="s">
        <v>438</v>
      </c>
      <c r="C51" s="683"/>
      <c r="D51" s="680"/>
      <c r="E51" s="680"/>
      <c r="F51" s="680"/>
    </row>
    <row r="52" spans="2:6" ht="21.75" customHeight="1" thickBot="1" x14ac:dyDescent="0.3">
      <c r="B52" s="679" t="s">
        <v>443</v>
      </c>
      <c r="C52" s="683">
        <f>C53+C54</f>
        <v>0</v>
      </c>
      <c r="D52" s="680">
        <f t="shared" ref="D52:F52" si="6">D53+D54</f>
        <v>0</v>
      </c>
      <c r="E52" s="680">
        <f t="shared" si="6"/>
        <v>0</v>
      </c>
      <c r="F52" s="680">
        <f t="shared" si="6"/>
        <v>0</v>
      </c>
    </row>
    <row r="53" spans="2:6" ht="21.75" customHeight="1" thickBot="1" x14ac:dyDescent="0.3">
      <c r="B53" s="681" t="s">
        <v>437</v>
      </c>
      <c r="C53" s="682"/>
      <c r="D53" s="680">
        <v>0</v>
      </c>
      <c r="E53" s="684">
        <v>0</v>
      </c>
      <c r="F53" s="684">
        <v>0</v>
      </c>
    </row>
    <row r="54" spans="2:6" ht="21.75" customHeight="1" thickBot="1" x14ac:dyDescent="0.3">
      <c r="B54" s="681" t="s">
        <v>438</v>
      </c>
      <c r="C54" s="683"/>
      <c r="D54" s="680"/>
      <c r="E54" s="680"/>
      <c r="F54" s="680"/>
    </row>
    <row r="55" spans="2:6" ht="21.75" customHeight="1" thickBot="1" x14ac:dyDescent="0.3">
      <c r="B55" s="679" t="s">
        <v>444</v>
      </c>
      <c r="C55" s="683">
        <v>0</v>
      </c>
      <c r="D55" s="680">
        <v>0</v>
      </c>
      <c r="E55" s="680">
        <f>D55*1.03*0.99</f>
        <v>0</v>
      </c>
      <c r="F55" s="680">
        <f>E55*1.03*0.99</f>
        <v>0</v>
      </c>
    </row>
    <row r="56" spans="2:6" ht="21.75" customHeight="1" thickBot="1" x14ac:dyDescent="0.3">
      <c r="B56" s="681" t="s">
        <v>437</v>
      </c>
      <c r="C56" s="683"/>
      <c r="D56" s="685"/>
      <c r="E56" s="685"/>
      <c r="F56" s="685"/>
    </row>
    <row r="57" spans="2:6" ht="21.75" customHeight="1" thickBot="1" x14ac:dyDescent="0.3">
      <c r="B57" s="681" t="s">
        <v>438</v>
      </c>
      <c r="C57" s="683"/>
      <c r="D57" s="686"/>
      <c r="E57" s="685"/>
      <c r="F57" s="685"/>
    </row>
    <row r="58" spans="2:6" ht="21.75" customHeight="1" thickBot="1" x14ac:dyDescent="0.3">
      <c r="B58" s="687" t="s">
        <v>457</v>
      </c>
      <c r="C58" s="683">
        <f>C55+C52+C49+C46+C43+C40+C37</f>
        <v>60481</v>
      </c>
      <c r="D58" s="683">
        <f>D55+D52+D49+D46+D43+D40+D37</f>
        <v>51331</v>
      </c>
      <c r="E58" s="683">
        <f t="shared" ref="E58:F58" si="7">E55+E52+E49+E46+E43+E40+E37</f>
        <v>51331</v>
      </c>
      <c r="F58" s="683">
        <f t="shared" si="7"/>
        <v>51331</v>
      </c>
    </row>
    <row r="59" spans="2:6" ht="19.5" thickBot="1" x14ac:dyDescent="0.3">
      <c r="B59" s="688" t="s">
        <v>482</v>
      </c>
      <c r="C59" s="689">
        <f>IF(C58-C29=0,0,"Error")</f>
        <v>0</v>
      </c>
      <c r="D59" s="689">
        <f>IF(D58-D29=0,0,"Error")</f>
        <v>0</v>
      </c>
      <c r="E59" s="689">
        <f>IF(E58-E29=0,0,"Error")</f>
        <v>0</v>
      </c>
      <c r="F59" s="689">
        <f>IF(F58-F29=0,0,"Error")</f>
        <v>0</v>
      </c>
    </row>
    <row r="60" spans="2:6" ht="19.5" hidden="1" thickBot="1" x14ac:dyDescent="0.3">
      <c r="B60" s="690" t="s">
        <v>738</v>
      </c>
      <c r="C60" s="2428"/>
      <c r="D60" s="2429"/>
      <c r="E60" s="2429"/>
      <c r="F60" s="2430"/>
    </row>
    <row r="61" spans="2:6" ht="26.25" hidden="1" customHeight="1" thickBot="1" x14ac:dyDescent="0.3">
      <c r="B61" s="674" t="s">
        <v>427</v>
      </c>
      <c r="C61" s="2408"/>
      <c r="D61" s="2409"/>
      <c r="E61" s="2409"/>
      <c r="F61" s="2410"/>
    </row>
    <row r="62" spans="2:6" ht="19.5" hidden="1" thickBot="1" x14ac:dyDescent="0.3">
      <c r="B62" s="674" t="s">
        <v>21</v>
      </c>
      <c r="C62" s="2411"/>
      <c r="D62" s="2412"/>
      <c r="E62" s="2412"/>
      <c r="F62" s="2413"/>
    </row>
    <row r="63" spans="2:6" ht="12.75" hidden="1" customHeight="1" x14ac:dyDescent="0.25">
      <c r="B63" s="2403"/>
      <c r="C63" s="675">
        <v>2018</v>
      </c>
      <c r="D63" s="675">
        <v>2019</v>
      </c>
      <c r="E63" s="675">
        <v>2025</v>
      </c>
      <c r="F63" s="675">
        <v>2026</v>
      </c>
    </row>
    <row r="64" spans="2:6" ht="9" hidden="1" customHeight="1" thickBot="1" x14ac:dyDescent="0.3">
      <c r="B64" s="2404"/>
      <c r="C64" s="676" t="s">
        <v>22</v>
      </c>
      <c r="D64" s="676" t="s">
        <v>23</v>
      </c>
      <c r="E64" s="676" t="s">
        <v>23</v>
      </c>
      <c r="F64" s="676" t="s">
        <v>23</v>
      </c>
    </row>
    <row r="65" spans="2:6" ht="19.5" hidden="1" thickBot="1" x14ac:dyDescent="0.3">
      <c r="B65" s="674" t="s">
        <v>33</v>
      </c>
      <c r="C65" s="674"/>
      <c r="D65" s="674"/>
      <c r="E65" s="674"/>
      <c r="F65" s="674"/>
    </row>
    <row r="66" spans="2:6" ht="19.5" hidden="1" thickBot="1" x14ac:dyDescent="0.3">
      <c r="B66" s="674" t="s">
        <v>431</v>
      </c>
      <c r="C66" s="677">
        <f>C95</f>
        <v>0</v>
      </c>
      <c r="D66" s="677">
        <f t="shared" ref="D66:F66" si="8">D95</f>
        <v>0</v>
      </c>
      <c r="E66" s="677">
        <f t="shared" si="8"/>
        <v>0</v>
      </c>
      <c r="F66" s="677">
        <f t="shared" si="8"/>
        <v>0</v>
      </c>
    </row>
    <row r="67" spans="2:6" ht="19.5" hidden="1" thickBot="1" x14ac:dyDescent="0.3">
      <c r="B67" s="674" t="s">
        <v>432</v>
      </c>
      <c r="C67" s="677" t="e">
        <f>C66/C65</f>
        <v>#DIV/0!</v>
      </c>
      <c r="D67" s="677" t="e">
        <f>D66/D65</f>
        <v>#DIV/0!</v>
      </c>
      <c r="E67" s="677" t="e">
        <f>E66/E65</f>
        <v>#DIV/0!</v>
      </c>
      <c r="F67" s="677" t="e">
        <f>F66/F65</f>
        <v>#DIV/0!</v>
      </c>
    </row>
    <row r="68" spans="2:6" ht="19.5" hidden="1" thickBot="1" x14ac:dyDescent="0.3">
      <c r="B68" s="674" t="s">
        <v>433</v>
      </c>
      <c r="C68" s="666"/>
      <c r="D68" s="678" t="e">
        <f>D65/C65-1</f>
        <v>#DIV/0!</v>
      </c>
      <c r="E68" s="678" t="e">
        <f>E65/D65-1</f>
        <v>#DIV/0!</v>
      </c>
      <c r="F68" s="678" t="e">
        <f>F65/E65-1</f>
        <v>#DIV/0!</v>
      </c>
    </row>
    <row r="69" spans="2:6" ht="19.5" hidden="1" thickBot="1" x14ac:dyDescent="0.3">
      <c r="B69" s="674" t="s">
        <v>434</v>
      </c>
      <c r="C69" s="666"/>
      <c r="D69" s="678" t="e">
        <f>D66/C66-1</f>
        <v>#DIV/0!</v>
      </c>
      <c r="E69" s="678" t="e">
        <f t="shared" ref="E69:F70" si="9">E66/D66-1</f>
        <v>#DIV/0!</v>
      </c>
      <c r="F69" s="678" t="e">
        <f t="shared" si="9"/>
        <v>#DIV/0!</v>
      </c>
    </row>
    <row r="70" spans="2:6" ht="19.5" hidden="1" thickBot="1" x14ac:dyDescent="0.3">
      <c r="B70" s="674" t="s">
        <v>47</v>
      </c>
      <c r="C70" s="666"/>
      <c r="D70" s="678" t="e">
        <f>D67/C67-1</f>
        <v>#DIV/0!</v>
      </c>
      <c r="E70" s="678" t="e">
        <f t="shared" si="9"/>
        <v>#DIV/0!</v>
      </c>
      <c r="F70" s="678" t="e">
        <f t="shared" si="9"/>
        <v>#DIV/0!</v>
      </c>
    </row>
    <row r="71" spans="2:6" ht="24.75" hidden="1" customHeight="1" thickBot="1" x14ac:dyDescent="0.3">
      <c r="B71" s="2414" t="s">
        <v>739</v>
      </c>
      <c r="C71" s="2415"/>
      <c r="D71" s="2415"/>
      <c r="E71" s="2415"/>
      <c r="F71" s="2416"/>
    </row>
    <row r="72" spans="2:6" ht="12.75" hidden="1" customHeight="1" x14ac:dyDescent="0.25">
      <c r="B72" s="2403"/>
      <c r="C72" s="675">
        <v>2018</v>
      </c>
      <c r="D72" s="675">
        <v>2019</v>
      </c>
      <c r="E72" s="675">
        <v>2025</v>
      </c>
      <c r="F72" s="675">
        <v>2026</v>
      </c>
    </row>
    <row r="73" spans="2:6" ht="9" hidden="1" customHeight="1" thickBot="1" x14ac:dyDescent="0.3">
      <c r="B73" s="2404"/>
      <c r="C73" s="676" t="s">
        <v>22</v>
      </c>
      <c r="D73" s="676" t="s">
        <v>23</v>
      </c>
      <c r="E73" s="676" t="s">
        <v>23</v>
      </c>
      <c r="F73" s="676" t="s">
        <v>23</v>
      </c>
    </row>
    <row r="74" spans="2:6" ht="24.75" hidden="1" customHeight="1" thickBot="1" x14ac:dyDescent="0.3">
      <c r="B74" s="679" t="s">
        <v>436</v>
      </c>
      <c r="C74" s="680"/>
      <c r="D74" s="680"/>
      <c r="E74" s="680"/>
      <c r="F74" s="680"/>
    </row>
    <row r="75" spans="2:6" ht="38.25" hidden="1" customHeight="1" thickBot="1" x14ac:dyDescent="0.3">
      <c r="B75" s="681" t="s">
        <v>437</v>
      </c>
      <c r="C75" s="683"/>
      <c r="D75" s="691"/>
      <c r="E75" s="691"/>
      <c r="F75" s="691"/>
    </row>
    <row r="76" spans="2:6" ht="24.75" hidden="1" customHeight="1" thickBot="1" x14ac:dyDescent="0.3">
      <c r="B76" s="681" t="s">
        <v>438</v>
      </c>
      <c r="C76" s="683"/>
      <c r="D76" s="691"/>
      <c r="E76" s="691"/>
      <c r="F76" s="691"/>
    </row>
    <row r="77" spans="2:6" ht="24.75" hidden="1" customHeight="1" thickBot="1" x14ac:dyDescent="0.3">
      <c r="B77" s="679" t="s">
        <v>478</v>
      </c>
      <c r="C77" s="680"/>
      <c r="D77" s="680"/>
      <c r="E77" s="680"/>
      <c r="F77" s="680"/>
    </row>
    <row r="78" spans="2:6" ht="19.5" hidden="1" thickBot="1" x14ac:dyDescent="0.3">
      <c r="B78" s="681" t="s">
        <v>437</v>
      </c>
      <c r="C78" s="683"/>
      <c r="D78" s="680"/>
      <c r="E78" s="680"/>
      <c r="F78" s="680"/>
    </row>
    <row r="79" spans="2:6" ht="19.5" hidden="1" thickBot="1" x14ac:dyDescent="0.3">
      <c r="B79" s="681" t="s">
        <v>438</v>
      </c>
      <c r="C79" s="683"/>
      <c r="D79" s="680"/>
      <c r="E79" s="680"/>
      <c r="F79" s="680"/>
    </row>
    <row r="80" spans="2:6" ht="24.75" hidden="1" customHeight="1" thickBot="1" x14ac:dyDescent="0.3">
      <c r="B80" s="679" t="s">
        <v>440</v>
      </c>
      <c r="C80" s="683">
        <v>0</v>
      </c>
      <c r="D80" s="680">
        <v>0</v>
      </c>
      <c r="E80" s="680">
        <v>0</v>
      </c>
      <c r="F80" s="680">
        <v>0</v>
      </c>
    </row>
    <row r="81" spans="2:6" ht="19.5" hidden="1" thickBot="1" x14ac:dyDescent="0.3">
      <c r="B81" s="681" t="s">
        <v>437</v>
      </c>
      <c r="C81" s="683"/>
      <c r="D81" s="680"/>
      <c r="E81" s="680"/>
      <c r="F81" s="680"/>
    </row>
    <row r="82" spans="2:6" ht="19.5" hidden="1" thickBot="1" x14ac:dyDescent="0.3">
      <c r="B82" s="681" t="s">
        <v>438</v>
      </c>
      <c r="C82" s="683"/>
      <c r="D82" s="680"/>
      <c r="E82" s="680"/>
      <c r="F82" s="680"/>
    </row>
    <row r="83" spans="2:6" ht="19.5" hidden="1" thickBot="1" x14ac:dyDescent="0.3">
      <c r="B83" s="679" t="s">
        <v>441</v>
      </c>
      <c r="C83" s="683"/>
      <c r="D83" s="680"/>
      <c r="E83" s="680"/>
      <c r="F83" s="680"/>
    </row>
    <row r="84" spans="2:6" ht="19.5" hidden="1" thickBot="1" x14ac:dyDescent="0.3">
      <c r="B84" s="681" t="s">
        <v>437</v>
      </c>
      <c r="C84" s="683"/>
      <c r="D84" s="680"/>
      <c r="E84" s="680"/>
      <c r="F84" s="680"/>
    </row>
    <row r="85" spans="2:6" ht="19.5" hidden="1" thickBot="1" x14ac:dyDescent="0.3">
      <c r="B85" s="681" t="s">
        <v>438</v>
      </c>
      <c r="C85" s="683"/>
      <c r="D85" s="680"/>
      <c r="E85" s="680"/>
      <c r="F85" s="680"/>
    </row>
    <row r="86" spans="2:6" ht="19.5" hidden="1" thickBot="1" x14ac:dyDescent="0.3">
      <c r="B86" s="679" t="s">
        <v>442</v>
      </c>
      <c r="C86" s="683"/>
      <c r="D86" s="680"/>
      <c r="E86" s="680"/>
      <c r="F86" s="680"/>
    </row>
    <row r="87" spans="2:6" ht="19.5" hidden="1" thickBot="1" x14ac:dyDescent="0.3">
      <c r="B87" s="681" t="s">
        <v>437</v>
      </c>
      <c r="C87" s="683"/>
      <c r="D87" s="680"/>
      <c r="E87" s="680"/>
      <c r="F87" s="680"/>
    </row>
    <row r="88" spans="2:6" ht="19.5" hidden="1" thickBot="1" x14ac:dyDescent="0.3">
      <c r="B88" s="681" t="s">
        <v>438</v>
      </c>
      <c r="C88" s="683"/>
      <c r="D88" s="680"/>
      <c r="E88" s="680"/>
      <c r="F88" s="680"/>
    </row>
    <row r="89" spans="2:6" ht="19.5" hidden="1" thickBot="1" x14ac:dyDescent="0.3">
      <c r="B89" s="679" t="s">
        <v>443</v>
      </c>
      <c r="C89" s="683"/>
      <c r="D89" s="680"/>
      <c r="E89" s="680"/>
      <c r="F89" s="680"/>
    </row>
    <row r="90" spans="2:6" ht="19.5" hidden="1" thickBot="1" x14ac:dyDescent="0.3">
      <c r="B90" s="681" t="s">
        <v>437</v>
      </c>
      <c r="C90" s="683"/>
      <c r="D90" s="680"/>
      <c r="E90" s="680"/>
      <c r="F90" s="680"/>
    </row>
    <row r="91" spans="2:6" ht="19.5" hidden="1" thickBot="1" x14ac:dyDescent="0.3">
      <c r="B91" s="681" t="s">
        <v>438</v>
      </c>
      <c r="C91" s="683"/>
      <c r="D91" s="680"/>
      <c r="E91" s="680"/>
      <c r="F91" s="680"/>
    </row>
    <row r="92" spans="2:6" ht="19.5" hidden="1" thickBot="1" x14ac:dyDescent="0.3">
      <c r="B92" s="679" t="s">
        <v>444</v>
      </c>
      <c r="C92" s="683"/>
      <c r="D92" s="680"/>
      <c r="E92" s="680"/>
      <c r="F92" s="680"/>
    </row>
    <row r="93" spans="2:6" ht="19.5" hidden="1" thickBot="1" x14ac:dyDescent="0.3">
      <c r="B93" s="681" t="s">
        <v>437</v>
      </c>
      <c r="C93" s="683"/>
      <c r="D93" s="680"/>
      <c r="E93" s="680"/>
      <c r="F93" s="680"/>
    </row>
    <row r="94" spans="2:6" ht="19.5" hidden="1" thickBot="1" x14ac:dyDescent="0.3">
      <c r="B94" s="681" t="s">
        <v>438</v>
      </c>
      <c r="C94" s="683"/>
      <c r="D94" s="680"/>
      <c r="E94" s="680"/>
      <c r="F94" s="680"/>
    </row>
    <row r="95" spans="2:6" ht="19.5" hidden="1" thickBot="1" x14ac:dyDescent="0.3">
      <c r="B95" s="692" t="s">
        <v>445</v>
      </c>
      <c r="C95" s="683">
        <f>C92+C89+C86+C83+C80+C77+C74</f>
        <v>0</v>
      </c>
      <c r="D95" s="683">
        <f t="shared" ref="D95:F95" si="10">D92+D89+D86+D83+D80+D77+D74</f>
        <v>0</v>
      </c>
      <c r="E95" s="683">
        <f t="shared" si="10"/>
        <v>0</v>
      </c>
      <c r="F95" s="683">
        <f t="shared" si="10"/>
        <v>0</v>
      </c>
    </row>
    <row r="96" spans="2:6" ht="17.25" hidden="1" customHeight="1" thickBot="1" x14ac:dyDescent="0.3">
      <c r="B96" s="688" t="s">
        <v>482</v>
      </c>
      <c r="C96" s="689">
        <f>IF(C95-C66=0,0,"Error")</f>
        <v>0</v>
      </c>
      <c r="D96" s="689">
        <f>IF(D95-D66=0,0,"Error")</f>
        <v>0</v>
      </c>
      <c r="E96" s="689">
        <f>IF(E95-E66=0,0,"Error")</f>
        <v>0</v>
      </c>
      <c r="F96" s="689">
        <f>IF(F95-F66=0,0,"Error")</f>
        <v>0</v>
      </c>
    </row>
    <row r="97" spans="2:6" ht="19.5" hidden="1" thickBot="1" x14ac:dyDescent="0.3">
      <c r="B97" s="690" t="s">
        <v>740</v>
      </c>
      <c r="C97" s="2428"/>
      <c r="D97" s="2429"/>
      <c r="E97" s="2429"/>
      <c r="F97" s="2430"/>
    </row>
    <row r="98" spans="2:6" ht="26.25" hidden="1" customHeight="1" thickBot="1" x14ac:dyDescent="0.3">
      <c r="B98" s="674" t="s">
        <v>427</v>
      </c>
      <c r="C98" s="2408"/>
      <c r="D98" s="2409"/>
      <c r="E98" s="2409"/>
      <c r="F98" s="2410"/>
    </row>
    <row r="99" spans="2:6" ht="19.5" hidden="1" thickBot="1" x14ac:dyDescent="0.3">
      <c r="B99" s="674" t="s">
        <v>21</v>
      </c>
      <c r="C99" s="2411"/>
      <c r="D99" s="2412"/>
      <c r="E99" s="2412"/>
      <c r="F99" s="2413"/>
    </row>
    <row r="100" spans="2:6" ht="12.75" hidden="1" customHeight="1" x14ac:dyDescent="0.25">
      <c r="B100" s="2403"/>
      <c r="C100" s="675">
        <v>2018</v>
      </c>
      <c r="D100" s="675">
        <v>2019</v>
      </c>
      <c r="E100" s="675">
        <v>2025</v>
      </c>
      <c r="F100" s="675">
        <v>2026</v>
      </c>
    </row>
    <row r="101" spans="2:6" ht="9" hidden="1" customHeight="1" thickBot="1" x14ac:dyDescent="0.3">
      <c r="B101" s="2404"/>
      <c r="C101" s="676" t="s">
        <v>22</v>
      </c>
      <c r="D101" s="676" t="s">
        <v>23</v>
      </c>
      <c r="E101" s="676" t="s">
        <v>23</v>
      </c>
      <c r="F101" s="676" t="s">
        <v>23</v>
      </c>
    </row>
    <row r="102" spans="2:6" ht="19.5" hidden="1" thickBot="1" x14ac:dyDescent="0.3">
      <c r="B102" s="674" t="s">
        <v>33</v>
      </c>
      <c r="C102" s="693"/>
      <c r="D102" s="693"/>
      <c r="E102" s="693"/>
      <c r="F102" s="693"/>
    </row>
    <row r="103" spans="2:6" ht="19.5" hidden="1" thickBot="1" x14ac:dyDescent="0.3">
      <c r="B103" s="674" t="s">
        <v>431</v>
      </c>
      <c r="C103" s="677">
        <f>C132</f>
        <v>0</v>
      </c>
      <c r="D103" s="677">
        <f t="shared" ref="D103:F103" si="11">D132</f>
        <v>0</v>
      </c>
      <c r="E103" s="677">
        <f t="shared" si="11"/>
        <v>0</v>
      </c>
      <c r="F103" s="677">
        <f t="shared" si="11"/>
        <v>0</v>
      </c>
    </row>
    <row r="104" spans="2:6" ht="19.5" hidden="1" thickBot="1" x14ac:dyDescent="0.3">
      <c r="B104" s="674" t="s">
        <v>432</v>
      </c>
      <c r="C104" s="677" t="e">
        <f>C103/C102</f>
        <v>#DIV/0!</v>
      </c>
      <c r="D104" s="677" t="e">
        <f>D103/D102</f>
        <v>#DIV/0!</v>
      </c>
      <c r="E104" s="677" t="e">
        <f>E103/E102</f>
        <v>#DIV/0!</v>
      </c>
      <c r="F104" s="677" t="e">
        <f>F103/F102</f>
        <v>#DIV/0!</v>
      </c>
    </row>
    <row r="105" spans="2:6" ht="19.5" hidden="1" thickBot="1" x14ac:dyDescent="0.3">
      <c r="B105" s="674" t="s">
        <v>433</v>
      </c>
      <c r="C105" s="666"/>
      <c r="D105" s="678" t="e">
        <f>D102/C102-1</f>
        <v>#DIV/0!</v>
      </c>
      <c r="E105" s="678" t="e">
        <f>E102/D102-1</f>
        <v>#DIV/0!</v>
      </c>
      <c r="F105" s="678" t="e">
        <f>F102/E102-1</f>
        <v>#DIV/0!</v>
      </c>
    </row>
    <row r="106" spans="2:6" ht="19.5" hidden="1" thickBot="1" x14ac:dyDescent="0.3">
      <c r="B106" s="674" t="s">
        <v>434</v>
      </c>
      <c r="C106" s="666"/>
      <c r="D106" s="678" t="e">
        <f>D103/C103-1</f>
        <v>#DIV/0!</v>
      </c>
      <c r="E106" s="678" t="e">
        <f t="shared" ref="E106:F107" si="12">E103/D103-1</f>
        <v>#DIV/0!</v>
      </c>
      <c r="F106" s="678" t="e">
        <f t="shared" si="12"/>
        <v>#DIV/0!</v>
      </c>
    </row>
    <row r="107" spans="2:6" ht="19.5" hidden="1" thickBot="1" x14ac:dyDescent="0.3">
      <c r="B107" s="674" t="s">
        <v>47</v>
      </c>
      <c r="C107" s="666"/>
      <c r="D107" s="678" t="e">
        <f>D104/C104-1</f>
        <v>#DIV/0!</v>
      </c>
      <c r="E107" s="678" t="e">
        <f t="shared" si="12"/>
        <v>#DIV/0!</v>
      </c>
      <c r="F107" s="678" t="e">
        <f t="shared" si="12"/>
        <v>#DIV/0!</v>
      </c>
    </row>
    <row r="108" spans="2:6" ht="24.75" hidden="1" customHeight="1" thickBot="1" x14ac:dyDescent="0.3">
      <c r="B108" s="2414" t="s">
        <v>739</v>
      </c>
      <c r="C108" s="2415"/>
      <c r="D108" s="2415"/>
      <c r="E108" s="2415"/>
      <c r="F108" s="2416"/>
    </row>
    <row r="109" spans="2:6" ht="12.75" hidden="1" customHeight="1" x14ac:dyDescent="0.25">
      <c r="B109" s="2403"/>
      <c r="C109" s="675">
        <v>2018</v>
      </c>
      <c r="D109" s="675">
        <v>2019</v>
      </c>
      <c r="E109" s="675">
        <v>2025</v>
      </c>
      <c r="F109" s="675">
        <v>2026</v>
      </c>
    </row>
    <row r="110" spans="2:6" ht="9" hidden="1" customHeight="1" thickBot="1" x14ac:dyDescent="0.3">
      <c r="B110" s="2404"/>
      <c r="C110" s="676" t="s">
        <v>22</v>
      </c>
      <c r="D110" s="676" t="s">
        <v>23</v>
      </c>
      <c r="E110" s="676" t="s">
        <v>23</v>
      </c>
      <c r="F110" s="676" t="s">
        <v>23</v>
      </c>
    </row>
    <row r="111" spans="2:6" ht="24.75" hidden="1" customHeight="1" thickBot="1" x14ac:dyDescent="0.3">
      <c r="B111" s="679" t="s">
        <v>436</v>
      </c>
      <c r="C111" s="680"/>
      <c r="D111" s="680"/>
      <c r="E111" s="680"/>
      <c r="F111" s="680"/>
    </row>
    <row r="112" spans="2:6" ht="19.5" hidden="1" thickBot="1" x14ac:dyDescent="0.3">
      <c r="B112" s="681" t="s">
        <v>437</v>
      </c>
      <c r="C112" s="683"/>
      <c r="D112" s="691"/>
      <c r="E112" s="691"/>
      <c r="F112" s="691"/>
    </row>
    <row r="113" spans="2:6" ht="19.5" hidden="1" thickBot="1" x14ac:dyDescent="0.3">
      <c r="B113" s="681" t="s">
        <v>438</v>
      </c>
      <c r="C113" s="683"/>
      <c r="D113" s="691"/>
      <c r="E113" s="691"/>
      <c r="F113" s="691"/>
    </row>
    <row r="114" spans="2:6" ht="24.75" hidden="1" customHeight="1" thickBot="1" x14ac:dyDescent="0.3">
      <c r="B114" s="679" t="s">
        <v>478</v>
      </c>
      <c r="C114" s="680"/>
      <c r="D114" s="680"/>
      <c r="E114" s="680"/>
      <c r="F114" s="680"/>
    </row>
    <row r="115" spans="2:6" ht="19.5" hidden="1" thickBot="1" x14ac:dyDescent="0.3">
      <c r="B115" s="681" t="s">
        <v>437</v>
      </c>
      <c r="C115" s="683"/>
      <c r="D115" s="680"/>
      <c r="E115" s="680"/>
      <c r="F115" s="680"/>
    </row>
    <row r="116" spans="2:6" ht="19.5" hidden="1" thickBot="1" x14ac:dyDescent="0.3">
      <c r="B116" s="681" t="s">
        <v>438</v>
      </c>
      <c r="C116" s="683"/>
      <c r="D116" s="680"/>
      <c r="E116" s="680"/>
      <c r="F116" s="680"/>
    </row>
    <row r="117" spans="2:6" ht="24.75" hidden="1" customHeight="1" thickBot="1" x14ac:dyDescent="0.3">
      <c r="B117" s="679" t="s">
        <v>440</v>
      </c>
      <c r="C117" s="683">
        <v>0</v>
      </c>
      <c r="D117" s="680">
        <v>0</v>
      </c>
      <c r="E117" s="680">
        <v>0</v>
      </c>
      <c r="F117" s="680">
        <v>0</v>
      </c>
    </row>
    <row r="118" spans="2:6" ht="19.5" hidden="1" thickBot="1" x14ac:dyDescent="0.3">
      <c r="B118" s="681" t="s">
        <v>437</v>
      </c>
      <c r="C118" s="683"/>
      <c r="D118" s="680"/>
      <c r="E118" s="680"/>
      <c r="F118" s="680"/>
    </row>
    <row r="119" spans="2:6" ht="19.5" hidden="1" thickBot="1" x14ac:dyDescent="0.3">
      <c r="B119" s="681" t="s">
        <v>438</v>
      </c>
      <c r="C119" s="683"/>
      <c r="D119" s="680"/>
      <c r="E119" s="680"/>
      <c r="F119" s="680"/>
    </row>
    <row r="120" spans="2:6" ht="19.5" hidden="1" thickBot="1" x14ac:dyDescent="0.3">
      <c r="B120" s="679" t="s">
        <v>441</v>
      </c>
      <c r="C120" s="683"/>
      <c r="D120" s="680"/>
      <c r="E120" s="680"/>
      <c r="F120" s="680"/>
    </row>
    <row r="121" spans="2:6" ht="19.5" hidden="1" thickBot="1" x14ac:dyDescent="0.3">
      <c r="B121" s="681" t="s">
        <v>437</v>
      </c>
      <c r="C121" s="683"/>
      <c r="D121" s="680"/>
      <c r="E121" s="680"/>
      <c r="F121" s="680"/>
    </row>
    <row r="122" spans="2:6" ht="19.5" hidden="1" thickBot="1" x14ac:dyDescent="0.3">
      <c r="B122" s="681" t="s">
        <v>438</v>
      </c>
      <c r="C122" s="683"/>
      <c r="D122" s="680"/>
      <c r="E122" s="680"/>
      <c r="F122" s="680"/>
    </row>
    <row r="123" spans="2:6" ht="19.5" hidden="1" thickBot="1" x14ac:dyDescent="0.3">
      <c r="B123" s="679" t="s">
        <v>442</v>
      </c>
      <c r="C123" s="683"/>
      <c r="D123" s="680"/>
      <c r="E123" s="680"/>
      <c r="F123" s="680"/>
    </row>
    <row r="124" spans="2:6" ht="19.5" hidden="1" thickBot="1" x14ac:dyDescent="0.3">
      <c r="B124" s="681" t="s">
        <v>437</v>
      </c>
      <c r="C124" s="683"/>
      <c r="D124" s="680"/>
      <c r="E124" s="680"/>
      <c r="F124" s="680"/>
    </row>
    <row r="125" spans="2:6" ht="15" hidden="1" customHeight="1" thickBot="1" x14ac:dyDescent="0.3">
      <c r="B125" s="681" t="s">
        <v>438</v>
      </c>
      <c r="C125" s="683"/>
      <c r="D125" s="680"/>
      <c r="E125" s="680"/>
      <c r="F125" s="680"/>
    </row>
    <row r="126" spans="2:6" ht="19.5" hidden="1" thickBot="1" x14ac:dyDescent="0.3">
      <c r="B126" s="679" t="s">
        <v>443</v>
      </c>
      <c r="C126" s="683">
        <v>0</v>
      </c>
      <c r="D126" s="680">
        <v>0</v>
      </c>
      <c r="E126" s="680">
        <v>0</v>
      </c>
      <c r="F126" s="680">
        <v>0</v>
      </c>
    </row>
    <row r="127" spans="2:6" ht="19.5" hidden="1" thickBot="1" x14ac:dyDescent="0.3">
      <c r="B127" s="681" t="s">
        <v>437</v>
      </c>
      <c r="C127" s="683"/>
      <c r="D127" s="680"/>
      <c r="E127" s="680"/>
      <c r="F127" s="680"/>
    </row>
    <row r="128" spans="2:6" ht="19.5" hidden="1" thickBot="1" x14ac:dyDescent="0.3">
      <c r="B128" s="681" t="s">
        <v>438</v>
      </c>
      <c r="C128" s="683"/>
      <c r="D128" s="680"/>
      <c r="E128" s="680"/>
      <c r="F128" s="680"/>
    </row>
    <row r="129" spans="2:6" ht="19.5" hidden="1" thickBot="1" x14ac:dyDescent="0.3">
      <c r="B129" s="679" t="s">
        <v>444</v>
      </c>
      <c r="C129" s="683"/>
      <c r="D129" s="680"/>
      <c r="E129" s="680"/>
      <c r="F129" s="680"/>
    </row>
    <row r="130" spans="2:6" ht="19.5" hidden="1" thickBot="1" x14ac:dyDescent="0.3">
      <c r="B130" s="681" t="s">
        <v>437</v>
      </c>
      <c r="C130" s="683"/>
      <c r="D130" s="680"/>
      <c r="E130" s="680"/>
      <c r="F130" s="680"/>
    </row>
    <row r="131" spans="2:6" ht="19.5" hidden="1" thickBot="1" x14ac:dyDescent="0.3">
      <c r="B131" s="681" t="s">
        <v>438</v>
      </c>
      <c r="C131" s="683"/>
      <c r="D131" s="680"/>
      <c r="E131" s="680"/>
      <c r="F131" s="680"/>
    </row>
    <row r="132" spans="2:6" ht="19.5" hidden="1" thickBot="1" x14ac:dyDescent="0.3">
      <c r="B132" s="692" t="s">
        <v>445</v>
      </c>
      <c r="C132" s="683">
        <f>C129+C126+C123+C120+C117+C114+C111</f>
        <v>0</v>
      </c>
      <c r="D132" s="683">
        <f t="shared" ref="D132:F132" si="13">D129+D126+D123+D120+D117+D114+D111</f>
        <v>0</v>
      </c>
      <c r="E132" s="683">
        <f t="shared" si="13"/>
        <v>0</v>
      </c>
      <c r="F132" s="683">
        <f t="shared" si="13"/>
        <v>0</v>
      </c>
    </row>
    <row r="133" spans="2:6" ht="17.25" hidden="1" customHeight="1" thickBot="1" x14ac:dyDescent="0.3">
      <c r="B133" s="688" t="s">
        <v>482</v>
      </c>
      <c r="C133" s="689">
        <f>IF(C132-C103=0,0,"Error")</f>
        <v>0</v>
      </c>
      <c r="D133" s="689">
        <f>IF(D132-D103=0,0,"Error")</f>
        <v>0</v>
      </c>
      <c r="E133" s="689">
        <f>IF(E132-E103=0,0,"Error")</f>
        <v>0</v>
      </c>
      <c r="F133" s="689">
        <f>IF(F132-F103=0,0,"Error")</f>
        <v>0</v>
      </c>
    </row>
    <row r="134" spans="2:6" ht="23.25" customHeight="1" thickBot="1" x14ac:dyDescent="0.3">
      <c r="B134" s="2422" t="s">
        <v>514</v>
      </c>
      <c r="C134" s="2423"/>
      <c r="D134" s="2423"/>
      <c r="E134" s="2423"/>
      <c r="F134" s="2424"/>
    </row>
    <row r="135" spans="2:6" ht="19.5" customHeight="1" thickBot="1" x14ac:dyDescent="0.3">
      <c r="B135" s="2422" t="s">
        <v>515</v>
      </c>
      <c r="C135" s="2423"/>
      <c r="D135" s="2423"/>
      <c r="E135" s="2423"/>
      <c r="F135" s="2424"/>
    </row>
    <row r="136" spans="2:6" ht="19.5" thickBot="1" x14ac:dyDescent="0.3">
      <c r="B136" s="673" t="s">
        <v>516</v>
      </c>
      <c r="C136" s="2431"/>
      <c r="D136" s="2432"/>
      <c r="E136" s="2433"/>
      <c r="F136" s="2434"/>
    </row>
    <row r="137" spans="2:6" ht="41.25" customHeight="1" thickBot="1" x14ac:dyDescent="0.3">
      <c r="B137" s="673" t="s">
        <v>518</v>
      </c>
      <c r="C137" s="673"/>
      <c r="D137" s="694" t="s">
        <v>449</v>
      </c>
      <c r="E137" s="2406" t="s">
        <v>623</v>
      </c>
      <c r="F137" s="2407"/>
    </row>
    <row r="138" spans="2:6" ht="19.5" thickBot="1" x14ac:dyDescent="0.3">
      <c r="B138" s="695"/>
      <c r="C138" s="2405"/>
      <c r="D138" s="2417"/>
      <c r="E138" s="2406"/>
      <c r="F138" s="2407"/>
    </row>
    <row r="139" spans="2:6" ht="27.75" customHeight="1" thickBot="1" x14ac:dyDescent="0.3">
      <c r="B139" s="674" t="s">
        <v>427</v>
      </c>
      <c r="C139" s="2425" t="s">
        <v>741</v>
      </c>
      <c r="D139" s="2426"/>
      <c r="E139" s="2426"/>
      <c r="F139" s="2427"/>
    </row>
    <row r="140" spans="2:6" ht="26.25" customHeight="1" thickBot="1" x14ac:dyDescent="0.3">
      <c r="B140" s="674" t="s">
        <v>21</v>
      </c>
      <c r="C140" s="2411" t="s">
        <v>574</v>
      </c>
      <c r="D140" s="2412"/>
      <c r="E140" s="2412"/>
      <c r="F140" s="2413"/>
    </row>
    <row r="141" spans="2:6" ht="12.75" customHeight="1" x14ac:dyDescent="0.25">
      <c r="B141" s="2403"/>
      <c r="C141" s="675">
        <v>2023</v>
      </c>
      <c r="D141" s="675">
        <v>2024</v>
      </c>
      <c r="E141" s="675">
        <v>2025</v>
      </c>
      <c r="F141" s="675">
        <v>2026</v>
      </c>
    </row>
    <row r="142" spans="2:6" ht="20.25" customHeight="1" thickBot="1" x14ac:dyDescent="0.3">
      <c r="B142" s="2404"/>
      <c r="C142" s="676" t="s">
        <v>22</v>
      </c>
      <c r="D142" s="676" t="s">
        <v>23</v>
      </c>
      <c r="E142" s="676" t="s">
        <v>23</v>
      </c>
      <c r="F142" s="676" t="s">
        <v>23</v>
      </c>
    </row>
    <row r="143" spans="2:6" ht="20.25" customHeight="1" thickBot="1" x14ac:dyDescent="0.3">
      <c r="B143" s="674" t="s">
        <v>33</v>
      </c>
      <c r="C143" s="696">
        <v>6</v>
      </c>
      <c r="D143" s="696">
        <v>6</v>
      </c>
      <c r="E143" s="696">
        <v>6</v>
      </c>
      <c r="F143" s="696">
        <v>6</v>
      </c>
    </row>
    <row r="144" spans="2:6" ht="20.25" customHeight="1" thickBot="1" x14ac:dyDescent="0.3">
      <c r="B144" s="674" t="s">
        <v>431</v>
      </c>
      <c r="C144" s="677">
        <f>C162</f>
        <v>1000</v>
      </c>
      <c r="D144" s="677">
        <f t="shared" ref="D144:F144" si="14">D162</f>
        <v>1000</v>
      </c>
      <c r="E144" s="677">
        <f t="shared" si="14"/>
        <v>1000</v>
      </c>
      <c r="F144" s="677">
        <f t="shared" si="14"/>
        <v>1000</v>
      </c>
    </row>
    <row r="145" spans="2:6" ht="20.25" customHeight="1" thickBot="1" x14ac:dyDescent="0.3">
      <c r="B145" s="674" t="s">
        <v>432</v>
      </c>
      <c r="C145" s="677">
        <f>C144/C143</f>
        <v>166.66666666666666</v>
      </c>
      <c r="D145" s="677">
        <f t="shared" ref="D145:F145" si="15">D144/D143</f>
        <v>166.66666666666666</v>
      </c>
      <c r="E145" s="677">
        <f t="shared" si="15"/>
        <v>166.66666666666666</v>
      </c>
      <c r="F145" s="677">
        <f t="shared" si="15"/>
        <v>166.66666666666666</v>
      </c>
    </row>
    <row r="146" spans="2:6" ht="19.5" thickBot="1" x14ac:dyDescent="0.3">
      <c r="B146" s="674" t="s">
        <v>433</v>
      </c>
      <c r="C146" s="666" t="s">
        <v>499</v>
      </c>
      <c r="D146" s="678">
        <f>D143/C143-1</f>
        <v>0</v>
      </c>
      <c r="E146" s="678">
        <f t="shared" ref="E146:F148" si="16">E143/D143-1</f>
        <v>0</v>
      </c>
      <c r="F146" s="678">
        <f t="shared" si="16"/>
        <v>0</v>
      </c>
    </row>
    <row r="147" spans="2:6" ht="19.5" thickBot="1" x14ac:dyDescent="0.3">
      <c r="B147" s="674" t="s">
        <v>434</v>
      </c>
      <c r="C147" s="666" t="s">
        <v>499</v>
      </c>
      <c r="D147" s="678">
        <f>D144/C144-1</f>
        <v>0</v>
      </c>
      <c r="E147" s="678">
        <f t="shared" si="16"/>
        <v>0</v>
      </c>
      <c r="F147" s="678">
        <f t="shared" si="16"/>
        <v>0</v>
      </c>
    </row>
    <row r="148" spans="2:6" ht="19.5" thickBot="1" x14ac:dyDescent="0.3">
      <c r="B148" s="674" t="s">
        <v>47</v>
      </c>
      <c r="C148" s="666" t="s">
        <v>499</v>
      </c>
      <c r="D148" s="678">
        <f>D145/C145-1</f>
        <v>0</v>
      </c>
      <c r="E148" s="678">
        <f t="shared" si="16"/>
        <v>0</v>
      </c>
      <c r="F148" s="678">
        <f t="shared" si="16"/>
        <v>0</v>
      </c>
    </row>
    <row r="149" spans="2:6" ht="22.5" customHeight="1" thickBot="1" x14ac:dyDescent="0.3">
      <c r="B149" s="2414" t="s">
        <v>742</v>
      </c>
      <c r="C149" s="2415"/>
      <c r="D149" s="2415"/>
      <c r="E149" s="2415"/>
      <c r="F149" s="2416"/>
    </row>
    <row r="150" spans="2:6" ht="12.75" customHeight="1" x14ac:dyDescent="0.25">
      <c r="B150" s="2403"/>
      <c r="C150" s="675">
        <v>2023</v>
      </c>
      <c r="D150" s="675">
        <v>2024</v>
      </c>
      <c r="E150" s="675">
        <v>2025</v>
      </c>
      <c r="F150" s="675">
        <v>2026</v>
      </c>
    </row>
    <row r="151" spans="2:6" ht="26.25" customHeight="1" thickBot="1" x14ac:dyDescent="0.3">
      <c r="B151" s="2404"/>
      <c r="C151" s="676" t="s">
        <v>22</v>
      </c>
      <c r="D151" s="676" t="s">
        <v>23</v>
      </c>
      <c r="E151" s="676" t="s">
        <v>23</v>
      </c>
      <c r="F151" s="676" t="s">
        <v>23</v>
      </c>
    </row>
    <row r="152" spans="2:6" ht="19.5" thickBot="1" x14ac:dyDescent="0.3">
      <c r="B152" s="679" t="s">
        <v>452</v>
      </c>
      <c r="C152" s="680">
        <f>C153+C154+C155+C156</f>
        <v>0</v>
      </c>
      <c r="D152" s="680">
        <f t="shared" ref="D152:F152" si="17">D153+D154+D155+D156</f>
        <v>0</v>
      </c>
      <c r="E152" s="680">
        <f t="shared" si="17"/>
        <v>0</v>
      </c>
      <c r="F152" s="680">
        <f t="shared" si="17"/>
        <v>0</v>
      </c>
    </row>
    <row r="153" spans="2:6" ht="19.5" thickBot="1" x14ac:dyDescent="0.3">
      <c r="B153" s="681" t="s">
        <v>437</v>
      </c>
      <c r="C153" s="680"/>
      <c r="D153" s="680"/>
      <c r="E153" s="680"/>
      <c r="F153" s="680"/>
    </row>
    <row r="154" spans="2:6" ht="19.5" thickBot="1" x14ac:dyDescent="0.3">
      <c r="B154" s="681" t="s">
        <v>453</v>
      </c>
      <c r="C154" s="680"/>
      <c r="D154" s="680"/>
      <c r="E154" s="680"/>
      <c r="F154" s="680"/>
    </row>
    <row r="155" spans="2:6" ht="19.5" thickBot="1" x14ac:dyDescent="0.3">
      <c r="B155" s="681" t="s">
        <v>454</v>
      </c>
      <c r="C155" s="680"/>
      <c r="D155" s="680"/>
      <c r="E155" s="680"/>
      <c r="F155" s="680"/>
    </row>
    <row r="156" spans="2:6" ht="19.5" thickBot="1" x14ac:dyDescent="0.3">
      <c r="B156" s="681" t="s">
        <v>455</v>
      </c>
      <c r="C156" s="680"/>
      <c r="D156" s="680"/>
      <c r="E156" s="680"/>
      <c r="F156" s="680"/>
    </row>
    <row r="157" spans="2:6" ht="19.5" thickBot="1" x14ac:dyDescent="0.3">
      <c r="B157" s="679" t="s">
        <v>456</v>
      </c>
      <c r="C157" s="683">
        <f>C158+C159+C160+C161</f>
        <v>1000</v>
      </c>
      <c r="D157" s="683">
        <f t="shared" ref="D157:F157" si="18">D158+D159+D160+D161</f>
        <v>1000</v>
      </c>
      <c r="E157" s="683">
        <f t="shared" si="18"/>
        <v>1000</v>
      </c>
      <c r="F157" s="683">
        <f t="shared" si="18"/>
        <v>1000</v>
      </c>
    </row>
    <row r="158" spans="2:6" ht="19.5" thickBot="1" x14ac:dyDescent="0.3">
      <c r="B158" s="681" t="s">
        <v>437</v>
      </c>
      <c r="C158" s="683">
        <v>1000</v>
      </c>
      <c r="D158" s="680">
        <v>1000</v>
      </c>
      <c r="E158" s="680">
        <v>1000</v>
      </c>
      <c r="F158" s="680">
        <v>1000</v>
      </c>
    </row>
    <row r="159" spans="2:6" ht="19.5" thickBot="1" x14ac:dyDescent="0.3">
      <c r="B159" s="681" t="s">
        <v>453</v>
      </c>
      <c r="C159" s="683"/>
      <c r="D159" s="680"/>
      <c r="E159" s="680"/>
      <c r="F159" s="680"/>
    </row>
    <row r="160" spans="2:6" ht="19.5" thickBot="1" x14ac:dyDescent="0.3">
      <c r="B160" s="681" t="s">
        <v>454</v>
      </c>
      <c r="C160" s="683"/>
      <c r="D160" s="680"/>
      <c r="E160" s="680"/>
      <c r="F160" s="680"/>
    </row>
    <row r="161" spans="2:6" ht="19.5" thickBot="1" x14ac:dyDescent="0.3">
      <c r="B161" s="681" t="s">
        <v>455</v>
      </c>
      <c r="C161" s="683"/>
      <c r="D161" s="680"/>
      <c r="E161" s="680"/>
      <c r="F161" s="680"/>
    </row>
    <row r="162" spans="2:6" ht="19.5" thickBot="1" x14ac:dyDescent="0.3">
      <c r="B162" s="697" t="s">
        <v>457</v>
      </c>
      <c r="C162" s="683">
        <f>C152+C157</f>
        <v>1000</v>
      </c>
      <c r="D162" s="683">
        <f t="shared" ref="D162:F162" si="19">D152+D157</f>
        <v>1000</v>
      </c>
      <c r="E162" s="683">
        <f t="shared" si="19"/>
        <v>1000</v>
      </c>
      <c r="F162" s="683">
        <f t="shared" si="19"/>
        <v>1000</v>
      </c>
    </row>
    <row r="163" spans="2:6" ht="36.75" customHeight="1" thickBot="1" x14ac:dyDescent="0.3">
      <c r="B163" s="673" t="s">
        <v>502</v>
      </c>
      <c r="C163" s="673" t="s">
        <v>685</v>
      </c>
      <c r="D163" s="694" t="s">
        <v>449</v>
      </c>
      <c r="E163" s="2406"/>
      <c r="F163" s="2407"/>
    </row>
    <row r="164" spans="2:6" ht="17.25" customHeight="1" thickBot="1" x14ac:dyDescent="0.3">
      <c r="B164" s="674" t="s">
        <v>427</v>
      </c>
      <c r="C164" s="2408" t="s">
        <v>683</v>
      </c>
      <c r="D164" s="2409"/>
      <c r="E164" s="2409"/>
      <c r="F164" s="2410"/>
    </row>
    <row r="165" spans="2:6" ht="19.5" thickBot="1" x14ac:dyDescent="0.3">
      <c r="B165" s="674" t="s">
        <v>21</v>
      </c>
      <c r="C165" s="2411" t="s">
        <v>237</v>
      </c>
      <c r="D165" s="2412"/>
      <c r="E165" s="2412"/>
      <c r="F165" s="2413"/>
    </row>
    <row r="166" spans="2:6" ht="12.75" customHeight="1" x14ac:dyDescent="0.25">
      <c r="B166" s="2403"/>
      <c r="C166" s="675">
        <v>2023</v>
      </c>
      <c r="D166" s="675">
        <v>2024</v>
      </c>
      <c r="E166" s="675">
        <v>2025</v>
      </c>
      <c r="F166" s="675">
        <v>2026</v>
      </c>
    </row>
    <row r="167" spans="2:6" ht="18.75" customHeight="1" thickBot="1" x14ac:dyDescent="0.3">
      <c r="B167" s="2404"/>
      <c r="C167" s="676" t="s">
        <v>22</v>
      </c>
      <c r="D167" s="676" t="s">
        <v>23</v>
      </c>
      <c r="E167" s="676" t="s">
        <v>23</v>
      </c>
      <c r="F167" s="676" t="s">
        <v>23</v>
      </c>
    </row>
    <row r="168" spans="2:6" ht="19.5" thickBot="1" x14ac:dyDescent="0.3">
      <c r="B168" s="674" t="s">
        <v>33</v>
      </c>
      <c r="C168" s="674"/>
      <c r="D168" s="666">
        <v>0</v>
      </c>
      <c r="E168" s="674"/>
      <c r="F168" s="674"/>
    </row>
    <row r="169" spans="2:6" ht="19.5" thickBot="1" x14ac:dyDescent="0.3">
      <c r="B169" s="674" t="s">
        <v>431</v>
      </c>
      <c r="C169" s="677"/>
      <c r="D169" s="677">
        <f>D187</f>
        <v>0</v>
      </c>
      <c r="E169" s="677"/>
      <c r="F169" s="677"/>
    </row>
    <row r="170" spans="2:6" ht="19.5" thickBot="1" x14ac:dyDescent="0.3">
      <c r="B170" s="674" t="s">
        <v>432</v>
      </c>
      <c r="C170" s="677" t="e">
        <f>C169/C168</f>
        <v>#DIV/0!</v>
      </c>
      <c r="D170" s="677" t="e">
        <f t="shared" ref="D170:F170" si="20">D169/D168</f>
        <v>#DIV/0!</v>
      </c>
      <c r="E170" s="677" t="e">
        <f t="shared" si="20"/>
        <v>#DIV/0!</v>
      </c>
      <c r="F170" s="677" t="e">
        <f t="shared" si="20"/>
        <v>#DIV/0!</v>
      </c>
    </row>
    <row r="171" spans="2:6" ht="19.5" thickBot="1" x14ac:dyDescent="0.3">
      <c r="B171" s="674" t="s">
        <v>433</v>
      </c>
      <c r="C171" s="666" t="s">
        <v>499</v>
      </c>
      <c r="D171" s="678" t="e">
        <f>D168/C168-1</f>
        <v>#DIV/0!</v>
      </c>
      <c r="E171" s="678" t="e">
        <f t="shared" ref="E171:F173" si="21">E168/D168-1</f>
        <v>#DIV/0!</v>
      </c>
      <c r="F171" s="678" t="e">
        <f t="shared" si="21"/>
        <v>#DIV/0!</v>
      </c>
    </row>
    <row r="172" spans="2:6" ht="19.5" thickBot="1" x14ac:dyDescent="0.3">
      <c r="B172" s="674" t="s">
        <v>434</v>
      </c>
      <c r="C172" s="666" t="s">
        <v>499</v>
      </c>
      <c r="D172" s="678" t="e">
        <f>D169/C169-1</f>
        <v>#DIV/0!</v>
      </c>
      <c r="E172" s="678" t="e">
        <f t="shared" si="21"/>
        <v>#DIV/0!</v>
      </c>
      <c r="F172" s="678" t="e">
        <f t="shared" si="21"/>
        <v>#DIV/0!</v>
      </c>
    </row>
    <row r="173" spans="2:6" ht="19.5" thickBot="1" x14ac:dyDescent="0.3">
      <c r="B173" s="674" t="s">
        <v>47</v>
      </c>
      <c r="C173" s="666" t="s">
        <v>499</v>
      </c>
      <c r="D173" s="678" t="e">
        <f>D170/C170-1</f>
        <v>#DIV/0!</v>
      </c>
      <c r="E173" s="678" t="e">
        <f t="shared" si="21"/>
        <v>#DIV/0!</v>
      </c>
      <c r="F173" s="678" t="e">
        <f t="shared" si="21"/>
        <v>#DIV/0!</v>
      </c>
    </row>
    <row r="174" spans="2:6" ht="18.75" customHeight="1" thickBot="1" x14ac:dyDescent="0.3">
      <c r="B174" s="2414" t="s">
        <v>743</v>
      </c>
      <c r="C174" s="2415"/>
      <c r="D174" s="2415"/>
      <c r="E174" s="2415"/>
      <c r="F174" s="2416"/>
    </row>
    <row r="175" spans="2:6" ht="12.75" customHeight="1" x14ac:dyDescent="0.25">
      <c r="B175" s="2403"/>
      <c r="C175" s="675">
        <v>2023</v>
      </c>
      <c r="D175" s="675">
        <v>2024</v>
      </c>
      <c r="E175" s="675">
        <v>2025</v>
      </c>
      <c r="F175" s="675">
        <v>2026</v>
      </c>
    </row>
    <row r="176" spans="2:6" ht="18.75" customHeight="1" thickBot="1" x14ac:dyDescent="0.3">
      <c r="B176" s="2404"/>
      <c r="C176" s="676" t="s">
        <v>22</v>
      </c>
      <c r="D176" s="676" t="s">
        <v>23</v>
      </c>
      <c r="E176" s="676" t="s">
        <v>23</v>
      </c>
      <c r="F176" s="676" t="s">
        <v>23</v>
      </c>
    </row>
    <row r="177" spans="2:6" ht="19.5" thickBot="1" x14ac:dyDescent="0.3">
      <c r="B177" s="679" t="s">
        <v>452</v>
      </c>
      <c r="C177" s="680">
        <f>C178+C179+C180+C181</f>
        <v>0</v>
      </c>
      <c r="D177" s="680">
        <f t="shared" ref="D177:F177" si="22">D178+D179+D180+D181</f>
        <v>0</v>
      </c>
      <c r="E177" s="680">
        <f t="shared" si="22"/>
        <v>0</v>
      </c>
      <c r="F177" s="680">
        <f t="shared" si="22"/>
        <v>0</v>
      </c>
    </row>
    <row r="178" spans="2:6" ht="19.5" thickBot="1" x14ac:dyDescent="0.3">
      <c r="B178" s="681" t="s">
        <v>437</v>
      </c>
      <c r="C178" s="680"/>
      <c r="D178" s="680"/>
      <c r="E178" s="680"/>
      <c r="F178" s="680"/>
    </row>
    <row r="179" spans="2:6" ht="19.5" thickBot="1" x14ac:dyDescent="0.3">
      <c r="B179" s="681" t="s">
        <v>453</v>
      </c>
      <c r="C179" s="680"/>
      <c r="D179" s="680"/>
      <c r="E179" s="680"/>
      <c r="F179" s="680"/>
    </row>
    <row r="180" spans="2:6" ht="19.5" thickBot="1" x14ac:dyDescent="0.3">
      <c r="B180" s="681" t="s">
        <v>454</v>
      </c>
      <c r="C180" s="680"/>
      <c r="D180" s="680"/>
      <c r="E180" s="680"/>
      <c r="F180" s="680"/>
    </row>
    <row r="181" spans="2:6" ht="19.5" thickBot="1" x14ac:dyDescent="0.3">
      <c r="B181" s="681" t="s">
        <v>455</v>
      </c>
      <c r="C181" s="680"/>
      <c r="D181" s="680"/>
      <c r="E181" s="680"/>
      <c r="F181" s="680"/>
    </row>
    <row r="182" spans="2:6" ht="19.5" thickBot="1" x14ac:dyDescent="0.3">
      <c r="B182" s="679" t="s">
        <v>456</v>
      </c>
      <c r="C182" s="683">
        <f>C183+C184+C185+C186</f>
        <v>0</v>
      </c>
      <c r="D182" s="683">
        <f t="shared" ref="D182:F182" si="23">D183+D184+D185+D186</f>
        <v>0</v>
      </c>
      <c r="E182" s="683">
        <f t="shared" si="23"/>
        <v>0</v>
      </c>
      <c r="F182" s="683">
        <f t="shared" si="23"/>
        <v>0</v>
      </c>
    </row>
    <row r="183" spans="2:6" ht="19.5" thickBot="1" x14ac:dyDescent="0.3">
      <c r="B183" s="681" t="s">
        <v>437</v>
      </c>
      <c r="C183" s="683"/>
      <c r="D183" s="684">
        <v>0</v>
      </c>
      <c r="E183" s="680"/>
      <c r="F183" s="680"/>
    </row>
    <row r="184" spans="2:6" ht="19.5" thickBot="1" x14ac:dyDescent="0.3">
      <c r="B184" s="681" t="s">
        <v>453</v>
      </c>
      <c r="C184" s="683"/>
      <c r="D184" s="680"/>
      <c r="E184" s="680"/>
      <c r="F184" s="680"/>
    </row>
    <row r="185" spans="2:6" ht="19.5" thickBot="1" x14ac:dyDescent="0.3">
      <c r="B185" s="681" t="s">
        <v>454</v>
      </c>
      <c r="C185" s="683"/>
      <c r="D185" s="680"/>
      <c r="E185" s="680"/>
      <c r="F185" s="680"/>
    </row>
    <row r="186" spans="2:6" ht="19.5" thickBot="1" x14ac:dyDescent="0.3">
      <c r="B186" s="681" t="s">
        <v>455</v>
      </c>
      <c r="C186" s="683"/>
      <c r="D186" s="680"/>
      <c r="E186" s="680"/>
      <c r="F186" s="680"/>
    </row>
    <row r="187" spans="2:6" ht="19.5" thickBot="1" x14ac:dyDescent="0.3">
      <c r="B187" s="697" t="s">
        <v>548</v>
      </c>
      <c r="C187" s="683">
        <f>C177+C182</f>
        <v>0</v>
      </c>
      <c r="D187" s="683">
        <f t="shared" ref="D187:F187" si="24">D177+D182</f>
        <v>0</v>
      </c>
      <c r="E187" s="683">
        <f t="shared" si="24"/>
        <v>0</v>
      </c>
      <c r="F187" s="683">
        <f t="shared" si="24"/>
        <v>0</v>
      </c>
    </row>
    <row r="188" spans="2:6" ht="57" hidden="1" thickBot="1" x14ac:dyDescent="0.3">
      <c r="B188" s="673" t="s">
        <v>549</v>
      </c>
      <c r="C188" s="698"/>
      <c r="D188" s="699" t="s">
        <v>449</v>
      </c>
      <c r="E188" s="700"/>
      <c r="F188" s="701"/>
    </row>
    <row r="189" spans="2:6" ht="17.25" hidden="1" customHeight="1" thickBot="1" x14ac:dyDescent="0.3">
      <c r="B189" s="674" t="s">
        <v>427</v>
      </c>
      <c r="C189" s="2408"/>
      <c r="D189" s="2409"/>
      <c r="E189" s="2409"/>
      <c r="F189" s="2410"/>
    </row>
    <row r="190" spans="2:6" ht="19.5" hidden="1" thickBot="1" x14ac:dyDescent="0.3">
      <c r="B190" s="674" t="s">
        <v>21</v>
      </c>
      <c r="C190" s="2411"/>
      <c r="D190" s="2412"/>
      <c r="E190" s="2412"/>
      <c r="F190" s="2413"/>
    </row>
    <row r="191" spans="2:6" ht="12.75" hidden="1" customHeight="1" x14ac:dyDescent="0.25">
      <c r="B191" s="2403"/>
      <c r="C191" s="675">
        <v>2018</v>
      </c>
      <c r="D191" s="675">
        <v>2019</v>
      </c>
      <c r="E191" s="675">
        <v>2025</v>
      </c>
      <c r="F191" s="675">
        <v>2026</v>
      </c>
    </row>
    <row r="192" spans="2:6" ht="9" hidden="1" customHeight="1" thickBot="1" x14ac:dyDescent="0.3">
      <c r="B192" s="2404"/>
      <c r="C192" s="676" t="s">
        <v>22</v>
      </c>
      <c r="D192" s="676" t="s">
        <v>23</v>
      </c>
      <c r="E192" s="676" t="s">
        <v>23</v>
      </c>
      <c r="F192" s="676" t="s">
        <v>23</v>
      </c>
    </row>
    <row r="193" spans="2:6" ht="19.5" hidden="1" thickBot="1" x14ac:dyDescent="0.3">
      <c r="B193" s="674" t="s">
        <v>33</v>
      </c>
      <c r="C193" s="674"/>
      <c r="D193" s="674"/>
      <c r="E193" s="674"/>
      <c r="F193" s="674"/>
    </row>
    <row r="194" spans="2:6" ht="19.5" hidden="1" thickBot="1" x14ac:dyDescent="0.3">
      <c r="B194" s="674" t="s">
        <v>431</v>
      </c>
      <c r="C194" s="677">
        <f>C212</f>
        <v>0</v>
      </c>
      <c r="D194" s="677">
        <f t="shared" ref="D194:F194" si="25">D212</f>
        <v>0</v>
      </c>
      <c r="E194" s="677">
        <f t="shared" si="25"/>
        <v>0</v>
      </c>
      <c r="F194" s="677">
        <f t="shared" si="25"/>
        <v>0</v>
      </c>
    </row>
    <row r="195" spans="2:6" ht="19.5" hidden="1" thickBot="1" x14ac:dyDescent="0.3">
      <c r="B195" s="674" t="s">
        <v>432</v>
      </c>
      <c r="C195" s="677" t="e">
        <f>C194/C193</f>
        <v>#DIV/0!</v>
      </c>
      <c r="D195" s="677" t="e">
        <f t="shared" ref="D195:F195" si="26">D194/D193</f>
        <v>#DIV/0!</v>
      </c>
      <c r="E195" s="677" t="e">
        <f t="shared" si="26"/>
        <v>#DIV/0!</v>
      </c>
      <c r="F195" s="677" t="e">
        <f t="shared" si="26"/>
        <v>#DIV/0!</v>
      </c>
    </row>
    <row r="196" spans="2:6" ht="19.5" hidden="1" thickBot="1" x14ac:dyDescent="0.3">
      <c r="B196" s="674" t="s">
        <v>433</v>
      </c>
      <c r="C196" s="666" t="s">
        <v>499</v>
      </c>
      <c r="D196" s="678" t="e">
        <f>D193/C193-1</f>
        <v>#DIV/0!</v>
      </c>
      <c r="E196" s="678" t="e">
        <f t="shared" ref="E196:F198" si="27">E193/D193-1</f>
        <v>#DIV/0!</v>
      </c>
      <c r="F196" s="678" t="e">
        <f t="shared" si="27"/>
        <v>#DIV/0!</v>
      </c>
    </row>
    <row r="197" spans="2:6" ht="19.5" hidden="1" thickBot="1" x14ac:dyDescent="0.3">
      <c r="B197" s="674" t="s">
        <v>434</v>
      </c>
      <c r="C197" s="666" t="s">
        <v>499</v>
      </c>
      <c r="D197" s="678" t="e">
        <f>D194/C194-1</f>
        <v>#DIV/0!</v>
      </c>
      <c r="E197" s="678" t="e">
        <f t="shared" si="27"/>
        <v>#DIV/0!</v>
      </c>
      <c r="F197" s="678" t="e">
        <f t="shared" si="27"/>
        <v>#DIV/0!</v>
      </c>
    </row>
    <row r="198" spans="2:6" ht="19.5" hidden="1" thickBot="1" x14ac:dyDescent="0.3">
      <c r="B198" s="674" t="s">
        <v>47</v>
      </c>
      <c r="C198" s="666" t="s">
        <v>499</v>
      </c>
      <c r="D198" s="678" t="e">
        <f>D195/C195-1</f>
        <v>#DIV/0!</v>
      </c>
      <c r="E198" s="678" t="e">
        <f t="shared" si="27"/>
        <v>#DIV/0!</v>
      </c>
      <c r="F198" s="678" t="e">
        <f t="shared" si="27"/>
        <v>#DIV/0!</v>
      </c>
    </row>
    <row r="199" spans="2:6" ht="19.5" hidden="1" thickBot="1" x14ac:dyDescent="0.3">
      <c r="B199" s="2414" t="s">
        <v>744</v>
      </c>
      <c r="C199" s="2415"/>
      <c r="D199" s="2415"/>
      <c r="E199" s="2415"/>
      <c r="F199" s="2416"/>
    </row>
    <row r="200" spans="2:6" ht="12.75" hidden="1" customHeight="1" x14ac:dyDescent="0.25">
      <c r="B200" s="2403"/>
      <c r="C200" s="675">
        <v>2018</v>
      </c>
      <c r="D200" s="675">
        <v>2019</v>
      </c>
      <c r="E200" s="675">
        <v>2025</v>
      </c>
      <c r="F200" s="675">
        <v>2026</v>
      </c>
    </row>
    <row r="201" spans="2:6" ht="9" hidden="1" customHeight="1" thickBot="1" x14ac:dyDescent="0.3">
      <c r="B201" s="2404"/>
      <c r="C201" s="676" t="s">
        <v>22</v>
      </c>
      <c r="D201" s="676" t="s">
        <v>23</v>
      </c>
      <c r="E201" s="676" t="s">
        <v>23</v>
      </c>
      <c r="F201" s="676" t="s">
        <v>23</v>
      </c>
    </row>
    <row r="202" spans="2:6" ht="19.5" hidden="1" thickBot="1" x14ac:dyDescent="0.3">
      <c r="B202" s="679" t="s">
        <v>452</v>
      </c>
      <c r="C202" s="680">
        <f>C203+C204+C205+C206</f>
        <v>0</v>
      </c>
      <c r="D202" s="680">
        <f t="shared" ref="D202:F202" si="28">D203+D204+D205+D206</f>
        <v>0</v>
      </c>
      <c r="E202" s="680">
        <f t="shared" si="28"/>
        <v>0</v>
      </c>
      <c r="F202" s="680">
        <f t="shared" si="28"/>
        <v>0</v>
      </c>
    </row>
    <row r="203" spans="2:6" ht="19.5" hidden="1" thickBot="1" x14ac:dyDescent="0.3">
      <c r="B203" s="681" t="s">
        <v>437</v>
      </c>
      <c r="C203" s="680"/>
      <c r="D203" s="680"/>
      <c r="E203" s="680"/>
      <c r="F203" s="680"/>
    </row>
    <row r="204" spans="2:6" ht="19.5" hidden="1" thickBot="1" x14ac:dyDescent="0.3">
      <c r="B204" s="681" t="s">
        <v>453</v>
      </c>
      <c r="C204" s="680"/>
      <c r="D204" s="680"/>
      <c r="E204" s="680"/>
      <c r="F204" s="680"/>
    </row>
    <row r="205" spans="2:6" ht="19.5" hidden="1" thickBot="1" x14ac:dyDescent="0.3">
      <c r="B205" s="681" t="s">
        <v>454</v>
      </c>
      <c r="C205" s="680"/>
      <c r="D205" s="680"/>
      <c r="E205" s="680"/>
      <c r="F205" s="680"/>
    </row>
    <row r="206" spans="2:6" ht="19.5" hidden="1" thickBot="1" x14ac:dyDescent="0.3">
      <c r="B206" s="681" t="s">
        <v>455</v>
      </c>
      <c r="C206" s="680"/>
      <c r="D206" s="680"/>
      <c r="E206" s="680"/>
      <c r="F206" s="680"/>
    </row>
    <row r="207" spans="2:6" ht="19.5" hidden="1" thickBot="1" x14ac:dyDescent="0.3">
      <c r="B207" s="679" t="s">
        <v>456</v>
      </c>
      <c r="C207" s="683">
        <f>C208+C209+C210+C211</f>
        <v>0</v>
      </c>
      <c r="D207" s="683">
        <f t="shared" ref="D207:F207" si="29">D208+D209+D210+D211</f>
        <v>0</v>
      </c>
      <c r="E207" s="683">
        <f t="shared" si="29"/>
        <v>0</v>
      </c>
      <c r="F207" s="683">
        <f t="shared" si="29"/>
        <v>0</v>
      </c>
    </row>
    <row r="208" spans="2:6" ht="19.5" hidden="1" thickBot="1" x14ac:dyDescent="0.3">
      <c r="B208" s="681" t="s">
        <v>437</v>
      </c>
      <c r="C208" s="683"/>
      <c r="D208" s="680"/>
      <c r="E208" s="680"/>
      <c r="F208" s="680"/>
    </row>
    <row r="209" spans="2:6" ht="19.5" hidden="1" thickBot="1" x14ac:dyDescent="0.3">
      <c r="B209" s="681" t="s">
        <v>453</v>
      </c>
      <c r="C209" s="683"/>
      <c r="D209" s="680"/>
      <c r="E209" s="680"/>
      <c r="F209" s="680"/>
    </row>
    <row r="210" spans="2:6" ht="19.5" hidden="1" thickBot="1" x14ac:dyDescent="0.3">
      <c r="B210" s="681" t="s">
        <v>454</v>
      </c>
      <c r="C210" s="683"/>
      <c r="D210" s="680"/>
      <c r="E210" s="680"/>
      <c r="F210" s="680"/>
    </row>
    <row r="211" spans="2:6" ht="19.5" hidden="1" thickBot="1" x14ac:dyDescent="0.3">
      <c r="B211" s="681" t="s">
        <v>455</v>
      </c>
      <c r="C211" s="683"/>
      <c r="D211" s="680"/>
      <c r="E211" s="680"/>
      <c r="F211" s="680"/>
    </row>
    <row r="212" spans="2:6" ht="19.5" hidden="1" thickBot="1" x14ac:dyDescent="0.3">
      <c r="B212" s="687" t="s">
        <v>551</v>
      </c>
      <c r="C212" s="683">
        <f>C202+C207</f>
        <v>0</v>
      </c>
      <c r="D212" s="683">
        <f t="shared" ref="D212:F212" si="30">D202+D207</f>
        <v>0</v>
      </c>
      <c r="E212" s="683">
        <f t="shared" si="30"/>
        <v>0</v>
      </c>
      <c r="F212" s="683">
        <f t="shared" si="30"/>
        <v>0</v>
      </c>
    </row>
    <row r="213" spans="2:6" ht="25.5" customHeight="1" thickBot="1" x14ac:dyDescent="0.3">
      <c r="B213" s="702" t="s">
        <v>458</v>
      </c>
      <c r="C213" s="2405"/>
      <c r="D213" s="2406"/>
      <c r="E213" s="2406"/>
      <c r="F213" s="2407"/>
    </row>
    <row r="214" spans="2:6" ht="57" thickBot="1" x14ac:dyDescent="0.3">
      <c r="B214" s="673" t="s">
        <v>447</v>
      </c>
      <c r="C214" s="698"/>
      <c r="D214" s="699" t="s">
        <v>449</v>
      </c>
      <c r="E214" s="700"/>
      <c r="F214" s="701"/>
    </row>
    <row r="215" spans="2:6" ht="17.25" customHeight="1" thickBot="1" x14ac:dyDescent="0.3">
      <c r="B215" s="674" t="s">
        <v>427</v>
      </c>
      <c r="C215" s="2408"/>
      <c r="D215" s="2409"/>
      <c r="E215" s="2409"/>
      <c r="F215" s="2410"/>
    </row>
    <row r="216" spans="2:6" ht="19.5" thickBot="1" x14ac:dyDescent="0.3">
      <c r="B216" s="674" t="s">
        <v>21</v>
      </c>
      <c r="C216" s="2421"/>
      <c r="D216" s="2412"/>
      <c r="E216" s="2412"/>
      <c r="F216" s="2413"/>
    </row>
    <row r="217" spans="2:6" ht="12.75" customHeight="1" x14ac:dyDescent="0.25">
      <c r="B217" s="2403"/>
      <c r="C217" s="675">
        <v>2023</v>
      </c>
      <c r="D217" s="675">
        <v>2024</v>
      </c>
      <c r="E217" s="675">
        <v>2025</v>
      </c>
      <c r="F217" s="675">
        <v>2026</v>
      </c>
    </row>
    <row r="218" spans="2:6" ht="20.25" customHeight="1" thickBot="1" x14ac:dyDescent="0.3">
      <c r="B218" s="2404"/>
      <c r="C218" s="676" t="s">
        <v>22</v>
      </c>
      <c r="D218" s="676" t="s">
        <v>23</v>
      </c>
      <c r="E218" s="676" t="s">
        <v>23</v>
      </c>
      <c r="F218" s="676" t="s">
        <v>23</v>
      </c>
    </row>
    <row r="219" spans="2:6" ht="19.5" thickBot="1" x14ac:dyDescent="0.3">
      <c r="B219" s="674" t="s">
        <v>33</v>
      </c>
      <c r="C219" s="674">
        <v>0</v>
      </c>
      <c r="D219" s="666">
        <v>0</v>
      </c>
      <c r="E219" s="666">
        <v>0</v>
      </c>
      <c r="F219" s="674">
        <v>0</v>
      </c>
    </row>
    <row r="220" spans="2:6" ht="19.5" thickBot="1" x14ac:dyDescent="0.3">
      <c r="B220" s="674" t="s">
        <v>431</v>
      </c>
      <c r="C220" s="677">
        <f>C238</f>
        <v>0</v>
      </c>
      <c r="D220" s="677">
        <f t="shared" ref="D220:F220" si="31">D238</f>
        <v>0</v>
      </c>
      <c r="E220" s="677">
        <f t="shared" si="31"/>
        <v>0</v>
      </c>
      <c r="F220" s="677">
        <f t="shared" si="31"/>
        <v>0</v>
      </c>
    </row>
    <row r="221" spans="2:6" ht="19.5" thickBot="1" x14ac:dyDescent="0.3">
      <c r="B221" s="674" t="s">
        <v>432</v>
      </c>
      <c r="C221" s="677" t="e">
        <f>C220/C219</f>
        <v>#DIV/0!</v>
      </c>
      <c r="D221" s="677" t="e">
        <f t="shared" ref="D221:F221" si="32">D220/D219</f>
        <v>#DIV/0!</v>
      </c>
      <c r="E221" s="677" t="e">
        <f t="shared" si="32"/>
        <v>#DIV/0!</v>
      </c>
      <c r="F221" s="677" t="e">
        <f t="shared" si="32"/>
        <v>#DIV/0!</v>
      </c>
    </row>
    <row r="222" spans="2:6" ht="19.5" thickBot="1" x14ac:dyDescent="0.3">
      <c r="B222" s="674" t="s">
        <v>433</v>
      </c>
      <c r="C222" s="666" t="s">
        <v>499</v>
      </c>
      <c r="D222" s="678" t="e">
        <f>D219/C219-1</f>
        <v>#DIV/0!</v>
      </c>
      <c r="E222" s="678" t="e">
        <f t="shared" ref="E222:F224" si="33">E219/D219-1</f>
        <v>#DIV/0!</v>
      </c>
      <c r="F222" s="678" t="e">
        <f t="shared" si="33"/>
        <v>#DIV/0!</v>
      </c>
    </row>
    <row r="223" spans="2:6" ht="19.5" thickBot="1" x14ac:dyDescent="0.3">
      <c r="B223" s="674" t="s">
        <v>434</v>
      </c>
      <c r="C223" s="666" t="s">
        <v>499</v>
      </c>
      <c r="D223" s="678" t="e">
        <f>D220/C220-1</f>
        <v>#DIV/0!</v>
      </c>
      <c r="E223" s="678" t="e">
        <f t="shared" si="33"/>
        <v>#DIV/0!</v>
      </c>
      <c r="F223" s="678" t="e">
        <f t="shared" si="33"/>
        <v>#DIV/0!</v>
      </c>
    </row>
    <row r="224" spans="2:6" ht="19.5" thickBot="1" x14ac:dyDescent="0.3">
      <c r="B224" s="674" t="s">
        <v>47</v>
      </c>
      <c r="C224" s="666" t="s">
        <v>499</v>
      </c>
      <c r="D224" s="678" t="e">
        <f>D221/C221-1</f>
        <v>#DIV/0!</v>
      </c>
      <c r="E224" s="678" t="e">
        <f t="shared" si="33"/>
        <v>#DIV/0!</v>
      </c>
      <c r="F224" s="678" t="e">
        <f t="shared" si="33"/>
        <v>#DIV/0!</v>
      </c>
    </row>
    <row r="225" spans="2:6" ht="19.5" customHeight="1" thickBot="1" x14ac:dyDescent="0.3">
      <c r="B225" s="2414" t="s">
        <v>745</v>
      </c>
      <c r="C225" s="2415"/>
      <c r="D225" s="2415"/>
      <c r="E225" s="2415"/>
      <c r="F225" s="2416"/>
    </row>
    <row r="226" spans="2:6" ht="12.75" customHeight="1" x14ac:dyDescent="0.25">
      <c r="B226" s="2403"/>
      <c r="C226" s="675">
        <v>2023</v>
      </c>
      <c r="D226" s="675">
        <v>2024</v>
      </c>
      <c r="E226" s="675">
        <v>2025</v>
      </c>
      <c r="F226" s="675">
        <v>2026</v>
      </c>
    </row>
    <row r="227" spans="2:6" ht="22.5" customHeight="1" thickBot="1" x14ac:dyDescent="0.3">
      <c r="B227" s="2404"/>
      <c r="C227" s="676" t="s">
        <v>22</v>
      </c>
      <c r="D227" s="676" t="s">
        <v>23</v>
      </c>
      <c r="E227" s="676" t="s">
        <v>23</v>
      </c>
      <c r="F227" s="676" t="s">
        <v>23</v>
      </c>
    </row>
    <row r="228" spans="2:6" ht="19.5" thickBot="1" x14ac:dyDescent="0.3">
      <c r="B228" s="679" t="s">
        <v>452</v>
      </c>
      <c r="C228" s="680">
        <f>C229+C230+C231+C232</f>
        <v>0</v>
      </c>
      <c r="D228" s="680">
        <f t="shared" ref="D228:F228" si="34">D229+D230+D231+D232</f>
        <v>0</v>
      </c>
      <c r="E228" s="680">
        <f t="shared" si="34"/>
        <v>0</v>
      </c>
      <c r="F228" s="680">
        <f t="shared" si="34"/>
        <v>0</v>
      </c>
    </row>
    <row r="229" spans="2:6" ht="19.5" thickBot="1" x14ac:dyDescent="0.3">
      <c r="B229" s="681" t="s">
        <v>437</v>
      </c>
      <c r="C229" s="680"/>
      <c r="D229" s="680"/>
      <c r="E229" s="680"/>
      <c r="F229" s="680"/>
    </row>
    <row r="230" spans="2:6" ht="19.5" thickBot="1" x14ac:dyDescent="0.3">
      <c r="B230" s="681" t="s">
        <v>453</v>
      </c>
      <c r="C230" s="680"/>
      <c r="D230" s="680"/>
      <c r="E230" s="680"/>
      <c r="F230" s="680"/>
    </row>
    <row r="231" spans="2:6" ht="19.5" thickBot="1" x14ac:dyDescent="0.3">
      <c r="B231" s="681" t="s">
        <v>454</v>
      </c>
      <c r="C231" s="680"/>
      <c r="D231" s="680"/>
      <c r="E231" s="680"/>
      <c r="F231" s="680"/>
    </row>
    <row r="232" spans="2:6" ht="19.5" thickBot="1" x14ac:dyDescent="0.3">
      <c r="B232" s="681" t="s">
        <v>455</v>
      </c>
      <c r="C232" s="680"/>
      <c r="D232" s="680"/>
      <c r="E232" s="680"/>
      <c r="F232" s="680"/>
    </row>
    <row r="233" spans="2:6" ht="19.5" thickBot="1" x14ac:dyDescent="0.3">
      <c r="B233" s="679" t="s">
        <v>456</v>
      </c>
      <c r="C233" s="683">
        <f>C234+C235+C236+C237</f>
        <v>0</v>
      </c>
      <c r="D233" s="683">
        <f t="shared" ref="D233:F233" si="35">D234+D235+D236+D237</f>
        <v>0</v>
      </c>
      <c r="E233" s="683">
        <f t="shared" si="35"/>
        <v>0</v>
      </c>
      <c r="F233" s="683">
        <f t="shared" si="35"/>
        <v>0</v>
      </c>
    </row>
    <row r="234" spans="2:6" ht="19.5" thickBot="1" x14ac:dyDescent="0.3">
      <c r="B234" s="681" t="s">
        <v>437</v>
      </c>
      <c r="C234" s="683"/>
      <c r="D234" s="683">
        <v>0</v>
      </c>
      <c r="E234" s="683">
        <v>0</v>
      </c>
      <c r="F234" s="683"/>
    </row>
    <row r="235" spans="2:6" ht="19.5" thickBot="1" x14ac:dyDescent="0.3">
      <c r="B235" s="681" t="s">
        <v>453</v>
      </c>
      <c r="C235" s="683"/>
      <c r="D235" s="683"/>
      <c r="E235" s="683"/>
      <c r="F235" s="683"/>
    </row>
    <row r="236" spans="2:6" ht="19.5" thickBot="1" x14ac:dyDescent="0.3">
      <c r="B236" s="681" t="s">
        <v>454</v>
      </c>
      <c r="C236" s="683"/>
      <c r="D236" s="683"/>
      <c r="E236" s="683"/>
      <c r="F236" s="683"/>
    </row>
    <row r="237" spans="2:6" ht="19.5" thickBot="1" x14ac:dyDescent="0.3">
      <c r="B237" s="681" t="s">
        <v>455</v>
      </c>
      <c r="C237" s="683"/>
      <c r="D237" s="683"/>
      <c r="E237" s="683"/>
      <c r="F237" s="683"/>
    </row>
    <row r="238" spans="2:6" ht="19.5" thickBot="1" x14ac:dyDescent="0.3">
      <c r="B238" s="687" t="s">
        <v>445</v>
      </c>
      <c r="C238" s="683">
        <f>C228+C233</f>
        <v>0</v>
      </c>
      <c r="D238" s="683">
        <f t="shared" ref="D238:F238" si="36">D228+D233</f>
        <v>0</v>
      </c>
      <c r="E238" s="683">
        <f t="shared" si="36"/>
        <v>0</v>
      </c>
      <c r="F238" s="683">
        <f t="shared" si="36"/>
        <v>0</v>
      </c>
    </row>
    <row r="239" spans="2:6" ht="27" customHeight="1" thickBot="1" x14ac:dyDescent="0.3">
      <c r="B239" s="2422" t="s">
        <v>66</v>
      </c>
      <c r="C239" s="2423"/>
      <c r="D239" s="2423"/>
      <c r="E239" s="2423"/>
      <c r="F239" s="2424"/>
    </row>
    <row r="240" spans="2:6" ht="26.25" customHeight="1" thickBot="1" x14ac:dyDescent="0.3">
      <c r="B240" s="2422" t="s">
        <v>446</v>
      </c>
      <c r="C240" s="2423"/>
      <c r="D240" s="2423"/>
      <c r="E240" s="2423"/>
      <c r="F240" s="2424"/>
    </row>
    <row r="241" spans="2:6" ht="19.5" thickBot="1" x14ac:dyDescent="0.3">
      <c r="B241" s="673" t="s">
        <v>516</v>
      </c>
      <c r="C241" s="2418"/>
      <c r="D241" s="2419"/>
      <c r="E241" s="2419"/>
      <c r="F241" s="2420"/>
    </row>
    <row r="242" spans="2:6" ht="30.75" customHeight="1" thickBot="1" x14ac:dyDescent="0.3">
      <c r="B242" s="673" t="s">
        <v>518</v>
      </c>
      <c r="C242" s="673"/>
      <c r="D242" s="694" t="s">
        <v>449</v>
      </c>
      <c r="E242" s="2406"/>
      <c r="F242" s="2407"/>
    </row>
    <row r="243" spans="2:6" ht="19.5" thickBot="1" x14ac:dyDescent="0.3">
      <c r="B243" s="695"/>
      <c r="C243" s="2405"/>
      <c r="D243" s="2417"/>
      <c r="E243" s="2406"/>
      <c r="F243" s="2407"/>
    </row>
    <row r="244" spans="2:6" ht="17.25" customHeight="1" thickBot="1" x14ac:dyDescent="0.3">
      <c r="B244" s="674" t="s">
        <v>427</v>
      </c>
      <c r="C244" s="2408"/>
      <c r="D244" s="2409"/>
      <c r="E244" s="2409"/>
      <c r="F244" s="2410"/>
    </row>
    <row r="245" spans="2:6" ht="19.5" thickBot="1" x14ac:dyDescent="0.3">
      <c r="B245" s="674" t="s">
        <v>21</v>
      </c>
      <c r="C245" s="2411"/>
      <c r="D245" s="2412"/>
      <c r="E245" s="2412"/>
      <c r="F245" s="2413"/>
    </row>
    <row r="246" spans="2:6" ht="12.75" customHeight="1" x14ac:dyDescent="0.25">
      <c r="B246" s="2403"/>
      <c r="C246" s="675">
        <v>2023</v>
      </c>
      <c r="D246" s="675">
        <v>2024</v>
      </c>
      <c r="E246" s="675">
        <v>2025</v>
      </c>
      <c r="F246" s="675">
        <v>2026</v>
      </c>
    </row>
    <row r="247" spans="2:6" ht="20.25" customHeight="1" thickBot="1" x14ac:dyDescent="0.3">
      <c r="B247" s="2404"/>
      <c r="C247" s="676" t="s">
        <v>22</v>
      </c>
      <c r="D247" s="676" t="s">
        <v>23</v>
      </c>
      <c r="E247" s="676" t="s">
        <v>23</v>
      </c>
      <c r="F247" s="676" t="s">
        <v>23</v>
      </c>
    </row>
    <row r="248" spans="2:6" ht="19.5" thickBot="1" x14ac:dyDescent="0.3">
      <c r="B248" s="674" t="s">
        <v>33</v>
      </c>
      <c r="C248" s="677"/>
      <c r="D248" s="677"/>
      <c r="E248" s="677"/>
      <c r="F248" s="677"/>
    </row>
    <row r="249" spans="2:6" ht="19.5" thickBot="1" x14ac:dyDescent="0.3">
      <c r="B249" s="674" t="s">
        <v>431</v>
      </c>
      <c r="C249" s="677">
        <f>C312-C274</f>
        <v>0</v>
      </c>
      <c r="D249" s="677">
        <f t="shared" ref="D249:E249" si="37">D312-D274</f>
        <v>0</v>
      </c>
      <c r="E249" s="677">
        <f t="shared" si="37"/>
        <v>0</v>
      </c>
      <c r="F249" s="677">
        <f>F267</f>
        <v>0</v>
      </c>
    </row>
    <row r="250" spans="2:6" ht="19.5" thickBot="1" x14ac:dyDescent="0.3">
      <c r="B250" s="674" t="s">
        <v>432</v>
      </c>
      <c r="C250" s="677" t="e">
        <f>C249/C248</f>
        <v>#DIV/0!</v>
      </c>
      <c r="D250" s="677" t="e">
        <f t="shared" ref="D250:F250" si="38">D249/D248</f>
        <v>#DIV/0!</v>
      </c>
      <c r="E250" s="677" t="e">
        <f t="shared" si="38"/>
        <v>#DIV/0!</v>
      </c>
      <c r="F250" s="677" t="e">
        <f t="shared" si="38"/>
        <v>#DIV/0!</v>
      </c>
    </row>
    <row r="251" spans="2:6" ht="19.5" thickBot="1" x14ac:dyDescent="0.3">
      <c r="B251" s="674" t="s">
        <v>433</v>
      </c>
      <c r="C251" s="666" t="s">
        <v>499</v>
      </c>
      <c r="D251" s="678" t="e">
        <f>D248/C248-1</f>
        <v>#DIV/0!</v>
      </c>
      <c r="E251" s="678" t="e">
        <f t="shared" ref="E251:F253" si="39">E248/D248-1</f>
        <v>#DIV/0!</v>
      </c>
      <c r="F251" s="678" t="e">
        <f t="shared" si="39"/>
        <v>#DIV/0!</v>
      </c>
    </row>
    <row r="252" spans="2:6" ht="19.5" thickBot="1" x14ac:dyDescent="0.3">
      <c r="B252" s="674" t="s">
        <v>434</v>
      </c>
      <c r="C252" s="666" t="s">
        <v>499</v>
      </c>
      <c r="D252" s="678" t="e">
        <f>D249/C249-1</f>
        <v>#DIV/0!</v>
      </c>
      <c r="E252" s="678" t="e">
        <f t="shared" si="39"/>
        <v>#DIV/0!</v>
      </c>
      <c r="F252" s="678" t="e">
        <f t="shared" si="39"/>
        <v>#DIV/0!</v>
      </c>
    </row>
    <row r="253" spans="2:6" ht="19.5" thickBot="1" x14ac:dyDescent="0.3">
      <c r="B253" s="674" t="s">
        <v>47</v>
      </c>
      <c r="C253" s="666" t="s">
        <v>499</v>
      </c>
      <c r="D253" s="678" t="e">
        <f>D250/C250-1</f>
        <v>#DIV/0!</v>
      </c>
      <c r="E253" s="678" t="e">
        <f t="shared" si="39"/>
        <v>#DIV/0!</v>
      </c>
      <c r="F253" s="678" t="e">
        <f t="shared" si="39"/>
        <v>#DIV/0!</v>
      </c>
    </row>
    <row r="254" spans="2:6" ht="27.75" customHeight="1" thickBot="1" x14ac:dyDescent="0.3">
      <c r="B254" s="2414" t="s">
        <v>742</v>
      </c>
      <c r="C254" s="2415"/>
      <c r="D254" s="2415"/>
      <c r="E254" s="2415"/>
      <c r="F254" s="2416"/>
    </row>
    <row r="255" spans="2:6" ht="12.75" customHeight="1" x14ac:dyDescent="0.25">
      <c r="B255" s="2403"/>
      <c r="C255" s="675">
        <v>2023</v>
      </c>
      <c r="D255" s="675">
        <v>2024</v>
      </c>
      <c r="E255" s="675">
        <v>2025</v>
      </c>
      <c r="F255" s="675">
        <v>2026</v>
      </c>
    </row>
    <row r="256" spans="2:6" ht="19.5" customHeight="1" thickBot="1" x14ac:dyDescent="0.3">
      <c r="B256" s="2404"/>
      <c r="C256" s="676" t="s">
        <v>22</v>
      </c>
      <c r="D256" s="676" t="s">
        <v>23</v>
      </c>
      <c r="E256" s="676" t="s">
        <v>23</v>
      </c>
      <c r="F256" s="676" t="s">
        <v>23</v>
      </c>
    </row>
    <row r="257" spans="2:6" ht="19.5" thickBot="1" x14ac:dyDescent="0.3">
      <c r="B257" s="679" t="s">
        <v>452</v>
      </c>
      <c r="C257" s="680">
        <f>C258+C259+C260+C261</f>
        <v>0</v>
      </c>
      <c r="D257" s="680">
        <f t="shared" ref="D257:F257" si="40">D258+D259+D260+D261</f>
        <v>0</v>
      </c>
      <c r="E257" s="680">
        <f t="shared" si="40"/>
        <v>0</v>
      </c>
      <c r="F257" s="680">
        <f t="shared" si="40"/>
        <v>0</v>
      </c>
    </row>
    <row r="258" spans="2:6" ht="19.5" thickBot="1" x14ac:dyDescent="0.3">
      <c r="B258" s="681" t="s">
        <v>437</v>
      </c>
      <c r="C258" s="680"/>
      <c r="D258" s="680"/>
      <c r="E258" s="680"/>
      <c r="F258" s="680"/>
    </row>
    <row r="259" spans="2:6" ht="19.5" thickBot="1" x14ac:dyDescent="0.3">
      <c r="B259" s="681" t="s">
        <v>453</v>
      </c>
      <c r="C259" s="680"/>
      <c r="D259" s="680"/>
      <c r="E259" s="680"/>
      <c r="F259" s="680"/>
    </row>
    <row r="260" spans="2:6" ht="19.5" thickBot="1" x14ac:dyDescent="0.3">
      <c r="B260" s="681" t="s">
        <v>454</v>
      </c>
      <c r="C260" s="680"/>
      <c r="D260" s="680"/>
      <c r="E260" s="680"/>
      <c r="F260" s="680"/>
    </row>
    <row r="261" spans="2:6" ht="19.5" thickBot="1" x14ac:dyDescent="0.3">
      <c r="B261" s="681" t="s">
        <v>455</v>
      </c>
      <c r="C261" s="680"/>
      <c r="D261" s="680"/>
      <c r="E261" s="680"/>
      <c r="F261" s="680"/>
    </row>
    <row r="262" spans="2:6" ht="19.5" thickBot="1" x14ac:dyDescent="0.3">
      <c r="B262" s="679" t="s">
        <v>456</v>
      </c>
      <c r="C262" s="683">
        <f>C263+C264+C265+C266</f>
        <v>0</v>
      </c>
      <c r="D262" s="683">
        <f t="shared" ref="D262:F262" si="41">D263+D264+D265+D266</f>
        <v>0</v>
      </c>
      <c r="E262" s="683">
        <f t="shared" si="41"/>
        <v>0</v>
      </c>
      <c r="F262" s="683">
        <f t="shared" si="41"/>
        <v>0</v>
      </c>
    </row>
    <row r="263" spans="2:6" ht="19.5" thickBot="1" x14ac:dyDescent="0.3">
      <c r="B263" s="681" t="s">
        <v>437</v>
      </c>
      <c r="C263" s="683"/>
      <c r="D263" s="680"/>
      <c r="E263" s="680"/>
      <c r="F263" s="680">
        <v>0</v>
      </c>
    </row>
    <row r="264" spans="2:6" ht="19.5" thickBot="1" x14ac:dyDescent="0.3">
      <c r="B264" s="681" t="s">
        <v>453</v>
      </c>
      <c r="C264" s="683"/>
      <c r="D264" s="680"/>
      <c r="E264" s="680"/>
      <c r="F264" s="680"/>
    </row>
    <row r="265" spans="2:6" ht="19.5" thickBot="1" x14ac:dyDescent="0.3">
      <c r="B265" s="681" t="s">
        <v>454</v>
      </c>
      <c r="C265" s="683"/>
      <c r="D265" s="680"/>
      <c r="E265" s="680"/>
      <c r="F265" s="680"/>
    </row>
    <row r="266" spans="2:6" ht="19.5" thickBot="1" x14ac:dyDescent="0.3">
      <c r="B266" s="681" t="s">
        <v>455</v>
      </c>
      <c r="C266" s="683"/>
      <c r="D266" s="680"/>
      <c r="E266" s="680"/>
      <c r="F266" s="680"/>
    </row>
    <row r="267" spans="2:6" ht="19.5" thickBot="1" x14ac:dyDescent="0.3">
      <c r="B267" s="697" t="s">
        <v>457</v>
      </c>
      <c r="C267" s="683">
        <f>C257+C262</f>
        <v>0</v>
      </c>
      <c r="D267" s="683">
        <f t="shared" ref="D267:F267" si="42">D257+D262</f>
        <v>0</v>
      </c>
      <c r="E267" s="683">
        <f t="shared" si="42"/>
        <v>0</v>
      </c>
      <c r="F267" s="683">
        <f t="shared" si="42"/>
        <v>0</v>
      </c>
    </row>
    <row r="268" spans="2:6" ht="38.25" customHeight="1" thickBot="1" x14ac:dyDescent="0.3">
      <c r="B268" s="673" t="s">
        <v>502</v>
      </c>
      <c r="C268" s="673"/>
      <c r="D268" s="694" t="s">
        <v>449</v>
      </c>
      <c r="E268" s="2406"/>
      <c r="F268" s="2407"/>
    </row>
    <row r="269" spans="2:6" ht="17.25" customHeight="1" thickBot="1" x14ac:dyDescent="0.3">
      <c r="B269" s="674" t="s">
        <v>427</v>
      </c>
      <c r="C269" s="2408"/>
      <c r="D269" s="2409"/>
      <c r="E269" s="2409"/>
      <c r="F269" s="2410"/>
    </row>
    <row r="270" spans="2:6" ht="19.5" thickBot="1" x14ac:dyDescent="0.3">
      <c r="B270" s="674" t="s">
        <v>21</v>
      </c>
      <c r="C270" s="2411"/>
      <c r="D270" s="2412"/>
      <c r="E270" s="2412"/>
      <c r="F270" s="2413"/>
    </row>
    <row r="271" spans="2:6" ht="12.75" customHeight="1" x14ac:dyDescent="0.25">
      <c r="B271" s="2403"/>
      <c r="C271" s="675">
        <v>2023</v>
      </c>
      <c r="D271" s="675">
        <v>2024</v>
      </c>
      <c r="E271" s="675">
        <v>2025</v>
      </c>
      <c r="F271" s="675">
        <v>2026</v>
      </c>
    </row>
    <row r="272" spans="2:6" ht="19.5" customHeight="1" thickBot="1" x14ac:dyDescent="0.3">
      <c r="B272" s="2404"/>
      <c r="C272" s="676" t="s">
        <v>22</v>
      </c>
      <c r="D272" s="676" t="s">
        <v>23</v>
      </c>
      <c r="E272" s="676" t="s">
        <v>23</v>
      </c>
      <c r="F272" s="676" t="s">
        <v>23</v>
      </c>
    </row>
    <row r="273" spans="2:6" ht="19.5" thickBot="1" x14ac:dyDescent="0.3">
      <c r="B273" s="674" t="s">
        <v>33</v>
      </c>
      <c r="C273" s="674"/>
      <c r="D273" s="674"/>
      <c r="E273" s="674"/>
      <c r="F273" s="674"/>
    </row>
    <row r="274" spans="2:6" ht="19.5" thickBot="1" x14ac:dyDescent="0.3">
      <c r="B274" s="674" t="s">
        <v>431</v>
      </c>
      <c r="C274" s="677"/>
      <c r="D274" s="677"/>
      <c r="E274" s="677"/>
      <c r="F274" s="677"/>
    </row>
    <row r="275" spans="2:6" ht="19.5" thickBot="1" x14ac:dyDescent="0.3">
      <c r="B275" s="674" t="s">
        <v>432</v>
      </c>
      <c r="C275" s="677" t="e">
        <f>C274/C273</f>
        <v>#DIV/0!</v>
      </c>
      <c r="D275" s="677" t="e">
        <f t="shared" ref="D275:F275" si="43">D274/D273</f>
        <v>#DIV/0!</v>
      </c>
      <c r="E275" s="677" t="e">
        <f t="shared" si="43"/>
        <v>#DIV/0!</v>
      </c>
      <c r="F275" s="677" t="e">
        <f t="shared" si="43"/>
        <v>#DIV/0!</v>
      </c>
    </row>
    <row r="276" spans="2:6" ht="19.5" thickBot="1" x14ac:dyDescent="0.3">
      <c r="B276" s="674" t="s">
        <v>433</v>
      </c>
      <c r="C276" s="666" t="s">
        <v>499</v>
      </c>
      <c r="D276" s="678" t="e">
        <f>D273/C273-1</f>
        <v>#DIV/0!</v>
      </c>
      <c r="E276" s="678" t="e">
        <f t="shared" ref="E276:F278" si="44">E273/D273-1</f>
        <v>#DIV/0!</v>
      </c>
      <c r="F276" s="678" t="e">
        <f t="shared" si="44"/>
        <v>#DIV/0!</v>
      </c>
    </row>
    <row r="277" spans="2:6" ht="19.5" thickBot="1" x14ac:dyDescent="0.3">
      <c r="B277" s="674" t="s">
        <v>434</v>
      </c>
      <c r="C277" s="666" t="s">
        <v>499</v>
      </c>
      <c r="D277" s="678" t="e">
        <f>D274/C274-1</f>
        <v>#DIV/0!</v>
      </c>
      <c r="E277" s="678" t="e">
        <f t="shared" si="44"/>
        <v>#DIV/0!</v>
      </c>
      <c r="F277" s="678" t="e">
        <f t="shared" si="44"/>
        <v>#DIV/0!</v>
      </c>
    </row>
    <row r="278" spans="2:6" ht="19.5" thickBot="1" x14ac:dyDescent="0.3">
      <c r="B278" s="674" t="s">
        <v>47</v>
      </c>
      <c r="C278" s="666" t="s">
        <v>499</v>
      </c>
      <c r="D278" s="678" t="e">
        <f>D275/C275-1</f>
        <v>#DIV/0!</v>
      </c>
      <c r="E278" s="678" t="e">
        <f t="shared" si="44"/>
        <v>#DIV/0!</v>
      </c>
      <c r="F278" s="678" t="e">
        <f t="shared" si="44"/>
        <v>#DIV/0!</v>
      </c>
    </row>
    <row r="279" spans="2:6" ht="23.25" customHeight="1" thickBot="1" x14ac:dyDescent="0.3">
      <c r="B279" s="2414" t="s">
        <v>743</v>
      </c>
      <c r="C279" s="2415"/>
      <c r="D279" s="2415"/>
      <c r="E279" s="2415"/>
      <c r="F279" s="2416"/>
    </row>
    <row r="280" spans="2:6" ht="12.75" customHeight="1" x14ac:dyDescent="0.25">
      <c r="B280" s="2403"/>
      <c r="C280" s="675">
        <v>2023</v>
      </c>
      <c r="D280" s="675">
        <v>2024</v>
      </c>
      <c r="E280" s="675">
        <v>2025</v>
      </c>
      <c r="F280" s="675">
        <v>2026</v>
      </c>
    </row>
    <row r="281" spans="2:6" ht="28.5" customHeight="1" thickBot="1" x14ac:dyDescent="0.3">
      <c r="B281" s="2404"/>
      <c r="C281" s="676" t="s">
        <v>22</v>
      </c>
      <c r="D281" s="676" t="s">
        <v>23</v>
      </c>
      <c r="E281" s="676" t="s">
        <v>23</v>
      </c>
      <c r="F281" s="676" t="s">
        <v>23</v>
      </c>
    </row>
    <row r="282" spans="2:6" ht="19.5" thickBot="1" x14ac:dyDescent="0.3">
      <c r="B282" s="679" t="s">
        <v>452</v>
      </c>
      <c r="C282" s="680">
        <f>C283+C284+C285+C286</f>
        <v>0</v>
      </c>
      <c r="D282" s="680">
        <f t="shared" ref="D282:F282" si="45">D283+D284+D285+D286</f>
        <v>0</v>
      </c>
      <c r="E282" s="680">
        <f t="shared" si="45"/>
        <v>0</v>
      </c>
      <c r="F282" s="680">
        <f t="shared" si="45"/>
        <v>0</v>
      </c>
    </row>
    <row r="283" spans="2:6" ht="19.5" thickBot="1" x14ac:dyDescent="0.3">
      <c r="B283" s="681" t="s">
        <v>437</v>
      </c>
      <c r="C283" s="680"/>
      <c r="D283" s="680"/>
      <c r="E283" s="680"/>
      <c r="F283" s="680"/>
    </row>
    <row r="284" spans="2:6" ht="19.5" thickBot="1" x14ac:dyDescent="0.3">
      <c r="B284" s="681" t="s">
        <v>453</v>
      </c>
      <c r="C284" s="680"/>
      <c r="D284" s="680"/>
      <c r="E284" s="680"/>
      <c r="F284" s="680"/>
    </row>
    <row r="285" spans="2:6" ht="19.5" thickBot="1" x14ac:dyDescent="0.3">
      <c r="B285" s="681" t="s">
        <v>454</v>
      </c>
      <c r="C285" s="680"/>
      <c r="D285" s="680"/>
      <c r="E285" s="680"/>
      <c r="F285" s="680"/>
    </row>
    <row r="286" spans="2:6" ht="19.5" thickBot="1" x14ac:dyDescent="0.3">
      <c r="B286" s="681" t="s">
        <v>455</v>
      </c>
      <c r="C286" s="680"/>
      <c r="D286" s="680"/>
      <c r="E286" s="680"/>
      <c r="F286" s="680"/>
    </row>
    <row r="287" spans="2:6" ht="19.5" thickBot="1" x14ac:dyDescent="0.3">
      <c r="B287" s="679" t="s">
        <v>456</v>
      </c>
      <c r="C287" s="683">
        <f>C288+C289+C290+C291</f>
        <v>0</v>
      </c>
      <c r="D287" s="683">
        <f t="shared" ref="D287:F287" si="46">D288+D289+D290+D291</f>
        <v>0</v>
      </c>
      <c r="E287" s="683">
        <f t="shared" si="46"/>
        <v>0</v>
      </c>
      <c r="F287" s="683">
        <f t="shared" si="46"/>
        <v>0</v>
      </c>
    </row>
    <row r="288" spans="2:6" ht="19.5" thickBot="1" x14ac:dyDescent="0.3">
      <c r="B288" s="681" t="s">
        <v>437</v>
      </c>
      <c r="C288" s="683"/>
      <c r="D288" s="680"/>
      <c r="E288" s="680"/>
      <c r="F288" s="680"/>
    </row>
    <row r="289" spans="2:6" ht="19.5" thickBot="1" x14ac:dyDescent="0.3">
      <c r="B289" s="681" t="s">
        <v>453</v>
      </c>
      <c r="C289" s="683"/>
      <c r="D289" s="680"/>
      <c r="E289" s="680"/>
      <c r="F289" s="680"/>
    </row>
    <row r="290" spans="2:6" ht="19.5" thickBot="1" x14ac:dyDescent="0.3">
      <c r="B290" s="681" t="s">
        <v>454</v>
      </c>
      <c r="C290" s="683"/>
      <c r="D290" s="680"/>
      <c r="E290" s="680"/>
      <c r="F290" s="680"/>
    </row>
    <row r="291" spans="2:6" ht="19.5" thickBot="1" x14ac:dyDescent="0.3">
      <c r="B291" s="681" t="s">
        <v>455</v>
      </c>
      <c r="C291" s="683"/>
      <c r="D291" s="680"/>
      <c r="E291" s="680"/>
      <c r="F291" s="680"/>
    </row>
    <row r="292" spans="2:6" ht="19.5" thickBot="1" x14ac:dyDescent="0.3">
      <c r="B292" s="697" t="s">
        <v>548</v>
      </c>
      <c r="C292" s="683">
        <f>C282+C287</f>
        <v>0</v>
      </c>
      <c r="D292" s="683">
        <f t="shared" ref="D292:F292" si="47">D282+D287</f>
        <v>0</v>
      </c>
      <c r="E292" s="683">
        <f t="shared" si="47"/>
        <v>0</v>
      </c>
      <c r="F292" s="683">
        <f t="shared" si="47"/>
        <v>0</v>
      </c>
    </row>
    <row r="293" spans="2:6" ht="57" thickBot="1" x14ac:dyDescent="0.3">
      <c r="B293" s="673" t="s">
        <v>549</v>
      </c>
      <c r="C293" s="698"/>
      <c r="D293" s="699" t="s">
        <v>449</v>
      </c>
      <c r="E293" s="700"/>
      <c r="F293" s="701"/>
    </row>
    <row r="294" spans="2:6" ht="17.25" customHeight="1" thickBot="1" x14ac:dyDescent="0.3">
      <c r="B294" s="674" t="s">
        <v>427</v>
      </c>
      <c r="C294" s="2408"/>
      <c r="D294" s="2409"/>
      <c r="E294" s="2409"/>
      <c r="F294" s="2410"/>
    </row>
    <row r="295" spans="2:6" ht="19.5" thickBot="1" x14ac:dyDescent="0.3">
      <c r="B295" s="674" t="s">
        <v>21</v>
      </c>
      <c r="C295" s="2411"/>
      <c r="D295" s="2412"/>
      <c r="E295" s="2412"/>
      <c r="F295" s="2413"/>
    </row>
    <row r="296" spans="2:6" ht="12.75" customHeight="1" x14ac:dyDescent="0.25">
      <c r="B296" s="2403"/>
      <c r="C296" s="675">
        <v>2023</v>
      </c>
      <c r="D296" s="675">
        <v>2024</v>
      </c>
      <c r="E296" s="675">
        <v>2025</v>
      </c>
      <c r="F296" s="675">
        <v>2026</v>
      </c>
    </row>
    <row r="297" spans="2:6" ht="17.25" customHeight="1" thickBot="1" x14ac:dyDescent="0.3">
      <c r="B297" s="2404"/>
      <c r="C297" s="676" t="s">
        <v>22</v>
      </c>
      <c r="D297" s="676" t="s">
        <v>23</v>
      </c>
      <c r="E297" s="676" t="s">
        <v>23</v>
      </c>
      <c r="F297" s="676" t="s">
        <v>23</v>
      </c>
    </row>
    <row r="298" spans="2:6" ht="19.5" thickBot="1" x14ac:dyDescent="0.3">
      <c r="B298" s="674" t="s">
        <v>33</v>
      </c>
      <c r="C298" s="674"/>
      <c r="D298" s="674"/>
      <c r="E298" s="674"/>
      <c r="F298" s="674"/>
    </row>
    <row r="299" spans="2:6" ht="19.5" thickBot="1" x14ac:dyDescent="0.3">
      <c r="B299" s="674" t="s">
        <v>431</v>
      </c>
      <c r="C299" s="677">
        <f>C317</f>
        <v>0</v>
      </c>
      <c r="D299" s="677">
        <f t="shared" ref="D299:F299" si="48">D317</f>
        <v>0</v>
      </c>
      <c r="E299" s="677">
        <f t="shared" si="48"/>
        <v>0</v>
      </c>
      <c r="F299" s="677">
        <f t="shared" si="48"/>
        <v>0</v>
      </c>
    </row>
    <row r="300" spans="2:6" ht="19.5" thickBot="1" x14ac:dyDescent="0.3">
      <c r="B300" s="674" t="s">
        <v>432</v>
      </c>
      <c r="C300" s="677" t="e">
        <f>C299/C298</f>
        <v>#DIV/0!</v>
      </c>
      <c r="D300" s="677" t="e">
        <f t="shared" ref="D300:F300" si="49">D299/D298</f>
        <v>#DIV/0!</v>
      </c>
      <c r="E300" s="677" t="e">
        <f t="shared" si="49"/>
        <v>#DIV/0!</v>
      </c>
      <c r="F300" s="677" t="e">
        <f t="shared" si="49"/>
        <v>#DIV/0!</v>
      </c>
    </row>
    <row r="301" spans="2:6" ht="19.5" thickBot="1" x14ac:dyDescent="0.3">
      <c r="B301" s="674" t="s">
        <v>433</v>
      </c>
      <c r="C301" s="666" t="s">
        <v>499</v>
      </c>
      <c r="D301" s="678" t="e">
        <f>D298/C298-1</f>
        <v>#DIV/0!</v>
      </c>
      <c r="E301" s="678" t="e">
        <f t="shared" ref="E301:F303" si="50">E298/D298-1</f>
        <v>#DIV/0!</v>
      </c>
      <c r="F301" s="678" t="e">
        <f t="shared" si="50"/>
        <v>#DIV/0!</v>
      </c>
    </row>
    <row r="302" spans="2:6" ht="19.5" thickBot="1" x14ac:dyDescent="0.3">
      <c r="B302" s="674" t="s">
        <v>434</v>
      </c>
      <c r="C302" s="666" t="s">
        <v>499</v>
      </c>
      <c r="D302" s="678" t="e">
        <f>D299/C299-1</f>
        <v>#DIV/0!</v>
      </c>
      <c r="E302" s="678" t="e">
        <f t="shared" si="50"/>
        <v>#DIV/0!</v>
      </c>
      <c r="F302" s="678" t="e">
        <f t="shared" si="50"/>
        <v>#DIV/0!</v>
      </c>
    </row>
    <row r="303" spans="2:6" ht="19.5" thickBot="1" x14ac:dyDescent="0.3">
      <c r="B303" s="674" t="s">
        <v>47</v>
      </c>
      <c r="C303" s="666" t="s">
        <v>499</v>
      </c>
      <c r="D303" s="678" t="e">
        <f>D300/C300-1</f>
        <v>#DIV/0!</v>
      </c>
      <c r="E303" s="678" t="e">
        <f t="shared" si="50"/>
        <v>#DIV/0!</v>
      </c>
      <c r="F303" s="678" t="e">
        <f t="shared" si="50"/>
        <v>#DIV/0!</v>
      </c>
    </row>
    <row r="304" spans="2:6" ht="23.25" customHeight="1" thickBot="1" x14ac:dyDescent="0.3">
      <c r="B304" s="2414" t="s">
        <v>746</v>
      </c>
      <c r="C304" s="2415"/>
      <c r="D304" s="2415"/>
      <c r="E304" s="2415"/>
      <c r="F304" s="2416"/>
    </row>
    <row r="305" spans="2:6" ht="12.75" customHeight="1" x14ac:dyDescent="0.25">
      <c r="B305" s="2403"/>
      <c r="C305" s="675">
        <v>2023</v>
      </c>
      <c r="D305" s="675">
        <v>2024</v>
      </c>
      <c r="E305" s="675">
        <v>2025</v>
      </c>
      <c r="F305" s="675">
        <v>2026</v>
      </c>
    </row>
    <row r="306" spans="2:6" ht="22.5" customHeight="1" thickBot="1" x14ac:dyDescent="0.3">
      <c r="B306" s="2404"/>
      <c r="C306" s="676" t="s">
        <v>22</v>
      </c>
      <c r="D306" s="676" t="s">
        <v>23</v>
      </c>
      <c r="E306" s="676" t="s">
        <v>23</v>
      </c>
      <c r="F306" s="676" t="s">
        <v>23</v>
      </c>
    </row>
    <row r="307" spans="2:6" ht="19.5" thickBot="1" x14ac:dyDescent="0.3">
      <c r="B307" s="679" t="s">
        <v>452</v>
      </c>
      <c r="C307" s="680">
        <f>C308+C309+C310+C311</f>
        <v>0</v>
      </c>
      <c r="D307" s="680">
        <f t="shared" ref="D307:F307" si="51">D308+D309+D310+D311</f>
        <v>0</v>
      </c>
      <c r="E307" s="680">
        <f t="shared" si="51"/>
        <v>0</v>
      </c>
      <c r="F307" s="680">
        <f t="shared" si="51"/>
        <v>0</v>
      </c>
    </row>
    <row r="308" spans="2:6" ht="19.5" thickBot="1" x14ac:dyDescent="0.3">
      <c r="B308" s="681" t="s">
        <v>437</v>
      </c>
      <c r="C308" s="680"/>
      <c r="D308" s="680"/>
      <c r="E308" s="680"/>
      <c r="F308" s="680"/>
    </row>
    <row r="309" spans="2:6" ht="19.5" thickBot="1" x14ac:dyDescent="0.3">
      <c r="B309" s="681" t="s">
        <v>453</v>
      </c>
      <c r="C309" s="680"/>
      <c r="D309" s="680"/>
      <c r="E309" s="680"/>
      <c r="F309" s="680"/>
    </row>
    <row r="310" spans="2:6" ht="19.5" thickBot="1" x14ac:dyDescent="0.3">
      <c r="B310" s="681" t="s">
        <v>454</v>
      </c>
      <c r="C310" s="680"/>
      <c r="D310" s="680"/>
      <c r="E310" s="680"/>
      <c r="F310" s="680"/>
    </row>
    <row r="311" spans="2:6" ht="19.5" thickBot="1" x14ac:dyDescent="0.3">
      <c r="B311" s="681" t="s">
        <v>455</v>
      </c>
      <c r="C311" s="680"/>
      <c r="D311" s="680"/>
      <c r="E311" s="680"/>
      <c r="F311" s="680"/>
    </row>
    <row r="312" spans="2:6" ht="19.5" thickBot="1" x14ac:dyDescent="0.3">
      <c r="B312" s="679" t="s">
        <v>456</v>
      </c>
      <c r="C312" s="683">
        <f>C313+C314+C315+C316</f>
        <v>0</v>
      </c>
      <c r="D312" s="683">
        <f t="shared" ref="D312:F312" si="52">D313+D314+D315+D316</f>
        <v>0</v>
      </c>
      <c r="E312" s="683">
        <f t="shared" si="52"/>
        <v>0</v>
      </c>
      <c r="F312" s="683">
        <f t="shared" si="52"/>
        <v>0</v>
      </c>
    </row>
    <row r="313" spans="2:6" ht="19.5" thickBot="1" x14ac:dyDescent="0.3">
      <c r="B313" s="681" t="s">
        <v>437</v>
      </c>
      <c r="C313" s="683"/>
      <c r="D313" s="680"/>
      <c r="E313" s="680"/>
      <c r="F313" s="680"/>
    </row>
    <row r="314" spans="2:6" ht="19.5" thickBot="1" x14ac:dyDescent="0.3">
      <c r="B314" s="681" t="s">
        <v>453</v>
      </c>
      <c r="C314" s="683"/>
      <c r="D314" s="680"/>
      <c r="E314" s="680"/>
      <c r="F314" s="680"/>
    </row>
    <row r="315" spans="2:6" ht="19.5" thickBot="1" x14ac:dyDescent="0.3">
      <c r="B315" s="681" t="s">
        <v>454</v>
      </c>
      <c r="C315" s="683"/>
      <c r="D315" s="680"/>
      <c r="E315" s="680"/>
      <c r="F315" s="680"/>
    </row>
    <row r="316" spans="2:6" ht="19.5" thickBot="1" x14ac:dyDescent="0.3">
      <c r="B316" s="681" t="s">
        <v>455</v>
      </c>
      <c r="C316" s="683"/>
      <c r="D316" s="680"/>
      <c r="E316" s="680"/>
      <c r="F316" s="680"/>
    </row>
    <row r="317" spans="2:6" ht="19.5" thickBot="1" x14ac:dyDescent="0.3">
      <c r="B317" s="687" t="s">
        <v>25</v>
      </c>
      <c r="C317" s="683">
        <f>C307+C312</f>
        <v>0</v>
      </c>
      <c r="D317" s="683">
        <f t="shared" ref="D317:F317" si="53">D307+D312</f>
        <v>0</v>
      </c>
      <c r="E317" s="683">
        <f t="shared" si="53"/>
        <v>0</v>
      </c>
      <c r="F317" s="683">
        <f t="shared" si="53"/>
        <v>0</v>
      </c>
    </row>
    <row r="318" spans="2:6" ht="25.5" customHeight="1" thickBot="1" x14ac:dyDescent="0.3">
      <c r="B318" s="702" t="s">
        <v>458</v>
      </c>
      <c r="C318" s="2405"/>
      <c r="D318" s="2406"/>
      <c r="E318" s="2406"/>
      <c r="F318" s="2407"/>
    </row>
    <row r="319" spans="2:6" ht="57" thickBot="1" x14ac:dyDescent="0.3">
      <c r="B319" s="673" t="s">
        <v>549</v>
      </c>
      <c r="C319" s="698"/>
      <c r="D319" s="699" t="s">
        <v>449</v>
      </c>
      <c r="E319" s="700"/>
      <c r="F319" s="701"/>
    </row>
    <row r="320" spans="2:6" ht="17.25" customHeight="1" thickBot="1" x14ac:dyDescent="0.3">
      <c r="B320" s="674" t="s">
        <v>427</v>
      </c>
      <c r="C320" s="2408"/>
      <c r="D320" s="2409"/>
      <c r="E320" s="2409"/>
      <c r="F320" s="2410"/>
    </row>
    <row r="321" spans="2:6" ht="19.5" thickBot="1" x14ac:dyDescent="0.3">
      <c r="B321" s="674" t="s">
        <v>21</v>
      </c>
      <c r="C321" s="2411"/>
      <c r="D321" s="2412"/>
      <c r="E321" s="2412"/>
      <c r="F321" s="2413"/>
    </row>
    <row r="322" spans="2:6" ht="12.75" customHeight="1" x14ac:dyDescent="0.25">
      <c r="B322" s="2403"/>
      <c r="C322" s="675">
        <v>2023</v>
      </c>
      <c r="D322" s="675">
        <v>2024</v>
      </c>
      <c r="E322" s="675">
        <v>2025</v>
      </c>
      <c r="F322" s="675">
        <v>2026</v>
      </c>
    </row>
    <row r="323" spans="2:6" ht="18.75" customHeight="1" thickBot="1" x14ac:dyDescent="0.3">
      <c r="B323" s="2404"/>
      <c r="C323" s="676" t="s">
        <v>22</v>
      </c>
      <c r="D323" s="676" t="s">
        <v>23</v>
      </c>
      <c r="E323" s="676" t="s">
        <v>23</v>
      </c>
      <c r="F323" s="676" t="s">
        <v>23</v>
      </c>
    </row>
    <row r="324" spans="2:6" ht="19.5" thickBot="1" x14ac:dyDescent="0.3">
      <c r="B324" s="674" t="s">
        <v>33</v>
      </c>
      <c r="C324" s="674"/>
      <c r="D324" s="674"/>
      <c r="E324" s="674"/>
      <c r="F324" s="674"/>
    </row>
    <row r="325" spans="2:6" ht="19.5" thickBot="1" x14ac:dyDescent="0.3">
      <c r="B325" s="674" t="s">
        <v>431</v>
      </c>
      <c r="C325" s="677">
        <f>C343</f>
        <v>0</v>
      </c>
      <c r="D325" s="677">
        <f t="shared" ref="D325:F325" si="54">D343</f>
        <v>0</v>
      </c>
      <c r="E325" s="677">
        <f t="shared" si="54"/>
        <v>0</v>
      </c>
      <c r="F325" s="677">
        <f t="shared" si="54"/>
        <v>0</v>
      </c>
    </row>
    <row r="326" spans="2:6" ht="19.5" thickBot="1" x14ac:dyDescent="0.3">
      <c r="B326" s="674" t="s">
        <v>432</v>
      </c>
      <c r="C326" s="677" t="e">
        <f>C325/C324</f>
        <v>#DIV/0!</v>
      </c>
      <c r="D326" s="677" t="e">
        <f t="shared" ref="D326:F326" si="55">D325/D324</f>
        <v>#DIV/0!</v>
      </c>
      <c r="E326" s="677" t="e">
        <f t="shared" si="55"/>
        <v>#DIV/0!</v>
      </c>
      <c r="F326" s="677" t="e">
        <f t="shared" si="55"/>
        <v>#DIV/0!</v>
      </c>
    </row>
    <row r="327" spans="2:6" ht="19.5" thickBot="1" x14ac:dyDescent="0.3">
      <c r="B327" s="674" t="s">
        <v>433</v>
      </c>
      <c r="C327" s="666" t="s">
        <v>499</v>
      </c>
      <c r="D327" s="678" t="e">
        <f>D324/C324-1</f>
        <v>#DIV/0!</v>
      </c>
      <c r="E327" s="678" t="e">
        <f t="shared" ref="E327:F329" si="56">E324/D324-1</f>
        <v>#DIV/0!</v>
      </c>
      <c r="F327" s="678" t="e">
        <f t="shared" si="56"/>
        <v>#DIV/0!</v>
      </c>
    </row>
    <row r="328" spans="2:6" ht="19.5" thickBot="1" x14ac:dyDescent="0.3">
      <c r="B328" s="674" t="s">
        <v>434</v>
      </c>
      <c r="C328" s="666" t="s">
        <v>499</v>
      </c>
      <c r="D328" s="678" t="e">
        <f>D325/C325-1</f>
        <v>#DIV/0!</v>
      </c>
      <c r="E328" s="678" t="e">
        <f t="shared" si="56"/>
        <v>#DIV/0!</v>
      </c>
      <c r="F328" s="678" t="e">
        <f t="shared" si="56"/>
        <v>#DIV/0!</v>
      </c>
    </row>
    <row r="329" spans="2:6" ht="19.5" thickBot="1" x14ac:dyDescent="0.3">
      <c r="B329" s="674" t="s">
        <v>47</v>
      </c>
      <c r="C329" s="666" t="s">
        <v>499</v>
      </c>
      <c r="D329" s="678" t="e">
        <f>D326/C326-1</f>
        <v>#DIV/0!</v>
      </c>
      <c r="E329" s="678" t="e">
        <f t="shared" si="56"/>
        <v>#DIV/0!</v>
      </c>
      <c r="F329" s="678" t="e">
        <f t="shared" si="56"/>
        <v>#DIV/0!</v>
      </c>
    </row>
    <row r="330" spans="2:6" ht="19.5" thickBot="1" x14ac:dyDescent="0.3">
      <c r="B330" s="2414" t="s">
        <v>745</v>
      </c>
      <c r="C330" s="2415"/>
      <c r="D330" s="2415"/>
      <c r="E330" s="2415"/>
      <c r="F330" s="2416"/>
    </row>
    <row r="331" spans="2:6" ht="12.75" customHeight="1" x14ac:dyDescent="0.25">
      <c r="B331" s="2403"/>
      <c r="C331" s="675">
        <v>2023</v>
      </c>
      <c r="D331" s="675">
        <v>2024</v>
      </c>
      <c r="E331" s="675">
        <v>2025</v>
      </c>
      <c r="F331" s="675">
        <v>2026</v>
      </c>
    </row>
    <row r="332" spans="2:6" ht="15" customHeight="1" thickBot="1" x14ac:dyDescent="0.3">
      <c r="B332" s="2404"/>
      <c r="C332" s="676" t="s">
        <v>22</v>
      </c>
      <c r="D332" s="676" t="s">
        <v>23</v>
      </c>
      <c r="E332" s="676" t="s">
        <v>23</v>
      </c>
      <c r="F332" s="676" t="s">
        <v>23</v>
      </c>
    </row>
    <row r="333" spans="2:6" ht="21.75" customHeight="1" thickBot="1" x14ac:dyDescent="0.3">
      <c r="B333" s="679" t="s">
        <v>452</v>
      </c>
      <c r="C333" s="680">
        <f>C334+C335+C336+C337</f>
        <v>0</v>
      </c>
      <c r="D333" s="680">
        <f t="shared" ref="D333:F333" si="57">D334+D335+D336+D337</f>
        <v>0</v>
      </c>
      <c r="E333" s="680">
        <f t="shared" si="57"/>
        <v>0</v>
      </c>
      <c r="F333" s="680">
        <f t="shared" si="57"/>
        <v>0</v>
      </c>
    </row>
    <row r="334" spans="2:6" ht="19.5" thickBot="1" x14ac:dyDescent="0.3">
      <c r="B334" s="681" t="s">
        <v>437</v>
      </c>
      <c r="C334" s="680"/>
      <c r="D334" s="680"/>
      <c r="E334" s="680"/>
      <c r="F334" s="680"/>
    </row>
    <row r="335" spans="2:6" ht="19.5" thickBot="1" x14ac:dyDescent="0.3">
      <c r="B335" s="681" t="s">
        <v>453</v>
      </c>
      <c r="C335" s="680"/>
      <c r="D335" s="680"/>
      <c r="E335" s="680"/>
      <c r="F335" s="680"/>
    </row>
    <row r="336" spans="2:6" ht="19.5" thickBot="1" x14ac:dyDescent="0.3">
      <c r="B336" s="681" t="s">
        <v>454</v>
      </c>
      <c r="C336" s="680"/>
      <c r="D336" s="680"/>
      <c r="E336" s="680"/>
      <c r="F336" s="680"/>
    </row>
    <row r="337" spans="2:6" ht="19.5" thickBot="1" x14ac:dyDescent="0.3">
      <c r="B337" s="681" t="s">
        <v>455</v>
      </c>
      <c r="C337" s="680"/>
      <c r="D337" s="680"/>
      <c r="E337" s="680"/>
      <c r="F337" s="680"/>
    </row>
    <row r="338" spans="2:6" ht="19.5" thickBot="1" x14ac:dyDescent="0.3">
      <c r="B338" s="679" t="s">
        <v>456</v>
      </c>
      <c r="C338" s="683">
        <f>C339+C340+C341+C342</f>
        <v>0</v>
      </c>
      <c r="D338" s="683">
        <f t="shared" ref="D338:F338" si="58">D339+D340+D341+D342</f>
        <v>0</v>
      </c>
      <c r="E338" s="683">
        <f t="shared" si="58"/>
        <v>0</v>
      </c>
      <c r="F338" s="683">
        <f t="shared" si="58"/>
        <v>0</v>
      </c>
    </row>
    <row r="339" spans="2:6" ht="19.5" thickBot="1" x14ac:dyDescent="0.3">
      <c r="B339" s="681" t="s">
        <v>437</v>
      </c>
      <c r="C339" s="683"/>
      <c r="D339" s="683"/>
      <c r="E339" s="683"/>
      <c r="F339" s="683"/>
    </row>
    <row r="340" spans="2:6" ht="19.5" thickBot="1" x14ac:dyDescent="0.3">
      <c r="B340" s="681" t="s">
        <v>453</v>
      </c>
      <c r="C340" s="683"/>
      <c r="D340" s="683"/>
      <c r="E340" s="683"/>
      <c r="F340" s="683"/>
    </row>
    <row r="341" spans="2:6" ht="19.5" thickBot="1" x14ac:dyDescent="0.3">
      <c r="B341" s="681" t="s">
        <v>454</v>
      </c>
      <c r="C341" s="683"/>
      <c r="D341" s="683"/>
      <c r="E341" s="683"/>
      <c r="F341" s="683"/>
    </row>
    <row r="342" spans="2:6" ht="19.5" thickBot="1" x14ac:dyDescent="0.3">
      <c r="B342" s="681" t="s">
        <v>455</v>
      </c>
      <c r="C342" s="683"/>
      <c r="D342" s="683"/>
      <c r="E342" s="683"/>
      <c r="F342" s="683"/>
    </row>
    <row r="343" spans="2:6" ht="19.5" thickBot="1" x14ac:dyDescent="0.3">
      <c r="B343" s="687" t="s">
        <v>445</v>
      </c>
      <c r="C343" s="683">
        <f>C333+C338</f>
        <v>0</v>
      </c>
      <c r="D343" s="683">
        <f t="shared" ref="D343:F343" si="59">D333+D338</f>
        <v>0</v>
      </c>
      <c r="E343" s="683">
        <f t="shared" si="59"/>
        <v>0</v>
      </c>
      <c r="F343" s="683">
        <f t="shared" si="59"/>
        <v>0</v>
      </c>
    </row>
    <row r="344" spans="2:6" ht="19.5" thickBot="1" x14ac:dyDescent="0.3">
      <c r="B344" s="703"/>
      <c r="C344" s="704"/>
      <c r="D344" s="704"/>
      <c r="E344" s="704"/>
      <c r="F344" s="704"/>
    </row>
    <row r="345" spans="2:6" ht="27" customHeight="1" thickBot="1" x14ac:dyDescent="0.3">
      <c r="B345" s="670" t="s">
        <v>475</v>
      </c>
      <c r="C345" s="705">
        <f>+C220+C144+C66+C29+C169+C103+C325+C299+C274+C249+C194</f>
        <v>61481</v>
      </c>
      <c r="D345" s="705">
        <f>+D220+D144+D66+D29+D169+D103+D325+D299+D274+D249+D194</f>
        <v>52331</v>
      </c>
      <c r="E345" s="705">
        <f>+E220+E144+E66+E29+E169+E103+E325+E299+E274+E249+E194</f>
        <v>52331</v>
      </c>
      <c r="F345" s="705">
        <f>+F220+F144+F66+F29+F169+F103+F325+F299+F274+F249+F194</f>
        <v>52331</v>
      </c>
    </row>
    <row r="346" spans="2:6" ht="38.25" thickBot="1" x14ac:dyDescent="0.3">
      <c r="B346" s="670" t="s">
        <v>476</v>
      </c>
      <c r="C346" s="705">
        <f>+C238+C212+C132+C95+C58+C343+C317+C292+C267+C187+C162</f>
        <v>61481</v>
      </c>
      <c r="D346" s="705">
        <f>+D238+D212+D132+D95+D58+D343+D317+D292+D267+D187+D162</f>
        <v>52331</v>
      </c>
      <c r="E346" s="705">
        <f>+E238+E212+E132+E95+E58+E343+E317+E292+E267+E187+E162</f>
        <v>52331</v>
      </c>
      <c r="F346" s="705">
        <f>+F238+F212+F132+F95+F58+F343+F317+F292+F267+F187+F162</f>
        <v>52331</v>
      </c>
    </row>
    <row r="347" spans="2:6" ht="20.25" customHeight="1" thickBot="1" x14ac:dyDescent="0.3">
      <c r="B347" s="679" t="s">
        <v>436</v>
      </c>
      <c r="C347" s="706">
        <f>C348+C349</f>
        <v>36922</v>
      </c>
      <c r="D347" s="706">
        <f t="shared" ref="D347:F347" si="60">D348+D349</f>
        <v>29922</v>
      </c>
      <c r="E347" s="706">
        <f t="shared" si="60"/>
        <v>29922</v>
      </c>
      <c r="F347" s="706">
        <f t="shared" si="60"/>
        <v>29922</v>
      </c>
    </row>
    <row r="348" spans="2:6" ht="20.25" customHeight="1" thickBot="1" x14ac:dyDescent="0.3">
      <c r="B348" s="681" t="s">
        <v>437</v>
      </c>
      <c r="C348" s="683">
        <f t="shared" ref="C348:F349" si="61">C38+C75+C112</f>
        <v>36922</v>
      </c>
      <c r="D348" s="683">
        <f t="shared" si="61"/>
        <v>29922</v>
      </c>
      <c r="E348" s="683">
        <f t="shared" si="61"/>
        <v>29922</v>
      </c>
      <c r="F348" s="683">
        <f t="shared" si="61"/>
        <v>29922</v>
      </c>
    </row>
    <row r="349" spans="2:6" ht="20.25" customHeight="1" thickBot="1" x14ac:dyDescent="0.3">
      <c r="B349" s="681" t="s">
        <v>477</v>
      </c>
      <c r="C349" s="683">
        <f t="shared" si="61"/>
        <v>0</v>
      </c>
      <c r="D349" s="683">
        <f t="shared" si="61"/>
        <v>0</v>
      </c>
      <c r="E349" s="683">
        <f t="shared" si="61"/>
        <v>0</v>
      </c>
      <c r="F349" s="683">
        <f t="shared" si="61"/>
        <v>0</v>
      </c>
    </row>
    <row r="350" spans="2:6" ht="20.25" customHeight="1" thickBot="1" x14ac:dyDescent="0.3">
      <c r="B350" s="679" t="s">
        <v>478</v>
      </c>
      <c r="C350" s="706">
        <f>C351+C352</f>
        <v>6799</v>
      </c>
      <c r="D350" s="706">
        <f t="shared" ref="D350:F350" si="62">D351+D352</f>
        <v>4799</v>
      </c>
      <c r="E350" s="706">
        <f t="shared" si="62"/>
        <v>4799</v>
      </c>
      <c r="F350" s="706">
        <f t="shared" si="62"/>
        <v>4799</v>
      </c>
    </row>
    <row r="351" spans="2:6" ht="20.25" customHeight="1" thickBot="1" x14ac:dyDescent="0.3">
      <c r="B351" s="681" t="s">
        <v>437</v>
      </c>
      <c r="C351" s="680">
        <f>C41+C78+C115</f>
        <v>6799</v>
      </c>
      <c r="D351" s="680">
        <f>D41+D78+D115</f>
        <v>4799</v>
      </c>
      <c r="E351" s="680">
        <f>E41+E78+E115</f>
        <v>4799</v>
      </c>
      <c r="F351" s="680">
        <f>F41+F78+F115</f>
        <v>4799</v>
      </c>
    </row>
    <row r="352" spans="2:6" ht="20.25" customHeight="1" thickBot="1" x14ac:dyDescent="0.3">
      <c r="B352" s="681" t="s">
        <v>477</v>
      </c>
      <c r="C352" s="683">
        <f>C42+C79+C113</f>
        <v>0</v>
      </c>
      <c r="D352" s="683">
        <f>D42+D79+D113</f>
        <v>0</v>
      </c>
      <c r="E352" s="683">
        <f>E42+E79+E113</f>
        <v>0</v>
      </c>
      <c r="F352" s="683">
        <f>F42+F79+F113</f>
        <v>0</v>
      </c>
    </row>
    <row r="353" spans="2:6" ht="20.25" customHeight="1" thickBot="1" x14ac:dyDescent="0.3">
      <c r="B353" s="679" t="s">
        <v>440</v>
      </c>
      <c r="C353" s="706">
        <f>C354+C355</f>
        <v>16760</v>
      </c>
      <c r="D353" s="706">
        <f t="shared" ref="D353:F353" si="63">D354+D355</f>
        <v>16610</v>
      </c>
      <c r="E353" s="706">
        <f t="shared" si="63"/>
        <v>16610</v>
      </c>
      <c r="F353" s="706">
        <f t="shared" si="63"/>
        <v>16610</v>
      </c>
    </row>
    <row r="354" spans="2:6" ht="20.25" customHeight="1" thickBot="1" x14ac:dyDescent="0.3">
      <c r="B354" s="681" t="s">
        <v>437</v>
      </c>
      <c r="C354" s="683">
        <f t="shared" ref="C354:F355" si="64">C44+C81+C118</f>
        <v>16760</v>
      </c>
      <c r="D354" s="683">
        <f t="shared" si="64"/>
        <v>16610</v>
      </c>
      <c r="E354" s="683">
        <f t="shared" si="64"/>
        <v>16610</v>
      </c>
      <c r="F354" s="683">
        <f t="shared" si="64"/>
        <v>16610</v>
      </c>
    </row>
    <row r="355" spans="2:6" ht="19.5" thickBot="1" x14ac:dyDescent="0.3">
      <c r="B355" s="681" t="s">
        <v>477</v>
      </c>
      <c r="C355" s="683">
        <f t="shared" si="64"/>
        <v>0</v>
      </c>
      <c r="D355" s="683">
        <f t="shared" si="64"/>
        <v>0</v>
      </c>
      <c r="E355" s="683">
        <f t="shared" si="64"/>
        <v>0</v>
      </c>
      <c r="F355" s="683">
        <f t="shared" si="64"/>
        <v>0</v>
      </c>
    </row>
    <row r="356" spans="2:6" ht="19.5" thickBot="1" x14ac:dyDescent="0.3">
      <c r="B356" s="679" t="s">
        <v>441</v>
      </c>
      <c r="C356" s="706">
        <f>C357+C358</f>
        <v>0</v>
      </c>
      <c r="D356" s="706">
        <f t="shared" ref="D356:F356" si="65">D357+D358</f>
        <v>0</v>
      </c>
      <c r="E356" s="706">
        <f t="shared" si="65"/>
        <v>0</v>
      </c>
      <c r="F356" s="706">
        <f t="shared" si="65"/>
        <v>0</v>
      </c>
    </row>
    <row r="357" spans="2:6" ht="19.5" thickBot="1" x14ac:dyDescent="0.3">
      <c r="B357" s="681" t="s">
        <v>437</v>
      </c>
      <c r="C357" s="680">
        <f t="shared" ref="C357:F358" si="66">C47+C84+C121</f>
        <v>0</v>
      </c>
      <c r="D357" s="680">
        <f t="shared" si="66"/>
        <v>0</v>
      </c>
      <c r="E357" s="680">
        <f t="shared" si="66"/>
        <v>0</v>
      </c>
      <c r="F357" s="680">
        <f t="shared" si="66"/>
        <v>0</v>
      </c>
    </row>
    <row r="358" spans="2:6" ht="19.5" thickBot="1" x14ac:dyDescent="0.3">
      <c r="B358" s="681" t="s">
        <v>477</v>
      </c>
      <c r="C358" s="683">
        <f t="shared" si="66"/>
        <v>0</v>
      </c>
      <c r="D358" s="683">
        <f t="shared" si="66"/>
        <v>0</v>
      </c>
      <c r="E358" s="683">
        <f t="shared" si="66"/>
        <v>0</v>
      </c>
      <c r="F358" s="683">
        <f t="shared" si="66"/>
        <v>0</v>
      </c>
    </row>
    <row r="359" spans="2:6" ht="19.5" thickBot="1" x14ac:dyDescent="0.3">
      <c r="B359" s="679" t="s">
        <v>442</v>
      </c>
      <c r="C359" s="706">
        <f>C360+C361</f>
        <v>0</v>
      </c>
      <c r="D359" s="706">
        <f t="shared" ref="D359:F359" si="67">D360+D361</f>
        <v>0</v>
      </c>
      <c r="E359" s="706">
        <f t="shared" si="67"/>
        <v>0</v>
      </c>
      <c r="F359" s="706">
        <f t="shared" si="67"/>
        <v>0</v>
      </c>
    </row>
    <row r="360" spans="2:6" ht="19.5" thickBot="1" x14ac:dyDescent="0.3">
      <c r="B360" s="681" t="s">
        <v>437</v>
      </c>
      <c r="C360" s="680">
        <f t="shared" ref="C360:F361" si="68">C50+C87+C124</f>
        <v>0</v>
      </c>
      <c r="D360" s="680">
        <f t="shared" si="68"/>
        <v>0</v>
      </c>
      <c r="E360" s="680">
        <f t="shared" si="68"/>
        <v>0</v>
      </c>
      <c r="F360" s="680">
        <f t="shared" si="68"/>
        <v>0</v>
      </c>
    </row>
    <row r="361" spans="2:6" ht="19.5" thickBot="1" x14ac:dyDescent="0.3">
      <c r="B361" s="681" t="s">
        <v>477</v>
      </c>
      <c r="C361" s="683">
        <f t="shared" si="68"/>
        <v>0</v>
      </c>
      <c r="D361" s="683">
        <f t="shared" si="68"/>
        <v>0</v>
      </c>
      <c r="E361" s="683">
        <f t="shared" si="68"/>
        <v>0</v>
      </c>
      <c r="F361" s="683">
        <f t="shared" si="68"/>
        <v>0</v>
      </c>
    </row>
    <row r="362" spans="2:6" ht="19.5" thickBot="1" x14ac:dyDescent="0.3">
      <c r="B362" s="679" t="s">
        <v>443</v>
      </c>
      <c r="C362" s="706">
        <f>C363+C364</f>
        <v>0</v>
      </c>
      <c r="D362" s="706">
        <f>D363+D364</f>
        <v>0</v>
      </c>
      <c r="E362" s="706">
        <f t="shared" ref="E362:F362" si="69">E363+E364</f>
        <v>0</v>
      </c>
      <c r="F362" s="706">
        <f t="shared" si="69"/>
        <v>0</v>
      </c>
    </row>
    <row r="363" spans="2:6" ht="19.5" thickBot="1" x14ac:dyDescent="0.3">
      <c r="B363" s="681" t="s">
        <v>437</v>
      </c>
      <c r="C363" s="680">
        <f t="shared" ref="C363:F364" si="70">C53+C90+C127</f>
        <v>0</v>
      </c>
      <c r="D363" s="680">
        <f t="shared" si="70"/>
        <v>0</v>
      </c>
      <c r="E363" s="680">
        <f t="shared" si="70"/>
        <v>0</v>
      </c>
      <c r="F363" s="680">
        <f t="shared" si="70"/>
        <v>0</v>
      </c>
    </row>
    <row r="364" spans="2:6" ht="19.5" thickBot="1" x14ac:dyDescent="0.3">
      <c r="B364" s="681" t="s">
        <v>477</v>
      </c>
      <c r="C364" s="683">
        <f t="shared" si="70"/>
        <v>0</v>
      </c>
      <c r="D364" s="683">
        <f t="shared" si="70"/>
        <v>0</v>
      </c>
      <c r="E364" s="683">
        <f t="shared" si="70"/>
        <v>0</v>
      </c>
      <c r="F364" s="683">
        <f t="shared" si="70"/>
        <v>0</v>
      </c>
    </row>
    <row r="365" spans="2:6" ht="19.5" thickBot="1" x14ac:dyDescent="0.3">
      <c r="B365" s="679" t="s">
        <v>444</v>
      </c>
      <c r="C365" s="706">
        <f>C92+C55</f>
        <v>0</v>
      </c>
      <c r="D365" s="706">
        <f>D92+D55</f>
        <v>0</v>
      </c>
      <c r="E365" s="706">
        <f>E92+E55</f>
        <v>0</v>
      </c>
      <c r="F365" s="706">
        <f>F92+F55</f>
        <v>0</v>
      </c>
    </row>
    <row r="366" spans="2:6" ht="19.5" thickBot="1" x14ac:dyDescent="0.3">
      <c r="B366" s="681" t="s">
        <v>437</v>
      </c>
      <c r="C366" s="680">
        <f t="shared" ref="C366:F367" si="71">C56+C93+C130</f>
        <v>0</v>
      </c>
      <c r="D366" s="680">
        <f t="shared" si="71"/>
        <v>0</v>
      </c>
      <c r="E366" s="680">
        <f t="shared" si="71"/>
        <v>0</v>
      </c>
      <c r="F366" s="680">
        <f t="shared" si="71"/>
        <v>0</v>
      </c>
    </row>
    <row r="367" spans="2:6" ht="19.5" thickBot="1" x14ac:dyDescent="0.3">
      <c r="B367" s="681" t="s">
        <v>477</v>
      </c>
      <c r="C367" s="683">
        <f t="shared" si="71"/>
        <v>0</v>
      </c>
      <c r="D367" s="683">
        <f t="shared" si="71"/>
        <v>0</v>
      </c>
      <c r="E367" s="683">
        <f t="shared" si="71"/>
        <v>0</v>
      </c>
      <c r="F367" s="683">
        <f t="shared" si="71"/>
        <v>0</v>
      </c>
    </row>
    <row r="368" spans="2:6" ht="19.5" thickBot="1" x14ac:dyDescent="0.3">
      <c r="B368" s="679" t="s">
        <v>479</v>
      </c>
      <c r="C368" s="706">
        <f>C369+C370+C371+C372</f>
        <v>0</v>
      </c>
      <c r="D368" s="706">
        <f t="shared" ref="D368:F368" si="72">D369+D370+D371+D372</f>
        <v>0</v>
      </c>
      <c r="E368" s="706">
        <f t="shared" si="72"/>
        <v>0</v>
      </c>
      <c r="F368" s="706">
        <f t="shared" si="72"/>
        <v>0</v>
      </c>
    </row>
    <row r="369" spans="2:6" ht="19.5" thickBot="1" x14ac:dyDescent="0.3">
      <c r="B369" s="681" t="s">
        <v>437</v>
      </c>
      <c r="C369" s="680">
        <f t="shared" ref="C369:F372" si="73">C153+C178+C203+C229+C258+C283+C308+C334</f>
        <v>0</v>
      </c>
      <c r="D369" s="680">
        <f t="shared" si="73"/>
        <v>0</v>
      </c>
      <c r="E369" s="680">
        <f t="shared" si="73"/>
        <v>0</v>
      </c>
      <c r="F369" s="680">
        <f t="shared" si="73"/>
        <v>0</v>
      </c>
    </row>
    <row r="370" spans="2:6" ht="19.5" thickBot="1" x14ac:dyDescent="0.3">
      <c r="B370" s="681" t="s">
        <v>480</v>
      </c>
      <c r="C370" s="680">
        <f t="shared" si="73"/>
        <v>0</v>
      </c>
      <c r="D370" s="680">
        <f t="shared" si="73"/>
        <v>0</v>
      </c>
      <c r="E370" s="680">
        <f t="shared" si="73"/>
        <v>0</v>
      </c>
      <c r="F370" s="680">
        <f t="shared" si="73"/>
        <v>0</v>
      </c>
    </row>
    <row r="371" spans="2:6" ht="19.5" thickBot="1" x14ac:dyDescent="0.3">
      <c r="B371" s="681" t="s">
        <v>454</v>
      </c>
      <c r="C371" s="680">
        <f t="shared" si="73"/>
        <v>0</v>
      </c>
      <c r="D371" s="680">
        <f t="shared" si="73"/>
        <v>0</v>
      </c>
      <c r="E371" s="680">
        <f t="shared" si="73"/>
        <v>0</v>
      </c>
      <c r="F371" s="680">
        <f t="shared" si="73"/>
        <v>0</v>
      </c>
    </row>
    <row r="372" spans="2:6" ht="19.5" thickBot="1" x14ac:dyDescent="0.3">
      <c r="B372" s="681" t="s">
        <v>455</v>
      </c>
      <c r="C372" s="680">
        <f t="shared" si="73"/>
        <v>0</v>
      </c>
      <c r="D372" s="680">
        <f t="shared" si="73"/>
        <v>0</v>
      </c>
      <c r="E372" s="680">
        <f t="shared" si="73"/>
        <v>0</v>
      </c>
      <c r="F372" s="680">
        <f t="shared" si="73"/>
        <v>0</v>
      </c>
    </row>
    <row r="373" spans="2:6" ht="18.75" customHeight="1" thickBot="1" x14ac:dyDescent="0.3">
      <c r="B373" s="679" t="s">
        <v>481</v>
      </c>
      <c r="C373" s="706">
        <f>C374+C375+C376+C377</f>
        <v>1000</v>
      </c>
      <c r="D373" s="706">
        <f t="shared" ref="D373:F373" si="74">D374+D375+D376+D377</f>
        <v>1000</v>
      </c>
      <c r="E373" s="706">
        <f t="shared" si="74"/>
        <v>1000</v>
      </c>
      <c r="F373" s="706">
        <f t="shared" si="74"/>
        <v>1000</v>
      </c>
    </row>
    <row r="374" spans="2:6" ht="18.75" customHeight="1" thickBot="1" x14ac:dyDescent="0.3">
      <c r="B374" s="681" t="s">
        <v>437</v>
      </c>
      <c r="C374" s="680">
        <f t="shared" ref="C374:F377" si="75">C158+C183+C208+C234+C263+C288+C313+C339</f>
        <v>1000</v>
      </c>
      <c r="D374" s="680">
        <f t="shared" si="75"/>
        <v>1000</v>
      </c>
      <c r="E374" s="680">
        <f t="shared" si="75"/>
        <v>1000</v>
      </c>
      <c r="F374" s="680">
        <f t="shared" si="75"/>
        <v>1000</v>
      </c>
    </row>
    <row r="375" spans="2:6" ht="19.5" thickBot="1" x14ac:dyDescent="0.3">
      <c r="B375" s="681" t="s">
        <v>480</v>
      </c>
      <c r="C375" s="680">
        <f t="shared" si="75"/>
        <v>0</v>
      </c>
      <c r="D375" s="680">
        <f t="shared" si="75"/>
        <v>0</v>
      </c>
      <c r="E375" s="680">
        <f t="shared" si="75"/>
        <v>0</v>
      </c>
      <c r="F375" s="680">
        <f t="shared" si="75"/>
        <v>0</v>
      </c>
    </row>
    <row r="376" spans="2:6" ht="19.5" thickBot="1" x14ac:dyDescent="0.3">
      <c r="B376" s="681" t="s">
        <v>454</v>
      </c>
      <c r="C376" s="680">
        <f t="shared" si="75"/>
        <v>0</v>
      </c>
      <c r="D376" s="680">
        <f t="shared" si="75"/>
        <v>0</v>
      </c>
      <c r="E376" s="680">
        <f t="shared" si="75"/>
        <v>0</v>
      </c>
      <c r="F376" s="680">
        <f t="shared" si="75"/>
        <v>0</v>
      </c>
    </row>
    <row r="377" spans="2:6" ht="19.5" thickBot="1" x14ac:dyDescent="0.3">
      <c r="B377" s="681" t="s">
        <v>455</v>
      </c>
      <c r="C377" s="680">
        <f t="shared" si="75"/>
        <v>0</v>
      </c>
      <c r="D377" s="680">
        <f t="shared" si="75"/>
        <v>0</v>
      </c>
      <c r="E377" s="680">
        <f t="shared" si="75"/>
        <v>0</v>
      </c>
      <c r="F377" s="680">
        <f t="shared" si="75"/>
        <v>0</v>
      </c>
    </row>
    <row r="378" spans="2:6" ht="19.5" thickBot="1" x14ac:dyDescent="0.3">
      <c r="B378" s="688" t="s">
        <v>482</v>
      </c>
      <c r="C378" s="689">
        <f>IF(C346-C345=0,0,"Error")</f>
        <v>0</v>
      </c>
      <c r="D378" s="689">
        <f>IF(D346-D345=0,0,"Error")</f>
        <v>0</v>
      </c>
      <c r="E378" s="689">
        <f>IF(E346-E345=0,0,"Error")</f>
        <v>0</v>
      </c>
      <c r="F378" s="689">
        <f>IF(F346-F345=0,0,"Error")</f>
        <v>0</v>
      </c>
    </row>
    <row r="379" spans="2:6" x14ac:dyDescent="0.25">
      <c r="B379" s="707"/>
      <c r="C379" s="708"/>
      <c r="D379" s="708"/>
      <c r="E379" s="708"/>
      <c r="F379" s="708"/>
    </row>
  </sheetData>
  <mergeCells count="84">
    <mergeCell ref="B22:F22"/>
    <mergeCell ref="B3:F3"/>
    <mergeCell ref="C5:F5"/>
    <mergeCell ref="C6:F6"/>
    <mergeCell ref="C7:F7"/>
    <mergeCell ref="B8:F8"/>
    <mergeCell ref="B9:F11"/>
    <mergeCell ref="C12:F12"/>
    <mergeCell ref="B13:B14"/>
    <mergeCell ref="C17:F17"/>
    <mergeCell ref="B18:F18"/>
    <mergeCell ref="B21:F21"/>
    <mergeCell ref="B72:B73"/>
    <mergeCell ref="C23:F23"/>
    <mergeCell ref="C24:F24"/>
    <mergeCell ref="C25:F25"/>
    <mergeCell ref="B26:B27"/>
    <mergeCell ref="B34:F34"/>
    <mergeCell ref="B35:B36"/>
    <mergeCell ref="C60:F60"/>
    <mergeCell ref="C61:F61"/>
    <mergeCell ref="C62:F62"/>
    <mergeCell ref="B63:B64"/>
    <mergeCell ref="B71:F71"/>
    <mergeCell ref="C139:F139"/>
    <mergeCell ref="C97:F97"/>
    <mergeCell ref="C98:F98"/>
    <mergeCell ref="C99:F99"/>
    <mergeCell ref="B100:B101"/>
    <mergeCell ref="B108:F108"/>
    <mergeCell ref="B109:B110"/>
    <mergeCell ref="B134:F134"/>
    <mergeCell ref="B135:F135"/>
    <mergeCell ref="C136:F136"/>
    <mergeCell ref="E137:F137"/>
    <mergeCell ref="C138:F138"/>
    <mergeCell ref="C190:F190"/>
    <mergeCell ref="C140:F140"/>
    <mergeCell ref="B141:B142"/>
    <mergeCell ref="B149:F149"/>
    <mergeCell ref="B150:B151"/>
    <mergeCell ref="E163:F163"/>
    <mergeCell ref="C164:F164"/>
    <mergeCell ref="C165:F165"/>
    <mergeCell ref="B166:B167"/>
    <mergeCell ref="B174:F174"/>
    <mergeCell ref="B175:B176"/>
    <mergeCell ref="C189:F189"/>
    <mergeCell ref="C241:F241"/>
    <mergeCell ref="B191:B192"/>
    <mergeCell ref="B199:F199"/>
    <mergeCell ref="B200:B201"/>
    <mergeCell ref="C213:F213"/>
    <mergeCell ref="C215:F215"/>
    <mergeCell ref="C216:F216"/>
    <mergeCell ref="B217:B218"/>
    <mergeCell ref="B225:F225"/>
    <mergeCell ref="B226:B227"/>
    <mergeCell ref="B239:F239"/>
    <mergeCell ref="B240:F240"/>
    <mergeCell ref="E242:F242"/>
    <mergeCell ref="C243:F243"/>
    <mergeCell ref="C244:F244"/>
    <mergeCell ref="C245:F245"/>
    <mergeCell ref="B246:B247"/>
    <mergeCell ref="B304:F304"/>
    <mergeCell ref="B254:F254"/>
    <mergeCell ref="B255:B256"/>
    <mergeCell ref="E268:F268"/>
    <mergeCell ref="C269:F269"/>
    <mergeCell ref="C270:F270"/>
    <mergeCell ref="B271:B272"/>
    <mergeCell ref="B279:F279"/>
    <mergeCell ref="B280:B281"/>
    <mergeCell ref="C294:F294"/>
    <mergeCell ref="C295:F295"/>
    <mergeCell ref="B296:B297"/>
    <mergeCell ref="B331:B332"/>
    <mergeCell ref="B305:B306"/>
    <mergeCell ref="C318:F318"/>
    <mergeCell ref="C320:F320"/>
    <mergeCell ref="C321:F321"/>
    <mergeCell ref="B322:B323"/>
    <mergeCell ref="B330:F330"/>
  </mergeCells>
  <pageMargins left="0.34" right="0.31" top="0.56999999999999995" bottom="0.28999999999999998" header="0.3" footer="0.3"/>
  <pageSetup scale="42" fitToHeight="0" orientation="portrait" r:id="rId1"/>
  <rowBreaks count="4" manualBreakCount="4">
    <brk id="133" max="5" man="1"/>
    <brk id="213" max="5" man="1"/>
    <brk id="292" max="5" man="1"/>
    <brk id="347" max="5" man="1"/>
  </rowBreaks>
  <colBreaks count="1" manualBreakCount="1">
    <brk id="6" max="383"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77"/>
  <sheetViews>
    <sheetView view="pageBreakPreview" topLeftCell="A342" zoomScale="60" zoomScaleNormal="120" workbookViewId="0">
      <selection activeCell="F388" sqref="F388"/>
    </sheetView>
  </sheetViews>
  <sheetFormatPr defaultColWidth="12.140625" defaultRowHeight="15" x14ac:dyDescent="0.25"/>
  <cols>
    <col min="1" max="1" width="10" style="710" customWidth="1"/>
    <col min="2" max="2" width="32.5703125" style="710" customWidth="1"/>
    <col min="3" max="3" width="15.140625" style="710" customWidth="1"/>
    <col min="4" max="6" width="12.140625" style="710"/>
    <col min="7" max="7" width="0" style="710" hidden="1" customWidth="1"/>
    <col min="8" max="8" width="12" style="710" hidden="1" customWidth="1"/>
    <col min="9" max="17" width="0" style="710" hidden="1" customWidth="1"/>
    <col min="18" max="16384" width="12.140625" style="710"/>
  </cols>
  <sheetData>
    <row r="2" spans="1:7" x14ac:dyDescent="0.25">
      <c r="A2" s="2520" t="s">
        <v>402</v>
      </c>
      <c r="B2" s="2520"/>
      <c r="C2" s="2520"/>
      <c r="D2" s="2520"/>
      <c r="E2" s="2520"/>
      <c r="F2" s="2520"/>
      <c r="G2" s="2520"/>
    </row>
    <row r="3" spans="1:7" x14ac:dyDescent="0.25">
      <c r="A3" s="709"/>
      <c r="B3" s="2521" t="s">
        <v>403</v>
      </c>
      <c r="C3" s="2521"/>
      <c r="D3" s="2521"/>
      <c r="E3" s="2521"/>
      <c r="F3" s="2521"/>
      <c r="G3" s="709"/>
    </row>
    <row r="4" spans="1:7" ht="15.75" thickBot="1" x14ac:dyDescent="0.3"/>
    <row r="5" spans="1:7" ht="21.75" customHeight="1" thickBot="1" x14ac:dyDescent="0.3">
      <c r="B5" s="711" t="s">
        <v>6</v>
      </c>
      <c r="C5" s="2522" t="s">
        <v>748</v>
      </c>
      <c r="D5" s="2522"/>
      <c r="E5" s="2522"/>
      <c r="F5" s="2522"/>
    </row>
    <row r="6" spans="1:7" ht="21.75" customHeight="1" thickBot="1" x14ac:dyDescent="0.3">
      <c r="B6" s="711" t="s">
        <v>8</v>
      </c>
      <c r="C6" s="2523" t="s">
        <v>749</v>
      </c>
      <c r="D6" s="2524"/>
      <c r="E6" s="2524"/>
      <c r="F6" s="2525"/>
    </row>
    <row r="7" spans="1:7" ht="22.5" customHeight="1" thickBot="1" x14ac:dyDescent="0.3">
      <c r="B7" s="711" t="s">
        <v>10</v>
      </c>
      <c r="C7" s="2526" t="s">
        <v>406</v>
      </c>
      <c r="D7" s="2527"/>
      <c r="E7" s="2527"/>
      <c r="F7" s="2528"/>
    </row>
    <row r="8" spans="1:7" ht="15.75" thickBot="1" x14ac:dyDescent="0.3">
      <c r="B8" s="2517" t="s">
        <v>12</v>
      </c>
      <c r="C8" s="2518"/>
      <c r="D8" s="2518"/>
      <c r="E8" s="2518"/>
      <c r="F8" s="2519"/>
    </row>
    <row r="9" spans="1:7" ht="15.75" thickBot="1" x14ac:dyDescent="0.3">
      <c r="B9" s="2505" t="s">
        <v>750</v>
      </c>
      <c r="C9" s="2506"/>
      <c r="D9" s="2506"/>
      <c r="E9" s="2506"/>
      <c r="F9" s="2507"/>
    </row>
    <row r="10" spans="1:7" ht="15.75" thickBot="1" x14ac:dyDescent="0.3">
      <c r="B10" s="2505"/>
      <c r="C10" s="2506"/>
      <c r="D10" s="2506"/>
      <c r="E10" s="2506"/>
      <c r="F10" s="2507"/>
    </row>
    <row r="11" spans="1:7" ht="15.75" thickBot="1" x14ac:dyDescent="0.3">
      <c r="B11" s="2505"/>
      <c r="C11" s="2506"/>
      <c r="D11" s="2506"/>
      <c r="E11" s="2506"/>
      <c r="F11" s="2507"/>
    </row>
    <row r="12" spans="1:7" ht="42" customHeight="1" x14ac:dyDescent="0.25">
      <c r="B12" s="712" t="s">
        <v>14</v>
      </c>
      <c r="C12" s="2508" t="s">
        <v>751</v>
      </c>
      <c r="D12" s="2509"/>
      <c r="E12" s="2509"/>
      <c r="F12" s="2510"/>
    </row>
    <row r="13" spans="1:7" x14ac:dyDescent="0.25">
      <c r="B13" s="713" t="s">
        <v>179</v>
      </c>
      <c r="C13" s="714">
        <v>2023</v>
      </c>
      <c r="D13" s="714">
        <v>2024</v>
      </c>
      <c r="E13" s="714">
        <v>2025</v>
      </c>
      <c r="F13" s="714">
        <v>2026</v>
      </c>
    </row>
    <row r="14" spans="1:7" x14ac:dyDescent="0.25">
      <c r="B14" s="715" t="s">
        <v>22</v>
      </c>
      <c r="C14" s="716">
        <v>91503</v>
      </c>
      <c r="D14" s="716">
        <v>81403</v>
      </c>
      <c r="E14" s="716">
        <v>81203</v>
      </c>
      <c r="F14" s="716">
        <v>81203</v>
      </c>
    </row>
    <row r="15" spans="1:7" ht="68.25" thickBot="1" x14ac:dyDescent="0.3">
      <c r="B15" s="717" t="s">
        <v>752</v>
      </c>
      <c r="C15" s="718">
        <v>650</v>
      </c>
      <c r="D15" s="718">
        <v>670</v>
      </c>
      <c r="E15" s="718">
        <v>680</v>
      </c>
      <c r="F15" s="718">
        <v>700</v>
      </c>
    </row>
    <row r="16" spans="1:7" ht="24" customHeight="1" thickBot="1" x14ac:dyDescent="0.3">
      <c r="B16" s="719" t="s">
        <v>422</v>
      </c>
      <c r="C16" s="2511" t="s">
        <v>753</v>
      </c>
      <c r="D16" s="2512"/>
      <c r="E16" s="2512"/>
      <c r="F16" s="2513"/>
    </row>
    <row r="17" spans="2:12" ht="15.75" thickBot="1" x14ac:dyDescent="0.3">
      <c r="B17" s="2468" t="s">
        <v>489</v>
      </c>
      <c r="C17" s="2469"/>
      <c r="D17" s="2469"/>
      <c r="E17" s="2469"/>
      <c r="F17" s="2470"/>
      <c r="I17" s="720"/>
      <c r="K17" s="720"/>
    </row>
    <row r="18" spans="2:12" ht="34.5" thickBot="1" x14ac:dyDescent="0.3">
      <c r="B18" s="721" t="s">
        <v>754</v>
      </c>
      <c r="C18" s="722">
        <v>1</v>
      </c>
      <c r="D18" s="722">
        <v>1</v>
      </c>
      <c r="E18" s="722">
        <v>1</v>
      </c>
      <c r="F18" s="722">
        <v>1</v>
      </c>
      <c r="H18" s="723"/>
    </row>
    <row r="19" spans="2:12" ht="15.75" thickBot="1" x14ac:dyDescent="0.3">
      <c r="B19" s="2514" t="s">
        <v>493</v>
      </c>
      <c r="C19" s="2515"/>
      <c r="D19" s="2515"/>
      <c r="E19" s="2515"/>
      <c r="F19" s="2516"/>
    </row>
    <row r="20" spans="2:12" ht="15.75" thickBot="1" x14ac:dyDescent="0.3">
      <c r="B20" s="2487" t="s">
        <v>424</v>
      </c>
      <c r="C20" s="2488"/>
      <c r="D20" s="2488"/>
      <c r="E20" s="2488"/>
      <c r="F20" s="2489"/>
    </row>
    <row r="21" spans="2:12" ht="15.75" thickBot="1" x14ac:dyDescent="0.3">
      <c r="B21" s="724" t="s">
        <v>425</v>
      </c>
      <c r="C21" s="2502" t="s">
        <v>755</v>
      </c>
      <c r="D21" s="2503"/>
      <c r="E21" s="2503"/>
      <c r="F21" s="2504"/>
    </row>
    <row r="22" spans="2:12" ht="26.25" customHeight="1" thickBot="1" x14ac:dyDescent="0.3">
      <c r="B22" s="721" t="s">
        <v>427</v>
      </c>
      <c r="C22" s="2468" t="s">
        <v>756</v>
      </c>
      <c r="D22" s="2469"/>
      <c r="E22" s="2469"/>
      <c r="F22" s="2470"/>
    </row>
    <row r="23" spans="2:12" ht="15.75" thickBot="1" x14ac:dyDescent="0.3">
      <c r="B23" s="721" t="s">
        <v>21</v>
      </c>
      <c r="C23" s="2471" t="s">
        <v>757</v>
      </c>
      <c r="D23" s="2472"/>
      <c r="E23" s="2472"/>
      <c r="F23" s="2473"/>
    </row>
    <row r="24" spans="2:12" x14ac:dyDescent="0.25">
      <c r="B24" s="2463"/>
      <c r="C24" s="728">
        <v>2023</v>
      </c>
      <c r="D24" s="728">
        <v>2024</v>
      </c>
      <c r="E24" s="728">
        <v>2025</v>
      </c>
      <c r="F24" s="728">
        <v>2026</v>
      </c>
    </row>
    <row r="25" spans="2:12" ht="15.75" thickBot="1" x14ac:dyDescent="0.3">
      <c r="B25" s="2464"/>
      <c r="C25" s="729" t="s">
        <v>22</v>
      </c>
      <c r="D25" s="729" t="s">
        <v>23</v>
      </c>
      <c r="E25" s="729" t="s">
        <v>23</v>
      </c>
      <c r="F25" s="729" t="s">
        <v>23</v>
      </c>
    </row>
    <row r="26" spans="2:12" ht="15.75" thickBot="1" x14ac:dyDescent="0.3">
      <c r="B26" s="721" t="s">
        <v>33</v>
      </c>
      <c r="C26" s="730">
        <v>250</v>
      </c>
      <c r="D26" s="730">
        <v>260</v>
      </c>
      <c r="E26" s="730">
        <v>270</v>
      </c>
      <c r="F26" s="730">
        <v>280</v>
      </c>
    </row>
    <row r="27" spans="2:12" ht="15.75" thickBot="1" x14ac:dyDescent="0.3">
      <c r="B27" s="721" t="s">
        <v>431</v>
      </c>
      <c r="C27" s="731">
        <f>C56</f>
        <v>90503</v>
      </c>
      <c r="D27" s="731">
        <f t="shared" ref="D27:F27" si="0">D56</f>
        <v>80403</v>
      </c>
      <c r="E27" s="731">
        <f t="shared" si="0"/>
        <v>80403</v>
      </c>
      <c r="F27" s="731">
        <f t="shared" si="0"/>
        <v>80403</v>
      </c>
    </row>
    <row r="28" spans="2:12" ht="15.75" thickBot="1" x14ac:dyDescent="0.3">
      <c r="B28" s="721" t="s">
        <v>432</v>
      </c>
      <c r="C28" s="731">
        <f>C27/C26</f>
        <v>362.012</v>
      </c>
      <c r="D28" s="731">
        <f t="shared" ref="D28:F28" si="1">D27/D26</f>
        <v>309.24230769230769</v>
      </c>
      <c r="E28" s="731">
        <f t="shared" si="1"/>
        <v>297.78888888888889</v>
      </c>
      <c r="F28" s="731">
        <f t="shared" si="1"/>
        <v>287.15357142857141</v>
      </c>
    </row>
    <row r="29" spans="2:12" ht="15.75" thickBot="1" x14ac:dyDescent="0.3">
      <c r="B29" s="721" t="s">
        <v>433</v>
      </c>
      <c r="C29" s="721" t="s">
        <v>499</v>
      </c>
      <c r="D29" s="732">
        <f>D26/C26-1</f>
        <v>4.0000000000000036E-2</v>
      </c>
      <c r="E29" s="732">
        <f t="shared" ref="E29:F31" si="2">E26/D26-1</f>
        <v>3.8461538461538547E-2</v>
      </c>
      <c r="F29" s="732">
        <f t="shared" si="2"/>
        <v>3.7037037037036979E-2</v>
      </c>
      <c r="H29" s="733"/>
      <c r="I29" s="733"/>
      <c r="J29" s="733"/>
      <c r="K29" s="733"/>
      <c r="L29" s="733"/>
    </row>
    <row r="30" spans="2:12" ht="15.75" thickBot="1" x14ac:dyDescent="0.3">
      <c r="B30" s="721" t="s">
        <v>434</v>
      </c>
      <c r="C30" s="721" t="s">
        <v>499</v>
      </c>
      <c r="D30" s="732">
        <f>D27/C27-1</f>
        <v>-0.11159851054661174</v>
      </c>
      <c r="E30" s="732">
        <f t="shared" si="2"/>
        <v>0</v>
      </c>
      <c r="F30" s="732">
        <f t="shared" si="2"/>
        <v>0</v>
      </c>
    </row>
    <row r="31" spans="2:12" ht="15.75" thickBot="1" x14ac:dyDescent="0.3">
      <c r="B31" s="721" t="s">
        <v>47</v>
      </c>
      <c r="C31" s="721" t="s">
        <v>499</v>
      </c>
      <c r="D31" s="732">
        <f>D28/C28-1</f>
        <v>-0.14576779860251132</v>
      </c>
      <c r="E31" s="732">
        <f t="shared" si="2"/>
        <v>-3.7037037037036979E-2</v>
      </c>
      <c r="F31" s="732">
        <f t="shared" si="2"/>
        <v>-3.5714285714285809E-2</v>
      </c>
    </row>
    <row r="32" spans="2:12" ht="15.75" thickBot="1" x14ac:dyDescent="0.3">
      <c r="B32" s="2474" t="s">
        <v>565</v>
      </c>
      <c r="C32" s="2475"/>
      <c r="D32" s="2475"/>
      <c r="E32" s="2475"/>
      <c r="F32" s="2476"/>
    </row>
    <row r="33" spans="2:19" x14ac:dyDescent="0.25">
      <c r="B33" s="2463"/>
      <c r="C33" s="728">
        <v>2023</v>
      </c>
      <c r="D33" s="728">
        <v>2024</v>
      </c>
      <c r="E33" s="728">
        <v>2025</v>
      </c>
      <c r="F33" s="728">
        <v>2026</v>
      </c>
    </row>
    <row r="34" spans="2:19" ht="15.75" thickBot="1" x14ac:dyDescent="0.3">
      <c r="B34" s="2464"/>
      <c r="C34" s="729" t="s">
        <v>22</v>
      </c>
      <c r="D34" s="729" t="s">
        <v>23</v>
      </c>
      <c r="E34" s="729" t="s">
        <v>23</v>
      </c>
      <c r="F34" s="729" t="s">
        <v>23</v>
      </c>
    </row>
    <row r="35" spans="2:19" ht="15.75" thickBot="1" x14ac:dyDescent="0.3">
      <c r="B35" s="734" t="s">
        <v>436</v>
      </c>
      <c r="C35" s="735">
        <v>49429</v>
      </c>
      <c r="D35" s="735">
        <f>D36+D37</f>
        <v>40929</v>
      </c>
      <c r="E35" s="735">
        <f t="shared" ref="E35:F35" si="3">E36+E37</f>
        <v>40929</v>
      </c>
      <c r="F35" s="735">
        <f t="shared" si="3"/>
        <v>40929</v>
      </c>
    </row>
    <row r="36" spans="2:19" ht="15.75" thickBot="1" x14ac:dyDescent="0.3">
      <c r="B36" s="736" t="s">
        <v>437</v>
      </c>
      <c r="C36" s="737">
        <v>49429</v>
      </c>
      <c r="D36" s="738">
        <v>40929</v>
      </c>
      <c r="E36" s="738">
        <v>40929</v>
      </c>
      <c r="F36" s="738">
        <v>40929</v>
      </c>
    </row>
    <row r="37" spans="2:19" ht="15.75" thickBot="1" x14ac:dyDescent="0.3">
      <c r="B37" s="736" t="s">
        <v>438</v>
      </c>
      <c r="C37" s="738"/>
      <c r="D37" s="738"/>
      <c r="E37" s="738"/>
      <c r="F37" s="738"/>
    </row>
    <row r="38" spans="2:19" ht="15.75" thickBot="1" x14ac:dyDescent="0.3">
      <c r="B38" s="734" t="s">
        <v>478</v>
      </c>
      <c r="C38" s="735">
        <f>C39+C40</f>
        <v>8287</v>
      </c>
      <c r="D38" s="735">
        <f>D39+D40</f>
        <v>6787</v>
      </c>
      <c r="E38" s="735">
        <f t="shared" ref="E38:F38" si="4">E39+E40</f>
        <v>6787</v>
      </c>
      <c r="F38" s="735">
        <f t="shared" si="4"/>
        <v>6787</v>
      </c>
    </row>
    <row r="39" spans="2:19" ht="15.75" thickBot="1" x14ac:dyDescent="0.3">
      <c r="B39" s="736" t="s">
        <v>437</v>
      </c>
      <c r="C39" s="735">
        <v>8287</v>
      </c>
      <c r="D39" s="735">
        <v>6787</v>
      </c>
      <c r="E39" s="735">
        <v>6787</v>
      </c>
      <c r="F39" s="735">
        <v>6787</v>
      </c>
      <c r="I39" s="733"/>
    </row>
    <row r="40" spans="2:19" ht="15.75" thickBot="1" x14ac:dyDescent="0.3">
      <c r="B40" s="736" t="s">
        <v>438</v>
      </c>
      <c r="C40" s="738"/>
      <c r="D40" s="735"/>
      <c r="E40" s="735"/>
      <c r="F40" s="735"/>
      <c r="I40" s="733"/>
    </row>
    <row r="41" spans="2:19" ht="15.75" thickBot="1" x14ac:dyDescent="0.3">
      <c r="B41" s="734" t="s">
        <v>440</v>
      </c>
      <c r="C41" s="735">
        <f>C42+C43</f>
        <v>32687</v>
      </c>
      <c r="D41" s="735">
        <f>D42+D43</f>
        <v>32687</v>
      </c>
      <c r="E41" s="735">
        <f>E42+E43</f>
        <v>32687</v>
      </c>
      <c r="F41" s="735">
        <f t="shared" ref="F41" si="5">F42+F43</f>
        <v>32687</v>
      </c>
      <c r="S41" s="733"/>
    </row>
    <row r="42" spans="2:19" ht="15.75" thickBot="1" x14ac:dyDescent="0.3">
      <c r="B42" s="736" t="s">
        <v>437</v>
      </c>
      <c r="C42" s="735">
        <v>32687</v>
      </c>
      <c r="D42" s="735">
        <v>32687</v>
      </c>
      <c r="E42" s="735">
        <v>32687</v>
      </c>
      <c r="F42" s="735">
        <v>32687</v>
      </c>
    </row>
    <row r="43" spans="2:19" ht="15.75" thickBot="1" x14ac:dyDescent="0.3">
      <c r="B43" s="736" t="s">
        <v>438</v>
      </c>
      <c r="C43" s="738"/>
      <c r="D43" s="735"/>
      <c r="E43" s="735"/>
      <c r="F43" s="735"/>
    </row>
    <row r="44" spans="2:19" ht="15.75" thickBot="1" x14ac:dyDescent="0.3">
      <c r="B44" s="734" t="s">
        <v>441</v>
      </c>
      <c r="C44" s="738"/>
      <c r="D44" s="735"/>
      <c r="E44" s="735"/>
      <c r="F44" s="735"/>
    </row>
    <row r="45" spans="2:19" ht="15.75" thickBot="1" x14ac:dyDescent="0.3">
      <c r="B45" s="736" t="s">
        <v>437</v>
      </c>
      <c r="C45" s="738"/>
      <c r="D45" s="735"/>
      <c r="E45" s="735"/>
      <c r="F45" s="735"/>
    </row>
    <row r="46" spans="2:19" ht="15.75" thickBot="1" x14ac:dyDescent="0.3">
      <c r="B46" s="736" t="s">
        <v>438</v>
      </c>
      <c r="C46" s="738"/>
      <c r="D46" s="735"/>
      <c r="E46" s="735"/>
      <c r="F46" s="735"/>
    </row>
    <row r="47" spans="2:19" ht="15.75" thickBot="1" x14ac:dyDescent="0.3">
      <c r="B47" s="734" t="s">
        <v>442</v>
      </c>
      <c r="C47" s="738"/>
      <c r="D47" s="735"/>
      <c r="E47" s="735"/>
      <c r="F47" s="735"/>
    </row>
    <row r="48" spans="2:19" ht="15.75" thickBot="1" x14ac:dyDescent="0.3">
      <c r="B48" s="736" t="s">
        <v>437</v>
      </c>
      <c r="C48" s="738"/>
      <c r="D48" s="735"/>
      <c r="E48" s="735"/>
      <c r="F48" s="735"/>
    </row>
    <row r="49" spans="2:13" ht="15.75" thickBot="1" x14ac:dyDescent="0.3">
      <c r="B49" s="736" t="s">
        <v>438</v>
      </c>
      <c r="C49" s="738"/>
      <c r="D49" s="735"/>
      <c r="E49" s="735"/>
      <c r="F49" s="735"/>
    </row>
    <row r="50" spans="2:13" ht="15.75" thickBot="1" x14ac:dyDescent="0.3">
      <c r="B50" s="734" t="s">
        <v>443</v>
      </c>
      <c r="C50" s="738">
        <f>C51+C52</f>
        <v>0</v>
      </c>
      <c r="D50" s="735">
        <f t="shared" ref="D50:F50" si="6">D51+D52</f>
        <v>0</v>
      </c>
      <c r="E50" s="735">
        <f t="shared" si="6"/>
        <v>0</v>
      </c>
      <c r="F50" s="735">
        <f t="shared" si="6"/>
        <v>0</v>
      </c>
    </row>
    <row r="51" spans="2:13" ht="15.75" thickBot="1" x14ac:dyDescent="0.3">
      <c r="B51" s="736" t="s">
        <v>437</v>
      </c>
      <c r="C51" s="737"/>
      <c r="D51" s="735">
        <v>0</v>
      </c>
      <c r="E51" s="739">
        <v>0</v>
      </c>
      <c r="F51" s="739">
        <v>0</v>
      </c>
    </row>
    <row r="52" spans="2:13" ht="15.75" thickBot="1" x14ac:dyDescent="0.3">
      <c r="B52" s="736" t="s">
        <v>438</v>
      </c>
      <c r="C52" s="738"/>
      <c r="D52" s="735"/>
      <c r="E52" s="735"/>
      <c r="F52" s="735"/>
    </row>
    <row r="53" spans="2:13" ht="15.75" thickBot="1" x14ac:dyDescent="0.3">
      <c r="B53" s="734" t="s">
        <v>444</v>
      </c>
      <c r="C53" s="738">
        <f>C54</f>
        <v>100</v>
      </c>
      <c r="D53" s="735">
        <v>0</v>
      </c>
      <c r="E53" s="735">
        <f>D53*1.03*0.99</f>
        <v>0</v>
      </c>
      <c r="F53" s="735">
        <f>E53*1.03*0.99</f>
        <v>0</v>
      </c>
      <c r="I53" s="740"/>
    </row>
    <row r="54" spans="2:13" ht="15.75" thickBot="1" x14ac:dyDescent="0.3">
      <c r="B54" s="736" t="s">
        <v>437</v>
      </c>
      <c r="C54" s="738">
        <v>100</v>
      </c>
      <c r="D54" s="358"/>
      <c r="E54" s="358"/>
      <c r="F54" s="358"/>
      <c r="K54" s="741"/>
      <c r="L54" s="741"/>
      <c r="M54" s="741"/>
    </row>
    <row r="55" spans="2:13" ht="15.75" thickBot="1" x14ac:dyDescent="0.3">
      <c r="B55" s="736" t="s">
        <v>438</v>
      </c>
      <c r="C55" s="738"/>
      <c r="D55" s="360"/>
      <c r="E55" s="358"/>
      <c r="F55" s="358"/>
    </row>
    <row r="56" spans="2:13" ht="15.75" thickBot="1" x14ac:dyDescent="0.3">
      <c r="B56" s="742" t="s">
        <v>457</v>
      </c>
      <c r="C56" s="738">
        <f>C53+C50+C47+C44+C41+C38+C35</f>
        <v>90503</v>
      </c>
      <c r="D56" s="738">
        <f>D53+D50+D47+D44+D41+D38+D35</f>
        <v>80403</v>
      </c>
      <c r="E56" s="738">
        <f t="shared" ref="E56:F56" si="7">E53+E50+E47+E44+E41+E38+E35</f>
        <v>80403</v>
      </c>
      <c r="F56" s="738">
        <f t="shared" si="7"/>
        <v>80403</v>
      </c>
    </row>
    <row r="57" spans="2:13" ht="15.75" thickBot="1" x14ac:dyDescent="0.3">
      <c r="B57" s="743" t="s">
        <v>482</v>
      </c>
      <c r="C57" s="744">
        <f>IF(C56-C27=0,0,)</f>
        <v>0</v>
      </c>
      <c r="D57" s="744">
        <f>IF(D56-D27=0,0,)</f>
        <v>0</v>
      </c>
      <c r="E57" s="744">
        <f>IF(E56-E27=0,0,)</f>
        <v>0</v>
      </c>
      <c r="F57" s="744">
        <f>IF(F56-F27=0,0,)</f>
        <v>0</v>
      </c>
    </row>
    <row r="58" spans="2:13" ht="15.75" hidden="1" thickBot="1" x14ac:dyDescent="0.3">
      <c r="B58" s="745" t="s">
        <v>566</v>
      </c>
      <c r="C58" s="2502"/>
      <c r="D58" s="2503"/>
      <c r="E58" s="2503"/>
      <c r="F58" s="2504"/>
    </row>
    <row r="59" spans="2:13" ht="15.75" hidden="1" thickBot="1" x14ac:dyDescent="0.3">
      <c r="B59" s="721" t="s">
        <v>427</v>
      </c>
      <c r="C59" s="2468"/>
      <c r="D59" s="2469"/>
      <c r="E59" s="2469"/>
      <c r="F59" s="2470"/>
    </row>
    <row r="60" spans="2:13" ht="15.75" hidden="1" thickBot="1" x14ac:dyDescent="0.3">
      <c r="B60" s="721" t="s">
        <v>21</v>
      </c>
      <c r="C60" s="2471"/>
      <c r="D60" s="2472"/>
      <c r="E60" s="2472"/>
      <c r="F60" s="2473"/>
    </row>
    <row r="61" spans="2:13" ht="15.75" hidden="1" thickBot="1" x14ac:dyDescent="0.3">
      <c r="B61" s="2463"/>
      <c r="C61" s="746">
        <v>2018</v>
      </c>
      <c r="D61" s="746">
        <v>2019</v>
      </c>
      <c r="E61" s="746">
        <v>2020</v>
      </c>
      <c r="F61" s="746">
        <v>2021</v>
      </c>
    </row>
    <row r="62" spans="2:13" ht="15.75" hidden="1" thickBot="1" x14ac:dyDescent="0.3">
      <c r="B62" s="2464"/>
      <c r="C62" s="729" t="s">
        <v>22</v>
      </c>
      <c r="D62" s="729" t="s">
        <v>23</v>
      </c>
      <c r="E62" s="729" t="s">
        <v>23</v>
      </c>
      <c r="F62" s="729" t="s">
        <v>23</v>
      </c>
    </row>
    <row r="63" spans="2:13" ht="15.75" hidden="1" thickBot="1" x14ac:dyDescent="0.3">
      <c r="B63" s="721" t="s">
        <v>33</v>
      </c>
      <c r="C63" s="721"/>
      <c r="D63" s="721"/>
      <c r="E63" s="721"/>
      <c r="F63" s="721"/>
    </row>
    <row r="64" spans="2:13" ht="15.75" hidden="1" thickBot="1" x14ac:dyDescent="0.3">
      <c r="B64" s="721" t="s">
        <v>431</v>
      </c>
      <c r="C64" s="731">
        <f>C93</f>
        <v>0</v>
      </c>
      <c r="D64" s="731">
        <f t="shared" ref="D64:F64" si="8">D93</f>
        <v>0</v>
      </c>
      <c r="E64" s="731">
        <f t="shared" si="8"/>
        <v>0</v>
      </c>
      <c r="F64" s="731">
        <f t="shared" si="8"/>
        <v>0</v>
      </c>
    </row>
    <row r="65" spans="2:6" ht="15.75" hidden="1" thickBot="1" x14ac:dyDescent="0.3">
      <c r="B65" s="721" t="s">
        <v>432</v>
      </c>
      <c r="C65" s="731" t="e">
        <f>C64/C63</f>
        <v>#DIV/0!</v>
      </c>
      <c r="D65" s="731" t="e">
        <f>D64/D63</f>
        <v>#DIV/0!</v>
      </c>
      <c r="E65" s="731" t="e">
        <f>E64/E63</f>
        <v>#DIV/0!</v>
      </c>
      <c r="F65" s="731" t="e">
        <f>F64/F63</f>
        <v>#DIV/0!</v>
      </c>
    </row>
    <row r="66" spans="2:6" ht="15.75" hidden="1" thickBot="1" x14ac:dyDescent="0.3">
      <c r="B66" s="721" t="s">
        <v>433</v>
      </c>
      <c r="C66" s="721"/>
      <c r="D66" s="732" t="e">
        <f>D63/C63-1</f>
        <v>#DIV/0!</v>
      </c>
      <c r="E66" s="732" t="e">
        <f>E63/D63-1</f>
        <v>#DIV/0!</v>
      </c>
      <c r="F66" s="732" t="e">
        <f>F63/E63-1</f>
        <v>#DIV/0!</v>
      </c>
    </row>
    <row r="67" spans="2:6" ht="15.75" hidden="1" thickBot="1" x14ac:dyDescent="0.3">
      <c r="B67" s="721" t="s">
        <v>434</v>
      </c>
      <c r="C67" s="721"/>
      <c r="D67" s="732" t="e">
        <f>D64/C64-1</f>
        <v>#DIV/0!</v>
      </c>
      <c r="E67" s="732" t="e">
        <f t="shared" ref="E67:F68" si="9">E64/D64-1</f>
        <v>#DIV/0!</v>
      </c>
      <c r="F67" s="732" t="e">
        <f t="shared" si="9"/>
        <v>#DIV/0!</v>
      </c>
    </row>
    <row r="68" spans="2:6" ht="15.75" hidden="1" thickBot="1" x14ac:dyDescent="0.3">
      <c r="B68" s="721" t="s">
        <v>47</v>
      </c>
      <c r="C68" s="721"/>
      <c r="D68" s="732" t="e">
        <f>D65/C65-1</f>
        <v>#DIV/0!</v>
      </c>
      <c r="E68" s="732" t="e">
        <f t="shared" si="9"/>
        <v>#DIV/0!</v>
      </c>
      <c r="F68" s="732" t="e">
        <f t="shared" si="9"/>
        <v>#DIV/0!</v>
      </c>
    </row>
    <row r="69" spans="2:6" ht="15.75" hidden="1" thickBot="1" x14ac:dyDescent="0.3">
      <c r="B69" s="2474" t="s">
        <v>674</v>
      </c>
      <c r="C69" s="2475"/>
      <c r="D69" s="2475"/>
      <c r="E69" s="2475"/>
      <c r="F69" s="2476"/>
    </row>
    <row r="70" spans="2:6" ht="15.75" hidden="1" thickBot="1" x14ac:dyDescent="0.3">
      <c r="B70" s="2463"/>
      <c r="C70" s="746">
        <v>2018</v>
      </c>
      <c r="D70" s="746">
        <v>2019</v>
      </c>
      <c r="E70" s="746">
        <v>2020</v>
      </c>
      <c r="F70" s="746">
        <v>2021</v>
      </c>
    </row>
    <row r="71" spans="2:6" ht="15.75" hidden="1" thickBot="1" x14ac:dyDescent="0.3">
      <c r="B71" s="2464"/>
      <c r="C71" s="729" t="s">
        <v>22</v>
      </c>
      <c r="D71" s="729" t="s">
        <v>23</v>
      </c>
      <c r="E71" s="729" t="s">
        <v>23</v>
      </c>
      <c r="F71" s="729" t="s">
        <v>23</v>
      </c>
    </row>
    <row r="72" spans="2:6" ht="15.75" hidden="1" thickBot="1" x14ac:dyDescent="0.3">
      <c r="B72" s="734" t="s">
        <v>436</v>
      </c>
      <c r="C72" s="735"/>
      <c r="D72" s="735"/>
      <c r="E72" s="735"/>
      <c r="F72" s="735"/>
    </row>
    <row r="73" spans="2:6" ht="15.75" hidden="1" thickBot="1" x14ac:dyDescent="0.3">
      <c r="B73" s="736" t="s">
        <v>437</v>
      </c>
      <c r="C73" s="738"/>
      <c r="D73" s="747"/>
      <c r="E73" s="747"/>
      <c r="F73" s="747"/>
    </row>
    <row r="74" spans="2:6" ht="15.75" hidden="1" thickBot="1" x14ac:dyDescent="0.3">
      <c r="B74" s="736" t="s">
        <v>438</v>
      </c>
      <c r="C74" s="738"/>
      <c r="D74" s="747"/>
      <c r="E74" s="747"/>
      <c r="F74" s="747"/>
    </row>
    <row r="75" spans="2:6" ht="15.75" hidden="1" thickBot="1" x14ac:dyDescent="0.3">
      <c r="B75" s="734" t="s">
        <v>478</v>
      </c>
      <c r="C75" s="735"/>
      <c r="D75" s="735"/>
      <c r="E75" s="735"/>
      <c r="F75" s="735"/>
    </row>
    <row r="76" spans="2:6" ht="15.75" hidden="1" thickBot="1" x14ac:dyDescent="0.3">
      <c r="B76" s="736" t="s">
        <v>437</v>
      </c>
      <c r="C76" s="738"/>
      <c r="D76" s="735"/>
      <c r="E76" s="735"/>
      <c r="F76" s="735"/>
    </row>
    <row r="77" spans="2:6" ht="15.75" hidden="1" thickBot="1" x14ac:dyDescent="0.3">
      <c r="B77" s="736" t="s">
        <v>438</v>
      </c>
      <c r="C77" s="738"/>
      <c r="D77" s="735"/>
      <c r="E77" s="735"/>
      <c r="F77" s="735"/>
    </row>
    <row r="78" spans="2:6" ht="15.75" hidden="1" thickBot="1" x14ac:dyDescent="0.3">
      <c r="B78" s="734" t="s">
        <v>440</v>
      </c>
      <c r="C78" s="738">
        <v>0</v>
      </c>
      <c r="D78" s="735">
        <v>0</v>
      </c>
      <c r="E78" s="735">
        <v>0</v>
      </c>
      <c r="F78" s="735">
        <v>0</v>
      </c>
    </row>
    <row r="79" spans="2:6" ht="15.75" hidden="1" thickBot="1" x14ac:dyDescent="0.3">
      <c r="B79" s="736" t="s">
        <v>437</v>
      </c>
      <c r="C79" s="738"/>
      <c r="D79" s="735"/>
      <c r="E79" s="735"/>
      <c r="F79" s="735"/>
    </row>
    <row r="80" spans="2:6" ht="15.75" hidden="1" thickBot="1" x14ac:dyDescent="0.3">
      <c r="B80" s="736" t="s">
        <v>438</v>
      </c>
      <c r="C80" s="738"/>
      <c r="D80" s="735"/>
      <c r="E80" s="735"/>
      <c r="F80" s="735"/>
    </row>
    <row r="81" spans="2:6" ht="15.75" hidden="1" thickBot="1" x14ac:dyDescent="0.3">
      <c r="B81" s="734" t="s">
        <v>441</v>
      </c>
      <c r="C81" s="738"/>
      <c r="D81" s="735"/>
      <c r="E81" s="735"/>
      <c r="F81" s="735"/>
    </row>
    <row r="82" spans="2:6" ht="15.75" hidden="1" thickBot="1" x14ac:dyDescent="0.3">
      <c r="B82" s="736" t="s">
        <v>437</v>
      </c>
      <c r="C82" s="738"/>
      <c r="D82" s="735"/>
      <c r="E82" s="735"/>
      <c r="F82" s="735"/>
    </row>
    <row r="83" spans="2:6" ht="15.75" hidden="1" thickBot="1" x14ac:dyDescent="0.3">
      <c r="B83" s="736" t="s">
        <v>438</v>
      </c>
      <c r="C83" s="738"/>
      <c r="D83" s="735"/>
      <c r="E83" s="735"/>
      <c r="F83" s="735"/>
    </row>
    <row r="84" spans="2:6" ht="15.75" hidden="1" thickBot="1" x14ac:dyDescent="0.3">
      <c r="B84" s="734" t="s">
        <v>442</v>
      </c>
      <c r="C84" s="738"/>
      <c r="D84" s="735"/>
      <c r="E84" s="735"/>
      <c r="F84" s="735"/>
    </row>
    <row r="85" spans="2:6" ht="15.75" hidden="1" thickBot="1" x14ac:dyDescent="0.3">
      <c r="B85" s="736" t="s">
        <v>437</v>
      </c>
      <c r="C85" s="738"/>
      <c r="D85" s="735"/>
      <c r="E85" s="735"/>
      <c r="F85" s="735"/>
    </row>
    <row r="86" spans="2:6" ht="15.75" hidden="1" thickBot="1" x14ac:dyDescent="0.3">
      <c r="B86" s="736" t="s">
        <v>438</v>
      </c>
      <c r="C86" s="738"/>
      <c r="D86" s="735"/>
      <c r="E86" s="735"/>
      <c r="F86" s="735"/>
    </row>
    <row r="87" spans="2:6" ht="15.75" hidden="1" thickBot="1" x14ac:dyDescent="0.3">
      <c r="B87" s="734" t="s">
        <v>443</v>
      </c>
      <c r="C87" s="738"/>
      <c r="D87" s="735"/>
      <c r="E87" s="735"/>
      <c r="F87" s="735"/>
    </row>
    <row r="88" spans="2:6" ht="15.75" hidden="1" thickBot="1" x14ac:dyDescent="0.3">
      <c r="B88" s="736" t="s">
        <v>437</v>
      </c>
      <c r="C88" s="738"/>
      <c r="D88" s="735"/>
      <c r="E88" s="735"/>
      <c r="F88" s="735"/>
    </row>
    <row r="89" spans="2:6" ht="15.75" hidden="1" thickBot="1" x14ac:dyDescent="0.3">
      <c r="B89" s="736" t="s">
        <v>438</v>
      </c>
      <c r="C89" s="738"/>
      <c r="D89" s="735"/>
      <c r="E89" s="735"/>
      <c r="F89" s="735"/>
    </row>
    <row r="90" spans="2:6" ht="15.75" hidden="1" thickBot="1" x14ac:dyDescent="0.3">
      <c r="B90" s="734" t="s">
        <v>444</v>
      </c>
      <c r="C90" s="738"/>
      <c r="D90" s="735"/>
      <c r="E90" s="735"/>
      <c r="F90" s="735"/>
    </row>
    <row r="91" spans="2:6" ht="15.75" hidden="1" thickBot="1" x14ac:dyDescent="0.3">
      <c r="B91" s="736" t="s">
        <v>437</v>
      </c>
      <c r="C91" s="738"/>
      <c r="D91" s="735"/>
      <c r="E91" s="735"/>
      <c r="F91" s="735"/>
    </row>
    <row r="92" spans="2:6" ht="15.75" hidden="1" thickBot="1" x14ac:dyDescent="0.3">
      <c r="B92" s="736" t="s">
        <v>438</v>
      </c>
      <c r="C92" s="738"/>
      <c r="D92" s="735"/>
      <c r="E92" s="735"/>
      <c r="F92" s="735"/>
    </row>
    <row r="93" spans="2:6" ht="15.75" hidden="1" thickBot="1" x14ac:dyDescent="0.3">
      <c r="B93" s="748" t="s">
        <v>445</v>
      </c>
      <c r="C93" s="738">
        <f>C90+C87+C84+C81+C78+C75+C72</f>
        <v>0</v>
      </c>
      <c r="D93" s="738">
        <f t="shared" ref="D93:F93" si="10">D90+D87+D84+D81+D78+D75+D72</f>
        <v>0</v>
      </c>
      <c r="E93" s="738">
        <f t="shared" si="10"/>
        <v>0</v>
      </c>
      <c r="F93" s="738">
        <f t="shared" si="10"/>
        <v>0</v>
      </c>
    </row>
    <row r="94" spans="2:6" ht="15.75" hidden="1" thickBot="1" x14ac:dyDescent="0.3">
      <c r="B94" s="743" t="s">
        <v>482</v>
      </c>
      <c r="C94" s="744">
        <f>IF(C93-C64=0,0,"Error")</f>
        <v>0</v>
      </c>
      <c r="D94" s="744">
        <f>IF(D93-D64=0,0,"Error")</f>
        <v>0</v>
      </c>
      <c r="E94" s="744">
        <f>IF(E93-E64=0,0,"Error")</f>
        <v>0</v>
      </c>
      <c r="F94" s="744">
        <f>IF(F93-F64=0,0,"Error")</f>
        <v>0</v>
      </c>
    </row>
    <row r="95" spans="2:6" ht="15.75" hidden="1" thickBot="1" x14ac:dyDescent="0.3">
      <c r="B95" s="745" t="s">
        <v>675</v>
      </c>
      <c r="C95" s="2502"/>
      <c r="D95" s="2503"/>
      <c r="E95" s="2503"/>
      <c r="F95" s="2504"/>
    </row>
    <row r="96" spans="2:6" ht="15.75" hidden="1" thickBot="1" x14ac:dyDescent="0.3">
      <c r="B96" s="721" t="s">
        <v>427</v>
      </c>
      <c r="C96" s="2468"/>
      <c r="D96" s="2469"/>
      <c r="E96" s="2469"/>
      <c r="F96" s="2470"/>
    </row>
    <row r="97" spans="2:6" ht="15.75" hidden="1" thickBot="1" x14ac:dyDescent="0.3">
      <c r="B97" s="721" t="s">
        <v>21</v>
      </c>
      <c r="C97" s="2471"/>
      <c r="D97" s="2472"/>
      <c r="E97" s="2472"/>
      <c r="F97" s="2473"/>
    </row>
    <row r="98" spans="2:6" ht="15.75" hidden="1" thickBot="1" x14ac:dyDescent="0.3">
      <c r="B98" s="2463"/>
      <c r="C98" s="746">
        <v>2018</v>
      </c>
      <c r="D98" s="746">
        <v>2019</v>
      </c>
      <c r="E98" s="746">
        <v>2020</v>
      </c>
      <c r="F98" s="746">
        <v>2021</v>
      </c>
    </row>
    <row r="99" spans="2:6" ht="15.75" hidden="1" thickBot="1" x14ac:dyDescent="0.3">
      <c r="B99" s="2464"/>
      <c r="C99" s="729" t="s">
        <v>22</v>
      </c>
      <c r="D99" s="729" t="s">
        <v>23</v>
      </c>
      <c r="E99" s="729" t="s">
        <v>23</v>
      </c>
      <c r="F99" s="729" t="s">
        <v>23</v>
      </c>
    </row>
    <row r="100" spans="2:6" ht="15.75" hidden="1" thickBot="1" x14ac:dyDescent="0.3">
      <c r="B100" s="721" t="s">
        <v>33</v>
      </c>
      <c r="C100" s="730"/>
      <c r="D100" s="730"/>
      <c r="E100" s="730"/>
      <c r="F100" s="730"/>
    </row>
    <row r="101" spans="2:6" ht="15.75" hidden="1" thickBot="1" x14ac:dyDescent="0.3">
      <c r="B101" s="721" t="s">
        <v>431</v>
      </c>
      <c r="C101" s="731">
        <f>C130</f>
        <v>0</v>
      </c>
      <c r="D101" s="731">
        <f t="shared" ref="D101:F101" si="11">D130</f>
        <v>0</v>
      </c>
      <c r="E101" s="731">
        <f t="shared" si="11"/>
        <v>0</v>
      </c>
      <c r="F101" s="731">
        <f t="shared" si="11"/>
        <v>0</v>
      </c>
    </row>
    <row r="102" spans="2:6" ht="15.75" hidden="1" thickBot="1" x14ac:dyDescent="0.3">
      <c r="B102" s="721" t="s">
        <v>432</v>
      </c>
      <c r="C102" s="731" t="e">
        <f>C101/C100</f>
        <v>#DIV/0!</v>
      </c>
      <c r="D102" s="731" t="e">
        <f>D101/D100</f>
        <v>#DIV/0!</v>
      </c>
      <c r="E102" s="731" t="e">
        <f>E101/E100</f>
        <v>#DIV/0!</v>
      </c>
      <c r="F102" s="731" t="e">
        <f>F101/F100</f>
        <v>#DIV/0!</v>
      </c>
    </row>
    <row r="103" spans="2:6" ht="15.75" hidden="1" thickBot="1" x14ac:dyDescent="0.3">
      <c r="B103" s="721" t="s">
        <v>433</v>
      </c>
      <c r="C103" s="721"/>
      <c r="D103" s="732" t="e">
        <f>D100/C100-1</f>
        <v>#DIV/0!</v>
      </c>
      <c r="E103" s="732" t="e">
        <f>E100/D100-1</f>
        <v>#DIV/0!</v>
      </c>
      <c r="F103" s="732" t="e">
        <f>F100/E100-1</f>
        <v>#DIV/0!</v>
      </c>
    </row>
    <row r="104" spans="2:6" ht="15.75" hidden="1" thickBot="1" x14ac:dyDescent="0.3">
      <c r="B104" s="721" t="s">
        <v>434</v>
      </c>
      <c r="C104" s="721"/>
      <c r="D104" s="732" t="e">
        <f>D101/C101-1</f>
        <v>#DIV/0!</v>
      </c>
      <c r="E104" s="732" t="e">
        <f t="shared" ref="E104:F105" si="12">E101/D101-1</f>
        <v>#DIV/0!</v>
      </c>
      <c r="F104" s="732" t="e">
        <f t="shared" si="12"/>
        <v>#DIV/0!</v>
      </c>
    </row>
    <row r="105" spans="2:6" ht="15.75" hidden="1" thickBot="1" x14ac:dyDescent="0.3">
      <c r="B105" s="721" t="s">
        <v>47</v>
      </c>
      <c r="C105" s="721"/>
      <c r="D105" s="732" t="e">
        <f>D102/C102-1</f>
        <v>#DIV/0!</v>
      </c>
      <c r="E105" s="732" t="e">
        <f t="shared" si="12"/>
        <v>#DIV/0!</v>
      </c>
      <c r="F105" s="732" t="e">
        <f t="shared" si="12"/>
        <v>#DIV/0!</v>
      </c>
    </row>
    <row r="106" spans="2:6" ht="15.75" hidden="1" thickBot="1" x14ac:dyDescent="0.3">
      <c r="B106" s="2474" t="s">
        <v>674</v>
      </c>
      <c r="C106" s="2475"/>
      <c r="D106" s="2475"/>
      <c r="E106" s="2475"/>
      <c r="F106" s="2476"/>
    </row>
    <row r="107" spans="2:6" ht="15.75" hidden="1" thickBot="1" x14ac:dyDescent="0.3">
      <c r="B107" s="2463"/>
      <c r="C107" s="746">
        <v>2018</v>
      </c>
      <c r="D107" s="746">
        <v>2019</v>
      </c>
      <c r="E107" s="746">
        <v>2020</v>
      </c>
      <c r="F107" s="746">
        <v>2021</v>
      </c>
    </row>
    <row r="108" spans="2:6" ht="15.75" hidden="1" thickBot="1" x14ac:dyDescent="0.3">
      <c r="B108" s="2464"/>
      <c r="C108" s="729" t="s">
        <v>22</v>
      </c>
      <c r="D108" s="729" t="s">
        <v>23</v>
      </c>
      <c r="E108" s="729" t="s">
        <v>23</v>
      </c>
      <c r="F108" s="729" t="s">
        <v>23</v>
      </c>
    </row>
    <row r="109" spans="2:6" ht="15.75" hidden="1" thickBot="1" x14ac:dyDescent="0.3">
      <c r="B109" s="734" t="s">
        <v>436</v>
      </c>
      <c r="C109" s="735"/>
      <c r="D109" s="735"/>
      <c r="E109" s="735"/>
      <c r="F109" s="735"/>
    </row>
    <row r="110" spans="2:6" ht="15.75" hidden="1" thickBot="1" x14ac:dyDescent="0.3">
      <c r="B110" s="736" t="s">
        <v>437</v>
      </c>
      <c r="C110" s="738"/>
      <c r="D110" s="747"/>
      <c r="E110" s="747"/>
      <c r="F110" s="747"/>
    </row>
    <row r="111" spans="2:6" ht="15.75" hidden="1" thickBot="1" x14ac:dyDescent="0.3">
      <c r="B111" s="736" t="s">
        <v>438</v>
      </c>
      <c r="C111" s="738"/>
      <c r="D111" s="747"/>
      <c r="E111" s="747"/>
      <c r="F111" s="747"/>
    </row>
    <row r="112" spans="2:6" ht="15.75" hidden="1" thickBot="1" x14ac:dyDescent="0.3">
      <c r="B112" s="734" t="s">
        <v>478</v>
      </c>
      <c r="C112" s="735"/>
      <c r="D112" s="735"/>
      <c r="E112" s="735"/>
      <c r="F112" s="735"/>
    </row>
    <row r="113" spans="2:6" ht="15.75" hidden="1" thickBot="1" x14ac:dyDescent="0.3">
      <c r="B113" s="736" t="s">
        <v>437</v>
      </c>
      <c r="C113" s="738"/>
      <c r="D113" s="735"/>
      <c r="E113" s="735"/>
      <c r="F113" s="735"/>
    </row>
    <row r="114" spans="2:6" ht="15.75" hidden="1" thickBot="1" x14ac:dyDescent="0.3">
      <c r="B114" s="736" t="s">
        <v>438</v>
      </c>
      <c r="C114" s="738"/>
      <c r="D114" s="735"/>
      <c r="E114" s="735"/>
      <c r="F114" s="735"/>
    </row>
    <row r="115" spans="2:6" ht="15.75" hidden="1" thickBot="1" x14ac:dyDescent="0.3">
      <c r="B115" s="734" t="s">
        <v>440</v>
      </c>
      <c r="C115" s="738">
        <v>0</v>
      </c>
      <c r="D115" s="735">
        <v>0</v>
      </c>
      <c r="E115" s="735">
        <v>0</v>
      </c>
      <c r="F115" s="735">
        <v>0</v>
      </c>
    </row>
    <row r="116" spans="2:6" ht="15.75" hidden="1" thickBot="1" x14ac:dyDescent="0.3">
      <c r="B116" s="736" t="s">
        <v>437</v>
      </c>
      <c r="C116" s="738"/>
      <c r="D116" s="735"/>
      <c r="E116" s="735"/>
      <c r="F116" s="735"/>
    </row>
    <row r="117" spans="2:6" ht="15.75" hidden="1" thickBot="1" x14ac:dyDescent="0.3">
      <c r="B117" s="736" t="s">
        <v>438</v>
      </c>
      <c r="C117" s="738"/>
      <c r="D117" s="735"/>
      <c r="E117" s="735"/>
      <c r="F117" s="735"/>
    </row>
    <row r="118" spans="2:6" ht="15.75" hidden="1" thickBot="1" x14ac:dyDescent="0.3">
      <c r="B118" s="734" t="s">
        <v>441</v>
      </c>
      <c r="C118" s="738"/>
      <c r="D118" s="735"/>
      <c r="E118" s="735"/>
      <c r="F118" s="735"/>
    </row>
    <row r="119" spans="2:6" ht="15.75" hidden="1" thickBot="1" x14ac:dyDescent="0.3">
      <c r="B119" s="736" t="s">
        <v>437</v>
      </c>
      <c r="C119" s="738"/>
      <c r="D119" s="735"/>
      <c r="E119" s="735"/>
      <c r="F119" s="735"/>
    </row>
    <row r="120" spans="2:6" ht="15.75" hidden="1" thickBot="1" x14ac:dyDescent="0.3">
      <c r="B120" s="736" t="s">
        <v>438</v>
      </c>
      <c r="C120" s="738"/>
      <c r="D120" s="735"/>
      <c r="E120" s="735"/>
      <c r="F120" s="735"/>
    </row>
    <row r="121" spans="2:6" ht="15.75" hidden="1" thickBot="1" x14ac:dyDescent="0.3">
      <c r="B121" s="734" t="s">
        <v>442</v>
      </c>
      <c r="C121" s="738"/>
      <c r="D121" s="735"/>
      <c r="E121" s="735"/>
      <c r="F121" s="735"/>
    </row>
    <row r="122" spans="2:6" ht="15.75" hidden="1" thickBot="1" x14ac:dyDescent="0.3">
      <c r="B122" s="736" t="s">
        <v>437</v>
      </c>
      <c r="C122" s="738"/>
      <c r="D122" s="735"/>
      <c r="E122" s="735"/>
      <c r="F122" s="735"/>
    </row>
    <row r="123" spans="2:6" ht="15.75" hidden="1" thickBot="1" x14ac:dyDescent="0.3">
      <c r="B123" s="736" t="s">
        <v>438</v>
      </c>
      <c r="C123" s="738"/>
      <c r="D123" s="735"/>
      <c r="E123" s="735"/>
      <c r="F123" s="735"/>
    </row>
    <row r="124" spans="2:6" ht="15.75" hidden="1" thickBot="1" x14ac:dyDescent="0.3">
      <c r="B124" s="734" t="s">
        <v>443</v>
      </c>
      <c r="C124" s="738">
        <v>0</v>
      </c>
      <c r="D124" s="735">
        <v>0</v>
      </c>
      <c r="E124" s="735">
        <v>0</v>
      </c>
      <c r="F124" s="735">
        <v>0</v>
      </c>
    </row>
    <row r="125" spans="2:6" ht="15.75" hidden="1" thickBot="1" x14ac:dyDescent="0.3">
      <c r="B125" s="736" t="s">
        <v>437</v>
      </c>
      <c r="C125" s="738"/>
      <c r="D125" s="735"/>
      <c r="E125" s="735"/>
      <c r="F125" s="735"/>
    </row>
    <row r="126" spans="2:6" ht="15.75" hidden="1" thickBot="1" x14ac:dyDescent="0.3">
      <c r="B126" s="736" t="s">
        <v>438</v>
      </c>
      <c r="C126" s="738"/>
      <c r="D126" s="735"/>
      <c r="E126" s="735"/>
      <c r="F126" s="735"/>
    </row>
    <row r="127" spans="2:6" ht="15.75" hidden="1" thickBot="1" x14ac:dyDescent="0.3">
      <c r="B127" s="734" t="s">
        <v>444</v>
      </c>
      <c r="C127" s="738"/>
      <c r="D127" s="735"/>
      <c r="E127" s="735"/>
      <c r="F127" s="735"/>
    </row>
    <row r="128" spans="2:6" ht="15.75" hidden="1" thickBot="1" x14ac:dyDescent="0.3">
      <c r="B128" s="736" t="s">
        <v>437</v>
      </c>
      <c r="C128" s="738"/>
      <c r="D128" s="735"/>
      <c r="E128" s="735"/>
      <c r="F128" s="735"/>
    </row>
    <row r="129" spans="2:12" ht="15.75" hidden="1" thickBot="1" x14ac:dyDescent="0.3">
      <c r="B129" s="736" t="s">
        <v>438</v>
      </c>
      <c r="C129" s="738"/>
      <c r="D129" s="735"/>
      <c r="E129" s="735"/>
      <c r="F129" s="735"/>
    </row>
    <row r="130" spans="2:12" ht="15.75" hidden="1" thickBot="1" x14ac:dyDescent="0.3">
      <c r="B130" s="748" t="s">
        <v>445</v>
      </c>
      <c r="C130" s="738">
        <f>C127+C124+C121+C118+C115+C112+C109</f>
        <v>0</v>
      </c>
      <c r="D130" s="738">
        <f t="shared" ref="D130:F130" si="13">D127+D124+D121+D118+D115+D112+D109</f>
        <v>0</v>
      </c>
      <c r="E130" s="738">
        <f t="shared" si="13"/>
        <v>0</v>
      </c>
      <c r="F130" s="738">
        <f t="shared" si="13"/>
        <v>0</v>
      </c>
    </row>
    <row r="131" spans="2:12" ht="15.75" hidden="1" thickBot="1" x14ac:dyDescent="0.3">
      <c r="B131" s="743" t="s">
        <v>482</v>
      </c>
      <c r="C131" s="744">
        <f>IF(C130-C101=0,0,"Error")</f>
        <v>0</v>
      </c>
      <c r="D131" s="744">
        <f>IF(D130-D101=0,0,"Error")</f>
        <v>0</v>
      </c>
      <c r="E131" s="744">
        <f>IF(E130-E101=0,0,"Error")</f>
        <v>0</v>
      </c>
      <c r="F131" s="744">
        <f>IF(F130-F101=0,0,"Error")</f>
        <v>0</v>
      </c>
    </row>
    <row r="132" spans="2:12" ht="15.75" thickBot="1" x14ac:dyDescent="0.3">
      <c r="B132" s="2487" t="s">
        <v>514</v>
      </c>
      <c r="C132" s="2488"/>
      <c r="D132" s="2488"/>
      <c r="E132" s="2488"/>
      <c r="F132" s="2489"/>
    </row>
    <row r="133" spans="2:12" ht="15.75" thickBot="1" x14ac:dyDescent="0.3">
      <c r="B133" s="2487" t="s">
        <v>515</v>
      </c>
      <c r="C133" s="2488"/>
      <c r="D133" s="2488"/>
      <c r="E133" s="2488"/>
      <c r="F133" s="2489"/>
    </row>
    <row r="134" spans="2:12" ht="15.75" thickBot="1" x14ac:dyDescent="0.3">
      <c r="B134" s="724" t="s">
        <v>516</v>
      </c>
      <c r="C134" s="2496" t="s">
        <v>758</v>
      </c>
      <c r="D134" s="2497"/>
      <c r="E134" s="2498"/>
      <c r="F134" s="2499"/>
    </row>
    <row r="135" spans="2:12" ht="15.75" thickBot="1" x14ac:dyDescent="0.3">
      <c r="B135" s="724" t="s">
        <v>518</v>
      </c>
      <c r="C135" s="724" t="s">
        <v>759</v>
      </c>
      <c r="D135" s="749"/>
      <c r="E135" s="2500"/>
      <c r="F135" s="2501"/>
      <c r="H135" s="2477" t="s">
        <v>682</v>
      </c>
      <c r="I135" s="2478"/>
      <c r="J135" s="2478"/>
      <c r="K135" s="2478"/>
      <c r="L135" s="2479"/>
    </row>
    <row r="136" spans="2:12" ht="15.75" thickBot="1" x14ac:dyDescent="0.3">
      <c r="B136" s="750"/>
      <c r="C136" s="2465"/>
      <c r="D136" s="2486"/>
      <c r="E136" s="2466"/>
      <c r="F136" s="2467"/>
      <c r="H136" s="2480"/>
      <c r="I136" s="2481"/>
      <c r="J136" s="2481"/>
      <c r="K136" s="2481"/>
      <c r="L136" s="2482"/>
    </row>
    <row r="137" spans="2:12" ht="15.75" thickBot="1" x14ac:dyDescent="0.3">
      <c r="B137" s="721" t="s">
        <v>427</v>
      </c>
      <c r="C137" s="2502" t="s">
        <v>755</v>
      </c>
      <c r="D137" s="2503"/>
      <c r="E137" s="2503"/>
      <c r="F137" s="2504"/>
      <c r="H137" s="2483"/>
      <c r="I137" s="2484"/>
      <c r="J137" s="2484"/>
      <c r="K137" s="2484"/>
      <c r="L137" s="2485"/>
    </row>
    <row r="138" spans="2:12" ht="30" customHeight="1" thickBot="1" x14ac:dyDescent="0.3">
      <c r="B138" s="721" t="s">
        <v>21</v>
      </c>
      <c r="C138" s="2468" t="s">
        <v>760</v>
      </c>
      <c r="D138" s="2469"/>
      <c r="E138" s="2469"/>
      <c r="F138" s="2470"/>
    </row>
    <row r="139" spans="2:12" x14ac:dyDescent="0.25">
      <c r="B139" s="2463"/>
      <c r="C139" s="746">
        <v>2023</v>
      </c>
      <c r="D139" s="746">
        <v>2024</v>
      </c>
      <c r="E139" s="746">
        <v>2025</v>
      </c>
      <c r="F139" s="746">
        <v>2026</v>
      </c>
    </row>
    <row r="140" spans="2:12" ht="15.75" thickBot="1" x14ac:dyDescent="0.3">
      <c r="B140" s="2464"/>
      <c r="C140" s="729" t="s">
        <v>22</v>
      </c>
      <c r="D140" s="729" t="s">
        <v>23</v>
      </c>
      <c r="E140" s="729" t="s">
        <v>23</v>
      </c>
      <c r="F140" s="729" t="s">
        <v>23</v>
      </c>
    </row>
    <row r="141" spans="2:12" ht="15.75" thickBot="1" x14ac:dyDescent="0.3">
      <c r="B141" s="721" t="s">
        <v>33</v>
      </c>
      <c r="C141" s="730">
        <v>250</v>
      </c>
      <c r="D141" s="730">
        <v>260</v>
      </c>
      <c r="E141" s="730">
        <v>270</v>
      </c>
      <c r="F141" s="730">
        <v>280</v>
      </c>
    </row>
    <row r="142" spans="2:12" ht="15.75" thickBot="1" x14ac:dyDescent="0.3">
      <c r="B142" s="721" t="s">
        <v>431</v>
      </c>
      <c r="C142" s="731">
        <f>C160</f>
        <v>1000</v>
      </c>
      <c r="D142" s="731">
        <v>1000</v>
      </c>
      <c r="E142" s="731">
        <v>1000</v>
      </c>
      <c r="F142" s="731">
        <v>1000</v>
      </c>
    </row>
    <row r="143" spans="2:12" ht="15.75" thickBot="1" x14ac:dyDescent="0.3">
      <c r="B143" s="721" t="s">
        <v>432</v>
      </c>
      <c r="C143" s="731">
        <f>C142/C141</f>
        <v>4</v>
      </c>
      <c r="D143" s="731">
        <f t="shared" ref="D143:F143" si="14">D142/D141</f>
        <v>3.8461538461538463</v>
      </c>
      <c r="E143" s="731">
        <f t="shared" si="14"/>
        <v>3.7037037037037037</v>
      </c>
      <c r="F143" s="731">
        <f t="shared" si="14"/>
        <v>3.5714285714285716</v>
      </c>
    </row>
    <row r="144" spans="2:12" ht="15.75" thickBot="1" x14ac:dyDescent="0.3">
      <c r="B144" s="721" t="s">
        <v>433</v>
      </c>
      <c r="C144" s="721" t="s">
        <v>499</v>
      </c>
      <c r="D144" s="732">
        <f>D141/C141-1</f>
        <v>4.0000000000000036E-2</v>
      </c>
      <c r="E144" s="732">
        <f t="shared" ref="E144:F146" si="15">E141/D141-1</f>
        <v>3.8461538461538547E-2</v>
      </c>
      <c r="F144" s="732">
        <f t="shared" si="15"/>
        <v>3.7037037037036979E-2</v>
      </c>
      <c r="H144" s="733"/>
      <c r="I144" s="733"/>
      <c r="J144" s="733"/>
      <c r="K144" s="733"/>
      <c r="L144" s="733"/>
    </row>
    <row r="145" spans="2:6" ht="15.75" thickBot="1" x14ac:dyDescent="0.3">
      <c r="B145" s="721" t="s">
        <v>434</v>
      </c>
      <c r="C145" s="721" t="s">
        <v>499</v>
      </c>
      <c r="D145" s="732">
        <f>D142/C142-1</f>
        <v>0</v>
      </c>
      <c r="E145" s="732">
        <f t="shared" si="15"/>
        <v>0</v>
      </c>
      <c r="F145" s="732">
        <f t="shared" si="15"/>
        <v>0</v>
      </c>
    </row>
    <row r="146" spans="2:6" ht="15.75" thickBot="1" x14ac:dyDescent="0.3">
      <c r="B146" s="721" t="s">
        <v>47</v>
      </c>
      <c r="C146" s="721" t="s">
        <v>499</v>
      </c>
      <c r="D146" s="732">
        <f>D143/C143-1</f>
        <v>-3.8461538461538436E-2</v>
      </c>
      <c r="E146" s="732">
        <f t="shared" si="15"/>
        <v>-3.703703703703709E-2</v>
      </c>
      <c r="F146" s="732">
        <f t="shared" si="15"/>
        <v>-3.5714285714285698E-2</v>
      </c>
    </row>
    <row r="147" spans="2:6" ht="15.75" thickBot="1" x14ac:dyDescent="0.3">
      <c r="B147" s="2474" t="s">
        <v>575</v>
      </c>
      <c r="C147" s="2475"/>
      <c r="D147" s="2475"/>
      <c r="E147" s="2475"/>
      <c r="F147" s="2476"/>
    </row>
    <row r="148" spans="2:6" x14ac:dyDescent="0.25">
      <c r="B148" s="2463"/>
      <c r="C148" s="746">
        <v>2023</v>
      </c>
      <c r="D148" s="746">
        <v>2024</v>
      </c>
      <c r="E148" s="746">
        <v>2025</v>
      </c>
      <c r="F148" s="746">
        <v>2026</v>
      </c>
    </row>
    <row r="149" spans="2:6" ht="15.75" thickBot="1" x14ac:dyDescent="0.3">
      <c r="B149" s="2464"/>
      <c r="C149" s="729" t="s">
        <v>22</v>
      </c>
      <c r="D149" s="729" t="s">
        <v>23</v>
      </c>
      <c r="E149" s="729" t="s">
        <v>23</v>
      </c>
      <c r="F149" s="729" t="s">
        <v>23</v>
      </c>
    </row>
    <row r="150" spans="2:6" ht="15.75" thickBot="1" x14ac:dyDescent="0.3">
      <c r="B150" s="734" t="s">
        <v>452</v>
      </c>
      <c r="C150" s="735">
        <f>C151+C152+C153+C154</f>
        <v>0</v>
      </c>
      <c r="D150" s="735">
        <f t="shared" ref="D150:F150" si="16">D151+D152+D153+D154</f>
        <v>0</v>
      </c>
      <c r="E150" s="735">
        <f t="shared" si="16"/>
        <v>0</v>
      </c>
      <c r="F150" s="735">
        <f t="shared" si="16"/>
        <v>0</v>
      </c>
    </row>
    <row r="151" spans="2:6" ht="15.75" thickBot="1" x14ac:dyDescent="0.3">
      <c r="B151" s="736" t="s">
        <v>437</v>
      </c>
      <c r="C151" s="735"/>
      <c r="D151" s="735"/>
      <c r="E151" s="735"/>
      <c r="F151" s="735"/>
    </row>
    <row r="152" spans="2:6" ht="15.75" thickBot="1" x14ac:dyDescent="0.3">
      <c r="B152" s="736" t="s">
        <v>453</v>
      </c>
      <c r="C152" s="735"/>
      <c r="D152" s="735"/>
      <c r="E152" s="735"/>
      <c r="F152" s="735"/>
    </row>
    <row r="153" spans="2:6" ht="15.75" thickBot="1" x14ac:dyDescent="0.3">
      <c r="B153" s="736" t="s">
        <v>454</v>
      </c>
      <c r="C153" s="735"/>
      <c r="D153" s="735"/>
      <c r="E153" s="735"/>
      <c r="F153" s="735"/>
    </row>
    <row r="154" spans="2:6" ht="15.75" thickBot="1" x14ac:dyDescent="0.3">
      <c r="B154" s="736" t="s">
        <v>455</v>
      </c>
      <c r="C154" s="735"/>
      <c r="D154" s="735"/>
      <c r="E154" s="735"/>
      <c r="F154" s="735"/>
    </row>
    <row r="155" spans="2:6" ht="15.75" thickBot="1" x14ac:dyDescent="0.3">
      <c r="B155" s="734" t="s">
        <v>456</v>
      </c>
      <c r="C155" s="738">
        <f>C156+C157+C158+C159</f>
        <v>1000</v>
      </c>
      <c r="D155" s="738">
        <f t="shared" ref="D155:F155" si="17">D156+D157+D158+D159</f>
        <v>1000</v>
      </c>
      <c r="E155" s="738">
        <f t="shared" si="17"/>
        <v>1000</v>
      </c>
      <c r="F155" s="738">
        <f t="shared" si="17"/>
        <v>1000</v>
      </c>
    </row>
    <row r="156" spans="2:6" ht="15.75" thickBot="1" x14ac:dyDescent="0.3">
      <c r="B156" s="736" t="s">
        <v>437</v>
      </c>
      <c r="C156" s="738">
        <v>1000</v>
      </c>
      <c r="D156" s="735">
        <v>1000</v>
      </c>
      <c r="E156" s="735">
        <v>1000</v>
      </c>
      <c r="F156" s="735">
        <v>1000</v>
      </c>
    </row>
    <row r="157" spans="2:6" ht="15.75" thickBot="1" x14ac:dyDescent="0.3">
      <c r="B157" s="736" t="s">
        <v>453</v>
      </c>
      <c r="C157" s="738"/>
      <c r="D157" s="735"/>
      <c r="E157" s="735"/>
      <c r="F157" s="735"/>
    </row>
    <row r="158" spans="2:6" ht="15.75" thickBot="1" x14ac:dyDescent="0.3">
      <c r="B158" s="736" t="s">
        <v>454</v>
      </c>
      <c r="C158" s="738"/>
      <c r="D158" s="735"/>
      <c r="E158" s="735"/>
      <c r="F158" s="735"/>
    </row>
    <row r="159" spans="2:6" ht="15.75" thickBot="1" x14ac:dyDescent="0.3">
      <c r="B159" s="736" t="s">
        <v>455</v>
      </c>
      <c r="C159" s="738"/>
      <c r="D159" s="735"/>
      <c r="E159" s="735"/>
      <c r="F159" s="735"/>
    </row>
    <row r="160" spans="2:6" ht="15.75" thickBot="1" x14ac:dyDescent="0.3">
      <c r="B160" s="751" t="s">
        <v>457</v>
      </c>
      <c r="C160" s="738">
        <f>C150+C155</f>
        <v>1000</v>
      </c>
      <c r="D160" s="738">
        <f t="shared" ref="D160:F160" si="18">D150+D155</f>
        <v>1000</v>
      </c>
      <c r="E160" s="738">
        <f t="shared" si="18"/>
        <v>1000</v>
      </c>
      <c r="F160" s="738">
        <f t="shared" si="18"/>
        <v>1000</v>
      </c>
    </row>
    <row r="161" spans="2:12" ht="34.5" hidden="1" customHeight="1" x14ac:dyDescent="0.25">
      <c r="B161" s="724" t="s">
        <v>502</v>
      </c>
      <c r="C161" s="724" t="s">
        <v>685</v>
      </c>
      <c r="D161" s="749" t="s">
        <v>449</v>
      </c>
      <c r="E161" s="2465"/>
      <c r="F161" s="2467"/>
    </row>
    <row r="162" spans="2:12" ht="15.75" hidden="1" customHeight="1" x14ac:dyDescent="0.25">
      <c r="B162" s="721" t="s">
        <v>427</v>
      </c>
      <c r="C162" s="2468" t="s">
        <v>683</v>
      </c>
      <c r="D162" s="2469"/>
      <c r="E162" s="2469"/>
      <c r="F162" s="2470"/>
    </row>
    <row r="163" spans="2:12" ht="15.75" hidden="1" customHeight="1" x14ac:dyDescent="0.25">
      <c r="B163" s="721" t="s">
        <v>21</v>
      </c>
      <c r="C163" s="2471" t="s">
        <v>237</v>
      </c>
      <c r="D163" s="2472"/>
      <c r="E163" s="2472"/>
      <c r="F163" s="2473"/>
    </row>
    <row r="164" spans="2:12" ht="15" hidden="1" customHeight="1" x14ac:dyDescent="0.25">
      <c r="B164" s="2463"/>
      <c r="C164" s="746">
        <v>2020</v>
      </c>
      <c r="D164" s="746">
        <v>2021</v>
      </c>
      <c r="E164" s="746">
        <v>2022</v>
      </c>
      <c r="F164" s="746">
        <v>2023</v>
      </c>
    </row>
    <row r="165" spans="2:12" ht="15.75" hidden="1" customHeight="1" x14ac:dyDescent="0.25">
      <c r="B165" s="2464"/>
      <c r="C165" s="729" t="s">
        <v>22</v>
      </c>
      <c r="D165" s="729" t="s">
        <v>23</v>
      </c>
      <c r="E165" s="729" t="s">
        <v>23</v>
      </c>
      <c r="F165" s="729" t="s">
        <v>23</v>
      </c>
    </row>
    <row r="166" spans="2:12" ht="15.75" hidden="1" customHeight="1" x14ac:dyDescent="0.25">
      <c r="B166" s="721" t="s">
        <v>33</v>
      </c>
      <c r="C166" s="721"/>
      <c r="D166" s="721">
        <v>0</v>
      </c>
      <c r="E166" s="721"/>
      <c r="F166" s="721"/>
    </row>
    <row r="167" spans="2:12" ht="15.75" hidden="1" customHeight="1" x14ac:dyDescent="0.25">
      <c r="B167" s="721" t="s">
        <v>431</v>
      </c>
      <c r="C167" s="731"/>
      <c r="D167" s="731">
        <f>D185</f>
        <v>0</v>
      </c>
      <c r="E167" s="731"/>
      <c r="F167" s="731"/>
    </row>
    <row r="168" spans="2:12" ht="15.75" hidden="1" customHeight="1" x14ac:dyDescent="0.25">
      <c r="B168" s="721" t="s">
        <v>432</v>
      </c>
      <c r="C168" s="731" t="e">
        <f>C167/C166</f>
        <v>#DIV/0!</v>
      </c>
      <c r="D168" s="731" t="e">
        <f t="shared" ref="D168:F168" si="19">D167/D166</f>
        <v>#DIV/0!</v>
      </c>
      <c r="E168" s="731" t="e">
        <f t="shared" si="19"/>
        <v>#DIV/0!</v>
      </c>
      <c r="F168" s="731" t="e">
        <f t="shared" si="19"/>
        <v>#DIV/0!</v>
      </c>
    </row>
    <row r="169" spans="2:12" ht="15.75" hidden="1" customHeight="1" x14ac:dyDescent="0.25">
      <c r="B169" s="721" t="s">
        <v>433</v>
      </c>
      <c r="C169" s="721" t="s">
        <v>499</v>
      </c>
      <c r="D169" s="732" t="e">
        <f>D166/C166-1</f>
        <v>#DIV/0!</v>
      </c>
      <c r="E169" s="732" t="e">
        <f t="shared" ref="E169:F171" si="20">E166/D166-1</f>
        <v>#DIV/0!</v>
      </c>
      <c r="F169" s="732" t="e">
        <f t="shared" si="20"/>
        <v>#DIV/0!</v>
      </c>
      <c r="H169" s="733"/>
      <c r="I169" s="733"/>
      <c r="J169" s="733"/>
      <c r="K169" s="733"/>
      <c r="L169" s="733"/>
    </row>
    <row r="170" spans="2:12" ht="15.75" hidden="1" customHeight="1" x14ac:dyDescent="0.25">
      <c r="B170" s="721" t="s">
        <v>434</v>
      </c>
      <c r="C170" s="721" t="s">
        <v>499</v>
      </c>
      <c r="D170" s="732" t="e">
        <f>D167/C167-1</f>
        <v>#DIV/0!</v>
      </c>
      <c r="E170" s="732" t="e">
        <f t="shared" si="20"/>
        <v>#DIV/0!</v>
      </c>
      <c r="F170" s="732" t="e">
        <f t="shared" si="20"/>
        <v>#DIV/0!</v>
      </c>
    </row>
    <row r="171" spans="2:12" ht="15.75" hidden="1" customHeight="1" x14ac:dyDescent="0.25">
      <c r="B171" s="721" t="s">
        <v>47</v>
      </c>
      <c r="C171" s="721" t="s">
        <v>499</v>
      </c>
      <c r="D171" s="732" t="e">
        <f>D168/C168-1</f>
        <v>#DIV/0!</v>
      </c>
      <c r="E171" s="732" t="e">
        <f t="shared" si="20"/>
        <v>#DIV/0!</v>
      </c>
      <c r="F171" s="732" t="e">
        <f t="shared" si="20"/>
        <v>#DIV/0!</v>
      </c>
    </row>
    <row r="172" spans="2:12" ht="15.75" hidden="1" customHeight="1" x14ac:dyDescent="0.25">
      <c r="B172" s="2474" t="s">
        <v>595</v>
      </c>
      <c r="C172" s="2475"/>
      <c r="D172" s="2475"/>
      <c r="E172" s="2475"/>
      <c r="F172" s="2476"/>
    </row>
    <row r="173" spans="2:12" ht="15" hidden="1" customHeight="1" x14ac:dyDescent="0.25">
      <c r="B173" s="2463"/>
      <c r="C173" s="746">
        <v>2020</v>
      </c>
      <c r="D173" s="746">
        <v>2021</v>
      </c>
      <c r="E173" s="746">
        <v>2022</v>
      </c>
      <c r="F173" s="746">
        <v>2023</v>
      </c>
    </row>
    <row r="174" spans="2:12" ht="15.75" hidden="1" customHeight="1" x14ac:dyDescent="0.25">
      <c r="B174" s="2464"/>
      <c r="C174" s="729" t="s">
        <v>22</v>
      </c>
      <c r="D174" s="729" t="s">
        <v>23</v>
      </c>
      <c r="E174" s="729" t="s">
        <v>23</v>
      </c>
      <c r="F174" s="729" t="s">
        <v>23</v>
      </c>
    </row>
    <row r="175" spans="2:12" ht="15.75" hidden="1" customHeight="1" x14ac:dyDescent="0.25">
      <c r="B175" s="734" t="s">
        <v>452</v>
      </c>
      <c r="C175" s="735">
        <f>C176+C177+C178+C179</f>
        <v>0</v>
      </c>
      <c r="D175" s="735">
        <f t="shared" ref="D175:F175" si="21">D176+D177+D178+D179</f>
        <v>0</v>
      </c>
      <c r="E175" s="735">
        <f t="shared" si="21"/>
        <v>0</v>
      </c>
      <c r="F175" s="735">
        <f t="shared" si="21"/>
        <v>0</v>
      </c>
    </row>
    <row r="176" spans="2:12" ht="15.75" hidden="1" customHeight="1" x14ac:dyDescent="0.25">
      <c r="B176" s="736" t="s">
        <v>437</v>
      </c>
      <c r="C176" s="735"/>
      <c r="D176" s="735"/>
      <c r="E176" s="735"/>
      <c r="F176" s="735"/>
    </row>
    <row r="177" spans="2:6" ht="15.75" hidden="1" customHeight="1" x14ac:dyDescent="0.25">
      <c r="B177" s="736" t="s">
        <v>453</v>
      </c>
      <c r="C177" s="735"/>
      <c r="D177" s="735"/>
      <c r="E177" s="735"/>
      <c r="F177" s="735"/>
    </row>
    <row r="178" spans="2:6" ht="15.75" hidden="1" customHeight="1" x14ac:dyDescent="0.25">
      <c r="B178" s="736" t="s">
        <v>454</v>
      </c>
      <c r="C178" s="735"/>
      <c r="D178" s="735"/>
      <c r="E178" s="735"/>
      <c r="F178" s="735"/>
    </row>
    <row r="179" spans="2:6" ht="15.75" hidden="1" customHeight="1" x14ac:dyDescent="0.25">
      <c r="B179" s="736" t="s">
        <v>455</v>
      </c>
      <c r="C179" s="735"/>
      <c r="D179" s="735"/>
      <c r="E179" s="735"/>
      <c r="F179" s="735"/>
    </row>
    <row r="180" spans="2:6" ht="15.75" hidden="1" customHeight="1" x14ac:dyDescent="0.25">
      <c r="B180" s="734" t="s">
        <v>456</v>
      </c>
      <c r="C180" s="738">
        <f>C181+C182+C183+C184</f>
        <v>0</v>
      </c>
      <c r="D180" s="738">
        <f t="shared" ref="D180:F180" si="22">D181+D182+D183+D184</f>
        <v>0</v>
      </c>
      <c r="E180" s="738">
        <f t="shared" si="22"/>
        <v>0</v>
      </c>
      <c r="F180" s="738">
        <f t="shared" si="22"/>
        <v>0</v>
      </c>
    </row>
    <row r="181" spans="2:6" ht="15.75" hidden="1" customHeight="1" x14ac:dyDescent="0.25">
      <c r="B181" s="736" t="s">
        <v>437</v>
      </c>
      <c r="C181" s="738"/>
      <c r="D181" s="739">
        <v>0</v>
      </c>
      <c r="E181" s="735"/>
      <c r="F181" s="735"/>
    </row>
    <row r="182" spans="2:6" ht="15.75" hidden="1" customHeight="1" x14ac:dyDescent="0.25">
      <c r="B182" s="736" t="s">
        <v>453</v>
      </c>
      <c r="C182" s="738"/>
      <c r="D182" s="735"/>
      <c r="E182" s="735"/>
      <c r="F182" s="735"/>
    </row>
    <row r="183" spans="2:6" ht="15.75" hidden="1" customHeight="1" x14ac:dyDescent="0.25">
      <c r="B183" s="736" t="s">
        <v>454</v>
      </c>
      <c r="C183" s="738"/>
      <c r="D183" s="735"/>
      <c r="E183" s="735"/>
      <c r="F183" s="735"/>
    </row>
    <row r="184" spans="2:6" ht="15.75" hidden="1" customHeight="1" x14ac:dyDescent="0.25">
      <c r="B184" s="736" t="s">
        <v>455</v>
      </c>
      <c r="C184" s="738"/>
      <c r="D184" s="735"/>
      <c r="E184" s="735"/>
      <c r="F184" s="735"/>
    </row>
    <row r="185" spans="2:6" ht="15.75" hidden="1" customHeight="1" x14ac:dyDescent="0.25">
      <c r="B185" s="751" t="s">
        <v>548</v>
      </c>
      <c r="C185" s="738">
        <f>C175+C180</f>
        <v>0</v>
      </c>
      <c r="D185" s="738">
        <f t="shared" ref="D185:F185" si="23">D175+D180</f>
        <v>0</v>
      </c>
      <c r="E185" s="738">
        <f t="shared" si="23"/>
        <v>0</v>
      </c>
      <c r="F185" s="738">
        <f t="shared" si="23"/>
        <v>0</v>
      </c>
    </row>
    <row r="186" spans="2:6" ht="34.5" hidden="1" customHeight="1" x14ac:dyDescent="0.25">
      <c r="B186" s="724" t="s">
        <v>549</v>
      </c>
      <c r="C186" s="725"/>
      <c r="D186" s="752" t="s">
        <v>449</v>
      </c>
      <c r="E186" s="726"/>
      <c r="F186" s="727"/>
    </row>
    <row r="187" spans="2:6" ht="15.75" hidden="1" customHeight="1" x14ac:dyDescent="0.25">
      <c r="B187" s="721" t="s">
        <v>427</v>
      </c>
      <c r="C187" s="2468"/>
      <c r="D187" s="2469"/>
      <c r="E187" s="2469"/>
      <c r="F187" s="2470"/>
    </row>
    <row r="188" spans="2:6" ht="15.75" hidden="1" customHeight="1" x14ac:dyDescent="0.25">
      <c r="B188" s="721" t="s">
        <v>21</v>
      </c>
      <c r="C188" s="2471"/>
      <c r="D188" s="2472"/>
      <c r="E188" s="2472"/>
      <c r="F188" s="2473"/>
    </row>
    <row r="189" spans="2:6" ht="15" hidden="1" customHeight="1" x14ac:dyDescent="0.25">
      <c r="B189" s="2463"/>
      <c r="C189" s="746">
        <v>2018</v>
      </c>
      <c r="D189" s="746">
        <v>2019</v>
      </c>
      <c r="E189" s="746">
        <v>2020</v>
      </c>
      <c r="F189" s="746">
        <v>2021</v>
      </c>
    </row>
    <row r="190" spans="2:6" ht="15.75" hidden="1" customHeight="1" x14ac:dyDescent="0.25">
      <c r="B190" s="2464"/>
      <c r="C190" s="729" t="s">
        <v>22</v>
      </c>
      <c r="D190" s="729" t="s">
        <v>23</v>
      </c>
      <c r="E190" s="729" t="s">
        <v>23</v>
      </c>
      <c r="F190" s="729" t="s">
        <v>23</v>
      </c>
    </row>
    <row r="191" spans="2:6" ht="15.75" hidden="1" customHeight="1" x14ac:dyDescent="0.25">
      <c r="B191" s="721" t="s">
        <v>33</v>
      </c>
      <c r="C191" s="721"/>
      <c r="D191" s="721"/>
      <c r="E191" s="721"/>
      <c r="F191" s="721"/>
    </row>
    <row r="192" spans="2:6" ht="15.75" hidden="1" customHeight="1" x14ac:dyDescent="0.25">
      <c r="B192" s="721" t="s">
        <v>431</v>
      </c>
      <c r="C192" s="731">
        <f>C210</f>
        <v>0</v>
      </c>
      <c r="D192" s="731">
        <f t="shared" ref="D192:F192" si="24">D210</f>
        <v>0</v>
      </c>
      <c r="E192" s="731">
        <f t="shared" si="24"/>
        <v>0</v>
      </c>
      <c r="F192" s="731">
        <f t="shared" si="24"/>
        <v>0</v>
      </c>
    </row>
    <row r="193" spans="2:12" ht="15.75" hidden="1" customHeight="1" x14ac:dyDescent="0.25">
      <c r="B193" s="721" t="s">
        <v>432</v>
      </c>
      <c r="C193" s="731" t="e">
        <f>C192/C191</f>
        <v>#DIV/0!</v>
      </c>
      <c r="D193" s="731" t="e">
        <f t="shared" ref="D193:F193" si="25">D192/D191</f>
        <v>#DIV/0!</v>
      </c>
      <c r="E193" s="731" t="e">
        <f t="shared" si="25"/>
        <v>#DIV/0!</v>
      </c>
      <c r="F193" s="731" t="e">
        <f t="shared" si="25"/>
        <v>#DIV/0!</v>
      </c>
    </row>
    <row r="194" spans="2:12" ht="15.75" hidden="1" customHeight="1" x14ac:dyDescent="0.25">
      <c r="B194" s="721" t="s">
        <v>433</v>
      </c>
      <c r="C194" s="721" t="s">
        <v>499</v>
      </c>
      <c r="D194" s="732" t="e">
        <f>D191/C191-1</f>
        <v>#DIV/0!</v>
      </c>
      <c r="E194" s="732" t="e">
        <f t="shared" ref="E194:F196" si="26">E191/D191-1</f>
        <v>#DIV/0!</v>
      </c>
      <c r="F194" s="732" t="e">
        <f t="shared" si="26"/>
        <v>#DIV/0!</v>
      </c>
      <c r="H194" s="733"/>
      <c r="I194" s="733"/>
      <c r="J194" s="733"/>
      <c r="K194" s="733"/>
      <c r="L194" s="733"/>
    </row>
    <row r="195" spans="2:12" ht="15.75" hidden="1" customHeight="1" x14ac:dyDescent="0.25">
      <c r="B195" s="721" t="s">
        <v>434</v>
      </c>
      <c r="C195" s="721" t="s">
        <v>499</v>
      </c>
      <c r="D195" s="732" t="e">
        <f>D192/C192-1</f>
        <v>#DIV/0!</v>
      </c>
      <c r="E195" s="732" t="e">
        <f t="shared" si="26"/>
        <v>#DIV/0!</v>
      </c>
      <c r="F195" s="732" t="e">
        <f t="shared" si="26"/>
        <v>#DIV/0!</v>
      </c>
    </row>
    <row r="196" spans="2:12" ht="15.75" hidden="1" customHeight="1" x14ac:dyDescent="0.25">
      <c r="B196" s="721" t="s">
        <v>47</v>
      </c>
      <c r="C196" s="721" t="s">
        <v>499</v>
      </c>
      <c r="D196" s="732" t="e">
        <f>D193/C193-1</f>
        <v>#DIV/0!</v>
      </c>
      <c r="E196" s="732" t="e">
        <f t="shared" si="26"/>
        <v>#DIV/0!</v>
      </c>
      <c r="F196" s="732" t="e">
        <f t="shared" si="26"/>
        <v>#DIV/0!</v>
      </c>
    </row>
    <row r="197" spans="2:12" ht="15.75" hidden="1" customHeight="1" x14ac:dyDescent="0.25">
      <c r="B197" s="2474" t="s">
        <v>580</v>
      </c>
      <c r="C197" s="2475"/>
      <c r="D197" s="2475"/>
      <c r="E197" s="2475"/>
      <c r="F197" s="2476"/>
    </row>
    <row r="198" spans="2:12" ht="15" hidden="1" customHeight="1" x14ac:dyDescent="0.25">
      <c r="B198" s="2463"/>
      <c r="C198" s="746">
        <v>2018</v>
      </c>
      <c r="D198" s="746">
        <v>2019</v>
      </c>
      <c r="E198" s="746">
        <v>2020</v>
      </c>
      <c r="F198" s="746">
        <v>2021</v>
      </c>
    </row>
    <row r="199" spans="2:12" ht="15.75" hidden="1" customHeight="1" x14ac:dyDescent="0.25">
      <c r="B199" s="2464"/>
      <c r="C199" s="729" t="s">
        <v>22</v>
      </c>
      <c r="D199" s="729" t="s">
        <v>23</v>
      </c>
      <c r="E199" s="729" t="s">
        <v>23</v>
      </c>
      <c r="F199" s="729" t="s">
        <v>23</v>
      </c>
    </row>
    <row r="200" spans="2:12" ht="15.75" hidden="1" customHeight="1" x14ac:dyDescent="0.25">
      <c r="B200" s="734" t="s">
        <v>452</v>
      </c>
      <c r="C200" s="735">
        <f>C201+C202+C203+C204</f>
        <v>0</v>
      </c>
      <c r="D200" s="735">
        <f t="shared" ref="D200:F200" si="27">D201+D202+D203+D204</f>
        <v>0</v>
      </c>
      <c r="E200" s="735">
        <f t="shared" si="27"/>
        <v>0</v>
      </c>
      <c r="F200" s="735">
        <f t="shared" si="27"/>
        <v>0</v>
      </c>
    </row>
    <row r="201" spans="2:12" ht="15.75" hidden="1" customHeight="1" x14ac:dyDescent="0.25">
      <c r="B201" s="736" t="s">
        <v>437</v>
      </c>
      <c r="C201" s="735"/>
      <c r="D201" s="735"/>
      <c r="E201" s="735"/>
      <c r="F201" s="735"/>
    </row>
    <row r="202" spans="2:12" ht="15.75" hidden="1" customHeight="1" x14ac:dyDescent="0.25">
      <c r="B202" s="736" t="s">
        <v>453</v>
      </c>
      <c r="C202" s="735"/>
      <c r="D202" s="735"/>
      <c r="E202" s="735"/>
      <c r="F202" s="735"/>
    </row>
    <row r="203" spans="2:12" ht="15.75" hidden="1" customHeight="1" x14ac:dyDescent="0.25">
      <c r="B203" s="736" t="s">
        <v>454</v>
      </c>
      <c r="C203" s="735"/>
      <c r="D203" s="735"/>
      <c r="E203" s="735"/>
      <c r="F203" s="735"/>
    </row>
    <row r="204" spans="2:12" ht="15.75" hidden="1" customHeight="1" x14ac:dyDescent="0.25">
      <c r="B204" s="736" t="s">
        <v>455</v>
      </c>
      <c r="C204" s="735"/>
      <c r="D204" s="735"/>
      <c r="E204" s="735"/>
      <c r="F204" s="735"/>
    </row>
    <row r="205" spans="2:12" ht="15.75" hidden="1" customHeight="1" x14ac:dyDescent="0.25">
      <c r="B205" s="734" t="s">
        <v>456</v>
      </c>
      <c r="C205" s="738">
        <f>C206+C207+C208+C209</f>
        <v>0</v>
      </c>
      <c r="D205" s="738">
        <f t="shared" ref="D205:F205" si="28">D206+D207+D208+D209</f>
        <v>0</v>
      </c>
      <c r="E205" s="738">
        <f t="shared" si="28"/>
        <v>0</v>
      </c>
      <c r="F205" s="738">
        <f t="shared" si="28"/>
        <v>0</v>
      </c>
    </row>
    <row r="206" spans="2:12" ht="15.75" hidden="1" customHeight="1" x14ac:dyDescent="0.25">
      <c r="B206" s="736" t="s">
        <v>437</v>
      </c>
      <c r="C206" s="738"/>
      <c r="D206" s="735"/>
      <c r="E206" s="735"/>
      <c r="F206" s="735"/>
    </row>
    <row r="207" spans="2:12" ht="15.75" hidden="1" customHeight="1" x14ac:dyDescent="0.25">
      <c r="B207" s="736" t="s">
        <v>453</v>
      </c>
      <c r="C207" s="738"/>
      <c r="D207" s="735"/>
      <c r="E207" s="735"/>
      <c r="F207" s="735"/>
    </row>
    <row r="208" spans="2:12" ht="15.75" hidden="1" customHeight="1" x14ac:dyDescent="0.25">
      <c r="B208" s="736" t="s">
        <v>454</v>
      </c>
      <c r="C208" s="738"/>
      <c r="D208" s="735"/>
      <c r="E208" s="735"/>
      <c r="F208" s="735"/>
    </row>
    <row r="209" spans="2:12" ht="15.75" hidden="1" customHeight="1" x14ac:dyDescent="0.25">
      <c r="B209" s="736" t="s">
        <v>455</v>
      </c>
      <c r="C209" s="738"/>
      <c r="D209" s="735"/>
      <c r="E209" s="735"/>
      <c r="F209" s="735"/>
    </row>
    <row r="210" spans="2:12" ht="15.75" hidden="1" customHeight="1" x14ac:dyDescent="0.25">
      <c r="B210" s="742" t="s">
        <v>551</v>
      </c>
      <c r="C210" s="738">
        <f>C200+C205</f>
        <v>0</v>
      </c>
      <c r="D210" s="738">
        <f t="shared" ref="D210:F210" si="29">D200+D205</f>
        <v>0</v>
      </c>
      <c r="E210" s="738">
        <f t="shared" si="29"/>
        <v>0</v>
      </c>
      <c r="F210" s="738">
        <f t="shared" si="29"/>
        <v>0</v>
      </c>
    </row>
    <row r="211" spans="2:12" ht="15.75" hidden="1" customHeight="1" x14ac:dyDescent="0.25">
      <c r="B211" s="752" t="s">
        <v>458</v>
      </c>
      <c r="C211" s="2465"/>
      <c r="D211" s="2466"/>
      <c r="E211" s="2466"/>
      <c r="F211" s="2467"/>
    </row>
    <row r="212" spans="2:12" ht="34.5" hidden="1" customHeight="1" x14ac:dyDescent="0.25">
      <c r="B212" s="724" t="s">
        <v>447</v>
      </c>
      <c r="C212" s="725"/>
      <c r="D212" s="752" t="s">
        <v>449</v>
      </c>
      <c r="E212" s="726"/>
      <c r="F212" s="727"/>
    </row>
    <row r="213" spans="2:12" ht="15.75" hidden="1" customHeight="1" x14ac:dyDescent="0.25">
      <c r="B213" s="721" t="s">
        <v>427</v>
      </c>
      <c r="C213" s="2468"/>
      <c r="D213" s="2469"/>
      <c r="E213" s="2469"/>
      <c r="F213" s="2470"/>
    </row>
    <row r="214" spans="2:12" ht="15.75" hidden="1" customHeight="1" x14ac:dyDescent="0.25">
      <c r="B214" s="721" t="s">
        <v>21</v>
      </c>
      <c r="C214" s="2493"/>
      <c r="D214" s="2494"/>
      <c r="E214" s="2494"/>
      <c r="F214" s="2495"/>
    </row>
    <row r="215" spans="2:12" ht="15" hidden="1" customHeight="1" x14ac:dyDescent="0.25">
      <c r="B215" s="2463"/>
      <c r="C215" s="746">
        <v>2020</v>
      </c>
      <c r="D215" s="746">
        <v>2021</v>
      </c>
      <c r="E215" s="746">
        <v>2022</v>
      </c>
      <c r="F215" s="746">
        <v>2023</v>
      </c>
    </row>
    <row r="216" spans="2:12" ht="15.75" hidden="1" customHeight="1" x14ac:dyDescent="0.25">
      <c r="B216" s="2464"/>
      <c r="C216" s="729" t="s">
        <v>22</v>
      </c>
      <c r="D216" s="729" t="s">
        <v>23</v>
      </c>
      <c r="E216" s="729" t="s">
        <v>23</v>
      </c>
      <c r="F216" s="729" t="s">
        <v>23</v>
      </c>
    </row>
    <row r="217" spans="2:12" ht="15.75" hidden="1" customHeight="1" x14ac:dyDescent="0.25">
      <c r="B217" s="721" t="s">
        <v>33</v>
      </c>
      <c r="C217" s="721">
        <v>0</v>
      </c>
      <c r="D217" s="721">
        <v>0</v>
      </c>
      <c r="E217" s="721">
        <v>0</v>
      </c>
      <c r="F217" s="721">
        <v>0</v>
      </c>
    </row>
    <row r="218" spans="2:12" ht="15.75" hidden="1" customHeight="1" x14ac:dyDescent="0.25">
      <c r="B218" s="721" t="s">
        <v>431</v>
      </c>
      <c r="C218" s="731">
        <f>C236</f>
        <v>0</v>
      </c>
      <c r="D218" s="731">
        <f t="shared" ref="D218:F218" si="30">D236</f>
        <v>0</v>
      </c>
      <c r="E218" s="731">
        <f t="shared" si="30"/>
        <v>0</v>
      </c>
      <c r="F218" s="731">
        <f t="shared" si="30"/>
        <v>0</v>
      </c>
    </row>
    <row r="219" spans="2:12" ht="15.75" hidden="1" customHeight="1" x14ac:dyDescent="0.25">
      <c r="B219" s="721" t="s">
        <v>432</v>
      </c>
      <c r="C219" s="731" t="e">
        <f>C218/C217</f>
        <v>#DIV/0!</v>
      </c>
      <c r="D219" s="731" t="e">
        <f t="shared" ref="D219:F219" si="31">D218/D217</f>
        <v>#DIV/0!</v>
      </c>
      <c r="E219" s="731" t="e">
        <f t="shared" si="31"/>
        <v>#DIV/0!</v>
      </c>
      <c r="F219" s="731" t="e">
        <f t="shared" si="31"/>
        <v>#DIV/0!</v>
      </c>
    </row>
    <row r="220" spans="2:12" ht="15.75" hidden="1" customHeight="1" x14ac:dyDescent="0.25">
      <c r="B220" s="721" t="s">
        <v>433</v>
      </c>
      <c r="C220" s="721" t="s">
        <v>499</v>
      </c>
      <c r="D220" s="732" t="e">
        <f>D217/C217-1</f>
        <v>#DIV/0!</v>
      </c>
      <c r="E220" s="732" t="e">
        <f t="shared" ref="E220:F222" si="32">E217/D217-1</f>
        <v>#DIV/0!</v>
      </c>
      <c r="F220" s="732" t="e">
        <f t="shared" si="32"/>
        <v>#DIV/0!</v>
      </c>
      <c r="H220" s="733"/>
      <c r="I220" s="733"/>
      <c r="J220" s="733"/>
      <c r="K220" s="733"/>
      <c r="L220" s="733"/>
    </row>
    <row r="221" spans="2:12" ht="15.75" hidden="1" customHeight="1" x14ac:dyDescent="0.25">
      <c r="B221" s="721" t="s">
        <v>434</v>
      </c>
      <c r="C221" s="721" t="s">
        <v>499</v>
      </c>
      <c r="D221" s="732" t="e">
        <f>D218/C218-1</f>
        <v>#DIV/0!</v>
      </c>
      <c r="E221" s="732" t="e">
        <f t="shared" si="32"/>
        <v>#DIV/0!</v>
      </c>
      <c r="F221" s="732" t="e">
        <f t="shared" si="32"/>
        <v>#DIV/0!</v>
      </c>
    </row>
    <row r="222" spans="2:12" ht="15.75" hidden="1" customHeight="1" x14ac:dyDescent="0.25">
      <c r="B222" s="721" t="s">
        <v>47</v>
      </c>
      <c r="C222" s="721" t="s">
        <v>499</v>
      </c>
      <c r="D222" s="732" t="e">
        <f>D219/C219-1</f>
        <v>#DIV/0!</v>
      </c>
      <c r="E222" s="732" t="e">
        <f t="shared" si="32"/>
        <v>#DIV/0!</v>
      </c>
      <c r="F222" s="732" t="e">
        <f t="shared" si="32"/>
        <v>#DIV/0!</v>
      </c>
    </row>
    <row r="223" spans="2:12" ht="15.75" hidden="1" customHeight="1" x14ac:dyDescent="0.25">
      <c r="B223" s="2474" t="s">
        <v>594</v>
      </c>
      <c r="C223" s="2475"/>
      <c r="D223" s="2475"/>
      <c r="E223" s="2475"/>
      <c r="F223" s="2476"/>
    </row>
    <row r="224" spans="2:12" ht="15" hidden="1" customHeight="1" x14ac:dyDescent="0.25">
      <c r="B224" s="2463"/>
      <c r="C224" s="746">
        <v>2020</v>
      </c>
      <c r="D224" s="746">
        <v>2021</v>
      </c>
      <c r="E224" s="746">
        <v>2022</v>
      </c>
      <c r="F224" s="746">
        <v>2023</v>
      </c>
    </row>
    <row r="225" spans="2:12" ht="15.75" hidden="1" customHeight="1" x14ac:dyDescent="0.25">
      <c r="B225" s="2464"/>
      <c r="C225" s="729" t="s">
        <v>22</v>
      </c>
      <c r="D225" s="729" t="s">
        <v>23</v>
      </c>
      <c r="E225" s="729" t="s">
        <v>23</v>
      </c>
      <c r="F225" s="729" t="s">
        <v>23</v>
      </c>
    </row>
    <row r="226" spans="2:12" ht="15.75" hidden="1" customHeight="1" x14ac:dyDescent="0.25">
      <c r="B226" s="734" t="s">
        <v>452</v>
      </c>
      <c r="C226" s="735">
        <f>C227+C228+C229+C230</f>
        <v>0</v>
      </c>
      <c r="D226" s="735">
        <f t="shared" ref="D226:F226" si="33">D227+D228+D229+D230</f>
        <v>0</v>
      </c>
      <c r="E226" s="735">
        <f t="shared" si="33"/>
        <v>0</v>
      </c>
      <c r="F226" s="735">
        <f t="shared" si="33"/>
        <v>0</v>
      </c>
    </row>
    <row r="227" spans="2:12" ht="15.75" hidden="1" customHeight="1" x14ac:dyDescent="0.25">
      <c r="B227" s="736" t="s">
        <v>437</v>
      </c>
      <c r="C227" s="735"/>
      <c r="D227" s="735"/>
      <c r="E227" s="735"/>
      <c r="F227" s="735"/>
    </row>
    <row r="228" spans="2:12" ht="15.75" hidden="1" customHeight="1" x14ac:dyDescent="0.25">
      <c r="B228" s="736" t="s">
        <v>453</v>
      </c>
      <c r="C228" s="735"/>
      <c r="D228" s="735"/>
      <c r="E228" s="735"/>
      <c r="F228" s="735"/>
    </row>
    <row r="229" spans="2:12" ht="15.75" hidden="1" customHeight="1" x14ac:dyDescent="0.25">
      <c r="B229" s="736" t="s">
        <v>454</v>
      </c>
      <c r="C229" s="735"/>
      <c r="D229" s="735"/>
      <c r="E229" s="735"/>
      <c r="F229" s="735"/>
    </row>
    <row r="230" spans="2:12" ht="15.75" hidden="1" customHeight="1" x14ac:dyDescent="0.25">
      <c r="B230" s="736" t="s">
        <v>455</v>
      </c>
      <c r="C230" s="735"/>
      <c r="D230" s="735"/>
      <c r="E230" s="735"/>
      <c r="F230" s="735"/>
    </row>
    <row r="231" spans="2:12" ht="15.75" hidden="1" customHeight="1" x14ac:dyDescent="0.25">
      <c r="B231" s="734" t="s">
        <v>456</v>
      </c>
      <c r="C231" s="738">
        <f>C232+C233+C234+C235</f>
        <v>0</v>
      </c>
      <c r="D231" s="738">
        <f t="shared" ref="D231:F231" si="34">D232+D233+D234+D235</f>
        <v>0</v>
      </c>
      <c r="E231" s="738">
        <f t="shared" si="34"/>
        <v>0</v>
      </c>
      <c r="F231" s="738">
        <f t="shared" si="34"/>
        <v>0</v>
      </c>
    </row>
    <row r="232" spans="2:12" ht="15.75" hidden="1" customHeight="1" x14ac:dyDescent="0.25">
      <c r="B232" s="736" t="s">
        <v>437</v>
      </c>
      <c r="C232" s="738"/>
      <c r="D232" s="738">
        <v>0</v>
      </c>
      <c r="E232" s="738">
        <v>0</v>
      </c>
      <c r="F232" s="738"/>
    </row>
    <row r="233" spans="2:12" ht="15.75" hidden="1" customHeight="1" x14ac:dyDescent="0.25">
      <c r="B233" s="736" t="s">
        <v>453</v>
      </c>
      <c r="C233" s="738"/>
      <c r="D233" s="738"/>
      <c r="E233" s="738"/>
      <c r="F233" s="738"/>
    </row>
    <row r="234" spans="2:12" ht="15.75" hidden="1" customHeight="1" x14ac:dyDescent="0.25">
      <c r="B234" s="736" t="s">
        <v>454</v>
      </c>
      <c r="C234" s="738"/>
      <c r="D234" s="738"/>
      <c r="E234" s="738"/>
      <c r="F234" s="738"/>
    </row>
    <row r="235" spans="2:12" ht="15.75" hidden="1" customHeight="1" x14ac:dyDescent="0.25">
      <c r="B235" s="736" t="s">
        <v>455</v>
      </c>
      <c r="C235" s="738"/>
      <c r="D235" s="738"/>
      <c r="E235" s="738"/>
      <c r="F235" s="738"/>
    </row>
    <row r="236" spans="2:12" ht="15.75" hidden="1" customHeight="1" x14ac:dyDescent="0.25">
      <c r="B236" s="742" t="s">
        <v>445</v>
      </c>
      <c r="C236" s="738">
        <f>C226+C231</f>
        <v>0</v>
      </c>
      <c r="D236" s="738">
        <f t="shared" ref="D236:F236" si="35">D226+D231</f>
        <v>0</v>
      </c>
      <c r="E236" s="738">
        <f t="shared" si="35"/>
        <v>0</v>
      </c>
      <c r="F236" s="738">
        <f t="shared" si="35"/>
        <v>0</v>
      </c>
    </row>
    <row r="237" spans="2:12" ht="15.75" hidden="1" customHeight="1" x14ac:dyDescent="0.25">
      <c r="B237" s="2487" t="s">
        <v>66</v>
      </c>
      <c r="C237" s="2488"/>
      <c r="D237" s="2488"/>
      <c r="E237" s="2488"/>
      <c r="F237" s="2489"/>
    </row>
    <row r="238" spans="2:12" ht="15.75" hidden="1" customHeight="1" x14ac:dyDescent="0.25">
      <c r="B238" s="2487" t="s">
        <v>446</v>
      </c>
      <c r="C238" s="2488"/>
      <c r="D238" s="2488"/>
      <c r="E238" s="2488"/>
      <c r="F238" s="2489"/>
    </row>
    <row r="239" spans="2:12" ht="15.75" hidden="1" customHeight="1" x14ac:dyDescent="0.25">
      <c r="B239" s="724" t="s">
        <v>516</v>
      </c>
      <c r="C239" s="2490"/>
      <c r="D239" s="2491"/>
      <c r="E239" s="2491"/>
      <c r="F239" s="2492"/>
    </row>
    <row r="240" spans="2:12" ht="34.5" hidden="1" customHeight="1" x14ac:dyDescent="0.25">
      <c r="B240" s="724" t="s">
        <v>518</v>
      </c>
      <c r="C240" s="724"/>
      <c r="D240" s="749" t="s">
        <v>449</v>
      </c>
      <c r="E240" s="2466"/>
      <c r="F240" s="2467"/>
      <c r="H240" s="2477" t="s">
        <v>682</v>
      </c>
      <c r="I240" s="2478"/>
      <c r="J240" s="2478"/>
      <c r="K240" s="2478"/>
      <c r="L240" s="2479"/>
    </row>
    <row r="241" spans="2:12" ht="15.75" hidden="1" customHeight="1" x14ac:dyDescent="0.25">
      <c r="B241" s="750"/>
      <c r="C241" s="2465"/>
      <c r="D241" s="2486"/>
      <c r="E241" s="2466"/>
      <c r="F241" s="2467"/>
      <c r="H241" s="2480"/>
      <c r="I241" s="2481"/>
      <c r="J241" s="2481"/>
      <c r="K241" s="2481"/>
      <c r="L241" s="2482"/>
    </row>
    <row r="242" spans="2:12" ht="15.75" hidden="1" customHeight="1" x14ac:dyDescent="0.25">
      <c r="B242" s="721" t="s">
        <v>427</v>
      </c>
      <c r="C242" s="2468"/>
      <c r="D242" s="2469"/>
      <c r="E242" s="2469"/>
      <c r="F242" s="2470"/>
      <c r="H242" s="2483"/>
      <c r="I242" s="2484"/>
      <c r="J242" s="2484"/>
      <c r="K242" s="2484"/>
      <c r="L242" s="2485"/>
    </row>
    <row r="243" spans="2:12" ht="15.75" hidden="1" customHeight="1" x14ac:dyDescent="0.25">
      <c r="B243" s="721" t="s">
        <v>21</v>
      </c>
      <c r="C243" s="2471"/>
      <c r="D243" s="2472"/>
      <c r="E243" s="2472"/>
      <c r="F243" s="2473"/>
    </row>
    <row r="244" spans="2:12" ht="15" hidden="1" customHeight="1" x14ac:dyDescent="0.25">
      <c r="B244" s="2463"/>
      <c r="C244" s="746">
        <v>2020</v>
      </c>
      <c r="D244" s="746">
        <v>2021</v>
      </c>
      <c r="E244" s="746">
        <v>2022</v>
      </c>
      <c r="F244" s="746">
        <v>2023</v>
      </c>
    </row>
    <row r="245" spans="2:12" ht="15.75" hidden="1" customHeight="1" x14ac:dyDescent="0.25">
      <c r="B245" s="2464"/>
      <c r="C245" s="729" t="s">
        <v>22</v>
      </c>
      <c r="D245" s="729" t="s">
        <v>23</v>
      </c>
      <c r="E245" s="729" t="s">
        <v>23</v>
      </c>
      <c r="F245" s="729" t="s">
        <v>23</v>
      </c>
    </row>
    <row r="246" spans="2:12" ht="15.75" hidden="1" customHeight="1" x14ac:dyDescent="0.25">
      <c r="B246" s="721" t="s">
        <v>33</v>
      </c>
      <c r="C246" s="731"/>
      <c r="D246" s="731"/>
      <c r="E246" s="731"/>
      <c r="F246" s="731"/>
    </row>
    <row r="247" spans="2:12" ht="15.75" hidden="1" customHeight="1" x14ac:dyDescent="0.25">
      <c r="B247" s="721" t="s">
        <v>431</v>
      </c>
      <c r="C247" s="731">
        <f>C310-C272</f>
        <v>0</v>
      </c>
      <c r="D247" s="731">
        <f t="shared" ref="D247:E247" si="36">D310-D272</f>
        <v>0</v>
      </c>
      <c r="E247" s="731">
        <f t="shared" si="36"/>
        <v>0</v>
      </c>
      <c r="F247" s="731">
        <f>F265</f>
        <v>0</v>
      </c>
    </row>
    <row r="248" spans="2:12" ht="15.75" hidden="1" customHeight="1" x14ac:dyDescent="0.25">
      <c r="B248" s="721" t="s">
        <v>432</v>
      </c>
      <c r="C248" s="731" t="e">
        <f>C247/C246</f>
        <v>#DIV/0!</v>
      </c>
      <c r="D248" s="731" t="e">
        <f t="shared" ref="D248:F248" si="37">D247/D246</f>
        <v>#DIV/0!</v>
      </c>
      <c r="E248" s="731" t="e">
        <f t="shared" si="37"/>
        <v>#DIV/0!</v>
      </c>
      <c r="F248" s="731" t="e">
        <f t="shared" si="37"/>
        <v>#DIV/0!</v>
      </c>
    </row>
    <row r="249" spans="2:12" ht="15.75" hidden="1" customHeight="1" x14ac:dyDescent="0.25">
      <c r="B249" s="721" t="s">
        <v>433</v>
      </c>
      <c r="C249" s="721" t="s">
        <v>499</v>
      </c>
      <c r="D249" s="732" t="e">
        <f>D246/C246-1</f>
        <v>#DIV/0!</v>
      </c>
      <c r="E249" s="732" t="e">
        <f t="shared" ref="E249:F251" si="38">E246/D246-1</f>
        <v>#DIV/0!</v>
      </c>
      <c r="F249" s="732" t="e">
        <f t="shared" si="38"/>
        <v>#DIV/0!</v>
      </c>
      <c r="H249" s="733"/>
      <c r="I249" s="733"/>
      <c r="J249" s="733"/>
      <c r="K249" s="733"/>
      <c r="L249" s="733"/>
    </row>
    <row r="250" spans="2:12" ht="15.75" hidden="1" customHeight="1" x14ac:dyDescent="0.25">
      <c r="B250" s="721" t="s">
        <v>434</v>
      </c>
      <c r="C250" s="721" t="s">
        <v>499</v>
      </c>
      <c r="D250" s="732" t="e">
        <f>D247/C247-1</f>
        <v>#DIV/0!</v>
      </c>
      <c r="E250" s="732" t="e">
        <f t="shared" si="38"/>
        <v>#DIV/0!</v>
      </c>
      <c r="F250" s="732" t="e">
        <f t="shared" si="38"/>
        <v>#DIV/0!</v>
      </c>
    </row>
    <row r="251" spans="2:12" ht="15.75" hidden="1" customHeight="1" x14ac:dyDescent="0.25">
      <c r="B251" s="721" t="s">
        <v>47</v>
      </c>
      <c r="C251" s="721" t="s">
        <v>499</v>
      </c>
      <c r="D251" s="732" t="e">
        <f>D248/C248-1</f>
        <v>#DIV/0!</v>
      </c>
      <c r="E251" s="732" t="e">
        <f t="shared" si="38"/>
        <v>#DIV/0!</v>
      </c>
      <c r="F251" s="732" t="e">
        <f t="shared" si="38"/>
        <v>#DIV/0!</v>
      </c>
    </row>
    <row r="252" spans="2:12" ht="15.75" hidden="1" customHeight="1" x14ac:dyDescent="0.25">
      <c r="B252" s="2474" t="s">
        <v>575</v>
      </c>
      <c r="C252" s="2475"/>
      <c r="D252" s="2475"/>
      <c r="E252" s="2475"/>
      <c r="F252" s="2476"/>
    </row>
    <row r="253" spans="2:12" ht="15" hidden="1" customHeight="1" x14ac:dyDescent="0.25">
      <c r="B253" s="2463"/>
      <c r="C253" s="746">
        <v>2020</v>
      </c>
      <c r="D253" s="746">
        <v>2021</v>
      </c>
      <c r="E253" s="746">
        <v>2022</v>
      </c>
      <c r="F253" s="746">
        <v>2023</v>
      </c>
    </row>
    <row r="254" spans="2:12" ht="15.75" hidden="1" customHeight="1" x14ac:dyDescent="0.25">
      <c r="B254" s="2464"/>
      <c r="C254" s="729" t="s">
        <v>22</v>
      </c>
      <c r="D254" s="729" t="s">
        <v>23</v>
      </c>
      <c r="E254" s="729" t="s">
        <v>23</v>
      </c>
      <c r="F254" s="729" t="s">
        <v>23</v>
      </c>
    </row>
    <row r="255" spans="2:12" ht="15.75" hidden="1" customHeight="1" x14ac:dyDescent="0.25">
      <c r="B255" s="734" t="s">
        <v>452</v>
      </c>
      <c r="C255" s="735">
        <f>C256+C257+C258+C259</f>
        <v>0</v>
      </c>
      <c r="D255" s="735">
        <f t="shared" ref="D255:F255" si="39">D256+D257+D258+D259</f>
        <v>0</v>
      </c>
      <c r="E255" s="735">
        <f t="shared" si="39"/>
        <v>0</v>
      </c>
      <c r="F255" s="735">
        <f t="shared" si="39"/>
        <v>0</v>
      </c>
    </row>
    <row r="256" spans="2:12" ht="15.75" hidden="1" customHeight="1" x14ac:dyDescent="0.25">
      <c r="B256" s="736" t="s">
        <v>437</v>
      </c>
      <c r="C256" s="735"/>
      <c r="D256" s="735"/>
      <c r="E256" s="735"/>
      <c r="F256" s="735"/>
    </row>
    <row r="257" spans="2:6" ht="15.75" hidden="1" customHeight="1" x14ac:dyDescent="0.25">
      <c r="B257" s="736" t="s">
        <v>453</v>
      </c>
      <c r="C257" s="735"/>
      <c r="D257" s="735"/>
      <c r="E257" s="735"/>
      <c r="F257" s="735"/>
    </row>
    <row r="258" spans="2:6" ht="15.75" hidden="1" customHeight="1" x14ac:dyDescent="0.25">
      <c r="B258" s="736" t="s">
        <v>454</v>
      </c>
      <c r="C258" s="735"/>
      <c r="D258" s="735"/>
      <c r="E258" s="735"/>
      <c r="F258" s="735"/>
    </row>
    <row r="259" spans="2:6" ht="15.75" hidden="1" customHeight="1" x14ac:dyDescent="0.25">
      <c r="B259" s="736" t="s">
        <v>455</v>
      </c>
      <c r="C259" s="735"/>
      <c r="D259" s="735"/>
      <c r="E259" s="735"/>
      <c r="F259" s="735"/>
    </row>
    <row r="260" spans="2:6" ht="15.75" hidden="1" customHeight="1" x14ac:dyDescent="0.25">
      <c r="B260" s="734" t="s">
        <v>456</v>
      </c>
      <c r="C260" s="738">
        <f>C261+C262+C263+C264</f>
        <v>0</v>
      </c>
      <c r="D260" s="738">
        <f t="shared" ref="D260:F260" si="40">D261+D262+D263+D264</f>
        <v>0</v>
      </c>
      <c r="E260" s="738">
        <f t="shared" si="40"/>
        <v>0</v>
      </c>
      <c r="F260" s="738">
        <f t="shared" si="40"/>
        <v>0</v>
      </c>
    </row>
    <row r="261" spans="2:6" ht="15.75" hidden="1" customHeight="1" x14ac:dyDescent="0.25">
      <c r="B261" s="736" t="s">
        <v>437</v>
      </c>
      <c r="C261" s="738"/>
      <c r="D261" s="735"/>
      <c r="E261" s="735"/>
      <c r="F261" s="735">
        <v>0</v>
      </c>
    </row>
    <row r="262" spans="2:6" ht="15.75" hidden="1" customHeight="1" x14ac:dyDescent="0.25">
      <c r="B262" s="736" t="s">
        <v>453</v>
      </c>
      <c r="C262" s="738"/>
      <c r="D262" s="735"/>
      <c r="E262" s="735"/>
      <c r="F262" s="735"/>
    </row>
    <row r="263" spans="2:6" ht="15.75" hidden="1" customHeight="1" x14ac:dyDescent="0.25">
      <c r="B263" s="736" t="s">
        <v>454</v>
      </c>
      <c r="C263" s="738"/>
      <c r="D263" s="735"/>
      <c r="E263" s="735"/>
      <c r="F263" s="735"/>
    </row>
    <row r="264" spans="2:6" ht="15.75" hidden="1" customHeight="1" x14ac:dyDescent="0.25">
      <c r="B264" s="736" t="s">
        <v>455</v>
      </c>
      <c r="C264" s="738"/>
      <c r="D264" s="735"/>
      <c r="E264" s="735"/>
      <c r="F264" s="735"/>
    </row>
    <row r="265" spans="2:6" ht="15.75" hidden="1" customHeight="1" x14ac:dyDescent="0.25">
      <c r="B265" s="751" t="s">
        <v>457</v>
      </c>
      <c r="C265" s="738">
        <f>C255+C260</f>
        <v>0</v>
      </c>
      <c r="D265" s="738">
        <f t="shared" ref="D265:F265" si="41">D255+D260</f>
        <v>0</v>
      </c>
      <c r="E265" s="738">
        <f t="shared" si="41"/>
        <v>0</v>
      </c>
      <c r="F265" s="738">
        <f t="shared" si="41"/>
        <v>0</v>
      </c>
    </row>
    <row r="266" spans="2:6" ht="34.5" hidden="1" customHeight="1" x14ac:dyDescent="0.25">
      <c r="B266" s="724" t="s">
        <v>502</v>
      </c>
      <c r="C266" s="724"/>
      <c r="D266" s="749" t="s">
        <v>449</v>
      </c>
      <c r="E266" s="2466"/>
      <c r="F266" s="2467"/>
    </row>
    <row r="267" spans="2:6" ht="15.75" hidden="1" customHeight="1" x14ac:dyDescent="0.25">
      <c r="B267" s="721" t="s">
        <v>427</v>
      </c>
      <c r="C267" s="2468"/>
      <c r="D267" s="2469"/>
      <c r="E267" s="2469"/>
      <c r="F267" s="2470"/>
    </row>
    <row r="268" spans="2:6" ht="15.75" hidden="1" customHeight="1" x14ac:dyDescent="0.25">
      <c r="B268" s="721" t="s">
        <v>21</v>
      </c>
      <c r="C268" s="2471"/>
      <c r="D268" s="2472"/>
      <c r="E268" s="2472"/>
      <c r="F268" s="2473"/>
    </row>
    <row r="269" spans="2:6" ht="15" hidden="1" customHeight="1" x14ac:dyDescent="0.25">
      <c r="B269" s="2463"/>
      <c r="C269" s="746">
        <v>2020</v>
      </c>
      <c r="D269" s="746">
        <v>2021</v>
      </c>
      <c r="E269" s="746">
        <v>2022</v>
      </c>
      <c r="F269" s="746">
        <v>2023</v>
      </c>
    </row>
    <row r="270" spans="2:6" ht="15.75" hidden="1" customHeight="1" x14ac:dyDescent="0.25">
      <c r="B270" s="2464"/>
      <c r="C270" s="729" t="s">
        <v>22</v>
      </c>
      <c r="D270" s="729" t="s">
        <v>23</v>
      </c>
      <c r="E270" s="729" t="s">
        <v>23</v>
      </c>
      <c r="F270" s="729" t="s">
        <v>23</v>
      </c>
    </row>
    <row r="271" spans="2:6" ht="15.75" hidden="1" customHeight="1" x14ac:dyDescent="0.25">
      <c r="B271" s="721" t="s">
        <v>33</v>
      </c>
      <c r="C271" s="721"/>
      <c r="D271" s="721"/>
      <c r="E271" s="721"/>
      <c r="F271" s="721"/>
    </row>
    <row r="272" spans="2:6" ht="15.75" hidden="1" customHeight="1" x14ac:dyDescent="0.25">
      <c r="B272" s="721" t="s">
        <v>431</v>
      </c>
      <c r="C272" s="731"/>
      <c r="D272" s="731"/>
      <c r="E272" s="731"/>
      <c r="F272" s="731"/>
    </row>
    <row r="273" spans="2:12" ht="15.75" hidden="1" customHeight="1" x14ac:dyDescent="0.25">
      <c r="B273" s="721" t="s">
        <v>432</v>
      </c>
      <c r="C273" s="731" t="e">
        <f>C272/C271</f>
        <v>#DIV/0!</v>
      </c>
      <c r="D273" s="731" t="e">
        <f t="shared" ref="D273:F273" si="42">D272/D271</f>
        <v>#DIV/0!</v>
      </c>
      <c r="E273" s="731" t="e">
        <f t="shared" si="42"/>
        <v>#DIV/0!</v>
      </c>
      <c r="F273" s="731" t="e">
        <f t="shared" si="42"/>
        <v>#DIV/0!</v>
      </c>
    </row>
    <row r="274" spans="2:12" ht="15.75" hidden="1" customHeight="1" x14ac:dyDescent="0.25">
      <c r="B274" s="721" t="s">
        <v>433</v>
      </c>
      <c r="C274" s="721" t="s">
        <v>499</v>
      </c>
      <c r="D274" s="732" t="e">
        <f>D271/C271-1</f>
        <v>#DIV/0!</v>
      </c>
      <c r="E274" s="732" t="e">
        <f t="shared" ref="E274:F276" si="43">E271/D271-1</f>
        <v>#DIV/0!</v>
      </c>
      <c r="F274" s="732" t="e">
        <f t="shared" si="43"/>
        <v>#DIV/0!</v>
      </c>
      <c r="H274" s="733"/>
      <c r="I274" s="733"/>
      <c r="J274" s="733"/>
      <c r="K274" s="733"/>
      <c r="L274" s="733"/>
    </row>
    <row r="275" spans="2:12" ht="15.75" hidden="1" customHeight="1" x14ac:dyDescent="0.25">
      <c r="B275" s="721" t="s">
        <v>434</v>
      </c>
      <c r="C275" s="721" t="s">
        <v>499</v>
      </c>
      <c r="D275" s="732" t="e">
        <f>D272/C272-1</f>
        <v>#DIV/0!</v>
      </c>
      <c r="E275" s="732" t="e">
        <f t="shared" si="43"/>
        <v>#DIV/0!</v>
      </c>
      <c r="F275" s="732" t="e">
        <f t="shared" si="43"/>
        <v>#DIV/0!</v>
      </c>
    </row>
    <row r="276" spans="2:12" ht="15.75" hidden="1" customHeight="1" x14ac:dyDescent="0.25">
      <c r="B276" s="721" t="s">
        <v>47</v>
      </c>
      <c r="C276" s="721" t="s">
        <v>499</v>
      </c>
      <c r="D276" s="732" t="e">
        <f>D273/C273-1</f>
        <v>#DIV/0!</v>
      </c>
      <c r="E276" s="732" t="e">
        <f t="shared" si="43"/>
        <v>#DIV/0!</v>
      </c>
      <c r="F276" s="732" t="e">
        <f t="shared" si="43"/>
        <v>#DIV/0!</v>
      </c>
    </row>
    <row r="277" spans="2:12" ht="15.75" hidden="1" customHeight="1" x14ac:dyDescent="0.25">
      <c r="B277" s="2474" t="s">
        <v>595</v>
      </c>
      <c r="C277" s="2475"/>
      <c r="D277" s="2475"/>
      <c r="E277" s="2475"/>
      <c r="F277" s="2476"/>
    </row>
    <row r="278" spans="2:12" ht="15" hidden="1" customHeight="1" x14ac:dyDescent="0.25">
      <c r="B278" s="2463"/>
      <c r="C278" s="746">
        <v>2020</v>
      </c>
      <c r="D278" s="746">
        <v>2021</v>
      </c>
      <c r="E278" s="746">
        <v>2022</v>
      </c>
      <c r="F278" s="746">
        <v>2023</v>
      </c>
    </row>
    <row r="279" spans="2:12" ht="15.75" hidden="1" customHeight="1" x14ac:dyDescent="0.25">
      <c r="B279" s="2464"/>
      <c r="C279" s="729" t="s">
        <v>22</v>
      </c>
      <c r="D279" s="729" t="s">
        <v>23</v>
      </c>
      <c r="E279" s="729" t="s">
        <v>23</v>
      </c>
      <c r="F279" s="729" t="s">
        <v>23</v>
      </c>
    </row>
    <row r="280" spans="2:12" ht="15.75" hidden="1" customHeight="1" x14ac:dyDescent="0.25">
      <c r="B280" s="734" t="s">
        <v>452</v>
      </c>
      <c r="C280" s="735">
        <f>C281+C282+C283+C284</f>
        <v>0</v>
      </c>
      <c r="D280" s="735">
        <f t="shared" ref="D280:F280" si="44">D281+D282+D283+D284</f>
        <v>0</v>
      </c>
      <c r="E280" s="735">
        <f t="shared" si="44"/>
        <v>0</v>
      </c>
      <c r="F280" s="735">
        <f t="shared" si="44"/>
        <v>0</v>
      </c>
    </row>
    <row r="281" spans="2:12" ht="15.75" hidden="1" customHeight="1" x14ac:dyDescent="0.25">
      <c r="B281" s="736" t="s">
        <v>437</v>
      </c>
      <c r="C281" s="735"/>
      <c r="D281" s="735"/>
      <c r="E281" s="735"/>
      <c r="F281" s="735"/>
    </row>
    <row r="282" spans="2:12" ht="15.75" hidden="1" customHeight="1" x14ac:dyDescent="0.25">
      <c r="B282" s="736" t="s">
        <v>453</v>
      </c>
      <c r="C282" s="735"/>
      <c r="D282" s="735"/>
      <c r="E282" s="735"/>
      <c r="F282" s="735"/>
    </row>
    <row r="283" spans="2:12" ht="15.75" hidden="1" customHeight="1" x14ac:dyDescent="0.25">
      <c r="B283" s="736" t="s">
        <v>454</v>
      </c>
      <c r="C283" s="735"/>
      <c r="D283" s="735"/>
      <c r="E283" s="735"/>
      <c r="F283" s="735"/>
    </row>
    <row r="284" spans="2:12" ht="15.75" hidden="1" customHeight="1" x14ac:dyDescent="0.25">
      <c r="B284" s="736" t="s">
        <v>455</v>
      </c>
      <c r="C284" s="735"/>
      <c r="D284" s="735"/>
      <c r="E284" s="735"/>
      <c r="F284" s="735"/>
    </row>
    <row r="285" spans="2:12" ht="15.75" hidden="1" customHeight="1" x14ac:dyDescent="0.25">
      <c r="B285" s="734" t="s">
        <v>456</v>
      </c>
      <c r="C285" s="738">
        <f>C286+C287+C288+C289</f>
        <v>0</v>
      </c>
      <c r="D285" s="738">
        <f t="shared" ref="D285:F285" si="45">D286+D287+D288+D289</f>
        <v>0</v>
      </c>
      <c r="E285" s="738">
        <f t="shared" si="45"/>
        <v>0</v>
      </c>
      <c r="F285" s="738">
        <f t="shared" si="45"/>
        <v>0</v>
      </c>
    </row>
    <row r="286" spans="2:12" ht="15.75" hidden="1" customHeight="1" x14ac:dyDescent="0.25">
      <c r="B286" s="736" t="s">
        <v>437</v>
      </c>
      <c r="C286" s="738"/>
      <c r="D286" s="735"/>
      <c r="E286" s="735"/>
      <c r="F286" s="735"/>
    </row>
    <row r="287" spans="2:12" ht="15.75" hidden="1" customHeight="1" x14ac:dyDescent="0.25">
      <c r="B287" s="736" t="s">
        <v>453</v>
      </c>
      <c r="C287" s="738"/>
      <c r="D287" s="735"/>
      <c r="E287" s="735"/>
      <c r="F287" s="735"/>
    </row>
    <row r="288" spans="2:12" ht="15.75" hidden="1" customHeight="1" x14ac:dyDescent="0.25">
      <c r="B288" s="736" t="s">
        <v>454</v>
      </c>
      <c r="C288" s="738"/>
      <c r="D288" s="735"/>
      <c r="E288" s="735"/>
      <c r="F288" s="735"/>
    </row>
    <row r="289" spans="2:12" ht="15.75" hidden="1" customHeight="1" x14ac:dyDescent="0.25">
      <c r="B289" s="736" t="s">
        <v>455</v>
      </c>
      <c r="C289" s="738"/>
      <c r="D289" s="735"/>
      <c r="E289" s="735"/>
      <c r="F289" s="735"/>
    </row>
    <row r="290" spans="2:12" ht="15.75" hidden="1" customHeight="1" x14ac:dyDescent="0.25">
      <c r="B290" s="751" t="s">
        <v>548</v>
      </c>
      <c r="C290" s="738">
        <f>C280+C285</f>
        <v>0</v>
      </c>
      <c r="D290" s="738">
        <f t="shared" ref="D290:F290" si="46">D280+D285</f>
        <v>0</v>
      </c>
      <c r="E290" s="738">
        <f t="shared" si="46"/>
        <v>0</v>
      </c>
      <c r="F290" s="738">
        <f t="shared" si="46"/>
        <v>0</v>
      </c>
    </row>
    <row r="291" spans="2:12" ht="34.5" hidden="1" customHeight="1" x14ac:dyDescent="0.25">
      <c r="B291" s="724" t="s">
        <v>549</v>
      </c>
      <c r="C291" s="725"/>
      <c r="D291" s="752" t="s">
        <v>449</v>
      </c>
      <c r="E291" s="726"/>
      <c r="F291" s="727"/>
    </row>
    <row r="292" spans="2:12" ht="15.75" hidden="1" customHeight="1" x14ac:dyDescent="0.25">
      <c r="B292" s="721" t="s">
        <v>427</v>
      </c>
      <c r="C292" s="2468"/>
      <c r="D292" s="2469"/>
      <c r="E292" s="2469"/>
      <c r="F292" s="2470"/>
    </row>
    <row r="293" spans="2:12" ht="15.75" hidden="1" customHeight="1" x14ac:dyDescent="0.25">
      <c r="B293" s="721" t="s">
        <v>21</v>
      </c>
      <c r="C293" s="2471"/>
      <c r="D293" s="2472"/>
      <c r="E293" s="2472"/>
      <c r="F293" s="2473"/>
    </row>
    <row r="294" spans="2:12" ht="15" hidden="1" customHeight="1" x14ac:dyDescent="0.25">
      <c r="B294" s="2463"/>
      <c r="C294" s="746">
        <v>2020</v>
      </c>
      <c r="D294" s="746">
        <v>2021</v>
      </c>
      <c r="E294" s="746">
        <v>2022</v>
      </c>
      <c r="F294" s="746">
        <v>2023</v>
      </c>
    </row>
    <row r="295" spans="2:12" ht="15.75" hidden="1" customHeight="1" x14ac:dyDescent="0.25">
      <c r="B295" s="2464"/>
      <c r="C295" s="729" t="s">
        <v>22</v>
      </c>
      <c r="D295" s="729" t="s">
        <v>23</v>
      </c>
      <c r="E295" s="729" t="s">
        <v>23</v>
      </c>
      <c r="F295" s="729" t="s">
        <v>23</v>
      </c>
    </row>
    <row r="296" spans="2:12" ht="15.75" hidden="1" customHeight="1" x14ac:dyDescent="0.25">
      <c r="B296" s="721" t="s">
        <v>33</v>
      </c>
      <c r="C296" s="721"/>
      <c r="D296" s="721"/>
      <c r="E296" s="721"/>
      <c r="F296" s="721"/>
    </row>
    <row r="297" spans="2:12" ht="15.75" hidden="1" customHeight="1" x14ac:dyDescent="0.25">
      <c r="B297" s="721" t="s">
        <v>431</v>
      </c>
      <c r="C297" s="731">
        <f>C315</f>
        <v>0</v>
      </c>
      <c r="D297" s="731">
        <f t="shared" ref="D297:F297" si="47">D315</f>
        <v>0</v>
      </c>
      <c r="E297" s="731">
        <f t="shared" si="47"/>
        <v>0</v>
      </c>
      <c r="F297" s="731">
        <f t="shared" si="47"/>
        <v>0</v>
      </c>
    </row>
    <row r="298" spans="2:12" ht="15.75" hidden="1" customHeight="1" x14ac:dyDescent="0.25">
      <c r="B298" s="721" t="s">
        <v>432</v>
      </c>
      <c r="C298" s="731" t="e">
        <f>C297/C296</f>
        <v>#DIV/0!</v>
      </c>
      <c r="D298" s="731" t="e">
        <f t="shared" ref="D298:F298" si="48">D297/D296</f>
        <v>#DIV/0!</v>
      </c>
      <c r="E298" s="731" t="e">
        <f t="shared" si="48"/>
        <v>#DIV/0!</v>
      </c>
      <c r="F298" s="731" t="e">
        <f t="shared" si="48"/>
        <v>#DIV/0!</v>
      </c>
    </row>
    <row r="299" spans="2:12" ht="15.75" hidden="1" customHeight="1" x14ac:dyDescent="0.25">
      <c r="B299" s="721" t="s">
        <v>433</v>
      </c>
      <c r="C299" s="721" t="s">
        <v>499</v>
      </c>
      <c r="D299" s="732" t="e">
        <f>D296/C296-1</f>
        <v>#DIV/0!</v>
      </c>
      <c r="E299" s="732" t="e">
        <f t="shared" ref="E299:F301" si="49">E296/D296-1</f>
        <v>#DIV/0!</v>
      </c>
      <c r="F299" s="732" t="e">
        <f t="shared" si="49"/>
        <v>#DIV/0!</v>
      </c>
      <c r="H299" s="733"/>
      <c r="I299" s="733"/>
      <c r="J299" s="733"/>
      <c r="K299" s="733"/>
      <c r="L299" s="733"/>
    </row>
    <row r="300" spans="2:12" ht="15.75" hidden="1" customHeight="1" x14ac:dyDescent="0.25">
      <c r="B300" s="721" t="s">
        <v>434</v>
      </c>
      <c r="C300" s="721" t="s">
        <v>499</v>
      </c>
      <c r="D300" s="732" t="e">
        <f>D297/C297-1</f>
        <v>#DIV/0!</v>
      </c>
      <c r="E300" s="732" t="e">
        <f t="shared" si="49"/>
        <v>#DIV/0!</v>
      </c>
      <c r="F300" s="732" t="e">
        <f t="shared" si="49"/>
        <v>#DIV/0!</v>
      </c>
    </row>
    <row r="301" spans="2:12" ht="15.75" hidden="1" customHeight="1" x14ac:dyDescent="0.25">
      <c r="B301" s="721" t="s">
        <v>47</v>
      </c>
      <c r="C301" s="721" t="s">
        <v>499</v>
      </c>
      <c r="D301" s="732" t="e">
        <f>D298/C298-1</f>
        <v>#DIV/0!</v>
      </c>
      <c r="E301" s="732" t="e">
        <f t="shared" si="49"/>
        <v>#DIV/0!</v>
      </c>
      <c r="F301" s="732" t="e">
        <f t="shared" si="49"/>
        <v>#DIV/0!</v>
      </c>
    </row>
    <row r="302" spans="2:12" ht="15.75" hidden="1" customHeight="1" x14ac:dyDescent="0.25">
      <c r="B302" s="2474" t="s">
        <v>596</v>
      </c>
      <c r="C302" s="2475"/>
      <c r="D302" s="2475"/>
      <c r="E302" s="2475"/>
      <c r="F302" s="2476"/>
    </row>
    <row r="303" spans="2:12" ht="15" hidden="1" customHeight="1" x14ac:dyDescent="0.25">
      <c r="B303" s="2463"/>
      <c r="C303" s="746">
        <v>2020</v>
      </c>
      <c r="D303" s="746">
        <v>2021</v>
      </c>
      <c r="E303" s="746">
        <v>2022</v>
      </c>
      <c r="F303" s="746">
        <v>2023</v>
      </c>
    </row>
    <row r="304" spans="2:12" ht="15.75" hidden="1" customHeight="1" x14ac:dyDescent="0.25">
      <c r="B304" s="2464"/>
      <c r="C304" s="729" t="s">
        <v>22</v>
      </c>
      <c r="D304" s="729" t="s">
        <v>23</v>
      </c>
      <c r="E304" s="729" t="s">
        <v>23</v>
      </c>
      <c r="F304" s="729" t="s">
        <v>23</v>
      </c>
    </row>
    <row r="305" spans="2:6" ht="15.75" hidden="1" customHeight="1" x14ac:dyDescent="0.25">
      <c r="B305" s="734" t="s">
        <v>452</v>
      </c>
      <c r="C305" s="735">
        <f>C306+C307+C308+C309</f>
        <v>0</v>
      </c>
      <c r="D305" s="735">
        <f t="shared" ref="D305:F305" si="50">D306+D307+D308+D309</f>
        <v>0</v>
      </c>
      <c r="E305" s="735">
        <f t="shared" si="50"/>
        <v>0</v>
      </c>
      <c r="F305" s="735">
        <f t="shared" si="50"/>
        <v>0</v>
      </c>
    </row>
    <row r="306" spans="2:6" ht="15.75" hidden="1" customHeight="1" x14ac:dyDescent="0.25">
      <c r="B306" s="736" t="s">
        <v>437</v>
      </c>
      <c r="C306" s="735"/>
      <c r="D306" s="735"/>
      <c r="E306" s="735"/>
      <c r="F306" s="735"/>
    </row>
    <row r="307" spans="2:6" ht="15.75" hidden="1" customHeight="1" x14ac:dyDescent="0.25">
      <c r="B307" s="736" t="s">
        <v>453</v>
      </c>
      <c r="C307" s="735"/>
      <c r="D307" s="735"/>
      <c r="E307" s="735"/>
      <c r="F307" s="735"/>
    </row>
    <row r="308" spans="2:6" ht="15.75" hidden="1" customHeight="1" x14ac:dyDescent="0.25">
      <c r="B308" s="736" t="s">
        <v>454</v>
      </c>
      <c r="C308" s="735"/>
      <c r="D308" s="735"/>
      <c r="E308" s="735"/>
      <c r="F308" s="735"/>
    </row>
    <row r="309" spans="2:6" ht="15.75" hidden="1" customHeight="1" x14ac:dyDescent="0.25">
      <c r="B309" s="736" t="s">
        <v>455</v>
      </c>
      <c r="C309" s="735"/>
      <c r="D309" s="735"/>
      <c r="E309" s="735"/>
      <c r="F309" s="735"/>
    </row>
    <row r="310" spans="2:6" ht="15.75" hidden="1" customHeight="1" x14ac:dyDescent="0.25">
      <c r="B310" s="734" t="s">
        <v>456</v>
      </c>
      <c r="C310" s="738">
        <f>C311+C312+C313+C314</f>
        <v>0</v>
      </c>
      <c r="D310" s="738">
        <f t="shared" ref="D310:F310" si="51">D311+D312+D313+D314</f>
        <v>0</v>
      </c>
      <c r="E310" s="738">
        <f t="shared" si="51"/>
        <v>0</v>
      </c>
      <c r="F310" s="738">
        <f t="shared" si="51"/>
        <v>0</v>
      </c>
    </row>
    <row r="311" spans="2:6" ht="15.75" hidden="1" customHeight="1" x14ac:dyDescent="0.25">
      <c r="B311" s="736" t="s">
        <v>437</v>
      </c>
      <c r="C311" s="738"/>
      <c r="D311" s="735"/>
      <c r="E311" s="735"/>
      <c r="F311" s="735"/>
    </row>
    <row r="312" spans="2:6" ht="15.75" hidden="1" customHeight="1" x14ac:dyDescent="0.25">
      <c r="B312" s="736" t="s">
        <v>453</v>
      </c>
      <c r="C312" s="738"/>
      <c r="D312" s="735"/>
      <c r="E312" s="735"/>
      <c r="F312" s="735"/>
    </row>
    <row r="313" spans="2:6" ht="15.75" hidden="1" customHeight="1" x14ac:dyDescent="0.25">
      <c r="B313" s="736" t="s">
        <v>454</v>
      </c>
      <c r="C313" s="738"/>
      <c r="D313" s="735"/>
      <c r="E313" s="735"/>
      <c r="F313" s="735"/>
    </row>
    <row r="314" spans="2:6" ht="15.75" hidden="1" customHeight="1" x14ac:dyDescent="0.25">
      <c r="B314" s="736" t="s">
        <v>455</v>
      </c>
      <c r="C314" s="738"/>
      <c r="D314" s="735"/>
      <c r="E314" s="735"/>
      <c r="F314" s="735"/>
    </row>
    <row r="315" spans="2:6" ht="15.75" hidden="1" customHeight="1" x14ac:dyDescent="0.25">
      <c r="B315" s="742" t="s">
        <v>25</v>
      </c>
      <c r="C315" s="738">
        <f>C305+C310</f>
        <v>0</v>
      </c>
      <c r="D315" s="738">
        <f t="shared" ref="D315:F315" si="52">D305+D310</f>
        <v>0</v>
      </c>
      <c r="E315" s="738">
        <f t="shared" si="52"/>
        <v>0</v>
      </c>
      <c r="F315" s="738">
        <f t="shared" si="52"/>
        <v>0</v>
      </c>
    </row>
    <row r="316" spans="2:6" ht="15.75" hidden="1" customHeight="1" x14ac:dyDescent="0.25">
      <c r="B316" s="752" t="s">
        <v>458</v>
      </c>
      <c r="C316" s="2465"/>
      <c r="D316" s="2466"/>
      <c r="E316" s="2466"/>
      <c r="F316" s="2467"/>
    </row>
    <row r="317" spans="2:6" ht="34.5" hidden="1" customHeight="1" x14ac:dyDescent="0.25">
      <c r="B317" s="724" t="s">
        <v>549</v>
      </c>
      <c r="C317" s="725"/>
      <c r="D317" s="752" t="s">
        <v>449</v>
      </c>
      <c r="E317" s="726"/>
      <c r="F317" s="727"/>
    </row>
    <row r="318" spans="2:6" ht="15.75" hidden="1" customHeight="1" x14ac:dyDescent="0.25">
      <c r="B318" s="721" t="s">
        <v>427</v>
      </c>
      <c r="C318" s="2468"/>
      <c r="D318" s="2469"/>
      <c r="E318" s="2469"/>
      <c r="F318" s="2470"/>
    </row>
    <row r="319" spans="2:6" ht="15.75" hidden="1" customHeight="1" x14ac:dyDescent="0.25">
      <c r="B319" s="721" t="s">
        <v>21</v>
      </c>
      <c r="C319" s="2471"/>
      <c r="D319" s="2472"/>
      <c r="E319" s="2472"/>
      <c r="F319" s="2473"/>
    </row>
    <row r="320" spans="2:6" ht="15" hidden="1" customHeight="1" x14ac:dyDescent="0.25">
      <c r="B320" s="2463"/>
      <c r="C320" s="746">
        <v>2020</v>
      </c>
      <c r="D320" s="746">
        <v>2021</v>
      </c>
      <c r="E320" s="746">
        <v>2022</v>
      </c>
      <c r="F320" s="746">
        <v>2023</v>
      </c>
    </row>
    <row r="321" spans="2:12" ht="15.75" hidden="1" customHeight="1" x14ac:dyDescent="0.25">
      <c r="B321" s="2464"/>
      <c r="C321" s="729" t="s">
        <v>22</v>
      </c>
      <c r="D321" s="729" t="s">
        <v>23</v>
      </c>
      <c r="E321" s="729" t="s">
        <v>23</v>
      </c>
      <c r="F321" s="729" t="s">
        <v>23</v>
      </c>
    </row>
    <row r="322" spans="2:12" ht="15.75" hidden="1" customHeight="1" x14ac:dyDescent="0.25">
      <c r="B322" s="721" t="s">
        <v>33</v>
      </c>
      <c r="C322" s="721"/>
      <c r="D322" s="721"/>
      <c r="E322" s="721"/>
      <c r="F322" s="721"/>
    </row>
    <row r="323" spans="2:12" ht="15.75" hidden="1" customHeight="1" x14ac:dyDescent="0.25">
      <c r="B323" s="721" t="s">
        <v>431</v>
      </c>
      <c r="C323" s="731">
        <f>C341</f>
        <v>0</v>
      </c>
      <c r="D323" s="731">
        <f t="shared" ref="D323:F323" si="53">D341</f>
        <v>0</v>
      </c>
      <c r="E323" s="731">
        <f t="shared" si="53"/>
        <v>0</v>
      </c>
      <c r="F323" s="731">
        <f t="shared" si="53"/>
        <v>0</v>
      </c>
    </row>
    <row r="324" spans="2:12" ht="15.75" hidden="1" customHeight="1" x14ac:dyDescent="0.25">
      <c r="B324" s="721" t="s">
        <v>432</v>
      </c>
      <c r="C324" s="731" t="e">
        <f>C323/C322</f>
        <v>#DIV/0!</v>
      </c>
      <c r="D324" s="731" t="e">
        <f t="shared" ref="D324:F324" si="54">D323/D322</f>
        <v>#DIV/0!</v>
      </c>
      <c r="E324" s="731" t="e">
        <f t="shared" si="54"/>
        <v>#DIV/0!</v>
      </c>
      <c r="F324" s="731" t="e">
        <f t="shared" si="54"/>
        <v>#DIV/0!</v>
      </c>
    </row>
    <row r="325" spans="2:12" ht="15.75" hidden="1" customHeight="1" x14ac:dyDescent="0.25">
      <c r="B325" s="721" t="s">
        <v>433</v>
      </c>
      <c r="C325" s="721" t="s">
        <v>499</v>
      </c>
      <c r="D325" s="732" t="e">
        <f>D322/C322-1</f>
        <v>#DIV/0!</v>
      </c>
      <c r="E325" s="732" t="e">
        <f t="shared" ref="E325:F327" si="55">E322/D322-1</f>
        <v>#DIV/0!</v>
      </c>
      <c r="F325" s="732" t="e">
        <f t="shared" si="55"/>
        <v>#DIV/0!</v>
      </c>
      <c r="H325" s="733"/>
      <c r="I325" s="733"/>
      <c r="J325" s="733"/>
      <c r="K325" s="733"/>
      <c r="L325" s="733"/>
    </row>
    <row r="326" spans="2:12" ht="15.75" hidden="1" customHeight="1" x14ac:dyDescent="0.25">
      <c r="B326" s="721" t="s">
        <v>434</v>
      </c>
      <c r="C326" s="721" t="s">
        <v>499</v>
      </c>
      <c r="D326" s="732" t="e">
        <f>D323/C323-1</f>
        <v>#DIV/0!</v>
      </c>
      <c r="E326" s="732" t="e">
        <f t="shared" si="55"/>
        <v>#DIV/0!</v>
      </c>
      <c r="F326" s="732" t="e">
        <f t="shared" si="55"/>
        <v>#DIV/0!</v>
      </c>
    </row>
    <row r="327" spans="2:12" ht="15.75" hidden="1" customHeight="1" x14ac:dyDescent="0.25">
      <c r="B327" s="721" t="s">
        <v>47</v>
      </c>
      <c r="C327" s="721" t="s">
        <v>499</v>
      </c>
      <c r="D327" s="732" t="e">
        <f>D324/C324-1</f>
        <v>#DIV/0!</v>
      </c>
      <c r="E327" s="732" t="e">
        <f t="shared" si="55"/>
        <v>#DIV/0!</v>
      </c>
      <c r="F327" s="732" t="e">
        <f t="shared" si="55"/>
        <v>#DIV/0!</v>
      </c>
    </row>
    <row r="328" spans="2:12" ht="15.75" hidden="1" customHeight="1" x14ac:dyDescent="0.25">
      <c r="B328" s="2474" t="s">
        <v>594</v>
      </c>
      <c r="C328" s="2475"/>
      <c r="D328" s="2475"/>
      <c r="E328" s="2475"/>
      <c r="F328" s="2476"/>
    </row>
    <row r="329" spans="2:12" ht="15" hidden="1" customHeight="1" x14ac:dyDescent="0.25">
      <c r="B329" s="2463"/>
      <c r="C329" s="746">
        <v>2020</v>
      </c>
      <c r="D329" s="746">
        <v>2021</v>
      </c>
      <c r="E329" s="746">
        <v>2022</v>
      </c>
      <c r="F329" s="746">
        <v>2023</v>
      </c>
    </row>
    <row r="330" spans="2:12" ht="15.75" hidden="1" customHeight="1" x14ac:dyDescent="0.25">
      <c r="B330" s="2464"/>
      <c r="C330" s="729" t="s">
        <v>22</v>
      </c>
      <c r="D330" s="729" t="s">
        <v>23</v>
      </c>
      <c r="E330" s="729" t="s">
        <v>23</v>
      </c>
      <c r="F330" s="729" t="s">
        <v>23</v>
      </c>
    </row>
    <row r="331" spans="2:12" ht="15.75" hidden="1" customHeight="1" x14ac:dyDescent="0.25">
      <c r="B331" s="734" t="s">
        <v>452</v>
      </c>
      <c r="C331" s="735">
        <f>C332+C333+C334+C335</f>
        <v>0</v>
      </c>
      <c r="D331" s="735">
        <f t="shared" ref="D331:F331" si="56">D332+D333+D334+D335</f>
        <v>0</v>
      </c>
      <c r="E331" s="735">
        <f t="shared" si="56"/>
        <v>0</v>
      </c>
      <c r="F331" s="735">
        <f t="shared" si="56"/>
        <v>0</v>
      </c>
    </row>
    <row r="332" spans="2:12" ht="15.75" hidden="1" customHeight="1" x14ac:dyDescent="0.25">
      <c r="B332" s="736" t="s">
        <v>437</v>
      </c>
      <c r="C332" s="735"/>
      <c r="D332" s="735"/>
      <c r="E332" s="735"/>
      <c r="F332" s="735"/>
    </row>
    <row r="333" spans="2:12" ht="15.75" hidden="1" customHeight="1" x14ac:dyDescent="0.25">
      <c r="B333" s="736" t="s">
        <v>453</v>
      </c>
      <c r="C333" s="735"/>
      <c r="D333" s="735"/>
      <c r="E333" s="735"/>
      <c r="F333" s="735"/>
    </row>
    <row r="334" spans="2:12" ht="15.75" hidden="1" customHeight="1" x14ac:dyDescent="0.25">
      <c r="B334" s="736" t="s">
        <v>454</v>
      </c>
      <c r="C334" s="735"/>
      <c r="D334" s="735"/>
      <c r="E334" s="735"/>
      <c r="F334" s="735"/>
    </row>
    <row r="335" spans="2:12" ht="15.75" hidden="1" customHeight="1" x14ac:dyDescent="0.25">
      <c r="B335" s="736" t="s">
        <v>455</v>
      </c>
      <c r="C335" s="735"/>
      <c r="D335" s="735"/>
      <c r="E335" s="735"/>
      <c r="F335" s="735"/>
    </row>
    <row r="336" spans="2:12" ht="15.75" hidden="1" customHeight="1" x14ac:dyDescent="0.25">
      <c r="B336" s="734" t="s">
        <v>456</v>
      </c>
      <c r="C336" s="738">
        <f>C337+C338+C339+C340</f>
        <v>0</v>
      </c>
      <c r="D336" s="738">
        <f t="shared" ref="D336:F336" si="57">D337+D338+D339+D340</f>
        <v>0</v>
      </c>
      <c r="E336" s="738">
        <f t="shared" si="57"/>
        <v>0</v>
      </c>
      <c r="F336" s="738">
        <f t="shared" si="57"/>
        <v>0</v>
      </c>
    </row>
    <row r="337" spans="2:6" ht="15.75" hidden="1" customHeight="1" x14ac:dyDescent="0.25">
      <c r="B337" s="736" t="s">
        <v>437</v>
      </c>
      <c r="C337" s="738"/>
      <c r="D337" s="738"/>
      <c r="E337" s="738"/>
      <c r="F337" s="738"/>
    </row>
    <row r="338" spans="2:6" ht="15.75" hidden="1" customHeight="1" x14ac:dyDescent="0.25">
      <c r="B338" s="736" t="s">
        <v>453</v>
      </c>
      <c r="C338" s="738"/>
      <c r="D338" s="738"/>
      <c r="E338" s="738"/>
      <c r="F338" s="738"/>
    </row>
    <row r="339" spans="2:6" ht="15.75" hidden="1" customHeight="1" x14ac:dyDescent="0.25">
      <c r="B339" s="736" t="s">
        <v>454</v>
      </c>
      <c r="C339" s="738"/>
      <c r="D339" s="738"/>
      <c r="E339" s="738"/>
      <c r="F339" s="738"/>
    </row>
    <row r="340" spans="2:6" ht="15.75" hidden="1" customHeight="1" x14ac:dyDescent="0.25">
      <c r="B340" s="736" t="s">
        <v>455</v>
      </c>
      <c r="C340" s="738"/>
      <c r="D340" s="738"/>
      <c r="E340" s="738"/>
      <c r="F340" s="738"/>
    </row>
    <row r="341" spans="2:6" ht="15.75" hidden="1" customHeight="1" x14ac:dyDescent="0.25">
      <c r="B341" s="742" t="s">
        <v>445</v>
      </c>
      <c r="C341" s="738">
        <f>C331+C336</f>
        <v>0</v>
      </c>
      <c r="D341" s="738">
        <f t="shared" ref="D341:F341" si="58">D331+D336</f>
        <v>0</v>
      </c>
      <c r="E341" s="738">
        <f t="shared" si="58"/>
        <v>0</v>
      </c>
      <c r="F341" s="738">
        <f t="shared" si="58"/>
        <v>0</v>
      </c>
    </row>
    <row r="342" spans="2:6" ht="15.75" thickBot="1" x14ac:dyDescent="0.3">
      <c r="B342" s="753"/>
      <c r="C342" s="754"/>
      <c r="D342" s="754"/>
      <c r="E342" s="754"/>
      <c r="F342" s="754"/>
    </row>
    <row r="343" spans="2:6" ht="24.75" thickBot="1" x14ac:dyDescent="0.3">
      <c r="B343" s="719" t="s">
        <v>475</v>
      </c>
      <c r="C343" s="755">
        <f>+C218+C142+C64+C27+C167+C101+C323+C297+C272+C247+C192</f>
        <v>91503</v>
      </c>
      <c r="D343" s="755">
        <f>+D218+D142+D64+D27+D167+D101+D323+D297+D272+D247+D192</f>
        <v>81403</v>
      </c>
      <c r="E343" s="755">
        <f>+E218+E142+E64+E27+E167+E101+E323+E297+E272+E247+E192</f>
        <v>81403</v>
      </c>
      <c r="F343" s="755">
        <f>+F218+F142+F64+F27+F167+F101+F323+F297+F272+F247+F192</f>
        <v>81403</v>
      </c>
    </row>
    <row r="344" spans="2:6" ht="24.75" thickBot="1" x14ac:dyDescent="0.3">
      <c r="B344" s="719" t="s">
        <v>476</v>
      </c>
      <c r="C344" s="755">
        <f>+C236+C210+C130+C93+C56+C341+C315+C290+C265+C185+C160</f>
        <v>91503</v>
      </c>
      <c r="D344" s="755">
        <f>+D236+D210+D130+D93+D56+D341+D315+D290+D265+D185+D160</f>
        <v>81403</v>
      </c>
      <c r="E344" s="755">
        <f>+E236+E210+E130+E93+E56+E341+E315+E290+E265+E185+E160</f>
        <v>81403</v>
      </c>
      <c r="F344" s="755">
        <f>+F236+F210+F130+F93+F56+F341+F315+F290+F265+F185+F160</f>
        <v>81403</v>
      </c>
    </row>
    <row r="345" spans="2:6" ht="15.75" thickBot="1" x14ac:dyDescent="0.3">
      <c r="B345" s="734" t="s">
        <v>436</v>
      </c>
      <c r="C345" s="756">
        <f>C346+C347</f>
        <v>49429</v>
      </c>
      <c r="D345" s="756">
        <f t="shared" ref="D345:F345" si="59">D346+D347</f>
        <v>40929</v>
      </c>
      <c r="E345" s="756">
        <f t="shared" si="59"/>
        <v>40929</v>
      </c>
      <c r="F345" s="756">
        <f t="shared" si="59"/>
        <v>40929</v>
      </c>
    </row>
    <row r="346" spans="2:6" ht="15.75" thickBot="1" x14ac:dyDescent="0.3">
      <c r="B346" s="736" t="s">
        <v>437</v>
      </c>
      <c r="C346" s="738">
        <f t="shared" ref="C346:F347" si="60">C36+C73+C110</f>
        <v>49429</v>
      </c>
      <c r="D346" s="738">
        <f t="shared" si="60"/>
        <v>40929</v>
      </c>
      <c r="E346" s="738">
        <f t="shared" si="60"/>
        <v>40929</v>
      </c>
      <c r="F346" s="738">
        <f t="shared" si="60"/>
        <v>40929</v>
      </c>
    </row>
    <row r="347" spans="2:6" ht="15.75" thickBot="1" x14ac:dyDescent="0.3">
      <c r="B347" s="736" t="s">
        <v>477</v>
      </c>
      <c r="C347" s="738">
        <f t="shared" si="60"/>
        <v>0</v>
      </c>
      <c r="D347" s="738">
        <f t="shared" si="60"/>
        <v>0</v>
      </c>
      <c r="E347" s="738">
        <f t="shared" si="60"/>
        <v>0</v>
      </c>
      <c r="F347" s="738">
        <f t="shared" si="60"/>
        <v>0</v>
      </c>
    </row>
    <row r="348" spans="2:6" ht="15.75" thickBot="1" x14ac:dyDescent="0.3">
      <c r="B348" s="734" t="s">
        <v>478</v>
      </c>
      <c r="C348" s="756">
        <f>C349+C350</f>
        <v>8287</v>
      </c>
      <c r="D348" s="756">
        <f t="shared" ref="D348:F348" si="61">D349+D350</f>
        <v>6787</v>
      </c>
      <c r="E348" s="756">
        <f t="shared" si="61"/>
        <v>6787</v>
      </c>
      <c r="F348" s="756">
        <f t="shared" si="61"/>
        <v>6787</v>
      </c>
    </row>
    <row r="349" spans="2:6" ht="15.75" thickBot="1" x14ac:dyDescent="0.3">
      <c r="B349" s="736" t="s">
        <v>437</v>
      </c>
      <c r="C349" s="735">
        <f>C39+C76+C113</f>
        <v>8287</v>
      </c>
      <c r="D349" s="735">
        <f t="shared" ref="D349:F349" si="62">D39+D76+D113</f>
        <v>6787</v>
      </c>
      <c r="E349" s="735">
        <f t="shared" si="62"/>
        <v>6787</v>
      </c>
      <c r="F349" s="735">
        <f t="shared" si="62"/>
        <v>6787</v>
      </c>
    </row>
    <row r="350" spans="2:6" ht="15.75" thickBot="1" x14ac:dyDescent="0.3">
      <c r="B350" s="736" t="s">
        <v>477</v>
      </c>
      <c r="C350" s="738">
        <f>C40+C77+C111</f>
        <v>0</v>
      </c>
      <c r="D350" s="738">
        <f>D40+D77+D111</f>
        <v>0</v>
      </c>
      <c r="E350" s="738">
        <f>E40+E77+E111</f>
        <v>0</v>
      </c>
      <c r="F350" s="738">
        <f>F40+F77+F111</f>
        <v>0</v>
      </c>
    </row>
    <row r="351" spans="2:6" ht="15.75" thickBot="1" x14ac:dyDescent="0.3">
      <c r="B351" s="734" t="s">
        <v>440</v>
      </c>
      <c r="C351" s="756">
        <f>C352+C353</f>
        <v>32687</v>
      </c>
      <c r="D351" s="756">
        <f t="shared" ref="D351:F351" si="63">D352+D353</f>
        <v>32687</v>
      </c>
      <c r="E351" s="756">
        <f t="shared" si="63"/>
        <v>32687</v>
      </c>
      <c r="F351" s="756">
        <f t="shared" si="63"/>
        <v>32687</v>
      </c>
    </row>
    <row r="352" spans="2:6" ht="15.75" thickBot="1" x14ac:dyDescent="0.3">
      <c r="B352" s="736" t="s">
        <v>437</v>
      </c>
      <c r="C352" s="738">
        <f t="shared" ref="C352:F353" si="64">C42+C79+C116</f>
        <v>32687</v>
      </c>
      <c r="D352" s="738">
        <f t="shared" si="64"/>
        <v>32687</v>
      </c>
      <c r="E352" s="738">
        <f t="shared" si="64"/>
        <v>32687</v>
      </c>
      <c r="F352" s="738">
        <f t="shared" si="64"/>
        <v>32687</v>
      </c>
    </row>
    <row r="353" spans="2:6" ht="15.75" thickBot="1" x14ac:dyDescent="0.3">
      <c r="B353" s="736" t="s">
        <v>477</v>
      </c>
      <c r="C353" s="738">
        <f t="shared" si="64"/>
        <v>0</v>
      </c>
      <c r="D353" s="738">
        <f t="shared" si="64"/>
        <v>0</v>
      </c>
      <c r="E353" s="738">
        <f t="shared" si="64"/>
        <v>0</v>
      </c>
      <c r="F353" s="738">
        <f t="shared" si="64"/>
        <v>0</v>
      </c>
    </row>
    <row r="354" spans="2:6" ht="15.75" thickBot="1" x14ac:dyDescent="0.3">
      <c r="B354" s="734" t="s">
        <v>441</v>
      </c>
      <c r="C354" s="756">
        <f>C355+C356</f>
        <v>0</v>
      </c>
      <c r="D354" s="756">
        <f t="shared" ref="D354:F354" si="65">D355+D356</f>
        <v>0</v>
      </c>
      <c r="E354" s="756">
        <f t="shared" si="65"/>
        <v>0</v>
      </c>
      <c r="F354" s="756">
        <f t="shared" si="65"/>
        <v>0</v>
      </c>
    </row>
    <row r="355" spans="2:6" ht="15.75" thickBot="1" x14ac:dyDescent="0.3">
      <c r="B355" s="736" t="s">
        <v>437</v>
      </c>
      <c r="C355" s="735">
        <f t="shared" ref="C355:F356" si="66">C45+C82+C119</f>
        <v>0</v>
      </c>
      <c r="D355" s="735">
        <f t="shared" si="66"/>
        <v>0</v>
      </c>
      <c r="E355" s="735">
        <f t="shared" si="66"/>
        <v>0</v>
      </c>
      <c r="F355" s="735">
        <f t="shared" si="66"/>
        <v>0</v>
      </c>
    </row>
    <row r="356" spans="2:6" ht="15.75" thickBot="1" x14ac:dyDescent="0.3">
      <c r="B356" s="736" t="s">
        <v>477</v>
      </c>
      <c r="C356" s="738">
        <f t="shared" si="66"/>
        <v>0</v>
      </c>
      <c r="D356" s="738">
        <f t="shared" si="66"/>
        <v>0</v>
      </c>
      <c r="E356" s="738">
        <f t="shared" si="66"/>
        <v>0</v>
      </c>
      <c r="F356" s="738">
        <f t="shared" si="66"/>
        <v>0</v>
      </c>
    </row>
    <row r="357" spans="2:6" ht="15.75" thickBot="1" x14ac:dyDescent="0.3">
      <c r="B357" s="734" t="s">
        <v>442</v>
      </c>
      <c r="C357" s="756">
        <f>C358+C359</f>
        <v>0</v>
      </c>
      <c r="D357" s="756">
        <f t="shared" ref="D357:F357" si="67">D358+D359</f>
        <v>0</v>
      </c>
      <c r="E357" s="756">
        <f t="shared" si="67"/>
        <v>0</v>
      </c>
      <c r="F357" s="756">
        <f t="shared" si="67"/>
        <v>0</v>
      </c>
    </row>
    <row r="358" spans="2:6" ht="15.75" thickBot="1" x14ac:dyDescent="0.3">
      <c r="B358" s="736" t="s">
        <v>437</v>
      </c>
      <c r="C358" s="735">
        <f t="shared" ref="C358:F359" si="68">C48+C85+C122</f>
        <v>0</v>
      </c>
      <c r="D358" s="735">
        <f t="shared" si="68"/>
        <v>0</v>
      </c>
      <c r="E358" s="735">
        <f t="shared" si="68"/>
        <v>0</v>
      </c>
      <c r="F358" s="735">
        <f t="shared" si="68"/>
        <v>0</v>
      </c>
    </row>
    <row r="359" spans="2:6" ht="15.75" thickBot="1" x14ac:dyDescent="0.3">
      <c r="B359" s="736" t="s">
        <v>477</v>
      </c>
      <c r="C359" s="738">
        <f t="shared" si="68"/>
        <v>0</v>
      </c>
      <c r="D359" s="738">
        <f t="shared" si="68"/>
        <v>0</v>
      </c>
      <c r="E359" s="738">
        <f t="shared" si="68"/>
        <v>0</v>
      </c>
      <c r="F359" s="738">
        <f t="shared" si="68"/>
        <v>0</v>
      </c>
    </row>
    <row r="360" spans="2:6" ht="15.75" thickBot="1" x14ac:dyDescent="0.3">
      <c r="B360" s="734" t="s">
        <v>443</v>
      </c>
      <c r="C360" s="756">
        <f>C361+C362</f>
        <v>0</v>
      </c>
      <c r="D360" s="756">
        <f>D361+D362</f>
        <v>0</v>
      </c>
      <c r="E360" s="756">
        <f t="shared" ref="E360:F360" si="69">E361+E362</f>
        <v>0</v>
      </c>
      <c r="F360" s="756">
        <f t="shared" si="69"/>
        <v>0</v>
      </c>
    </row>
    <row r="361" spans="2:6" ht="15.75" thickBot="1" x14ac:dyDescent="0.3">
      <c r="B361" s="736" t="s">
        <v>437</v>
      </c>
      <c r="C361" s="735">
        <f t="shared" ref="C361:F362" si="70">C51+C88+C125</f>
        <v>0</v>
      </c>
      <c r="D361" s="735">
        <f t="shared" si="70"/>
        <v>0</v>
      </c>
      <c r="E361" s="735">
        <f t="shared" si="70"/>
        <v>0</v>
      </c>
      <c r="F361" s="735">
        <f t="shared" si="70"/>
        <v>0</v>
      </c>
    </row>
    <row r="362" spans="2:6" ht="15.75" thickBot="1" x14ac:dyDescent="0.3">
      <c r="B362" s="736" t="s">
        <v>477</v>
      </c>
      <c r="C362" s="738">
        <f t="shared" si="70"/>
        <v>0</v>
      </c>
      <c r="D362" s="738">
        <f t="shared" si="70"/>
        <v>0</v>
      </c>
      <c r="E362" s="738">
        <f t="shared" si="70"/>
        <v>0</v>
      </c>
      <c r="F362" s="738">
        <f t="shared" si="70"/>
        <v>0</v>
      </c>
    </row>
    <row r="363" spans="2:6" ht="15.75" thickBot="1" x14ac:dyDescent="0.3">
      <c r="B363" s="734" t="s">
        <v>444</v>
      </c>
      <c r="C363" s="756">
        <f>C90+C53</f>
        <v>100</v>
      </c>
      <c r="D363" s="756">
        <f>D90+D53</f>
        <v>0</v>
      </c>
      <c r="E363" s="756">
        <f>E90+E53</f>
        <v>0</v>
      </c>
      <c r="F363" s="756">
        <f>F90+F53</f>
        <v>0</v>
      </c>
    </row>
    <row r="364" spans="2:6" ht="15.75" thickBot="1" x14ac:dyDescent="0.3">
      <c r="B364" s="736" t="s">
        <v>437</v>
      </c>
      <c r="C364" s="735">
        <f t="shared" ref="C364:F365" si="71">C54+C91+C128</f>
        <v>100</v>
      </c>
      <c r="D364" s="735">
        <f t="shared" si="71"/>
        <v>0</v>
      </c>
      <c r="E364" s="735">
        <f t="shared" si="71"/>
        <v>0</v>
      </c>
      <c r="F364" s="735">
        <f t="shared" si="71"/>
        <v>0</v>
      </c>
    </row>
    <row r="365" spans="2:6" ht="15.75" thickBot="1" x14ac:dyDescent="0.3">
      <c r="B365" s="736" t="s">
        <v>477</v>
      </c>
      <c r="C365" s="738">
        <f t="shared" si="71"/>
        <v>0</v>
      </c>
      <c r="D365" s="738">
        <f t="shared" si="71"/>
        <v>0</v>
      </c>
      <c r="E365" s="738">
        <f t="shared" si="71"/>
        <v>0</v>
      </c>
      <c r="F365" s="738">
        <f t="shared" si="71"/>
        <v>0</v>
      </c>
    </row>
    <row r="366" spans="2:6" ht="15.75" thickBot="1" x14ac:dyDescent="0.3">
      <c r="B366" s="734" t="s">
        <v>479</v>
      </c>
      <c r="C366" s="756">
        <f>C367+C368+C369+C370</f>
        <v>0</v>
      </c>
      <c r="D366" s="756">
        <f t="shared" ref="D366:F366" si="72">D367+D368+D369+D370</f>
        <v>0</v>
      </c>
      <c r="E366" s="756">
        <f t="shared" si="72"/>
        <v>0</v>
      </c>
      <c r="F366" s="756">
        <f t="shared" si="72"/>
        <v>0</v>
      </c>
    </row>
    <row r="367" spans="2:6" ht="15.75" thickBot="1" x14ac:dyDescent="0.3">
      <c r="B367" s="736" t="s">
        <v>437</v>
      </c>
      <c r="C367" s="735">
        <f t="shared" ref="C367:F370" si="73">C151+C176+C201+C227+C256+C281+C306+C332</f>
        <v>0</v>
      </c>
      <c r="D367" s="735">
        <f t="shared" si="73"/>
        <v>0</v>
      </c>
      <c r="E367" s="735">
        <f t="shared" si="73"/>
        <v>0</v>
      </c>
      <c r="F367" s="735">
        <f t="shared" si="73"/>
        <v>0</v>
      </c>
    </row>
    <row r="368" spans="2:6" ht="15.75" thickBot="1" x14ac:dyDescent="0.3">
      <c r="B368" s="736" t="s">
        <v>480</v>
      </c>
      <c r="C368" s="735">
        <f t="shared" si="73"/>
        <v>0</v>
      </c>
      <c r="D368" s="735">
        <f t="shared" si="73"/>
        <v>0</v>
      </c>
      <c r="E368" s="735">
        <f t="shared" si="73"/>
        <v>0</v>
      </c>
      <c r="F368" s="735">
        <f t="shared" si="73"/>
        <v>0</v>
      </c>
    </row>
    <row r="369" spans="2:6" ht="15.75" thickBot="1" x14ac:dyDescent="0.3">
      <c r="B369" s="736" t="s">
        <v>454</v>
      </c>
      <c r="C369" s="735">
        <f t="shared" si="73"/>
        <v>0</v>
      </c>
      <c r="D369" s="735">
        <f t="shared" si="73"/>
        <v>0</v>
      </c>
      <c r="E369" s="735">
        <f t="shared" si="73"/>
        <v>0</v>
      </c>
      <c r="F369" s="735">
        <f t="shared" si="73"/>
        <v>0</v>
      </c>
    </row>
    <row r="370" spans="2:6" ht="15.75" thickBot="1" x14ac:dyDescent="0.3">
      <c r="B370" s="736" t="s">
        <v>455</v>
      </c>
      <c r="C370" s="735">
        <f t="shared" si="73"/>
        <v>0</v>
      </c>
      <c r="D370" s="735">
        <f t="shared" si="73"/>
        <v>0</v>
      </c>
      <c r="E370" s="735">
        <f t="shared" si="73"/>
        <v>0</v>
      </c>
      <c r="F370" s="735">
        <f t="shared" si="73"/>
        <v>0</v>
      </c>
    </row>
    <row r="371" spans="2:6" ht="15.75" thickBot="1" x14ac:dyDescent="0.3">
      <c r="B371" s="734" t="s">
        <v>481</v>
      </c>
      <c r="C371" s="756">
        <f>C372+C373+C374+C375</f>
        <v>1000</v>
      </c>
      <c r="D371" s="756">
        <f t="shared" ref="D371:F371" si="74">D372+D373+D374+D375</f>
        <v>1000</v>
      </c>
      <c r="E371" s="756">
        <f t="shared" si="74"/>
        <v>1000</v>
      </c>
      <c r="F371" s="756">
        <f t="shared" si="74"/>
        <v>1000</v>
      </c>
    </row>
    <row r="372" spans="2:6" ht="15.75" thickBot="1" x14ac:dyDescent="0.3">
      <c r="B372" s="736" t="s">
        <v>437</v>
      </c>
      <c r="C372" s="735">
        <f t="shared" ref="C372:F375" si="75">C156+C181+C206+C232+C261+C286+C311+C337</f>
        <v>1000</v>
      </c>
      <c r="D372" s="735">
        <f t="shared" si="75"/>
        <v>1000</v>
      </c>
      <c r="E372" s="735">
        <f t="shared" si="75"/>
        <v>1000</v>
      </c>
      <c r="F372" s="735">
        <f t="shared" si="75"/>
        <v>1000</v>
      </c>
    </row>
    <row r="373" spans="2:6" ht="15.75" thickBot="1" x14ac:dyDescent="0.3">
      <c r="B373" s="736" t="s">
        <v>480</v>
      </c>
      <c r="C373" s="735">
        <f t="shared" si="75"/>
        <v>0</v>
      </c>
      <c r="D373" s="735">
        <f t="shared" si="75"/>
        <v>0</v>
      </c>
      <c r="E373" s="735">
        <f t="shared" si="75"/>
        <v>0</v>
      </c>
      <c r="F373" s="735">
        <f t="shared" si="75"/>
        <v>0</v>
      </c>
    </row>
    <row r="374" spans="2:6" ht="15.75" thickBot="1" x14ac:dyDescent="0.3">
      <c r="B374" s="736" t="s">
        <v>454</v>
      </c>
      <c r="C374" s="735">
        <f t="shared" si="75"/>
        <v>0</v>
      </c>
      <c r="D374" s="735">
        <f t="shared" si="75"/>
        <v>0</v>
      </c>
      <c r="E374" s="735">
        <f t="shared" si="75"/>
        <v>0</v>
      </c>
      <c r="F374" s="735">
        <f t="shared" si="75"/>
        <v>0</v>
      </c>
    </row>
    <row r="375" spans="2:6" ht="15.75" thickBot="1" x14ac:dyDescent="0.3">
      <c r="B375" s="736" t="s">
        <v>455</v>
      </c>
      <c r="C375" s="735">
        <f t="shared" si="75"/>
        <v>0</v>
      </c>
      <c r="D375" s="735">
        <f t="shared" si="75"/>
        <v>0</v>
      </c>
      <c r="E375" s="735">
        <f t="shared" si="75"/>
        <v>0</v>
      </c>
      <c r="F375" s="735">
        <f t="shared" si="75"/>
        <v>0</v>
      </c>
    </row>
    <row r="376" spans="2:6" ht="15.75" thickBot="1" x14ac:dyDescent="0.3">
      <c r="B376" s="743" t="s">
        <v>482</v>
      </c>
      <c r="C376" s="744">
        <f>IF(C344-C343=0,0,)</f>
        <v>0</v>
      </c>
      <c r="D376" s="744">
        <f>IF(D344-D343=0,0,)</f>
        <v>0</v>
      </c>
      <c r="E376" s="744">
        <f>IF(E344-E343=0,0,)</f>
        <v>0</v>
      </c>
      <c r="F376" s="744">
        <f>IF(F344-F343=0,0,"Error")</f>
        <v>0</v>
      </c>
    </row>
    <row r="377" spans="2:6" x14ac:dyDescent="0.25">
      <c r="B377" s="757"/>
      <c r="C377" s="758"/>
      <c r="D377" s="758"/>
      <c r="E377" s="758"/>
      <c r="F377" s="758"/>
    </row>
  </sheetData>
  <mergeCells count="86">
    <mergeCell ref="B8:F8"/>
    <mergeCell ref="A2:G2"/>
    <mergeCell ref="B3:F3"/>
    <mergeCell ref="C5:F5"/>
    <mergeCell ref="C6:F6"/>
    <mergeCell ref="C7:F7"/>
    <mergeCell ref="B33:B34"/>
    <mergeCell ref="B9:F11"/>
    <mergeCell ref="C12:F12"/>
    <mergeCell ref="C16:F16"/>
    <mergeCell ref="B17:F17"/>
    <mergeCell ref="B19:F19"/>
    <mergeCell ref="B20:F20"/>
    <mergeCell ref="C21:F21"/>
    <mergeCell ref="C22:F22"/>
    <mergeCell ref="C23:F23"/>
    <mergeCell ref="B24:B25"/>
    <mergeCell ref="B32:F32"/>
    <mergeCell ref="B98:B99"/>
    <mergeCell ref="B106:F106"/>
    <mergeCell ref="B107:B108"/>
    <mergeCell ref="C58:F58"/>
    <mergeCell ref="C59:F59"/>
    <mergeCell ref="C60:F60"/>
    <mergeCell ref="B61:B62"/>
    <mergeCell ref="B69:F69"/>
    <mergeCell ref="B70:B71"/>
    <mergeCell ref="H135:L137"/>
    <mergeCell ref="C136:F136"/>
    <mergeCell ref="C137:F137"/>
    <mergeCell ref="C95:F95"/>
    <mergeCell ref="C96:F96"/>
    <mergeCell ref="C97:F97"/>
    <mergeCell ref="C162:F162"/>
    <mergeCell ref="B132:F132"/>
    <mergeCell ref="B133:F133"/>
    <mergeCell ref="C134:F134"/>
    <mergeCell ref="E135:F135"/>
    <mergeCell ref="C138:F138"/>
    <mergeCell ref="B139:B140"/>
    <mergeCell ref="B147:F147"/>
    <mergeCell ref="B148:B149"/>
    <mergeCell ref="E161:F161"/>
    <mergeCell ref="C214:F214"/>
    <mergeCell ref="C163:F163"/>
    <mergeCell ref="B164:B165"/>
    <mergeCell ref="B172:F172"/>
    <mergeCell ref="B173:B174"/>
    <mergeCell ref="C187:F187"/>
    <mergeCell ref="C188:F188"/>
    <mergeCell ref="B189:B190"/>
    <mergeCell ref="B197:F197"/>
    <mergeCell ref="B198:B199"/>
    <mergeCell ref="C211:F211"/>
    <mergeCell ref="C213:F213"/>
    <mergeCell ref="B244:B245"/>
    <mergeCell ref="B215:B216"/>
    <mergeCell ref="B223:F223"/>
    <mergeCell ref="B224:B225"/>
    <mergeCell ref="B237:F237"/>
    <mergeCell ref="B238:F238"/>
    <mergeCell ref="C239:F239"/>
    <mergeCell ref="E240:F240"/>
    <mergeCell ref="H240:L242"/>
    <mergeCell ref="C241:F241"/>
    <mergeCell ref="C242:F242"/>
    <mergeCell ref="C243:F243"/>
    <mergeCell ref="B302:F302"/>
    <mergeCell ref="B252:F252"/>
    <mergeCell ref="B253:B254"/>
    <mergeCell ref="E266:F266"/>
    <mergeCell ref="C267:F267"/>
    <mergeCell ref="C268:F268"/>
    <mergeCell ref="B269:B270"/>
    <mergeCell ref="B277:F277"/>
    <mergeCell ref="B278:B279"/>
    <mergeCell ref="C292:F292"/>
    <mergeCell ref="C293:F293"/>
    <mergeCell ref="B294:B295"/>
    <mergeCell ref="B329:B330"/>
    <mergeCell ref="B303:B304"/>
    <mergeCell ref="C316:F316"/>
    <mergeCell ref="C318:F318"/>
    <mergeCell ref="C319:F319"/>
    <mergeCell ref="B320:B321"/>
    <mergeCell ref="B328:F328"/>
  </mergeCells>
  <pageMargins left="0.7" right="0.7" top="0.75" bottom="0.75" header="0.3" footer="0.3"/>
  <pageSetup scale="9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5"/>
  <sheetViews>
    <sheetView view="pageBreakPreview" topLeftCell="A298" zoomScale="68" zoomScaleNormal="136" zoomScaleSheetLayoutView="68" workbookViewId="0">
      <selection activeCell="Q383" sqref="Q383"/>
    </sheetView>
  </sheetViews>
  <sheetFormatPr defaultRowHeight="15" x14ac:dyDescent="0.25"/>
  <cols>
    <col min="1" max="1" width="7.85546875" style="759" customWidth="1"/>
    <col min="2" max="2" width="27.85546875" style="759" customWidth="1"/>
    <col min="3" max="3" width="17.5703125" style="759" customWidth="1"/>
    <col min="4" max="4" width="11" style="759" customWidth="1"/>
    <col min="5" max="5" width="11.7109375" style="759" customWidth="1"/>
    <col min="6" max="6" width="15" style="759" customWidth="1"/>
    <col min="7" max="7" width="10.7109375" style="759" customWidth="1"/>
    <col min="8" max="8" width="3.28515625" style="759" customWidth="1"/>
    <col min="9" max="9" width="11" style="759" customWidth="1"/>
    <col min="10" max="10" width="21.85546875" style="759" customWidth="1"/>
    <col min="11" max="11" width="9.140625" style="759" hidden="1" customWidth="1"/>
    <col min="12" max="12" width="5.85546875" style="759" customWidth="1"/>
    <col min="13" max="16384" width="9.140625" style="759"/>
  </cols>
  <sheetData>
    <row r="1" spans="1:7" ht="10.5" customHeight="1" x14ac:dyDescent="0.25"/>
    <row r="2" spans="1:7" ht="18" customHeight="1" x14ac:dyDescent="0.25">
      <c r="A2" s="2581" t="s">
        <v>402</v>
      </c>
      <c r="B2" s="2581"/>
      <c r="C2" s="2581"/>
      <c r="D2" s="2581"/>
      <c r="E2" s="2581"/>
      <c r="F2" s="2581"/>
      <c r="G2" s="2581"/>
    </row>
    <row r="3" spans="1:7" ht="18" customHeight="1" x14ac:dyDescent="0.25">
      <c r="A3" s="760"/>
      <c r="B3" s="2582" t="s">
        <v>403</v>
      </c>
      <c r="C3" s="2582"/>
      <c r="D3" s="2582"/>
      <c r="E3" s="2582"/>
      <c r="F3" s="2582"/>
      <c r="G3" s="760"/>
    </row>
    <row r="4" spans="1:7" ht="8.25" customHeight="1" thickBot="1" x14ac:dyDescent="0.3"/>
    <row r="5" spans="1:7" ht="30" customHeight="1" thickBot="1" x14ac:dyDescent="0.3">
      <c r="B5" s="761" t="s">
        <v>6</v>
      </c>
      <c r="C5" s="2583" t="s">
        <v>686</v>
      </c>
      <c r="D5" s="2583"/>
      <c r="E5" s="2583"/>
      <c r="F5" s="2583"/>
    </row>
    <row r="6" spans="1:7" ht="18" customHeight="1" thickBot="1" x14ac:dyDescent="0.3">
      <c r="B6" s="761" t="s">
        <v>8</v>
      </c>
      <c r="C6" s="2584" t="s">
        <v>599</v>
      </c>
      <c r="D6" s="2585"/>
      <c r="E6" s="2585"/>
      <c r="F6" s="2586"/>
    </row>
    <row r="7" spans="1:7" ht="33.75" customHeight="1" thickBot="1" x14ac:dyDescent="0.3">
      <c r="B7" s="761" t="s">
        <v>10</v>
      </c>
      <c r="C7" s="2587" t="s">
        <v>406</v>
      </c>
      <c r="D7" s="2588"/>
      <c r="E7" s="2588"/>
      <c r="F7" s="2589"/>
    </row>
    <row r="8" spans="1:7" ht="20.25" customHeight="1" thickBot="1" x14ac:dyDescent="0.3">
      <c r="B8" s="2590" t="s">
        <v>12</v>
      </c>
      <c r="C8" s="2591"/>
      <c r="D8" s="2591"/>
      <c r="E8" s="2591"/>
      <c r="F8" s="2592"/>
    </row>
    <row r="9" spans="1:7" ht="15.75" thickBot="1" x14ac:dyDescent="0.3">
      <c r="B9" s="2593" t="s">
        <v>761</v>
      </c>
      <c r="C9" s="2594"/>
      <c r="D9" s="2594"/>
      <c r="E9" s="2594"/>
      <c r="F9" s="2595"/>
    </row>
    <row r="10" spans="1:7" ht="36.75" customHeight="1" thickBot="1" x14ac:dyDescent="0.3">
      <c r="B10" s="2593"/>
      <c r="C10" s="2594"/>
      <c r="D10" s="2594"/>
      <c r="E10" s="2594"/>
      <c r="F10" s="2595"/>
    </row>
    <row r="11" spans="1:7" ht="21" customHeight="1" thickBot="1" x14ac:dyDescent="0.3">
      <c r="B11" s="2593"/>
      <c r="C11" s="2594"/>
      <c r="D11" s="2594"/>
      <c r="E11" s="2594"/>
      <c r="F11" s="2595"/>
    </row>
    <row r="12" spans="1:7" ht="133.5" customHeight="1" thickBot="1" x14ac:dyDescent="0.3">
      <c r="B12" s="762" t="s">
        <v>14</v>
      </c>
      <c r="C12" s="2596" t="s">
        <v>762</v>
      </c>
      <c r="D12" s="2597"/>
      <c r="E12" s="2597"/>
      <c r="F12" s="2598"/>
    </row>
    <row r="13" spans="1:7" ht="14.25" customHeight="1" x14ac:dyDescent="0.25">
      <c r="B13" s="2534" t="s">
        <v>179</v>
      </c>
      <c r="C13" s="763">
        <v>2023</v>
      </c>
      <c r="D13" s="763">
        <v>2024</v>
      </c>
      <c r="E13" s="763">
        <v>2025</v>
      </c>
      <c r="F13" s="763">
        <v>2026</v>
      </c>
    </row>
    <row r="14" spans="1:7" ht="16.5" customHeight="1" thickBot="1" x14ac:dyDescent="0.3">
      <c r="B14" s="2535"/>
      <c r="C14" s="765" t="s">
        <v>22</v>
      </c>
      <c r="D14" s="765" t="s">
        <v>23</v>
      </c>
      <c r="E14" s="765" t="s">
        <v>23</v>
      </c>
      <c r="F14" s="765" t="s">
        <v>23</v>
      </c>
    </row>
    <row r="15" spans="1:7" ht="33.75" customHeight="1" thickBot="1" x14ac:dyDescent="0.3">
      <c r="B15" s="766" t="s">
        <v>763</v>
      </c>
      <c r="C15" s="767">
        <v>0.8</v>
      </c>
      <c r="D15" s="767">
        <v>0.9</v>
      </c>
      <c r="E15" s="767">
        <v>0.9</v>
      </c>
      <c r="F15" s="767">
        <v>1</v>
      </c>
    </row>
    <row r="16" spans="1:7" ht="15.75" thickBot="1" x14ac:dyDescent="0.3">
      <c r="B16" s="766"/>
      <c r="C16" s="767">
        <v>0</v>
      </c>
      <c r="D16" s="767">
        <v>0</v>
      </c>
      <c r="E16" s="767">
        <v>0</v>
      </c>
      <c r="F16" s="767">
        <v>0</v>
      </c>
    </row>
    <row r="17" spans="2:11" ht="23.25" thickBot="1" x14ac:dyDescent="0.3">
      <c r="B17" s="768" t="s">
        <v>531</v>
      </c>
      <c r="C17" s="767" t="s">
        <v>530</v>
      </c>
      <c r="D17" s="767" t="s">
        <v>412</v>
      </c>
      <c r="E17" s="767" t="s">
        <v>412</v>
      </c>
      <c r="F17" s="767" t="s">
        <v>412</v>
      </c>
    </row>
    <row r="18" spans="2:11" ht="32.25" customHeight="1" thickBot="1" x14ac:dyDescent="0.3">
      <c r="B18" s="769" t="s">
        <v>422</v>
      </c>
      <c r="C18" s="2599" t="s">
        <v>764</v>
      </c>
      <c r="D18" s="2600"/>
      <c r="E18" s="2600"/>
      <c r="F18" s="2601"/>
    </row>
    <row r="19" spans="2:11" ht="18" customHeight="1" thickBot="1" x14ac:dyDescent="0.3">
      <c r="B19" s="2544" t="s">
        <v>489</v>
      </c>
      <c r="C19" s="2545"/>
      <c r="D19" s="2545"/>
      <c r="E19" s="2545"/>
      <c r="F19" s="2546"/>
      <c r="I19" s="770"/>
      <c r="K19" s="770"/>
    </row>
    <row r="20" spans="2:11" ht="15" customHeight="1" thickBot="1" x14ac:dyDescent="0.3">
      <c r="B20" s="2544" t="s">
        <v>489</v>
      </c>
      <c r="C20" s="2545"/>
      <c r="D20" s="2545"/>
      <c r="E20" s="2545"/>
      <c r="F20" s="2546"/>
      <c r="H20" s="771"/>
    </row>
    <row r="21" spans="2:11" ht="35.25" customHeight="1" thickBot="1" x14ac:dyDescent="0.3">
      <c r="B21" s="772" t="s">
        <v>765</v>
      </c>
      <c r="C21" s="722">
        <v>1</v>
      </c>
      <c r="D21" s="722">
        <v>1</v>
      </c>
      <c r="E21" s="722">
        <v>1</v>
      </c>
      <c r="F21" s="722">
        <v>1</v>
      </c>
    </row>
    <row r="22" spans="2:11" ht="35.25" customHeight="1" thickBot="1" x14ac:dyDescent="0.3">
      <c r="B22" s="772" t="s">
        <v>766</v>
      </c>
      <c r="C22" s="722">
        <v>0.56999999999999995</v>
      </c>
      <c r="D22" s="722">
        <v>0.56999999999999995</v>
      </c>
      <c r="E22" s="722">
        <v>0.56999999999999995</v>
      </c>
      <c r="F22" s="722">
        <v>0.56999999999999995</v>
      </c>
    </row>
    <row r="23" spans="2:11" ht="35.25" customHeight="1" thickBot="1" x14ac:dyDescent="0.3">
      <c r="B23" s="772" t="s">
        <v>767</v>
      </c>
      <c r="C23" s="722">
        <v>0.8</v>
      </c>
      <c r="D23" s="722">
        <v>0.8</v>
      </c>
      <c r="E23" s="722">
        <v>0.8</v>
      </c>
      <c r="F23" s="722">
        <v>0.8</v>
      </c>
    </row>
    <row r="24" spans="2:11" ht="35.25" customHeight="1" thickBot="1" x14ac:dyDescent="0.3">
      <c r="B24" s="772" t="s">
        <v>768</v>
      </c>
      <c r="C24" s="722">
        <v>0.95</v>
      </c>
      <c r="D24" s="722">
        <v>0.95</v>
      </c>
      <c r="E24" s="722">
        <v>0.95</v>
      </c>
      <c r="F24" s="722">
        <v>0.95</v>
      </c>
    </row>
    <row r="25" spans="2:11" ht="35.25" customHeight="1" thickBot="1" x14ac:dyDescent="0.3">
      <c r="B25" s="772" t="s">
        <v>769</v>
      </c>
      <c r="C25" s="722">
        <v>0.56999999999999995</v>
      </c>
      <c r="D25" s="722">
        <v>0.56999999999999995</v>
      </c>
      <c r="E25" s="722">
        <v>0.56999999999999995</v>
      </c>
      <c r="F25" s="722">
        <v>0.56999999999999995</v>
      </c>
    </row>
    <row r="26" spans="2:11" ht="35.25" customHeight="1" thickBot="1" x14ac:dyDescent="0.3">
      <c r="B26" s="772" t="s">
        <v>770</v>
      </c>
      <c r="C26" s="722">
        <v>0.95</v>
      </c>
      <c r="D26" s="722">
        <v>0.95</v>
      </c>
      <c r="E26" s="722">
        <v>0.95</v>
      </c>
      <c r="F26" s="722">
        <v>0.95</v>
      </c>
    </row>
    <row r="27" spans="2:11" ht="24" customHeight="1" thickBot="1" x14ac:dyDescent="0.3">
      <c r="B27" s="768"/>
      <c r="C27" s="773" t="s">
        <v>530</v>
      </c>
      <c r="D27" s="774" t="s">
        <v>412</v>
      </c>
      <c r="E27" s="774" t="s">
        <v>412</v>
      </c>
      <c r="F27" s="774" t="s">
        <v>412</v>
      </c>
    </row>
    <row r="28" spans="2:11" ht="21.75" customHeight="1" thickBot="1" x14ac:dyDescent="0.3">
      <c r="B28" s="2564" t="s">
        <v>424</v>
      </c>
      <c r="C28" s="2565"/>
      <c r="D28" s="2565"/>
      <c r="E28" s="2565"/>
      <c r="F28" s="2566"/>
    </row>
    <row r="29" spans="2:11" ht="30.75" customHeight="1" thickBot="1" x14ac:dyDescent="0.3">
      <c r="B29" s="775" t="s">
        <v>425</v>
      </c>
      <c r="C29" s="2577" t="s">
        <v>771</v>
      </c>
      <c r="D29" s="2574"/>
      <c r="E29" s="2574"/>
      <c r="F29" s="2575"/>
    </row>
    <row r="30" spans="2:11" ht="31.5" customHeight="1" thickBot="1" x14ac:dyDescent="0.3">
      <c r="B30" s="768" t="s">
        <v>427</v>
      </c>
      <c r="C30" s="2578" t="s">
        <v>772</v>
      </c>
      <c r="D30" s="2579"/>
      <c r="E30" s="2579"/>
      <c r="F30" s="2580"/>
    </row>
    <row r="31" spans="2:11" ht="15.75" thickBot="1" x14ac:dyDescent="0.3">
      <c r="B31" s="768" t="s">
        <v>21</v>
      </c>
      <c r="C31" s="2531" t="s">
        <v>773</v>
      </c>
      <c r="D31" s="2532"/>
      <c r="E31" s="2532"/>
      <c r="F31" s="2533"/>
    </row>
    <row r="32" spans="2:11" ht="12.75" customHeight="1" x14ac:dyDescent="0.25">
      <c r="B32" s="2534"/>
      <c r="C32" s="763">
        <v>2023</v>
      </c>
      <c r="D32" s="763">
        <v>2024</v>
      </c>
      <c r="E32" s="763">
        <v>2025</v>
      </c>
      <c r="F32" s="763">
        <v>2026</v>
      </c>
    </row>
    <row r="33" spans="2:12" ht="15.75" customHeight="1" thickBot="1" x14ac:dyDescent="0.3">
      <c r="B33" s="2535"/>
      <c r="C33" s="776" t="s">
        <v>22</v>
      </c>
      <c r="D33" s="776" t="s">
        <v>23</v>
      </c>
      <c r="E33" s="776" t="s">
        <v>23</v>
      </c>
      <c r="F33" s="776" t="s">
        <v>23</v>
      </c>
    </row>
    <row r="34" spans="2:12" ht="15.75" thickBot="1" x14ac:dyDescent="0.3">
      <c r="B34" s="768" t="s">
        <v>33</v>
      </c>
      <c r="C34" s="777">
        <v>41</v>
      </c>
      <c r="D34" s="777">
        <v>41</v>
      </c>
      <c r="E34" s="777">
        <v>41</v>
      </c>
      <c r="F34" s="777">
        <v>41</v>
      </c>
    </row>
    <row r="35" spans="2:12" ht="15.75" thickBot="1" x14ac:dyDescent="0.3">
      <c r="B35" s="768" t="s">
        <v>431</v>
      </c>
      <c r="C35" s="777">
        <f>C43+C46+C49+C52+C55+C58+C61</f>
        <v>66950</v>
      </c>
      <c r="D35" s="777">
        <f>D64</f>
        <v>58890</v>
      </c>
      <c r="E35" s="777">
        <f t="shared" ref="E35:F35" si="0">E64</f>
        <v>58890</v>
      </c>
      <c r="F35" s="777">
        <f t="shared" si="0"/>
        <v>58890</v>
      </c>
    </row>
    <row r="36" spans="2:12" ht="15.75" thickBot="1" x14ac:dyDescent="0.3">
      <c r="B36" s="768" t="s">
        <v>432</v>
      </c>
      <c r="C36" s="777">
        <f>C35/C34</f>
        <v>1632.9268292682927</v>
      </c>
      <c r="D36" s="777">
        <f t="shared" ref="D36:F36" si="1">D35/D34</f>
        <v>1436.3414634146341</v>
      </c>
      <c r="E36" s="777">
        <f t="shared" si="1"/>
        <v>1436.3414634146341</v>
      </c>
      <c r="F36" s="777">
        <f t="shared" si="1"/>
        <v>1436.3414634146341</v>
      </c>
    </row>
    <row r="37" spans="2:12" ht="15.75" thickBot="1" x14ac:dyDescent="0.3">
      <c r="B37" s="768" t="s">
        <v>433</v>
      </c>
      <c r="C37" s="764" t="s">
        <v>499</v>
      </c>
      <c r="D37" s="778">
        <f>D34/C34-1</f>
        <v>0</v>
      </c>
      <c r="E37" s="778">
        <f t="shared" ref="E37:F39" si="2">E34/D34-1</f>
        <v>0</v>
      </c>
      <c r="F37" s="778">
        <f t="shared" si="2"/>
        <v>0</v>
      </c>
      <c r="H37" s="779"/>
      <c r="I37" s="779"/>
      <c r="J37" s="779"/>
      <c r="K37" s="779"/>
      <c r="L37" s="779"/>
    </row>
    <row r="38" spans="2:12" ht="15.75" thickBot="1" x14ac:dyDescent="0.3">
      <c r="B38" s="768" t="s">
        <v>434</v>
      </c>
      <c r="C38" s="764" t="s">
        <v>499</v>
      </c>
      <c r="D38" s="778">
        <f>D35/C35-1</f>
        <v>-0.12038834951456312</v>
      </c>
      <c r="E38" s="778">
        <f t="shared" si="2"/>
        <v>0</v>
      </c>
      <c r="F38" s="778">
        <f t="shared" si="2"/>
        <v>0</v>
      </c>
    </row>
    <row r="39" spans="2:12" ht="15.75" thickBot="1" x14ac:dyDescent="0.3">
      <c r="B39" s="768" t="s">
        <v>47</v>
      </c>
      <c r="C39" s="764" t="s">
        <v>499</v>
      </c>
      <c r="D39" s="778">
        <f>D36/C36-1</f>
        <v>-0.12038834951456323</v>
      </c>
      <c r="E39" s="778">
        <f t="shared" si="2"/>
        <v>0</v>
      </c>
      <c r="F39" s="778">
        <f t="shared" si="2"/>
        <v>0</v>
      </c>
    </row>
    <row r="40" spans="2:12" ht="15.75" thickBot="1" x14ac:dyDescent="0.3">
      <c r="B40" s="2536" t="s">
        <v>565</v>
      </c>
      <c r="C40" s="2537"/>
      <c r="D40" s="2537"/>
      <c r="E40" s="2537"/>
      <c r="F40" s="2538"/>
    </row>
    <row r="41" spans="2:12" ht="12.75" customHeight="1" x14ac:dyDescent="0.25">
      <c r="B41" s="2534"/>
      <c r="C41" s="763">
        <v>2023</v>
      </c>
      <c r="D41" s="763">
        <v>2024</v>
      </c>
      <c r="E41" s="763">
        <v>2025</v>
      </c>
      <c r="F41" s="763">
        <v>2026</v>
      </c>
    </row>
    <row r="42" spans="2:12" ht="9" customHeight="1" thickBot="1" x14ac:dyDescent="0.3">
      <c r="B42" s="2535"/>
      <c r="C42" s="776" t="s">
        <v>22</v>
      </c>
      <c r="D42" s="776" t="s">
        <v>23</v>
      </c>
      <c r="E42" s="776" t="s">
        <v>23</v>
      </c>
      <c r="F42" s="776" t="s">
        <v>23</v>
      </c>
    </row>
    <row r="43" spans="2:12" ht="15.75" thickBot="1" x14ac:dyDescent="0.3">
      <c r="B43" s="780" t="s">
        <v>436</v>
      </c>
      <c r="C43" s="781">
        <f>C44+C45</f>
        <v>45198</v>
      </c>
      <c r="D43" s="782">
        <f>D44+D45</f>
        <v>38798</v>
      </c>
      <c r="E43" s="782">
        <f t="shared" ref="E43:F43" si="3">E44+E45</f>
        <v>38798</v>
      </c>
      <c r="F43" s="782">
        <f t="shared" si="3"/>
        <v>38798</v>
      </c>
    </row>
    <row r="44" spans="2:12" ht="15.75" thickBot="1" x14ac:dyDescent="0.3">
      <c r="B44" s="783" t="s">
        <v>437</v>
      </c>
      <c r="C44" s="781">
        <v>45198</v>
      </c>
      <c r="D44" s="782">
        <v>38798</v>
      </c>
      <c r="E44" s="782">
        <v>38798</v>
      </c>
      <c r="F44" s="782">
        <v>38798</v>
      </c>
    </row>
    <row r="45" spans="2:12" ht="15.75" thickBot="1" x14ac:dyDescent="0.3">
      <c r="B45" s="783" t="s">
        <v>438</v>
      </c>
      <c r="C45" s="781"/>
      <c r="D45" s="782"/>
      <c r="E45" s="782"/>
      <c r="F45" s="782"/>
    </row>
    <row r="46" spans="2:12" ht="24.75" thickBot="1" x14ac:dyDescent="0.3">
      <c r="B46" s="780" t="s">
        <v>478</v>
      </c>
      <c r="C46" s="781">
        <f>C47+C48</f>
        <v>7528</v>
      </c>
      <c r="D46" s="782">
        <f>D47+D48</f>
        <v>7158</v>
      </c>
      <c r="E46" s="782">
        <f t="shared" ref="E46:F46" si="4">E47+E48</f>
        <v>7158</v>
      </c>
      <c r="F46" s="782">
        <f t="shared" si="4"/>
        <v>7158</v>
      </c>
    </row>
    <row r="47" spans="2:12" ht="15.75" thickBot="1" x14ac:dyDescent="0.3">
      <c r="B47" s="783" t="s">
        <v>437</v>
      </c>
      <c r="C47" s="781">
        <v>7528</v>
      </c>
      <c r="D47" s="782">
        <v>7158</v>
      </c>
      <c r="E47" s="782">
        <v>7158</v>
      </c>
      <c r="F47" s="782">
        <v>7158</v>
      </c>
      <c r="I47" s="779"/>
    </row>
    <row r="48" spans="2:12" ht="15.75" thickBot="1" x14ac:dyDescent="0.3">
      <c r="B48" s="783" t="s">
        <v>438</v>
      </c>
      <c r="C48" s="781"/>
      <c r="D48" s="782"/>
      <c r="E48" s="782"/>
      <c r="F48" s="782"/>
      <c r="I48" s="779"/>
    </row>
    <row r="49" spans="2:14" ht="15.75" thickBot="1" x14ac:dyDescent="0.3">
      <c r="B49" s="780" t="s">
        <v>440</v>
      </c>
      <c r="C49" s="781">
        <f>C50+C51</f>
        <v>14034</v>
      </c>
      <c r="D49" s="782">
        <f>D50+D51</f>
        <v>12934</v>
      </c>
      <c r="E49" s="782">
        <f t="shared" ref="E49:F49" si="5">E50+E51</f>
        <v>12934</v>
      </c>
      <c r="F49" s="782">
        <f t="shared" si="5"/>
        <v>12934</v>
      </c>
    </row>
    <row r="50" spans="2:14" ht="15.75" thickBot="1" x14ac:dyDescent="0.3">
      <c r="B50" s="783" t="s">
        <v>437</v>
      </c>
      <c r="C50" s="781">
        <v>14034</v>
      </c>
      <c r="D50" s="782">
        <v>12934</v>
      </c>
      <c r="E50" s="781">
        <v>12934</v>
      </c>
      <c r="F50" s="781">
        <v>12934</v>
      </c>
    </row>
    <row r="51" spans="2:14" ht="15.75" thickBot="1" x14ac:dyDescent="0.3">
      <c r="B51" s="783" t="s">
        <v>438</v>
      </c>
      <c r="C51" s="781"/>
      <c r="D51" s="782"/>
      <c r="E51" s="782"/>
      <c r="F51" s="782"/>
    </row>
    <row r="52" spans="2:14" ht="15.75" thickBot="1" x14ac:dyDescent="0.3">
      <c r="B52" s="780" t="s">
        <v>441</v>
      </c>
      <c r="C52" s="781"/>
      <c r="D52" s="784"/>
      <c r="E52" s="784"/>
      <c r="F52" s="784"/>
    </row>
    <row r="53" spans="2:14" ht="15.75" thickBot="1" x14ac:dyDescent="0.3">
      <c r="B53" s="783" t="s">
        <v>437</v>
      </c>
      <c r="C53" s="781"/>
      <c r="D53" s="784"/>
      <c r="E53" s="784"/>
      <c r="F53" s="784"/>
    </row>
    <row r="54" spans="2:14" ht="15.75" thickBot="1" x14ac:dyDescent="0.3">
      <c r="B54" s="783" t="s">
        <v>438</v>
      </c>
      <c r="C54" s="781"/>
      <c r="D54" s="784"/>
      <c r="E54" s="784"/>
      <c r="F54" s="784"/>
    </row>
    <row r="55" spans="2:14" ht="15.75" thickBot="1" x14ac:dyDescent="0.3">
      <c r="B55" s="780" t="s">
        <v>442</v>
      </c>
      <c r="C55" s="781"/>
      <c r="D55" s="784"/>
      <c r="E55" s="784"/>
      <c r="F55" s="784"/>
    </row>
    <row r="56" spans="2:14" ht="15.75" thickBot="1" x14ac:dyDescent="0.3">
      <c r="B56" s="783" t="s">
        <v>437</v>
      </c>
      <c r="C56" s="781"/>
      <c r="D56" s="784"/>
      <c r="E56" s="784"/>
      <c r="F56" s="784"/>
      <c r="N56" s="759">
        <v>38798</v>
      </c>
    </row>
    <row r="57" spans="2:14" ht="15.75" thickBot="1" x14ac:dyDescent="0.3">
      <c r="B57" s="783" t="s">
        <v>438</v>
      </c>
      <c r="C57" s="781"/>
      <c r="D57" s="784"/>
      <c r="E57" s="784"/>
      <c r="F57" s="784"/>
      <c r="N57" s="759">
        <v>7158</v>
      </c>
    </row>
    <row r="58" spans="2:14" ht="15.75" thickBot="1" x14ac:dyDescent="0.3">
      <c r="B58" s="780" t="s">
        <v>443</v>
      </c>
      <c r="C58" s="781">
        <f>C59+C60</f>
        <v>0</v>
      </c>
      <c r="D58" s="784">
        <f t="shared" ref="D58:F58" si="6">D59+D60</f>
        <v>0</v>
      </c>
      <c r="E58" s="784">
        <f t="shared" si="6"/>
        <v>0</v>
      </c>
      <c r="F58" s="784">
        <f t="shared" si="6"/>
        <v>0</v>
      </c>
      <c r="N58" s="759">
        <v>12934</v>
      </c>
    </row>
    <row r="59" spans="2:14" ht="15.75" thickBot="1" x14ac:dyDescent="0.3">
      <c r="B59" s="783" t="s">
        <v>437</v>
      </c>
      <c r="C59" s="781"/>
      <c r="D59" s="784">
        <v>0</v>
      </c>
      <c r="E59" s="785">
        <v>0</v>
      </c>
      <c r="F59" s="785">
        <v>0</v>
      </c>
      <c r="N59" s="759">
        <f>SUM(N56:N58)</f>
        <v>58890</v>
      </c>
    </row>
    <row r="60" spans="2:14" ht="15.75" thickBot="1" x14ac:dyDescent="0.3">
      <c r="B60" s="783" t="s">
        <v>438</v>
      </c>
      <c r="C60" s="781"/>
      <c r="D60" s="784"/>
      <c r="E60" s="784"/>
      <c r="F60" s="784"/>
      <c r="I60" s="779"/>
    </row>
    <row r="61" spans="2:14" ht="24.75" thickBot="1" x14ac:dyDescent="0.3">
      <c r="B61" s="780" t="s">
        <v>444</v>
      </c>
      <c r="C61" s="781">
        <f>C62</f>
        <v>190</v>
      </c>
      <c r="D61" s="784">
        <v>0</v>
      </c>
      <c r="E61" s="784">
        <f>D61*1.03*0.99</f>
        <v>0</v>
      </c>
      <c r="F61" s="784">
        <f>E61*1.03*0.99</f>
        <v>0</v>
      </c>
      <c r="I61" s="786"/>
    </row>
    <row r="62" spans="2:14" ht="15.75" thickBot="1" x14ac:dyDescent="0.3">
      <c r="B62" s="783" t="s">
        <v>437</v>
      </c>
      <c r="C62" s="781">
        <v>190</v>
      </c>
      <c r="D62" s="358"/>
      <c r="E62" s="358"/>
      <c r="F62" s="358"/>
      <c r="K62" s="359"/>
      <c r="L62" s="359"/>
      <c r="M62" s="359"/>
    </row>
    <row r="63" spans="2:14" ht="15.75" thickBot="1" x14ac:dyDescent="0.3">
      <c r="B63" s="783" t="s">
        <v>438</v>
      </c>
      <c r="C63" s="781"/>
      <c r="D63" s="360"/>
      <c r="E63" s="358"/>
      <c r="F63" s="358"/>
    </row>
    <row r="64" spans="2:14" ht="15.75" thickBot="1" x14ac:dyDescent="0.3">
      <c r="B64" s="787" t="s">
        <v>457</v>
      </c>
      <c r="C64" s="781">
        <f>C61+C58+C55+C52+C49+C46+C43</f>
        <v>66950</v>
      </c>
      <c r="D64" s="782">
        <f>D61+D58+D55+D52+D49+D46+D43</f>
        <v>58890</v>
      </c>
      <c r="E64" s="782">
        <f t="shared" ref="E64:F64" si="7">E61+E58+E55+E52+E49+E46+E43</f>
        <v>58890</v>
      </c>
      <c r="F64" s="782">
        <f t="shared" si="7"/>
        <v>58890</v>
      </c>
    </row>
    <row r="65" spans="2:6" ht="15.75" thickBot="1" x14ac:dyDescent="0.3">
      <c r="B65" s="788" t="s">
        <v>482</v>
      </c>
      <c r="C65" s="789">
        <f>IF(C64-C35=0,0,"Error")</f>
        <v>0</v>
      </c>
      <c r="D65" s="789">
        <f>IF(D64-D35=0,0,"Error")</f>
        <v>0</v>
      </c>
      <c r="E65" s="789">
        <f>IF(E64-E35=0,0,"Error")</f>
        <v>0</v>
      </c>
      <c r="F65" s="789">
        <f>IF(F64-F35=0,0,"Error")</f>
        <v>0</v>
      </c>
    </row>
    <row r="66" spans="2:6" ht="15.75" hidden="1" thickBot="1" x14ac:dyDescent="0.3">
      <c r="B66" s="790" t="s">
        <v>566</v>
      </c>
      <c r="C66" s="2573"/>
      <c r="D66" s="2574"/>
      <c r="E66" s="2574"/>
      <c r="F66" s="2575"/>
    </row>
    <row r="67" spans="2:6" ht="26.25" hidden="1" customHeight="1" thickBot="1" x14ac:dyDescent="0.3">
      <c r="B67" s="768" t="s">
        <v>427</v>
      </c>
      <c r="C67" s="2544"/>
      <c r="D67" s="2545"/>
      <c r="E67" s="2545"/>
      <c r="F67" s="2546"/>
    </row>
    <row r="68" spans="2:6" ht="15.75" hidden="1" thickBot="1" x14ac:dyDescent="0.3">
      <c r="B68" s="768" t="s">
        <v>21</v>
      </c>
      <c r="C68" s="2531"/>
      <c r="D68" s="2532"/>
      <c r="E68" s="2532"/>
      <c r="F68" s="2533"/>
    </row>
    <row r="69" spans="2:6" ht="12.75" hidden="1" customHeight="1" x14ac:dyDescent="0.25">
      <c r="B69" s="2534"/>
      <c r="C69" s="791">
        <v>2018</v>
      </c>
      <c r="D69" s="791">
        <v>2019</v>
      </c>
      <c r="E69" s="791">
        <v>2020</v>
      </c>
      <c r="F69" s="791">
        <v>2021</v>
      </c>
    </row>
    <row r="70" spans="2:6" ht="9" hidden="1" customHeight="1" thickBot="1" x14ac:dyDescent="0.3">
      <c r="B70" s="2535"/>
      <c r="C70" s="776" t="s">
        <v>22</v>
      </c>
      <c r="D70" s="776" t="s">
        <v>23</v>
      </c>
      <c r="E70" s="776" t="s">
        <v>23</v>
      </c>
      <c r="F70" s="776" t="s">
        <v>23</v>
      </c>
    </row>
    <row r="71" spans="2:6" ht="15.75" hidden="1" thickBot="1" x14ac:dyDescent="0.3">
      <c r="B71" s="768" t="s">
        <v>33</v>
      </c>
      <c r="C71" s="768"/>
      <c r="D71" s="768"/>
      <c r="E71" s="768"/>
      <c r="F71" s="768"/>
    </row>
    <row r="72" spans="2:6" ht="15.75" hidden="1" thickBot="1" x14ac:dyDescent="0.3">
      <c r="B72" s="768" t="s">
        <v>431</v>
      </c>
      <c r="C72" s="777">
        <f>C101</f>
        <v>0</v>
      </c>
      <c r="D72" s="777">
        <f t="shared" ref="D72:F72" si="8">D101</f>
        <v>0</v>
      </c>
      <c r="E72" s="777">
        <f t="shared" si="8"/>
        <v>0</v>
      </c>
      <c r="F72" s="777">
        <f t="shared" si="8"/>
        <v>0</v>
      </c>
    </row>
    <row r="73" spans="2:6" ht="15.75" hidden="1" thickBot="1" x14ac:dyDescent="0.3">
      <c r="B73" s="768" t="s">
        <v>432</v>
      </c>
      <c r="C73" s="777" t="e">
        <f>C72/C71</f>
        <v>#DIV/0!</v>
      </c>
      <c r="D73" s="777" t="e">
        <f>D72/D71</f>
        <v>#DIV/0!</v>
      </c>
      <c r="E73" s="777" t="e">
        <f>E72/E71</f>
        <v>#DIV/0!</v>
      </c>
      <c r="F73" s="777" t="e">
        <f>F72/F71</f>
        <v>#DIV/0!</v>
      </c>
    </row>
    <row r="74" spans="2:6" ht="15.75" hidden="1" thickBot="1" x14ac:dyDescent="0.3">
      <c r="B74" s="768" t="s">
        <v>433</v>
      </c>
      <c r="C74" s="764"/>
      <c r="D74" s="778" t="e">
        <f>D71/C71-1</f>
        <v>#DIV/0!</v>
      </c>
      <c r="E74" s="778" t="e">
        <f>E71/D71-1</f>
        <v>#DIV/0!</v>
      </c>
      <c r="F74" s="778" t="e">
        <f>F71/E71-1</f>
        <v>#DIV/0!</v>
      </c>
    </row>
    <row r="75" spans="2:6" ht="15.75" hidden="1" thickBot="1" x14ac:dyDescent="0.3">
      <c r="B75" s="768" t="s">
        <v>434</v>
      </c>
      <c r="C75" s="764"/>
      <c r="D75" s="778" t="e">
        <f>D72/C72-1</f>
        <v>#DIV/0!</v>
      </c>
      <c r="E75" s="778" t="e">
        <f t="shared" ref="E75:F76" si="9">E72/D72-1</f>
        <v>#DIV/0!</v>
      </c>
      <c r="F75" s="778" t="e">
        <f t="shared" si="9"/>
        <v>#DIV/0!</v>
      </c>
    </row>
    <row r="76" spans="2:6" ht="15.75" hidden="1" thickBot="1" x14ac:dyDescent="0.3">
      <c r="B76" s="768" t="s">
        <v>47</v>
      </c>
      <c r="C76" s="764"/>
      <c r="D76" s="778" t="e">
        <f>D73/C73-1</f>
        <v>#DIV/0!</v>
      </c>
      <c r="E76" s="778" t="e">
        <f t="shared" si="9"/>
        <v>#DIV/0!</v>
      </c>
      <c r="F76" s="778" t="e">
        <f t="shared" si="9"/>
        <v>#DIV/0!</v>
      </c>
    </row>
    <row r="77" spans="2:6" ht="24.75" hidden="1" customHeight="1" thickBot="1" x14ac:dyDescent="0.3">
      <c r="B77" s="2536" t="s">
        <v>674</v>
      </c>
      <c r="C77" s="2537"/>
      <c r="D77" s="2537"/>
      <c r="E77" s="2537"/>
      <c r="F77" s="2538"/>
    </row>
    <row r="78" spans="2:6" ht="12.75" hidden="1" customHeight="1" x14ac:dyDescent="0.25">
      <c r="B78" s="2534"/>
      <c r="C78" s="791">
        <v>2018</v>
      </c>
      <c r="D78" s="791">
        <v>2019</v>
      </c>
      <c r="E78" s="791">
        <v>2020</v>
      </c>
      <c r="F78" s="791">
        <v>2021</v>
      </c>
    </row>
    <row r="79" spans="2:6" ht="9" hidden="1" customHeight="1" thickBot="1" x14ac:dyDescent="0.3">
      <c r="B79" s="2535"/>
      <c r="C79" s="776" t="s">
        <v>22</v>
      </c>
      <c r="D79" s="776" t="s">
        <v>23</v>
      </c>
      <c r="E79" s="776" t="s">
        <v>23</v>
      </c>
      <c r="F79" s="776" t="s">
        <v>23</v>
      </c>
    </row>
    <row r="80" spans="2:6" ht="24.75" hidden="1" customHeight="1" thickBot="1" x14ac:dyDescent="0.3">
      <c r="B80" s="780" t="s">
        <v>436</v>
      </c>
      <c r="C80" s="784"/>
      <c r="D80" s="784"/>
      <c r="E80" s="784"/>
      <c r="F80" s="784"/>
    </row>
    <row r="81" spans="2:6" ht="38.25" hidden="1" customHeight="1" thickBot="1" x14ac:dyDescent="0.3">
      <c r="B81" s="783" t="s">
        <v>437</v>
      </c>
      <c r="C81" s="782"/>
      <c r="D81" s="792"/>
      <c r="E81" s="792"/>
      <c r="F81" s="792"/>
    </row>
    <row r="82" spans="2:6" ht="24.75" hidden="1" customHeight="1" thickBot="1" x14ac:dyDescent="0.3">
      <c r="B82" s="783" t="s">
        <v>438</v>
      </c>
      <c r="C82" s="782"/>
      <c r="D82" s="792"/>
      <c r="E82" s="792"/>
      <c r="F82" s="792"/>
    </row>
    <row r="83" spans="2:6" ht="24.75" hidden="1" customHeight="1" thickBot="1" x14ac:dyDescent="0.3">
      <c r="B83" s="780" t="s">
        <v>478</v>
      </c>
      <c r="C83" s="784"/>
      <c r="D83" s="784"/>
      <c r="E83" s="784"/>
      <c r="F83" s="784"/>
    </row>
    <row r="84" spans="2:6" ht="15.75" hidden="1" thickBot="1" x14ac:dyDescent="0.3">
      <c r="B84" s="783" t="s">
        <v>437</v>
      </c>
      <c r="C84" s="782"/>
      <c r="D84" s="784"/>
      <c r="E84" s="784"/>
      <c r="F84" s="784"/>
    </row>
    <row r="85" spans="2:6" ht="15.75" hidden="1" thickBot="1" x14ac:dyDescent="0.3">
      <c r="B85" s="783" t="s">
        <v>438</v>
      </c>
      <c r="C85" s="782"/>
      <c r="D85" s="784"/>
      <c r="E85" s="784"/>
      <c r="F85" s="784"/>
    </row>
    <row r="86" spans="2:6" ht="24.75" hidden="1" customHeight="1" thickBot="1" x14ac:dyDescent="0.3">
      <c r="B86" s="780" t="s">
        <v>440</v>
      </c>
      <c r="C86" s="782">
        <v>0</v>
      </c>
      <c r="D86" s="784">
        <v>0</v>
      </c>
      <c r="E86" s="784">
        <v>0</v>
      </c>
      <c r="F86" s="784">
        <v>0</v>
      </c>
    </row>
    <row r="87" spans="2:6" ht="15.75" hidden="1" thickBot="1" x14ac:dyDescent="0.3">
      <c r="B87" s="783" t="s">
        <v>437</v>
      </c>
      <c r="C87" s="782"/>
      <c r="D87" s="784"/>
      <c r="E87" s="784"/>
      <c r="F87" s="784"/>
    </row>
    <row r="88" spans="2:6" ht="15.75" hidden="1" thickBot="1" x14ac:dyDescent="0.3">
      <c r="B88" s="783" t="s">
        <v>438</v>
      </c>
      <c r="C88" s="782"/>
      <c r="D88" s="784"/>
      <c r="E88" s="784"/>
      <c r="F88" s="784"/>
    </row>
    <row r="89" spans="2:6" ht="15.75" hidden="1" thickBot="1" x14ac:dyDescent="0.3">
      <c r="B89" s="780" t="s">
        <v>441</v>
      </c>
      <c r="C89" s="782"/>
      <c r="D89" s="784"/>
      <c r="E89" s="784"/>
      <c r="F89" s="784"/>
    </row>
    <row r="90" spans="2:6" ht="15.75" hidden="1" thickBot="1" x14ac:dyDescent="0.3">
      <c r="B90" s="783" t="s">
        <v>437</v>
      </c>
      <c r="C90" s="782"/>
      <c r="D90" s="784"/>
      <c r="E90" s="784"/>
      <c r="F90" s="784"/>
    </row>
    <row r="91" spans="2:6" ht="15.75" hidden="1" thickBot="1" x14ac:dyDescent="0.3">
      <c r="B91" s="783" t="s">
        <v>438</v>
      </c>
      <c r="C91" s="782"/>
      <c r="D91" s="784"/>
      <c r="E91" s="784"/>
      <c r="F91" s="784"/>
    </row>
    <row r="92" spans="2:6" ht="15.75" hidden="1" thickBot="1" x14ac:dyDescent="0.3">
      <c r="B92" s="780" t="s">
        <v>442</v>
      </c>
      <c r="C92" s="782"/>
      <c r="D92" s="784"/>
      <c r="E92" s="784"/>
      <c r="F92" s="784"/>
    </row>
    <row r="93" spans="2:6" ht="15.75" hidden="1" thickBot="1" x14ac:dyDescent="0.3">
      <c r="B93" s="783" t="s">
        <v>437</v>
      </c>
      <c r="C93" s="782"/>
      <c r="D93" s="784"/>
      <c r="E93" s="784"/>
      <c r="F93" s="784"/>
    </row>
    <row r="94" spans="2:6" ht="15.75" hidden="1" thickBot="1" x14ac:dyDescent="0.3">
      <c r="B94" s="783" t="s">
        <v>438</v>
      </c>
      <c r="C94" s="782"/>
      <c r="D94" s="784"/>
      <c r="E94" s="784"/>
      <c r="F94" s="784"/>
    </row>
    <row r="95" spans="2:6" ht="15.75" hidden="1" thickBot="1" x14ac:dyDescent="0.3">
      <c r="B95" s="780" t="s">
        <v>443</v>
      </c>
      <c r="C95" s="782"/>
      <c r="D95" s="784"/>
      <c r="E95" s="784"/>
      <c r="F95" s="784"/>
    </row>
    <row r="96" spans="2:6" ht="15.75" hidden="1" thickBot="1" x14ac:dyDescent="0.3">
      <c r="B96" s="783" t="s">
        <v>437</v>
      </c>
      <c r="C96" s="782"/>
      <c r="D96" s="784"/>
      <c r="E96" s="784"/>
      <c r="F96" s="784"/>
    </row>
    <row r="97" spans="2:6" ht="15.75" hidden="1" thickBot="1" x14ac:dyDescent="0.3">
      <c r="B97" s="783" t="s">
        <v>438</v>
      </c>
      <c r="C97" s="782"/>
      <c r="D97" s="784"/>
      <c r="E97" s="784"/>
      <c r="F97" s="784"/>
    </row>
    <row r="98" spans="2:6" ht="24.75" hidden="1" thickBot="1" x14ac:dyDescent="0.3">
      <c r="B98" s="780" t="s">
        <v>444</v>
      </c>
      <c r="C98" s="782"/>
      <c r="D98" s="784"/>
      <c r="E98" s="784"/>
      <c r="F98" s="784"/>
    </row>
    <row r="99" spans="2:6" ht="15.75" hidden="1" thickBot="1" x14ac:dyDescent="0.3">
      <c r="B99" s="783" t="s">
        <v>437</v>
      </c>
      <c r="C99" s="782"/>
      <c r="D99" s="784"/>
      <c r="E99" s="784"/>
      <c r="F99" s="784"/>
    </row>
    <row r="100" spans="2:6" ht="15.75" hidden="1" thickBot="1" x14ac:dyDescent="0.3">
      <c r="B100" s="783" t="s">
        <v>438</v>
      </c>
      <c r="C100" s="782"/>
      <c r="D100" s="784"/>
      <c r="E100" s="784"/>
      <c r="F100" s="784"/>
    </row>
    <row r="101" spans="2:6" ht="15.75" hidden="1" thickBot="1" x14ac:dyDescent="0.3">
      <c r="B101" s="793" t="s">
        <v>445</v>
      </c>
      <c r="C101" s="782">
        <f>C98+C95+C92+C89+C86+C83+C80</f>
        <v>0</v>
      </c>
      <c r="D101" s="782">
        <f t="shared" ref="D101:F101" si="10">D98+D95+D92+D89+D86+D83+D80</f>
        <v>0</v>
      </c>
      <c r="E101" s="782">
        <f t="shared" si="10"/>
        <v>0</v>
      </c>
      <c r="F101" s="782">
        <f t="shared" si="10"/>
        <v>0</v>
      </c>
    </row>
    <row r="102" spans="2:6" ht="17.25" hidden="1" customHeight="1" thickBot="1" x14ac:dyDescent="0.3">
      <c r="B102" s="788" t="s">
        <v>482</v>
      </c>
      <c r="C102" s="789">
        <f>IF(C101-C72=0,0,"Error")</f>
        <v>0</v>
      </c>
      <c r="D102" s="789">
        <f>IF(D101-D72=0,0,"Error")</f>
        <v>0</v>
      </c>
      <c r="E102" s="789">
        <f>IF(E101-E72=0,0,"Error")</f>
        <v>0</v>
      </c>
      <c r="F102" s="789">
        <f>IF(F101-F72=0,0,"Error")</f>
        <v>0</v>
      </c>
    </row>
    <row r="103" spans="2:6" ht="15.75" hidden="1" thickBot="1" x14ac:dyDescent="0.3">
      <c r="B103" s="790" t="s">
        <v>675</v>
      </c>
      <c r="C103" s="2573"/>
      <c r="D103" s="2574"/>
      <c r="E103" s="2574"/>
      <c r="F103" s="2575"/>
    </row>
    <row r="104" spans="2:6" ht="26.25" hidden="1" customHeight="1" thickBot="1" x14ac:dyDescent="0.3">
      <c r="B104" s="768" t="s">
        <v>427</v>
      </c>
      <c r="C104" s="2544"/>
      <c r="D104" s="2545"/>
      <c r="E104" s="2545"/>
      <c r="F104" s="2546"/>
    </row>
    <row r="105" spans="2:6" ht="15.75" hidden="1" thickBot="1" x14ac:dyDescent="0.3">
      <c r="B105" s="768" t="s">
        <v>21</v>
      </c>
      <c r="C105" s="2531"/>
      <c r="D105" s="2532"/>
      <c r="E105" s="2532"/>
      <c r="F105" s="2533"/>
    </row>
    <row r="106" spans="2:6" ht="12.75" hidden="1" customHeight="1" x14ac:dyDescent="0.25">
      <c r="B106" s="2534"/>
      <c r="C106" s="791">
        <v>2018</v>
      </c>
      <c r="D106" s="791">
        <v>2019</v>
      </c>
      <c r="E106" s="791">
        <v>2020</v>
      </c>
      <c r="F106" s="791">
        <v>2021</v>
      </c>
    </row>
    <row r="107" spans="2:6" ht="9" hidden="1" customHeight="1" thickBot="1" x14ac:dyDescent="0.3">
      <c r="B107" s="2535"/>
      <c r="C107" s="776" t="s">
        <v>22</v>
      </c>
      <c r="D107" s="776" t="s">
        <v>23</v>
      </c>
      <c r="E107" s="776" t="s">
        <v>23</v>
      </c>
      <c r="F107" s="776" t="s">
        <v>23</v>
      </c>
    </row>
    <row r="108" spans="2:6" ht="15.75" hidden="1" thickBot="1" x14ac:dyDescent="0.3">
      <c r="B108" s="768" t="s">
        <v>33</v>
      </c>
      <c r="C108" s="794"/>
      <c r="D108" s="794"/>
      <c r="E108" s="794"/>
      <c r="F108" s="794"/>
    </row>
    <row r="109" spans="2:6" ht="15.75" hidden="1" thickBot="1" x14ac:dyDescent="0.3">
      <c r="B109" s="768" t="s">
        <v>431</v>
      </c>
      <c r="C109" s="777">
        <f>C138</f>
        <v>0</v>
      </c>
      <c r="D109" s="777">
        <f t="shared" ref="D109:F109" si="11">D138</f>
        <v>0</v>
      </c>
      <c r="E109" s="777">
        <f t="shared" si="11"/>
        <v>0</v>
      </c>
      <c r="F109" s="777">
        <f t="shared" si="11"/>
        <v>0</v>
      </c>
    </row>
    <row r="110" spans="2:6" ht="15.75" hidden="1" thickBot="1" x14ac:dyDescent="0.3">
      <c r="B110" s="768" t="s">
        <v>432</v>
      </c>
      <c r="C110" s="777" t="e">
        <f>C109/C108</f>
        <v>#DIV/0!</v>
      </c>
      <c r="D110" s="777" t="e">
        <f>D109/D108</f>
        <v>#DIV/0!</v>
      </c>
      <c r="E110" s="777" t="e">
        <f>E109/E108</f>
        <v>#DIV/0!</v>
      </c>
      <c r="F110" s="777" t="e">
        <f>F109/F108</f>
        <v>#DIV/0!</v>
      </c>
    </row>
    <row r="111" spans="2:6" ht="15.75" hidden="1" thickBot="1" x14ac:dyDescent="0.3">
      <c r="B111" s="768" t="s">
        <v>433</v>
      </c>
      <c r="C111" s="764"/>
      <c r="D111" s="778" t="e">
        <f>D108/C108-1</f>
        <v>#DIV/0!</v>
      </c>
      <c r="E111" s="778" t="e">
        <f>E108/D108-1</f>
        <v>#DIV/0!</v>
      </c>
      <c r="F111" s="778" t="e">
        <f>F108/E108-1</f>
        <v>#DIV/0!</v>
      </c>
    </row>
    <row r="112" spans="2:6" ht="15.75" hidden="1" thickBot="1" x14ac:dyDescent="0.3">
      <c r="B112" s="768" t="s">
        <v>434</v>
      </c>
      <c r="C112" s="764"/>
      <c r="D112" s="778" t="e">
        <f>D109/C109-1</f>
        <v>#DIV/0!</v>
      </c>
      <c r="E112" s="778" t="e">
        <f t="shared" ref="E112:F113" si="12">E109/D109-1</f>
        <v>#DIV/0!</v>
      </c>
      <c r="F112" s="778" t="e">
        <f t="shared" si="12"/>
        <v>#DIV/0!</v>
      </c>
    </row>
    <row r="113" spans="2:6" ht="15.75" hidden="1" thickBot="1" x14ac:dyDescent="0.3">
      <c r="B113" s="768" t="s">
        <v>47</v>
      </c>
      <c r="C113" s="764"/>
      <c r="D113" s="778" t="e">
        <f>D110/C110-1</f>
        <v>#DIV/0!</v>
      </c>
      <c r="E113" s="778" t="e">
        <f t="shared" si="12"/>
        <v>#DIV/0!</v>
      </c>
      <c r="F113" s="778" t="e">
        <f t="shared" si="12"/>
        <v>#DIV/0!</v>
      </c>
    </row>
    <row r="114" spans="2:6" ht="24.75" hidden="1" customHeight="1" thickBot="1" x14ac:dyDescent="0.3">
      <c r="B114" s="2536" t="s">
        <v>674</v>
      </c>
      <c r="C114" s="2537"/>
      <c r="D114" s="2537"/>
      <c r="E114" s="2537"/>
      <c r="F114" s="2538"/>
    </row>
    <row r="115" spans="2:6" ht="12.75" hidden="1" customHeight="1" x14ac:dyDescent="0.25">
      <c r="B115" s="2534"/>
      <c r="C115" s="791">
        <v>2018</v>
      </c>
      <c r="D115" s="791">
        <v>2019</v>
      </c>
      <c r="E115" s="791">
        <v>2020</v>
      </c>
      <c r="F115" s="791">
        <v>2021</v>
      </c>
    </row>
    <row r="116" spans="2:6" ht="9" hidden="1" customHeight="1" thickBot="1" x14ac:dyDescent="0.3">
      <c r="B116" s="2535"/>
      <c r="C116" s="776" t="s">
        <v>22</v>
      </c>
      <c r="D116" s="776" t="s">
        <v>23</v>
      </c>
      <c r="E116" s="776" t="s">
        <v>23</v>
      </c>
      <c r="F116" s="776" t="s">
        <v>23</v>
      </c>
    </row>
    <row r="117" spans="2:6" ht="24.75" hidden="1" customHeight="1" thickBot="1" x14ac:dyDescent="0.3">
      <c r="B117" s="780" t="s">
        <v>436</v>
      </c>
      <c r="C117" s="784"/>
      <c r="D117" s="784"/>
      <c r="E117" s="784"/>
      <c r="F117" s="784"/>
    </row>
    <row r="118" spans="2:6" ht="15.75" hidden="1" thickBot="1" x14ac:dyDescent="0.3">
      <c r="B118" s="783" t="s">
        <v>437</v>
      </c>
      <c r="C118" s="782"/>
      <c r="D118" s="792"/>
      <c r="E118" s="792"/>
      <c r="F118" s="792"/>
    </row>
    <row r="119" spans="2:6" ht="15.75" hidden="1" thickBot="1" x14ac:dyDescent="0.3">
      <c r="B119" s="783" t="s">
        <v>438</v>
      </c>
      <c r="C119" s="782"/>
      <c r="D119" s="792"/>
      <c r="E119" s="792"/>
      <c r="F119" s="792"/>
    </row>
    <row r="120" spans="2:6" ht="24.75" hidden="1" customHeight="1" thickBot="1" x14ac:dyDescent="0.3">
      <c r="B120" s="780" t="s">
        <v>478</v>
      </c>
      <c r="C120" s="784"/>
      <c r="D120" s="784"/>
      <c r="E120" s="784"/>
      <c r="F120" s="784"/>
    </row>
    <row r="121" spans="2:6" ht="15.75" hidden="1" thickBot="1" x14ac:dyDescent="0.3">
      <c r="B121" s="783" t="s">
        <v>437</v>
      </c>
      <c r="C121" s="782"/>
      <c r="D121" s="784"/>
      <c r="E121" s="784"/>
      <c r="F121" s="784"/>
    </row>
    <row r="122" spans="2:6" ht="15.75" hidden="1" thickBot="1" x14ac:dyDescent="0.3">
      <c r="B122" s="783" t="s">
        <v>438</v>
      </c>
      <c r="C122" s="782"/>
      <c r="D122" s="784"/>
      <c r="E122" s="784"/>
      <c r="F122" s="784"/>
    </row>
    <row r="123" spans="2:6" ht="24.75" hidden="1" customHeight="1" thickBot="1" x14ac:dyDescent="0.3">
      <c r="B123" s="780" t="s">
        <v>440</v>
      </c>
      <c r="C123" s="782">
        <v>0</v>
      </c>
      <c r="D123" s="784">
        <v>0</v>
      </c>
      <c r="E123" s="784">
        <v>0</v>
      </c>
      <c r="F123" s="784">
        <v>0</v>
      </c>
    </row>
    <row r="124" spans="2:6" ht="15.75" hidden="1" thickBot="1" x14ac:dyDescent="0.3">
      <c r="B124" s="783" t="s">
        <v>437</v>
      </c>
      <c r="C124" s="782"/>
      <c r="D124" s="784"/>
      <c r="E124" s="784"/>
      <c r="F124" s="784"/>
    </row>
    <row r="125" spans="2:6" ht="15.75" hidden="1" thickBot="1" x14ac:dyDescent="0.3">
      <c r="B125" s="783" t="s">
        <v>438</v>
      </c>
      <c r="C125" s="782"/>
      <c r="D125" s="784"/>
      <c r="E125" s="784"/>
      <c r="F125" s="784"/>
    </row>
    <row r="126" spans="2:6" ht="15.75" hidden="1" thickBot="1" x14ac:dyDescent="0.3">
      <c r="B126" s="780" t="s">
        <v>441</v>
      </c>
      <c r="C126" s="782"/>
      <c r="D126" s="784"/>
      <c r="E126" s="784"/>
      <c r="F126" s="784"/>
    </row>
    <row r="127" spans="2:6" ht="15.75" hidden="1" thickBot="1" x14ac:dyDescent="0.3">
      <c r="B127" s="783" t="s">
        <v>437</v>
      </c>
      <c r="C127" s="782"/>
      <c r="D127" s="784"/>
      <c r="E127" s="784"/>
      <c r="F127" s="784"/>
    </row>
    <row r="128" spans="2:6" ht="15.75" hidden="1" thickBot="1" x14ac:dyDescent="0.3">
      <c r="B128" s="783" t="s">
        <v>438</v>
      </c>
      <c r="C128" s="782"/>
      <c r="D128" s="784"/>
      <c r="E128" s="784"/>
      <c r="F128" s="784"/>
    </row>
    <row r="129" spans="2:12" ht="15.75" hidden="1" thickBot="1" x14ac:dyDescent="0.3">
      <c r="B129" s="780" t="s">
        <v>442</v>
      </c>
      <c r="C129" s="782"/>
      <c r="D129" s="784"/>
      <c r="E129" s="784"/>
      <c r="F129" s="784"/>
    </row>
    <row r="130" spans="2:12" ht="15.75" hidden="1" thickBot="1" x14ac:dyDescent="0.3">
      <c r="B130" s="783" t="s">
        <v>437</v>
      </c>
      <c r="C130" s="782"/>
      <c r="D130" s="784"/>
      <c r="E130" s="784"/>
      <c r="F130" s="784"/>
    </row>
    <row r="131" spans="2:12" ht="15" hidden="1" customHeight="1" thickBot="1" x14ac:dyDescent="0.3">
      <c r="B131" s="783" t="s">
        <v>438</v>
      </c>
      <c r="C131" s="782"/>
      <c r="D131" s="784"/>
      <c r="E131" s="784"/>
      <c r="F131" s="784"/>
    </row>
    <row r="132" spans="2:12" ht="15.75" hidden="1" thickBot="1" x14ac:dyDescent="0.3">
      <c r="B132" s="780" t="s">
        <v>443</v>
      </c>
      <c r="C132" s="782">
        <v>0</v>
      </c>
      <c r="D132" s="784">
        <v>0</v>
      </c>
      <c r="E132" s="784">
        <v>0</v>
      </c>
      <c r="F132" s="784">
        <v>0</v>
      </c>
    </row>
    <row r="133" spans="2:12" ht="15.75" hidden="1" thickBot="1" x14ac:dyDescent="0.3">
      <c r="B133" s="783" t="s">
        <v>437</v>
      </c>
      <c r="C133" s="782"/>
      <c r="D133" s="784"/>
      <c r="E133" s="784"/>
      <c r="F133" s="784"/>
    </row>
    <row r="134" spans="2:12" ht="15.75" hidden="1" thickBot="1" x14ac:dyDescent="0.3">
      <c r="B134" s="783" t="s">
        <v>438</v>
      </c>
      <c r="C134" s="782"/>
      <c r="D134" s="784"/>
      <c r="E134" s="784"/>
      <c r="F134" s="784"/>
    </row>
    <row r="135" spans="2:12" ht="24.75" hidden="1" thickBot="1" x14ac:dyDescent="0.3">
      <c r="B135" s="780" t="s">
        <v>444</v>
      </c>
      <c r="C135" s="782"/>
      <c r="D135" s="784"/>
      <c r="E135" s="784"/>
      <c r="F135" s="784"/>
    </row>
    <row r="136" spans="2:12" ht="15.75" hidden="1" thickBot="1" x14ac:dyDescent="0.3">
      <c r="B136" s="783" t="s">
        <v>437</v>
      </c>
      <c r="C136" s="782"/>
      <c r="D136" s="784"/>
      <c r="E136" s="784"/>
      <c r="F136" s="784"/>
    </row>
    <row r="137" spans="2:12" ht="15.75" hidden="1" thickBot="1" x14ac:dyDescent="0.3">
      <c r="B137" s="783" t="s">
        <v>438</v>
      </c>
      <c r="C137" s="782"/>
      <c r="D137" s="784"/>
      <c r="E137" s="784"/>
      <c r="F137" s="784"/>
    </row>
    <row r="138" spans="2:12" ht="15.75" hidden="1" thickBot="1" x14ac:dyDescent="0.3">
      <c r="B138" s="793" t="s">
        <v>445</v>
      </c>
      <c r="C138" s="782">
        <f>C135+C132+C129+C126+C123+C120+C117</f>
        <v>0</v>
      </c>
      <c r="D138" s="782">
        <f t="shared" ref="D138:F138" si="13">D135+D132+D129+D126+D123+D120+D117</f>
        <v>0</v>
      </c>
      <c r="E138" s="782">
        <f t="shared" si="13"/>
        <v>0</v>
      </c>
      <c r="F138" s="782">
        <f t="shared" si="13"/>
        <v>0</v>
      </c>
    </row>
    <row r="139" spans="2:12" ht="17.25" hidden="1" customHeight="1" thickBot="1" x14ac:dyDescent="0.3">
      <c r="B139" s="788" t="s">
        <v>482</v>
      </c>
      <c r="C139" s="789">
        <f>IF(C138-C109=0,0,"Error")</f>
        <v>0</v>
      </c>
      <c r="D139" s="789">
        <f>IF(D138-D109=0,0,"Error")</f>
        <v>0</v>
      </c>
      <c r="E139" s="789">
        <f>IF(E138-E109=0,0,"Error")</f>
        <v>0</v>
      </c>
      <c r="F139" s="789">
        <f>IF(F138-F109=0,0,"Error")</f>
        <v>0</v>
      </c>
    </row>
    <row r="140" spans="2:12" ht="18" customHeight="1" thickBot="1" x14ac:dyDescent="0.3">
      <c r="B140" s="2564" t="s">
        <v>514</v>
      </c>
      <c r="C140" s="2565"/>
      <c r="D140" s="2565"/>
      <c r="E140" s="2565"/>
      <c r="F140" s="2566"/>
    </row>
    <row r="141" spans="2:12" ht="18.75" customHeight="1" thickBot="1" x14ac:dyDescent="0.3">
      <c r="B141" s="2564" t="s">
        <v>515</v>
      </c>
      <c r="C141" s="2565"/>
      <c r="D141" s="2565"/>
      <c r="E141" s="2565"/>
      <c r="F141" s="2566"/>
    </row>
    <row r="142" spans="2:12" ht="25.5" customHeight="1" thickBot="1" x14ac:dyDescent="0.3">
      <c r="B142" s="775" t="s">
        <v>516</v>
      </c>
      <c r="C142" s="2547" t="s">
        <v>774</v>
      </c>
      <c r="D142" s="2550"/>
      <c r="E142" s="2548"/>
      <c r="F142" s="2549"/>
    </row>
    <row r="143" spans="2:12" ht="43.5" customHeight="1" thickBot="1" x14ac:dyDescent="0.3">
      <c r="B143" s="775" t="s">
        <v>518</v>
      </c>
      <c r="C143" s="775" t="s">
        <v>775</v>
      </c>
      <c r="D143" s="795" t="s">
        <v>449</v>
      </c>
      <c r="E143" s="2576" t="s">
        <v>714</v>
      </c>
      <c r="F143" s="2569"/>
      <c r="H143" s="2551" t="s">
        <v>682</v>
      </c>
      <c r="I143" s="2552"/>
      <c r="J143" s="2552"/>
      <c r="K143" s="2552"/>
      <c r="L143" s="2553"/>
    </row>
    <row r="144" spans="2:12" ht="16.5" customHeight="1" thickBot="1" x14ac:dyDescent="0.3">
      <c r="B144" s="796"/>
      <c r="C144" s="2560"/>
      <c r="D144" s="2561"/>
      <c r="E144" s="2562"/>
      <c r="F144" s="2563"/>
      <c r="H144" s="2554"/>
      <c r="I144" s="2555"/>
      <c r="J144" s="2555"/>
      <c r="K144" s="2555"/>
      <c r="L144" s="2556"/>
    </row>
    <row r="145" spans="2:12" ht="93.75" customHeight="1" thickBot="1" x14ac:dyDescent="0.3">
      <c r="B145" s="768" t="s">
        <v>427</v>
      </c>
      <c r="C145" s="2544" t="s">
        <v>776</v>
      </c>
      <c r="D145" s="2545"/>
      <c r="E145" s="2545"/>
      <c r="F145" s="2546"/>
      <c r="H145" s="2557"/>
      <c r="I145" s="2558"/>
      <c r="J145" s="2558"/>
      <c r="K145" s="2558"/>
      <c r="L145" s="2559"/>
    </row>
    <row r="146" spans="2:12" ht="22.5" customHeight="1" thickBot="1" x14ac:dyDescent="0.3">
      <c r="B146" s="768" t="s">
        <v>21</v>
      </c>
      <c r="C146" s="2531" t="s">
        <v>720</v>
      </c>
      <c r="D146" s="2532"/>
      <c r="E146" s="2532"/>
      <c r="F146" s="2533"/>
    </row>
    <row r="147" spans="2:12" ht="12.75" customHeight="1" x14ac:dyDescent="0.25">
      <c r="B147" s="2534"/>
      <c r="C147" s="763">
        <v>2023</v>
      </c>
      <c r="D147" s="763">
        <v>2024</v>
      </c>
      <c r="E147" s="763">
        <v>2025</v>
      </c>
      <c r="F147" s="763">
        <v>2026</v>
      </c>
    </row>
    <row r="148" spans="2:12" ht="9" customHeight="1" thickBot="1" x14ac:dyDescent="0.3">
      <c r="B148" s="2535"/>
      <c r="C148" s="776" t="s">
        <v>22</v>
      </c>
      <c r="D148" s="776" t="s">
        <v>23</v>
      </c>
      <c r="E148" s="776" t="s">
        <v>23</v>
      </c>
      <c r="F148" s="776" t="s">
        <v>23</v>
      </c>
    </row>
    <row r="149" spans="2:12" ht="15.75" thickBot="1" x14ac:dyDescent="0.3">
      <c r="B149" s="768" t="s">
        <v>33</v>
      </c>
      <c r="C149" s="777">
        <v>4</v>
      </c>
      <c r="D149" s="777">
        <v>3</v>
      </c>
      <c r="E149" s="777">
        <v>3</v>
      </c>
      <c r="F149" s="777">
        <v>3</v>
      </c>
    </row>
    <row r="150" spans="2:12" ht="15.75" thickBot="1" x14ac:dyDescent="0.3">
      <c r="B150" s="768" t="s">
        <v>431</v>
      </c>
      <c r="C150" s="777">
        <v>15000</v>
      </c>
      <c r="D150" s="777">
        <v>5000</v>
      </c>
      <c r="E150" s="777">
        <v>5000</v>
      </c>
      <c r="F150" s="777">
        <v>5000</v>
      </c>
    </row>
    <row r="151" spans="2:12" ht="15.75" thickBot="1" x14ac:dyDescent="0.3">
      <c r="B151" s="768" t="s">
        <v>432</v>
      </c>
      <c r="C151" s="777">
        <f>C150/C149</f>
        <v>3750</v>
      </c>
      <c r="D151" s="777">
        <f t="shared" ref="D151:F151" si="14">D150/D149</f>
        <v>1666.6666666666667</v>
      </c>
      <c r="E151" s="777">
        <f t="shared" si="14"/>
        <v>1666.6666666666667</v>
      </c>
      <c r="F151" s="777">
        <f t="shared" si="14"/>
        <v>1666.6666666666667</v>
      </c>
    </row>
    <row r="152" spans="2:12" ht="15.75" thickBot="1" x14ac:dyDescent="0.3">
      <c r="B152" s="768" t="s">
        <v>433</v>
      </c>
      <c r="C152" s="764" t="s">
        <v>499</v>
      </c>
      <c r="D152" s="778">
        <f>D149/C149-1</f>
        <v>-0.25</v>
      </c>
      <c r="E152" s="778">
        <f t="shared" ref="E152:F154" si="15">E149/D149-1</f>
        <v>0</v>
      </c>
      <c r="F152" s="778">
        <f t="shared" si="15"/>
        <v>0</v>
      </c>
      <c r="H152" s="779"/>
      <c r="I152" s="779"/>
      <c r="J152" s="779"/>
      <c r="K152" s="779"/>
      <c r="L152" s="779"/>
    </row>
    <row r="153" spans="2:12" ht="15.75" thickBot="1" x14ac:dyDescent="0.3">
      <c r="B153" s="768" t="s">
        <v>434</v>
      </c>
      <c r="C153" s="764" t="s">
        <v>499</v>
      </c>
      <c r="D153" s="778">
        <f>D150/C150-1</f>
        <v>-0.66666666666666674</v>
      </c>
      <c r="E153" s="778">
        <f t="shared" si="15"/>
        <v>0</v>
      </c>
      <c r="F153" s="778">
        <f t="shared" si="15"/>
        <v>0</v>
      </c>
    </row>
    <row r="154" spans="2:12" ht="15.75" thickBot="1" x14ac:dyDescent="0.3">
      <c r="B154" s="768" t="s">
        <v>47</v>
      </c>
      <c r="C154" s="764" t="s">
        <v>499</v>
      </c>
      <c r="D154" s="778">
        <f>D151/C151-1</f>
        <v>-0.55555555555555558</v>
      </c>
      <c r="E154" s="778">
        <f t="shared" si="15"/>
        <v>0</v>
      </c>
      <c r="F154" s="778">
        <f t="shared" si="15"/>
        <v>0</v>
      </c>
    </row>
    <row r="155" spans="2:12" ht="15.75" thickBot="1" x14ac:dyDescent="0.3">
      <c r="B155" s="2536" t="s">
        <v>575</v>
      </c>
      <c r="C155" s="2537"/>
      <c r="D155" s="2537"/>
      <c r="E155" s="2537"/>
      <c r="F155" s="2538"/>
    </row>
    <row r="156" spans="2:12" ht="12.75" customHeight="1" x14ac:dyDescent="0.25">
      <c r="B156" s="2534"/>
      <c r="C156" s="763">
        <v>2023</v>
      </c>
      <c r="D156" s="763">
        <v>2024</v>
      </c>
      <c r="E156" s="763">
        <v>2025</v>
      </c>
      <c r="F156" s="763">
        <v>2026</v>
      </c>
    </row>
    <row r="157" spans="2:12" ht="9" customHeight="1" thickBot="1" x14ac:dyDescent="0.3">
      <c r="B157" s="2535"/>
      <c r="C157" s="776" t="s">
        <v>22</v>
      </c>
      <c r="D157" s="776" t="s">
        <v>23</v>
      </c>
      <c r="E157" s="776" t="s">
        <v>23</v>
      </c>
      <c r="F157" s="776" t="s">
        <v>23</v>
      </c>
    </row>
    <row r="158" spans="2:12" ht="15.75" thickBot="1" x14ac:dyDescent="0.3">
      <c r="B158" s="780" t="s">
        <v>452</v>
      </c>
      <c r="C158" s="784">
        <f>C159+C160+C161+C162</f>
        <v>0</v>
      </c>
      <c r="D158" s="784">
        <f t="shared" ref="D158:F158" si="16">D159+D160+D161+D162</f>
        <v>0</v>
      </c>
      <c r="E158" s="784">
        <f t="shared" si="16"/>
        <v>0</v>
      </c>
      <c r="F158" s="784">
        <f t="shared" si="16"/>
        <v>0</v>
      </c>
    </row>
    <row r="159" spans="2:12" ht="15.75" thickBot="1" x14ac:dyDescent="0.3">
      <c r="B159" s="783" t="s">
        <v>437</v>
      </c>
      <c r="C159" s="784"/>
      <c r="D159" s="784"/>
      <c r="E159" s="784"/>
      <c r="F159" s="784"/>
    </row>
    <row r="160" spans="2:12" ht="15.75" thickBot="1" x14ac:dyDescent="0.3">
      <c r="B160" s="783" t="s">
        <v>453</v>
      </c>
      <c r="C160" s="784"/>
      <c r="D160" s="784"/>
      <c r="E160" s="784"/>
      <c r="F160" s="784"/>
    </row>
    <row r="161" spans="2:9" ht="15.75" thickBot="1" x14ac:dyDescent="0.3">
      <c r="B161" s="783" t="s">
        <v>454</v>
      </c>
      <c r="C161" s="784"/>
      <c r="D161" s="784"/>
      <c r="E161" s="784"/>
      <c r="F161" s="784"/>
    </row>
    <row r="162" spans="2:9" ht="15.75" thickBot="1" x14ac:dyDescent="0.3">
      <c r="B162" s="783" t="s">
        <v>455</v>
      </c>
      <c r="C162" s="784"/>
      <c r="D162" s="784"/>
      <c r="E162" s="784"/>
      <c r="F162" s="784"/>
    </row>
    <row r="163" spans="2:9" ht="15.75" thickBot="1" x14ac:dyDescent="0.3">
      <c r="B163" s="780" t="s">
        <v>456</v>
      </c>
      <c r="C163" s="781">
        <f>C164+C165+C166+C167</f>
        <v>15000</v>
      </c>
      <c r="D163" s="781">
        <f t="shared" ref="D163:F163" si="17">D164+D165+D166+D167</f>
        <v>5000</v>
      </c>
      <c r="E163" s="781">
        <f t="shared" si="17"/>
        <v>5000</v>
      </c>
      <c r="F163" s="781">
        <f t="shared" si="17"/>
        <v>5000</v>
      </c>
    </row>
    <row r="164" spans="2:9" ht="15.75" thickBot="1" x14ac:dyDescent="0.3">
      <c r="B164" s="783" t="s">
        <v>437</v>
      </c>
      <c r="C164" s="781">
        <v>15000</v>
      </c>
      <c r="D164" s="781">
        <v>5000</v>
      </c>
      <c r="E164" s="781">
        <v>5000</v>
      </c>
      <c r="F164" s="781">
        <v>5000</v>
      </c>
    </row>
    <row r="165" spans="2:9" ht="15.75" thickBot="1" x14ac:dyDescent="0.3">
      <c r="B165" s="783" t="s">
        <v>453</v>
      </c>
      <c r="C165" s="782"/>
      <c r="D165" s="784"/>
      <c r="E165" s="784"/>
      <c r="F165" s="784"/>
    </row>
    <row r="166" spans="2:9" ht="15.75" thickBot="1" x14ac:dyDescent="0.3">
      <c r="B166" s="783" t="s">
        <v>454</v>
      </c>
      <c r="C166" s="782"/>
      <c r="D166" s="784"/>
      <c r="E166" s="784"/>
      <c r="F166" s="784"/>
    </row>
    <row r="167" spans="2:9" ht="15.75" thickBot="1" x14ac:dyDescent="0.3">
      <c r="B167" s="783" t="s">
        <v>455</v>
      </c>
      <c r="C167" s="782"/>
      <c r="D167" s="784"/>
      <c r="E167" s="784"/>
      <c r="F167" s="784"/>
    </row>
    <row r="168" spans="2:9" ht="15.75" thickBot="1" x14ac:dyDescent="0.3">
      <c r="B168" s="797" t="s">
        <v>457</v>
      </c>
      <c r="C168" s="782">
        <f>C158+C163</f>
        <v>15000</v>
      </c>
      <c r="D168" s="782">
        <f t="shared" ref="D168:F168" si="18">D158+D163</f>
        <v>5000</v>
      </c>
      <c r="E168" s="782">
        <f t="shared" si="18"/>
        <v>5000</v>
      </c>
      <c r="F168" s="782">
        <f t="shared" si="18"/>
        <v>5000</v>
      </c>
    </row>
    <row r="169" spans="2:9" ht="27" customHeight="1" thickBot="1" x14ac:dyDescent="0.3">
      <c r="B169" s="798" t="s">
        <v>516</v>
      </c>
      <c r="C169" s="2547" t="s">
        <v>777</v>
      </c>
      <c r="D169" s="2550"/>
      <c r="E169" s="2548"/>
      <c r="F169" s="2549"/>
    </row>
    <row r="170" spans="2:9" ht="44.25" customHeight="1" thickBot="1" x14ac:dyDescent="0.3">
      <c r="B170" s="799" t="s">
        <v>425</v>
      </c>
      <c r="C170" s="799" t="s">
        <v>778</v>
      </c>
      <c r="D170" s="800" t="s">
        <v>449</v>
      </c>
      <c r="E170" s="2568" t="s">
        <v>779</v>
      </c>
      <c r="F170" s="2569"/>
    </row>
    <row r="171" spans="2:9" ht="25.5" customHeight="1" thickBot="1" x14ac:dyDescent="0.3">
      <c r="B171" s="768" t="s">
        <v>427</v>
      </c>
      <c r="C171" s="2570" t="s">
        <v>780</v>
      </c>
      <c r="D171" s="2571"/>
      <c r="E171" s="2571"/>
      <c r="F171" s="2572"/>
      <c r="I171" s="801"/>
    </row>
    <row r="172" spans="2:9" ht="15.75" thickBot="1" x14ac:dyDescent="0.3">
      <c r="B172" s="768" t="s">
        <v>21</v>
      </c>
      <c r="C172" s="2531" t="s">
        <v>154</v>
      </c>
      <c r="D172" s="2532"/>
      <c r="E172" s="2532"/>
      <c r="F172" s="2533"/>
    </row>
    <row r="173" spans="2:9" ht="12.75" customHeight="1" x14ac:dyDescent="0.25">
      <c r="B173" s="2534"/>
      <c r="C173" s="763">
        <v>2023</v>
      </c>
      <c r="D173" s="763">
        <v>2024</v>
      </c>
      <c r="E173" s="763">
        <v>2025</v>
      </c>
      <c r="F173" s="763">
        <v>2026</v>
      </c>
    </row>
    <row r="174" spans="2:9" ht="9" customHeight="1" thickBot="1" x14ac:dyDescent="0.3">
      <c r="B174" s="2535"/>
      <c r="C174" s="776" t="s">
        <v>22</v>
      </c>
      <c r="D174" s="776" t="s">
        <v>23</v>
      </c>
      <c r="E174" s="776" t="s">
        <v>23</v>
      </c>
      <c r="F174" s="776" t="s">
        <v>23</v>
      </c>
    </row>
    <row r="175" spans="2:9" ht="15.75" thickBot="1" x14ac:dyDescent="0.3">
      <c r="B175" s="768" t="s">
        <v>33</v>
      </c>
      <c r="C175" s="764">
        <v>2</v>
      </c>
      <c r="D175" s="764">
        <v>0</v>
      </c>
      <c r="E175" s="802">
        <v>0</v>
      </c>
      <c r="F175" s="802">
        <v>0</v>
      </c>
    </row>
    <row r="176" spans="2:9" ht="15.75" thickBot="1" x14ac:dyDescent="0.3">
      <c r="B176" s="768" t="s">
        <v>431</v>
      </c>
      <c r="C176" s="777">
        <v>100</v>
      </c>
      <c r="D176" s="777">
        <f>D194</f>
        <v>0</v>
      </c>
      <c r="E176" s="803">
        <v>0</v>
      </c>
      <c r="F176" s="803">
        <v>0</v>
      </c>
    </row>
    <row r="177" spans="2:12" ht="15.75" thickBot="1" x14ac:dyDescent="0.3">
      <c r="B177" s="768" t="s">
        <v>432</v>
      </c>
      <c r="C177" s="777">
        <f>C176/C175</f>
        <v>50</v>
      </c>
      <c r="D177" s="777" t="e">
        <f t="shared" ref="D177:F177" si="19">D176/D175</f>
        <v>#DIV/0!</v>
      </c>
      <c r="E177" s="777" t="e">
        <f t="shared" si="19"/>
        <v>#DIV/0!</v>
      </c>
      <c r="F177" s="777" t="e">
        <f t="shared" si="19"/>
        <v>#DIV/0!</v>
      </c>
    </row>
    <row r="178" spans="2:12" ht="15.75" thickBot="1" x14ac:dyDescent="0.3">
      <c r="B178" s="768" t="s">
        <v>433</v>
      </c>
      <c r="C178" s="764" t="s">
        <v>499</v>
      </c>
      <c r="D178" s="778">
        <f>D175/C175-1</f>
        <v>-1</v>
      </c>
      <c r="E178" s="778" t="e">
        <f t="shared" ref="E178:F180" si="20">E175/D175-1</f>
        <v>#DIV/0!</v>
      </c>
      <c r="F178" s="778" t="e">
        <f t="shared" si="20"/>
        <v>#DIV/0!</v>
      </c>
      <c r="H178" s="779"/>
      <c r="I178" s="779"/>
      <c r="J178" s="779"/>
      <c r="K178" s="779"/>
      <c r="L178" s="779"/>
    </row>
    <row r="179" spans="2:12" ht="15.75" thickBot="1" x14ac:dyDescent="0.3">
      <c r="B179" s="768" t="s">
        <v>434</v>
      </c>
      <c r="C179" s="764" t="s">
        <v>499</v>
      </c>
      <c r="D179" s="778">
        <f>D176/C176-1</f>
        <v>-1</v>
      </c>
      <c r="E179" s="778" t="e">
        <f t="shared" si="20"/>
        <v>#DIV/0!</v>
      </c>
      <c r="F179" s="778" t="e">
        <f t="shared" si="20"/>
        <v>#DIV/0!</v>
      </c>
    </row>
    <row r="180" spans="2:12" ht="15.75" thickBot="1" x14ac:dyDescent="0.3">
      <c r="B180" s="768" t="s">
        <v>47</v>
      </c>
      <c r="C180" s="764" t="s">
        <v>499</v>
      </c>
      <c r="D180" s="778" t="e">
        <f>D177/C177-1</f>
        <v>#DIV/0!</v>
      </c>
      <c r="E180" s="778" t="e">
        <f t="shared" si="20"/>
        <v>#DIV/0!</v>
      </c>
      <c r="F180" s="778" t="e">
        <f t="shared" si="20"/>
        <v>#DIV/0!</v>
      </c>
    </row>
    <row r="181" spans="2:12" ht="15.75" thickBot="1" x14ac:dyDescent="0.3">
      <c r="B181" s="2536" t="s">
        <v>595</v>
      </c>
      <c r="C181" s="2537"/>
      <c r="D181" s="2537"/>
      <c r="E181" s="2537"/>
      <c r="F181" s="2538"/>
    </row>
    <row r="182" spans="2:12" ht="12.75" customHeight="1" x14ac:dyDescent="0.25">
      <c r="B182" s="2534"/>
      <c r="C182" s="763">
        <v>2023</v>
      </c>
      <c r="D182" s="763">
        <v>2023</v>
      </c>
      <c r="E182" s="763">
        <v>2024</v>
      </c>
      <c r="F182" s="763">
        <v>2025</v>
      </c>
    </row>
    <row r="183" spans="2:12" ht="10.5" customHeight="1" thickBot="1" x14ac:dyDescent="0.3">
      <c r="B183" s="2535"/>
      <c r="C183" s="776" t="s">
        <v>22</v>
      </c>
      <c r="D183" s="776" t="s">
        <v>23</v>
      </c>
      <c r="E183" s="776" t="s">
        <v>23</v>
      </c>
      <c r="F183" s="776" t="s">
        <v>23</v>
      </c>
    </row>
    <row r="184" spans="2:12" ht="15.75" thickBot="1" x14ac:dyDescent="0.3">
      <c r="B184" s="780" t="s">
        <v>452</v>
      </c>
      <c r="C184" s="784">
        <f>C185+C186+C187+C188</f>
        <v>0</v>
      </c>
      <c r="D184" s="784">
        <f t="shared" ref="D184:F184" si="21">D185+D186+D187+D188</f>
        <v>0</v>
      </c>
      <c r="E184" s="784">
        <f t="shared" si="21"/>
        <v>0</v>
      </c>
      <c r="F184" s="784">
        <f t="shared" si="21"/>
        <v>0</v>
      </c>
    </row>
    <row r="185" spans="2:12" ht="15.75" thickBot="1" x14ac:dyDescent="0.3">
      <c r="B185" s="783" t="s">
        <v>437</v>
      </c>
      <c r="C185" s="784"/>
      <c r="D185" s="784"/>
      <c r="E185" s="784"/>
      <c r="F185" s="784"/>
    </row>
    <row r="186" spans="2:12" ht="15.75" thickBot="1" x14ac:dyDescent="0.3">
      <c r="B186" s="783" t="s">
        <v>453</v>
      </c>
      <c r="C186" s="784"/>
      <c r="D186" s="784"/>
      <c r="E186" s="784"/>
      <c r="F186" s="784"/>
    </row>
    <row r="187" spans="2:12" ht="15.75" thickBot="1" x14ac:dyDescent="0.3">
      <c r="B187" s="783" t="s">
        <v>454</v>
      </c>
      <c r="C187" s="784"/>
      <c r="D187" s="784"/>
      <c r="E187" s="784"/>
      <c r="F187" s="784"/>
    </row>
    <row r="188" spans="2:12" ht="15.75" thickBot="1" x14ac:dyDescent="0.3">
      <c r="B188" s="783" t="s">
        <v>455</v>
      </c>
      <c r="C188" s="784"/>
      <c r="D188" s="784"/>
      <c r="E188" s="784"/>
      <c r="F188" s="784"/>
    </row>
    <row r="189" spans="2:12" ht="15.75" thickBot="1" x14ac:dyDescent="0.3">
      <c r="B189" s="780" t="s">
        <v>456</v>
      </c>
      <c r="C189" s="782">
        <f>C190+C191+C192+C193</f>
        <v>100</v>
      </c>
      <c r="D189" s="782">
        <f t="shared" ref="D189:F189" si="22">D190+D191+D192+D193</f>
        <v>0</v>
      </c>
      <c r="E189" s="782">
        <f t="shared" si="22"/>
        <v>0</v>
      </c>
      <c r="F189" s="782">
        <f t="shared" si="22"/>
        <v>0</v>
      </c>
    </row>
    <row r="190" spans="2:12" ht="15.75" thickBot="1" x14ac:dyDescent="0.3">
      <c r="B190" s="783" t="s">
        <v>437</v>
      </c>
      <c r="C190" s="782">
        <v>100</v>
      </c>
      <c r="D190" s="785">
        <v>0</v>
      </c>
      <c r="E190" s="784">
        <v>0</v>
      </c>
      <c r="F190" s="784">
        <v>0</v>
      </c>
    </row>
    <row r="191" spans="2:12" ht="15.75" thickBot="1" x14ac:dyDescent="0.3">
      <c r="B191" s="783" t="s">
        <v>453</v>
      </c>
      <c r="C191" s="782"/>
      <c r="D191" s="784"/>
      <c r="E191" s="784"/>
      <c r="F191" s="784"/>
    </row>
    <row r="192" spans="2:12" ht="22.5" customHeight="1" thickBot="1" x14ac:dyDescent="0.3">
      <c r="B192" s="783" t="s">
        <v>454</v>
      </c>
      <c r="C192" s="782"/>
      <c r="D192" s="784"/>
      <c r="E192" s="784"/>
      <c r="F192" s="784"/>
    </row>
    <row r="193" spans="2:12" ht="15.75" thickBot="1" x14ac:dyDescent="0.3">
      <c r="B193" s="783" t="s">
        <v>455</v>
      </c>
      <c r="C193" s="782"/>
      <c r="D193" s="784"/>
      <c r="E193" s="784"/>
      <c r="F193" s="784"/>
    </row>
    <row r="194" spans="2:12" ht="15" customHeight="1" thickBot="1" x14ac:dyDescent="0.3">
      <c r="B194" s="804" t="s">
        <v>781</v>
      </c>
      <c r="C194" s="782">
        <f>C184+C189</f>
        <v>100</v>
      </c>
      <c r="D194" s="782">
        <f t="shared" ref="D194:F194" si="23">D184+D189</f>
        <v>0</v>
      </c>
      <c r="E194" s="782">
        <f t="shared" si="23"/>
        <v>0</v>
      </c>
      <c r="F194" s="782">
        <f t="shared" si="23"/>
        <v>0</v>
      </c>
    </row>
    <row r="195" spans="2:12" ht="45.75" hidden="1" thickBot="1" x14ac:dyDescent="0.3">
      <c r="B195" s="775" t="s">
        <v>549</v>
      </c>
      <c r="C195" s="805"/>
      <c r="D195" s="806" t="s">
        <v>449</v>
      </c>
      <c r="E195" s="807"/>
      <c r="F195" s="808"/>
    </row>
    <row r="196" spans="2:12" ht="17.25" hidden="1" customHeight="1" thickBot="1" x14ac:dyDescent="0.3">
      <c r="B196" s="768" t="s">
        <v>427</v>
      </c>
      <c r="C196" s="2544"/>
      <c r="D196" s="2545"/>
      <c r="E196" s="2545"/>
      <c r="F196" s="2546"/>
    </row>
    <row r="197" spans="2:12" ht="15.75" hidden="1" thickBot="1" x14ac:dyDescent="0.3">
      <c r="B197" s="768" t="s">
        <v>21</v>
      </c>
      <c r="C197" s="2531"/>
      <c r="D197" s="2532"/>
      <c r="E197" s="2532"/>
      <c r="F197" s="2533"/>
    </row>
    <row r="198" spans="2:12" ht="12.75" hidden="1" customHeight="1" x14ac:dyDescent="0.25">
      <c r="B198" s="2534"/>
      <c r="C198" s="791">
        <v>2018</v>
      </c>
      <c r="D198" s="791">
        <v>2019</v>
      </c>
      <c r="E198" s="791">
        <v>2020</v>
      </c>
      <c r="F198" s="791">
        <v>2021</v>
      </c>
    </row>
    <row r="199" spans="2:12" ht="9" hidden="1" customHeight="1" thickBot="1" x14ac:dyDescent="0.3">
      <c r="B199" s="2535"/>
      <c r="C199" s="776" t="s">
        <v>22</v>
      </c>
      <c r="D199" s="776" t="s">
        <v>23</v>
      </c>
      <c r="E199" s="776" t="s">
        <v>23</v>
      </c>
      <c r="F199" s="776" t="s">
        <v>23</v>
      </c>
    </row>
    <row r="200" spans="2:12" ht="15.75" hidden="1" thickBot="1" x14ac:dyDescent="0.3">
      <c r="B200" s="768" t="s">
        <v>33</v>
      </c>
      <c r="C200" s="768"/>
      <c r="D200" s="768"/>
      <c r="E200" s="768"/>
      <c r="F200" s="768"/>
    </row>
    <row r="201" spans="2:12" ht="15.75" hidden="1" thickBot="1" x14ac:dyDescent="0.3">
      <c r="B201" s="768" t="s">
        <v>431</v>
      </c>
      <c r="C201" s="777">
        <f>C219</f>
        <v>0</v>
      </c>
      <c r="D201" s="777">
        <f t="shared" ref="D201:F201" si="24">D219</f>
        <v>0</v>
      </c>
      <c r="E201" s="777">
        <f t="shared" si="24"/>
        <v>0</v>
      </c>
      <c r="F201" s="777">
        <f t="shared" si="24"/>
        <v>0</v>
      </c>
    </row>
    <row r="202" spans="2:12" ht="15.75" hidden="1" thickBot="1" x14ac:dyDescent="0.3">
      <c r="B202" s="768" t="s">
        <v>432</v>
      </c>
      <c r="C202" s="777" t="e">
        <f>C201/C200</f>
        <v>#DIV/0!</v>
      </c>
      <c r="D202" s="777" t="e">
        <f t="shared" ref="D202:F202" si="25">D201/D200</f>
        <v>#DIV/0!</v>
      </c>
      <c r="E202" s="777" t="e">
        <f t="shared" si="25"/>
        <v>#DIV/0!</v>
      </c>
      <c r="F202" s="777" t="e">
        <f t="shared" si="25"/>
        <v>#DIV/0!</v>
      </c>
    </row>
    <row r="203" spans="2:12" ht="15.75" hidden="1" thickBot="1" x14ac:dyDescent="0.3">
      <c r="B203" s="768" t="s">
        <v>433</v>
      </c>
      <c r="C203" s="764" t="s">
        <v>499</v>
      </c>
      <c r="D203" s="778" t="e">
        <f>D200/C200-1</f>
        <v>#DIV/0!</v>
      </c>
      <c r="E203" s="778" t="e">
        <f t="shared" ref="E203:F205" si="26">E200/D200-1</f>
        <v>#DIV/0!</v>
      </c>
      <c r="F203" s="778" t="e">
        <f t="shared" si="26"/>
        <v>#DIV/0!</v>
      </c>
      <c r="H203" s="779"/>
      <c r="I203" s="779"/>
      <c r="J203" s="779"/>
      <c r="K203" s="779"/>
      <c r="L203" s="779"/>
    </row>
    <row r="204" spans="2:12" ht="15.75" hidden="1" thickBot="1" x14ac:dyDescent="0.3">
      <c r="B204" s="768" t="s">
        <v>434</v>
      </c>
      <c r="C204" s="764" t="s">
        <v>499</v>
      </c>
      <c r="D204" s="778" t="e">
        <f>D201/C201-1</f>
        <v>#DIV/0!</v>
      </c>
      <c r="E204" s="778" t="e">
        <f t="shared" si="26"/>
        <v>#DIV/0!</v>
      </c>
      <c r="F204" s="778" t="e">
        <f t="shared" si="26"/>
        <v>#DIV/0!</v>
      </c>
    </row>
    <row r="205" spans="2:12" ht="15.75" hidden="1" thickBot="1" x14ac:dyDescent="0.3">
      <c r="B205" s="768" t="s">
        <v>47</v>
      </c>
      <c r="C205" s="764" t="s">
        <v>499</v>
      </c>
      <c r="D205" s="778" t="e">
        <f>D202/C202-1</f>
        <v>#DIV/0!</v>
      </c>
      <c r="E205" s="778" t="e">
        <f t="shared" si="26"/>
        <v>#DIV/0!</v>
      </c>
      <c r="F205" s="778" t="e">
        <f t="shared" si="26"/>
        <v>#DIV/0!</v>
      </c>
    </row>
    <row r="206" spans="2:12" ht="15.75" hidden="1" thickBot="1" x14ac:dyDescent="0.3">
      <c r="B206" s="2536" t="s">
        <v>580</v>
      </c>
      <c r="C206" s="2537"/>
      <c r="D206" s="2537"/>
      <c r="E206" s="2537"/>
      <c r="F206" s="2538"/>
    </row>
    <row r="207" spans="2:12" ht="12.75" hidden="1" customHeight="1" x14ac:dyDescent="0.25">
      <c r="B207" s="2534"/>
      <c r="C207" s="791">
        <v>2018</v>
      </c>
      <c r="D207" s="791">
        <v>2019</v>
      </c>
      <c r="E207" s="791">
        <v>2020</v>
      </c>
      <c r="F207" s="791">
        <v>2021</v>
      </c>
    </row>
    <row r="208" spans="2:12" ht="9" hidden="1" customHeight="1" thickBot="1" x14ac:dyDescent="0.3">
      <c r="B208" s="2535"/>
      <c r="C208" s="776" t="s">
        <v>22</v>
      </c>
      <c r="D208" s="776" t="s">
        <v>23</v>
      </c>
      <c r="E208" s="776" t="s">
        <v>23</v>
      </c>
      <c r="F208" s="776" t="s">
        <v>23</v>
      </c>
    </row>
    <row r="209" spans="1:6" ht="15.75" hidden="1" thickBot="1" x14ac:dyDescent="0.3">
      <c r="B209" s="780" t="s">
        <v>452</v>
      </c>
      <c r="C209" s="784">
        <f>C210+C211+C212+C213</f>
        <v>0</v>
      </c>
      <c r="D209" s="784">
        <f t="shared" ref="D209:F209" si="27">D210+D211+D212+D213</f>
        <v>0</v>
      </c>
      <c r="E209" s="784">
        <f t="shared" si="27"/>
        <v>0</v>
      </c>
      <c r="F209" s="784">
        <f t="shared" si="27"/>
        <v>0</v>
      </c>
    </row>
    <row r="210" spans="1:6" ht="15.75" hidden="1" thickBot="1" x14ac:dyDescent="0.3">
      <c r="B210" s="783" t="s">
        <v>437</v>
      </c>
      <c r="C210" s="784"/>
      <c r="D210" s="784"/>
      <c r="E210" s="784"/>
      <c r="F210" s="784"/>
    </row>
    <row r="211" spans="1:6" ht="15.75" hidden="1" thickBot="1" x14ac:dyDescent="0.3">
      <c r="B211" s="783" t="s">
        <v>453</v>
      </c>
      <c r="C211" s="784"/>
      <c r="D211" s="784"/>
      <c r="E211" s="784"/>
      <c r="F211" s="784"/>
    </row>
    <row r="212" spans="1:6" ht="15.75" hidden="1" thickBot="1" x14ac:dyDescent="0.3">
      <c r="B212" s="783" t="s">
        <v>454</v>
      </c>
      <c r="C212" s="784"/>
      <c r="D212" s="784"/>
      <c r="E212" s="784"/>
      <c r="F212" s="784"/>
    </row>
    <row r="213" spans="1:6" ht="15.75" hidden="1" thickBot="1" x14ac:dyDescent="0.3">
      <c r="B213" s="783" t="s">
        <v>455</v>
      </c>
      <c r="C213" s="784"/>
      <c r="D213" s="784"/>
      <c r="E213" s="784"/>
      <c r="F213" s="784"/>
    </row>
    <row r="214" spans="1:6" ht="15.75" hidden="1" thickBot="1" x14ac:dyDescent="0.3">
      <c r="B214" s="780" t="s">
        <v>456</v>
      </c>
      <c r="C214" s="782">
        <f>C215+C216+C217+C218</f>
        <v>0</v>
      </c>
      <c r="D214" s="782">
        <f t="shared" ref="D214:F214" si="28">D215+D216+D217+D218</f>
        <v>0</v>
      </c>
      <c r="E214" s="782">
        <f t="shared" si="28"/>
        <v>0</v>
      </c>
      <c r="F214" s="782">
        <f t="shared" si="28"/>
        <v>0</v>
      </c>
    </row>
    <row r="215" spans="1:6" ht="15.75" hidden="1" thickBot="1" x14ac:dyDescent="0.3">
      <c r="B215" s="783" t="s">
        <v>437</v>
      </c>
      <c r="C215" s="782"/>
      <c r="D215" s="784"/>
      <c r="E215" s="784"/>
      <c r="F215" s="784"/>
    </row>
    <row r="216" spans="1:6" ht="15.75" hidden="1" thickBot="1" x14ac:dyDescent="0.3">
      <c r="B216" s="783" t="s">
        <v>453</v>
      </c>
      <c r="C216" s="782"/>
      <c r="D216" s="784"/>
      <c r="E216" s="784"/>
      <c r="F216" s="784"/>
    </row>
    <row r="217" spans="1:6" ht="15.75" hidden="1" thickBot="1" x14ac:dyDescent="0.3">
      <c r="B217" s="783" t="s">
        <v>454</v>
      </c>
      <c r="C217" s="782"/>
      <c r="D217" s="784"/>
      <c r="E217" s="784"/>
      <c r="F217" s="784"/>
    </row>
    <row r="218" spans="1:6" ht="15.75" hidden="1" thickBot="1" x14ac:dyDescent="0.3">
      <c r="B218" s="783" t="s">
        <v>455</v>
      </c>
      <c r="C218" s="782"/>
      <c r="D218" s="784"/>
      <c r="E218" s="784"/>
      <c r="F218" s="784"/>
    </row>
    <row r="219" spans="1:6" ht="15.75" hidden="1" thickBot="1" x14ac:dyDescent="0.3">
      <c r="B219" s="787" t="s">
        <v>551</v>
      </c>
      <c r="C219" s="782">
        <f>C209+C214</f>
        <v>0</v>
      </c>
      <c r="D219" s="782">
        <f t="shared" ref="D219:F219" si="29">D209+D214</f>
        <v>0</v>
      </c>
      <c r="E219" s="782">
        <f t="shared" si="29"/>
        <v>0</v>
      </c>
      <c r="F219" s="782">
        <f t="shared" si="29"/>
        <v>0</v>
      </c>
    </row>
    <row r="220" spans="1:6" ht="12.75" hidden="1" customHeight="1" thickBot="1" x14ac:dyDescent="0.3">
      <c r="A220" s="809"/>
      <c r="B220" s="810" t="s">
        <v>458</v>
      </c>
      <c r="C220" s="2560"/>
      <c r="D220" s="2562"/>
      <c r="E220" s="2562"/>
      <c r="F220" s="2563"/>
    </row>
    <row r="221" spans="1:6" ht="28.5" hidden="1" customHeight="1" thickBot="1" x14ac:dyDescent="0.3">
      <c r="B221" s="775" t="s">
        <v>447</v>
      </c>
      <c r="C221" s="805"/>
      <c r="D221" s="806" t="s">
        <v>449</v>
      </c>
      <c r="E221" s="807"/>
      <c r="F221" s="808"/>
    </row>
    <row r="222" spans="1:6" ht="17.25" hidden="1" customHeight="1" thickBot="1" x14ac:dyDescent="0.3">
      <c r="B222" s="768" t="s">
        <v>427</v>
      </c>
      <c r="C222" s="2544"/>
      <c r="D222" s="2545"/>
      <c r="E222" s="2545"/>
      <c r="F222" s="2546"/>
    </row>
    <row r="223" spans="1:6" ht="8.25" hidden="1" customHeight="1" thickBot="1" x14ac:dyDescent="0.3">
      <c r="B223" s="768" t="s">
        <v>21</v>
      </c>
      <c r="C223" s="2567"/>
      <c r="D223" s="2532"/>
      <c r="E223" s="2532"/>
      <c r="F223" s="2533"/>
    </row>
    <row r="224" spans="1:6" ht="12.75" hidden="1" customHeight="1" thickBot="1" x14ac:dyDescent="0.3">
      <c r="B224" s="2534"/>
      <c r="C224" s="763">
        <v>2023</v>
      </c>
      <c r="D224" s="763">
        <v>2024</v>
      </c>
      <c r="E224" s="763">
        <v>2025</v>
      </c>
      <c r="F224" s="763">
        <v>2026</v>
      </c>
    </row>
    <row r="225" spans="2:12" ht="9" hidden="1" customHeight="1" thickBot="1" x14ac:dyDescent="0.3">
      <c r="B225" s="2535"/>
      <c r="C225" s="776" t="s">
        <v>22</v>
      </c>
      <c r="D225" s="776" t="s">
        <v>23</v>
      </c>
      <c r="E225" s="776" t="s">
        <v>23</v>
      </c>
      <c r="F225" s="776" t="s">
        <v>23</v>
      </c>
    </row>
    <row r="226" spans="2:12" ht="15.75" hidden="1" thickBot="1" x14ac:dyDescent="0.3">
      <c r="B226" s="768" t="s">
        <v>33</v>
      </c>
      <c r="C226" s="768">
        <v>0</v>
      </c>
      <c r="D226" s="764">
        <v>0</v>
      </c>
      <c r="E226" s="764">
        <v>0</v>
      </c>
      <c r="F226" s="768">
        <v>0</v>
      </c>
    </row>
    <row r="227" spans="2:12" ht="15.75" hidden="1" thickBot="1" x14ac:dyDescent="0.3">
      <c r="B227" s="768" t="s">
        <v>431</v>
      </c>
      <c r="C227" s="777">
        <f>C245</f>
        <v>0</v>
      </c>
      <c r="D227" s="777">
        <f t="shared" ref="D227:F227" si="30">D245</f>
        <v>0</v>
      </c>
      <c r="E227" s="777">
        <f t="shared" si="30"/>
        <v>0</v>
      </c>
      <c r="F227" s="777">
        <f t="shared" si="30"/>
        <v>0</v>
      </c>
    </row>
    <row r="228" spans="2:12" ht="15.75" hidden="1" thickBot="1" x14ac:dyDescent="0.3">
      <c r="B228" s="768" t="s">
        <v>432</v>
      </c>
      <c r="C228" s="777" t="e">
        <f>C227/C226</f>
        <v>#DIV/0!</v>
      </c>
      <c r="D228" s="777" t="e">
        <f t="shared" ref="D228:F228" si="31">D227/D226</f>
        <v>#DIV/0!</v>
      </c>
      <c r="E228" s="777" t="e">
        <f t="shared" si="31"/>
        <v>#DIV/0!</v>
      </c>
      <c r="F228" s="777" t="e">
        <f t="shared" si="31"/>
        <v>#DIV/0!</v>
      </c>
    </row>
    <row r="229" spans="2:12" ht="15.75" hidden="1" thickBot="1" x14ac:dyDescent="0.3">
      <c r="B229" s="768" t="s">
        <v>433</v>
      </c>
      <c r="C229" s="764" t="s">
        <v>499</v>
      </c>
      <c r="D229" s="778" t="e">
        <f>D226/C226-1</f>
        <v>#DIV/0!</v>
      </c>
      <c r="E229" s="778" t="e">
        <f t="shared" ref="E229:F231" si="32">E226/D226-1</f>
        <v>#DIV/0!</v>
      </c>
      <c r="F229" s="778" t="e">
        <f t="shared" si="32"/>
        <v>#DIV/0!</v>
      </c>
      <c r="H229" s="779"/>
      <c r="I229" s="779"/>
      <c r="J229" s="779"/>
      <c r="K229" s="779"/>
      <c r="L229" s="779"/>
    </row>
    <row r="230" spans="2:12" ht="15.75" hidden="1" thickBot="1" x14ac:dyDescent="0.3">
      <c r="B230" s="768" t="s">
        <v>434</v>
      </c>
      <c r="C230" s="764" t="s">
        <v>499</v>
      </c>
      <c r="D230" s="778" t="e">
        <f>D227/C227-1</f>
        <v>#DIV/0!</v>
      </c>
      <c r="E230" s="778" t="e">
        <f t="shared" si="32"/>
        <v>#DIV/0!</v>
      </c>
      <c r="F230" s="778" t="e">
        <f t="shared" si="32"/>
        <v>#DIV/0!</v>
      </c>
    </row>
    <row r="231" spans="2:12" ht="15.75" hidden="1" thickBot="1" x14ac:dyDescent="0.3">
      <c r="B231" s="768" t="s">
        <v>47</v>
      </c>
      <c r="C231" s="764" t="s">
        <v>499</v>
      </c>
      <c r="D231" s="778" t="e">
        <f>D228/C228-1</f>
        <v>#DIV/0!</v>
      </c>
      <c r="E231" s="778" t="e">
        <f t="shared" si="32"/>
        <v>#DIV/0!</v>
      </c>
      <c r="F231" s="778" t="e">
        <f t="shared" si="32"/>
        <v>#DIV/0!</v>
      </c>
    </row>
    <row r="232" spans="2:12" ht="15.75" hidden="1" thickBot="1" x14ac:dyDescent="0.3">
      <c r="B232" s="2536" t="s">
        <v>594</v>
      </c>
      <c r="C232" s="2537"/>
      <c r="D232" s="2537"/>
      <c r="E232" s="2537"/>
      <c r="F232" s="2538"/>
    </row>
    <row r="233" spans="2:12" ht="12.75" hidden="1" customHeight="1" thickBot="1" x14ac:dyDescent="0.3">
      <c r="B233" s="2534"/>
      <c r="C233" s="763">
        <v>2022</v>
      </c>
      <c r="D233" s="763">
        <v>2023</v>
      </c>
      <c r="E233" s="763">
        <v>2024</v>
      </c>
      <c r="F233" s="763">
        <v>2025</v>
      </c>
    </row>
    <row r="234" spans="2:12" ht="9" hidden="1" customHeight="1" thickBot="1" x14ac:dyDescent="0.3">
      <c r="B234" s="2535"/>
      <c r="C234" s="776" t="s">
        <v>22</v>
      </c>
      <c r="D234" s="776" t="s">
        <v>23</v>
      </c>
      <c r="E234" s="776" t="s">
        <v>23</v>
      </c>
      <c r="F234" s="776" t="s">
        <v>23</v>
      </c>
    </row>
    <row r="235" spans="2:12" ht="15.75" hidden="1" thickBot="1" x14ac:dyDescent="0.3">
      <c r="B235" s="780" t="s">
        <v>452</v>
      </c>
      <c r="C235" s="784">
        <f>C236+C237+C238+C239</f>
        <v>0</v>
      </c>
      <c r="D235" s="784">
        <f t="shared" ref="D235:F235" si="33">D236+D237+D238+D239</f>
        <v>0</v>
      </c>
      <c r="E235" s="784">
        <f t="shared" si="33"/>
        <v>0</v>
      </c>
      <c r="F235" s="784">
        <f t="shared" si="33"/>
        <v>0</v>
      </c>
    </row>
    <row r="236" spans="2:12" ht="15.75" hidden="1" thickBot="1" x14ac:dyDescent="0.3">
      <c r="B236" s="783" t="s">
        <v>437</v>
      </c>
      <c r="C236" s="784"/>
      <c r="D236" s="784"/>
      <c r="E236" s="784"/>
      <c r="F236" s="784"/>
    </row>
    <row r="237" spans="2:12" ht="15.75" hidden="1" thickBot="1" x14ac:dyDescent="0.3">
      <c r="B237" s="783" t="s">
        <v>453</v>
      </c>
      <c r="C237" s="784"/>
      <c r="D237" s="784"/>
      <c r="E237" s="784"/>
      <c r="F237" s="784"/>
    </row>
    <row r="238" spans="2:12" ht="15.75" hidden="1" thickBot="1" x14ac:dyDescent="0.3">
      <c r="B238" s="783" t="s">
        <v>454</v>
      </c>
      <c r="C238" s="784"/>
      <c r="D238" s="784"/>
      <c r="E238" s="784"/>
      <c r="F238" s="784"/>
    </row>
    <row r="239" spans="2:12" ht="15.75" hidden="1" thickBot="1" x14ac:dyDescent="0.3">
      <c r="B239" s="783" t="s">
        <v>455</v>
      </c>
      <c r="C239" s="784"/>
      <c r="D239" s="784"/>
      <c r="E239" s="784"/>
      <c r="F239" s="784"/>
    </row>
    <row r="240" spans="2:12" ht="15.75" hidden="1" thickBot="1" x14ac:dyDescent="0.3">
      <c r="B240" s="780" t="s">
        <v>456</v>
      </c>
      <c r="C240" s="782">
        <f>C241+C242+C243+C244</f>
        <v>0</v>
      </c>
      <c r="D240" s="782">
        <f t="shared" ref="D240:F240" si="34">D241+D242+D243+D244</f>
        <v>0</v>
      </c>
      <c r="E240" s="782">
        <f t="shared" si="34"/>
        <v>0</v>
      </c>
      <c r="F240" s="782">
        <f t="shared" si="34"/>
        <v>0</v>
      </c>
    </row>
    <row r="241" spans="2:12" ht="15.75" hidden="1" thickBot="1" x14ac:dyDescent="0.3">
      <c r="B241" s="783" t="s">
        <v>437</v>
      </c>
      <c r="C241" s="782"/>
      <c r="D241" s="782">
        <v>0</v>
      </c>
      <c r="E241" s="782">
        <v>0</v>
      </c>
      <c r="F241" s="782"/>
    </row>
    <row r="242" spans="2:12" ht="15.75" hidden="1" thickBot="1" x14ac:dyDescent="0.3">
      <c r="B242" s="783" t="s">
        <v>453</v>
      </c>
      <c r="C242" s="782"/>
      <c r="D242" s="782"/>
      <c r="E242" s="782"/>
      <c r="F242" s="782"/>
    </row>
    <row r="243" spans="2:12" ht="15.75" hidden="1" thickBot="1" x14ac:dyDescent="0.3">
      <c r="B243" s="783" t="s">
        <v>454</v>
      </c>
      <c r="C243" s="782"/>
      <c r="D243" s="782"/>
      <c r="E243" s="782"/>
      <c r="F243" s="782"/>
    </row>
    <row r="244" spans="2:12" ht="15.75" hidden="1" thickBot="1" x14ac:dyDescent="0.3">
      <c r="B244" s="783" t="s">
        <v>455</v>
      </c>
      <c r="C244" s="782"/>
      <c r="D244" s="782"/>
      <c r="E244" s="782"/>
      <c r="F244" s="782"/>
    </row>
    <row r="245" spans="2:12" ht="15.75" hidden="1" thickBot="1" x14ac:dyDescent="0.3">
      <c r="B245" s="787" t="s">
        <v>445</v>
      </c>
      <c r="C245" s="782">
        <f>C235+C240</f>
        <v>0</v>
      </c>
      <c r="D245" s="782">
        <f t="shared" ref="D245:F245" si="35">D235+D240</f>
        <v>0</v>
      </c>
      <c r="E245" s="782">
        <f t="shared" si="35"/>
        <v>0</v>
      </c>
      <c r="F245" s="782">
        <f t="shared" si="35"/>
        <v>0</v>
      </c>
    </row>
    <row r="246" spans="2:12" ht="15.75" thickBot="1" x14ac:dyDescent="0.3">
      <c r="B246" s="2564" t="s">
        <v>66</v>
      </c>
      <c r="C246" s="2565"/>
      <c r="D246" s="2565"/>
      <c r="E246" s="2565"/>
      <c r="F246" s="2566"/>
    </row>
    <row r="247" spans="2:12" ht="15.75" customHeight="1" thickBot="1" x14ac:dyDescent="0.3">
      <c r="B247" s="2564" t="s">
        <v>782</v>
      </c>
      <c r="C247" s="2565"/>
      <c r="D247" s="2565"/>
      <c r="E247" s="2565"/>
      <c r="F247" s="2566"/>
    </row>
    <row r="248" spans="2:12" ht="15" customHeight="1" thickBot="1" x14ac:dyDescent="0.3">
      <c r="B248" s="775" t="s">
        <v>516</v>
      </c>
      <c r="C248" s="2547" t="s">
        <v>783</v>
      </c>
      <c r="D248" s="2550"/>
      <c r="E248" s="2548"/>
      <c r="F248" s="2549"/>
    </row>
    <row r="249" spans="2:12" ht="37.5" customHeight="1" thickBot="1" x14ac:dyDescent="0.3">
      <c r="B249" s="775" t="s">
        <v>518</v>
      </c>
      <c r="C249" s="775" t="s">
        <v>784</v>
      </c>
      <c r="D249" s="795" t="s">
        <v>449</v>
      </c>
      <c r="E249" s="2540" t="s">
        <v>785</v>
      </c>
      <c r="F249" s="2541"/>
      <c r="H249" s="2551" t="s">
        <v>682</v>
      </c>
      <c r="I249" s="2552"/>
      <c r="J249" s="2552"/>
      <c r="K249" s="2552"/>
      <c r="L249" s="2553"/>
    </row>
    <row r="250" spans="2:12" ht="9.75" customHeight="1" thickBot="1" x14ac:dyDescent="0.3">
      <c r="B250" s="796"/>
      <c r="C250" s="2560"/>
      <c r="D250" s="2561"/>
      <c r="E250" s="2562"/>
      <c r="F250" s="2563"/>
      <c r="H250" s="2554"/>
      <c r="I250" s="2555"/>
      <c r="J250" s="2555"/>
      <c r="K250" s="2555"/>
      <c r="L250" s="2556"/>
    </row>
    <row r="251" spans="2:12" ht="80.25" customHeight="1" thickBot="1" x14ac:dyDescent="0.3">
      <c r="B251" s="768" t="s">
        <v>427</v>
      </c>
      <c r="C251" s="2544" t="s">
        <v>786</v>
      </c>
      <c r="D251" s="2545"/>
      <c r="E251" s="2545"/>
      <c r="F251" s="2546"/>
      <c r="H251" s="2557"/>
      <c r="I251" s="2558"/>
      <c r="J251" s="2558"/>
      <c r="K251" s="2558"/>
      <c r="L251" s="2559"/>
    </row>
    <row r="252" spans="2:12" ht="15.75" thickBot="1" x14ac:dyDescent="0.3">
      <c r="B252" s="768" t="s">
        <v>21</v>
      </c>
      <c r="C252" s="2531" t="s">
        <v>787</v>
      </c>
      <c r="D252" s="2532"/>
      <c r="E252" s="2532"/>
      <c r="F252" s="2533"/>
    </row>
    <row r="253" spans="2:12" ht="12.75" customHeight="1" x14ac:dyDescent="0.25">
      <c r="B253" s="2534"/>
      <c r="C253" s="763">
        <v>2023</v>
      </c>
      <c r="D253" s="763">
        <v>2024</v>
      </c>
      <c r="E253" s="763">
        <v>2025</v>
      </c>
      <c r="F253" s="763">
        <v>2026</v>
      </c>
    </row>
    <row r="254" spans="2:12" ht="10.5" customHeight="1" thickBot="1" x14ac:dyDescent="0.3">
      <c r="B254" s="2535"/>
      <c r="C254" s="776" t="s">
        <v>22</v>
      </c>
      <c r="D254" s="776" t="s">
        <v>23</v>
      </c>
      <c r="E254" s="776" t="s">
        <v>23</v>
      </c>
      <c r="F254" s="776" t="s">
        <v>23</v>
      </c>
    </row>
    <row r="255" spans="2:12" ht="15.75" thickBot="1" x14ac:dyDescent="0.3">
      <c r="B255" s="768" t="s">
        <v>33</v>
      </c>
      <c r="C255" s="777">
        <v>1</v>
      </c>
      <c r="D255" s="777">
        <v>1</v>
      </c>
      <c r="E255" s="777">
        <v>1</v>
      </c>
      <c r="F255" s="777">
        <v>1</v>
      </c>
    </row>
    <row r="256" spans="2:12" ht="15.75" thickBot="1" x14ac:dyDescent="0.3">
      <c r="B256" s="768" t="s">
        <v>431</v>
      </c>
      <c r="C256" s="777">
        <v>1900</v>
      </c>
      <c r="D256" s="777">
        <v>2000</v>
      </c>
      <c r="E256" s="777">
        <v>5000</v>
      </c>
      <c r="F256" s="777">
        <v>5000</v>
      </c>
    </row>
    <row r="257" spans="2:12" ht="15.75" thickBot="1" x14ac:dyDescent="0.3">
      <c r="B257" s="768" t="s">
        <v>432</v>
      </c>
      <c r="C257" s="777">
        <f>C256/C255</f>
        <v>1900</v>
      </c>
      <c r="D257" s="777">
        <f t="shared" ref="D257:F257" si="36">D256/D255</f>
        <v>2000</v>
      </c>
      <c r="E257" s="777">
        <f t="shared" si="36"/>
        <v>5000</v>
      </c>
      <c r="F257" s="777">
        <f t="shared" si="36"/>
        <v>5000</v>
      </c>
    </row>
    <row r="258" spans="2:12" ht="15.75" thickBot="1" x14ac:dyDescent="0.3">
      <c r="B258" s="768" t="s">
        <v>433</v>
      </c>
      <c r="C258" s="764" t="s">
        <v>499</v>
      </c>
      <c r="D258" s="778">
        <f>D255/C255-1</f>
        <v>0</v>
      </c>
      <c r="E258" s="778">
        <f t="shared" ref="E258:F260" si="37">E255/D255-1</f>
        <v>0</v>
      </c>
      <c r="F258" s="778">
        <f t="shared" si="37"/>
        <v>0</v>
      </c>
      <c r="H258" s="779"/>
      <c r="I258" s="779"/>
      <c r="J258" s="779"/>
      <c r="K258" s="779"/>
      <c r="L258" s="779"/>
    </row>
    <row r="259" spans="2:12" ht="15.75" thickBot="1" x14ac:dyDescent="0.3">
      <c r="B259" s="768" t="s">
        <v>434</v>
      </c>
      <c r="C259" s="764" t="s">
        <v>499</v>
      </c>
      <c r="D259" s="778">
        <f>D256/C256-1</f>
        <v>5.2631578947368363E-2</v>
      </c>
      <c r="E259" s="778">
        <f t="shared" si="37"/>
        <v>1.5</v>
      </c>
      <c r="F259" s="778">
        <f t="shared" si="37"/>
        <v>0</v>
      </c>
    </row>
    <row r="260" spans="2:12" ht="15.75" thickBot="1" x14ac:dyDescent="0.3">
      <c r="B260" s="768" t="s">
        <v>47</v>
      </c>
      <c r="C260" s="764" t="s">
        <v>499</v>
      </c>
      <c r="D260" s="778">
        <f>D257/C257-1</f>
        <v>5.2631578947368363E-2</v>
      </c>
      <c r="E260" s="778">
        <f t="shared" si="37"/>
        <v>1.5</v>
      </c>
      <c r="F260" s="778">
        <f t="shared" si="37"/>
        <v>0</v>
      </c>
      <c r="J260" s="759" t="s">
        <v>788</v>
      </c>
    </row>
    <row r="261" spans="2:12" ht="15.75" thickBot="1" x14ac:dyDescent="0.3">
      <c r="B261" s="2536" t="s">
        <v>575</v>
      </c>
      <c r="C261" s="2537"/>
      <c r="D261" s="2537"/>
      <c r="E261" s="2537"/>
      <c r="F261" s="2538"/>
    </row>
    <row r="262" spans="2:12" ht="12.75" customHeight="1" x14ac:dyDescent="0.25">
      <c r="B262" s="2534"/>
      <c r="C262" s="763">
        <v>2023</v>
      </c>
      <c r="D262" s="763">
        <v>2024</v>
      </c>
      <c r="E262" s="763">
        <v>2025</v>
      </c>
      <c r="F262" s="763">
        <v>2026</v>
      </c>
    </row>
    <row r="263" spans="2:12" ht="9" customHeight="1" thickBot="1" x14ac:dyDescent="0.3">
      <c r="B263" s="2535"/>
      <c r="C263" s="776" t="s">
        <v>22</v>
      </c>
      <c r="D263" s="776" t="s">
        <v>23</v>
      </c>
      <c r="E263" s="776" t="s">
        <v>23</v>
      </c>
      <c r="F263" s="776" t="s">
        <v>23</v>
      </c>
    </row>
    <row r="264" spans="2:12" ht="15.75" thickBot="1" x14ac:dyDescent="0.3">
      <c r="B264" s="780" t="s">
        <v>452</v>
      </c>
      <c r="C264" s="784">
        <f>C265+C266+C267+C268</f>
        <v>1900</v>
      </c>
      <c r="D264" s="784">
        <f t="shared" ref="D264:F264" si="38">D265+D266+D267+D268</f>
        <v>2000</v>
      </c>
      <c r="E264" s="784">
        <f t="shared" si="38"/>
        <v>5000</v>
      </c>
      <c r="F264" s="784">
        <f t="shared" si="38"/>
        <v>5000</v>
      </c>
    </row>
    <row r="265" spans="2:12" ht="15.75" thickBot="1" x14ac:dyDescent="0.3">
      <c r="B265" s="783" t="s">
        <v>437</v>
      </c>
      <c r="C265" s="782">
        <v>1900</v>
      </c>
      <c r="D265" s="784">
        <v>2000</v>
      </c>
      <c r="E265" s="782">
        <v>5000</v>
      </c>
      <c r="F265" s="782">
        <v>5000</v>
      </c>
    </row>
    <row r="266" spans="2:12" ht="15.75" thickBot="1" x14ac:dyDescent="0.3">
      <c r="B266" s="783" t="s">
        <v>453</v>
      </c>
      <c r="C266" s="784"/>
      <c r="D266" s="784"/>
      <c r="E266" s="784"/>
      <c r="F266" s="784"/>
    </row>
    <row r="267" spans="2:12" ht="15.75" thickBot="1" x14ac:dyDescent="0.3">
      <c r="B267" s="783" t="s">
        <v>454</v>
      </c>
      <c r="C267" s="784"/>
      <c r="D267" s="784"/>
      <c r="E267" s="784"/>
      <c r="F267" s="784"/>
    </row>
    <row r="268" spans="2:12" ht="15.75" thickBot="1" x14ac:dyDescent="0.3">
      <c r="B268" s="783" t="s">
        <v>455</v>
      </c>
      <c r="C268" s="784"/>
      <c r="D268" s="784"/>
      <c r="E268" s="784"/>
      <c r="F268" s="784"/>
    </row>
    <row r="269" spans="2:12" ht="15.75" thickBot="1" x14ac:dyDescent="0.3">
      <c r="B269" s="780" t="s">
        <v>456</v>
      </c>
      <c r="C269" s="782">
        <f>C270+C271+C272+C273</f>
        <v>0</v>
      </c>
      <c r="D269" s="782">
        <f>D270+D271+D272+D273</f>
        <v>0</v>
      </c>
      <c r="E269" s="782">
        <f>E270+E271+E272+E273</f>
        <v>0</v>
      </c>
      <c r="F269" s="782">
        <f>F270+F271+F272+F273</f>
        <v>0</v>
      </c>
    </row>
    <row r="270" spans="2:12" ht="15.75" thickBot="1" x14ac:dyDescent="0.3">
      <c r="B270" s="783" t="s">
        <v>437</v>
      </c>
      <c r="C270" s="782"/>
      <c r="D270" s="784"/>
      <c r="E270" s="782"/>
      <c r="F270" s="782"/>
    </row>
    <row r="271" spans="2:12" ht="15.75" thickBot="1" x14ac:dyDescent="0.3">
      <c r="B271" s="783" t="s">
        <v>453</v>
      </c>
      <c r="C271" s="782"/>
      <c r="D271" s="784"/>
      <c r="E271" s="784"/>
      <c r="F271" s="784"/>
    </row>
    <row r="272" spans="2:12" ht="15.75" thickBot="1" x14ac:dyDescent="0.3">
      <c r="B272" s="783" t="s">
        <v>454</v>
      </c>
      <c r="C272" s="782"/>
      <c r="D272" s="784"/>
      <c r="E272" s="784"/>
      <c r="F272" s="784"/>
    </row>
    <row r="273" spans="2:12" ht="15.75" thickBot="1" x14ac:dyDescent="0.3">
      <c r="B273" s="783" t="s">
        <v>455</v>
      </c>
      <c r="C273" s="782"/>
      <c r="D273" s="784"/>
      <c r="E273" s="784"/>
      <c r="F273" s="784"/>
    </row>
    <row r="274" spans="2:12" ht="15.75" thickBot="1" x14ac:dyDescent="0.3">
      <c r="B274" s="804" t="s">
        <v>457</v>
      </c>
      <c r="C274" s="782">
        <f>C264+C269</f>
        <v>1900</v>
      </c>
      <c r="D274" s="782">
        <f>D264+D269</f>
        <v>2000</v>
      </c>
      <c r="E274" s="782">
        <f>E264+E269</f>
        <v>5000</v>
      </c>
      <c r="F274" s="782">
        <f>F264+F269</f>
        <v>5000</v>
      </c>
    </row>
    <row r="275" spans="2:12" ht="28.5" customHeight="1" thickBot="1" x14ac:dyDescent="0.3">
      <c r="B275" s="810" t="s">
        <v>458</v>
      </c>
      <c r="C275" s="2547" t="s">
        <v>789</v>
      </c>
      <c r="D275" s="2548"/>
      <c r="E275" s="2548"/>
      <c r="F275" s="2549"/>
    </row>
    <row r="276" spans="2:12" ht="39.75" customHeight="1" thickBot="1" x14ac:dyDescent="0.3">
      <c r="B276" s="775" t="s">
        <v>425</v>
      </c>
      <c r="C276" s="775" t="s">
        <v>790</v>
      </c>
      <c r="D276" s="806" t="s">
        <v>449</v>
      </c>
      <c r="E276" s="2542"/>
      <c r="F276" s="2543"/>
    </row>
    <row r="277" spans="2:12" ht="39.75" customHeight="1" thickBot="1" x14ac:dyDescent="0.3">
      <c r="B277" s="768" t="s">
        <v>427</v>
      </c>
      <c r="C277" s="2544" t="s">
        <v>791</v>
      </c>
      <c r="D277" s="2545"/>
      <c r="E277" s="2545"/>
      <c r="F277" s="2546"/>
    </row>
    <row r="278" spans="2:12" ht="18.75" customHeight="1" thickBot="1" x14ac:dyDescent="0.3">
      <c r="B278" s="768" t="s">
        <v>21</v>
      </c>
      <c r="C278" s="2531" t="s">
        <v>792</v>
      </c>
      <c r="D278" s="2532"/>
      <c r="E278" s="2532"/>
      <c r="F278" s="2533"/>
    </row>
    <row r="279" spans="2:12" ht="19.5" customHeight="1" x14ac:dyDescent="0.25">
      <c r="B279" s="2534"/>
      <c r="C279" s="763">
        <v>2023</v>
      </c>
      <c r="D279" s="763">
        <v>2024</v>
      </c>
      <c r="E279" s="763">
        <v>2025</v>
      </c>
      <c r="F279" s="763">
        <v>2026</v>
      </c>
    </row>
    <row r="280" spans="2:12" ht="7.5" customHeight="1" thickBot="1" x14ac:dyDescent="0.3">
      <c r="B280" s="2535"/>
      <c r="C280" s="776" t="s">
        <v>22</v>
      </c>
      <c r="D280" s="776" t="s">
        <v>23</v>
      </c>
      <c r="E280" s="776" t="s">
        <v>23</v>
      </c>
      <c r="F280" s="776" t="s">
        <v>23</v>
      </c>
    </row>
    <row r="281" spans="2:12" ht="15.75" thickBot="1" x14ac:dyDescent="0.3">
      <c r="B281" s="768" t="s">
        <v>33</v>
      </c>
      <c r="C281" s="764"/>
      <c r="D281" s="764"/>
      <c r="E281" s="764">
        <v>1</v>
      </c>
      <c r="F281" s="764">
        <v>1</v>
      </c>
    </row>
    <row r="282" spans="2:12" ht="15.75" thickBot="1" x14ac:dyDescent="0.3">
      <c r="B282" s="768" t="s">
        <v>431</v>
      </c>
      <c r="C282" s="777">
        <v>0</v>
      </c>
      <c r="D282" s="777">
        <v>0</v>
      </c>
      <c r="E282" s="777">
        <v>7000</v>
      </c>
      <c r="F282" s="777">
        <v>7000</v>
      </c>
    </row>
    <row r="283" spans="2:12" ht="15.75" thickBot="1" x14ac:dyDescent="0.3">
      <c r="B283" s="768" t="s">
        <v>432</v>
      </c>
      <c r="C283" s="777" t="e">
        <f>C282/C281</f>
        <v>#DIV/0!</v>
      </c>
      <c r="D283" s="777" t="e">
        <f t="shared" ref="D283:F283" si="39">D282/D281</f>
        <v>#DIV/0!</v>
      </c>
      <c r="E283" s="777">
        <f t="shared" si="39"/>
        <v>7000</v>
      </c>
      <c r="F283" s="777">
        <f t="shared" si="39"/>
        <v>7000</v>
      </c>
    </row>
    <row r="284" spans="2:12" ht="15.75" thickBot="1" x14ac:dyDescent="0.3">
      <c r="B284" s="768" t="s">
        <v>433</v>
      </c>
      <c r="C284" s="764" t="s">
        <v>499</v>
      </c>
      <c r="D284" s="778" t="e">
        <f>D281/C281-1</f>
        <v>#DIV/0!</v>
      </c>
      <c r="E284" s="778" t="e">
        <f t="shared" ref="E284:F286" si="40">E281/D281-1</f>
        <v>#DIV/0!</v>
      </c>
      <c r="F284" s="778">
        <f t="shared" si="40"/>
        <v>0</v>
      </c>
      <c r="H284" s="779"/>
      <c r="I284" s="779"/>
      <c r="J284" s="779"/>
      <c r="K284" s="779"/>
      <c r="L284" s="779"/>
    </row>
    <row r="285" spans="2:12" ht="15.75" thickBot="1" x14ac:dyDescent="0.3">
      <c r="B285" s="768" t="s">
        <v>434</v>
      </c>
      <c r="C285" s="764" t="s">
        <v>499</v>
      </c>
      <c r="D285" s="778" t="e">
        <f>D282/C282-1</f>
        <v>#DIV/0!</v>
      </c>
      <c r="E285" s="778" t="e">
        <f t="shared" si="40"/>
        <v>#DIV/0!</v>
      </c>
      <c r="F285" s="778">
        <f t="shared" si="40"/>
        <v>0</v>
      </c>
    </row>
    <row r="286" spans="2:12" ht="15.75" thickBot="1" x14ac:dyDescent="0.3">
      <c r="B286" s="768" t="s">
        <v>47</v>
      </c>
      <c r="C286" s="764" t="s">
        <v>499</v>
      </c>
      <c r="D286" s="778" t="e">
        <f>D283/C283-1</f>
        <v>#DIV/0!</v>
      </c>
      <c r="E286" s="778" t="e">
        <f t="shared" si="40"/>
        <v>#DIV/0!</v>
      </c>
      <c r="F286" s="778">
        <f t="shared" si="40"/>
        <v>0</v>
      </c>
    </row>
    <row r="287" spans="2:12" ht="15.75" customHeight="1" thickBot="1" x14ac:dyDescent="0.3">
      <c r="B287" s="2536" t="s">
        <v>595</v>
      </c>
      <c r="C287" s="2537"/>
      <c r="D287" s="2537"/>
      <c r="E287" s="2537"/>
      <c r="F287" s="2538"/>
    </row>
    <row r="288" spans="2:12" ht="12.75" customHeight="1" x14ac:dyDescent="0.25">
      <c r="B288" s="2534"/>
      <c r="C288" s="763">
        <v>2023</v>
      </c>
      <c r="D288" s="763">
        <v>2024</v>
      </c>
      <c r="E288" s="763">
        <v>2025</v>
      </c>
      <c r="F288" s="763">
        <v>2026</v>
      </c>
    </row>
    <row r="289" spans="1:10" ht="9" customHeight="1" thickBot="1" x14ac:dyDescent="0.3">
      <c r="B289" s="2535"/>
      <c r="C289" s="776" t="s">
        <v>22</v>
      </c>
      <c r="D289" s="776" t="s">
        <v>23</v>
      </c>
      <c r="E289" s="776" t="s">
        <v>23</v>
      </c>
      <c r="F289" s="776" t="s">
        <v>23</v>
      </c>
    </row>
    <row r="290" spans="1:10" ht="15.75" thickBot="1" x14ac:dyDescent="0.3">
      <c r="B290" s="780" t="s">
        <v>452</v>
      </c>
      <c r="C290" s="784">
        <f>C291+C292+C293+C294</f>
        <v>0</v>
      </c>
      <c r="D290" s="784">
        <f t="shared" ref="D290:F290" si="41">D291+D292+D293+D294</f>
        <v>0</v>
      </c>
      <c r="E290" s="784">
        <f t="shared" si="41"/>
        <v>0</v>
      </c>
      <c r="F290" s="784">
        <f t="shared" si="41"/>
        <v>0</v>
      </c>
    </row>
    <row r="291" spans="1:10" ht="15.75" thickBot="1" x14ac:dyDescent="0.3">
      <c r="B291" s="783" t="s">
        <v>437</v>
      </c>
      <c r="C291" s="784"/>
      <c r="D291" s="784"/>
      <c r="E291" s="784"/>
      <c r="F291" s="784"/>
    </row>
    <row r="292" spans="1:10" ht="15.75" thickBot="1" x14ac:dyDescent="0.3">
      <c r="B292" s="783" t="s">
        <v>453</v>
      </c>
      <c r="C292" s="784"/>
      <c r="D292" s="784"/>
      <c r="E292" s="784"/>
      <c r="F292" s="784"/>
    </row>
    <row r="293" spans="1:10" ht="15.75" thickBot="1" x14ac:dyDescent="0.3">
      <c r="B293" s="783" t="s">
        <v>454</v>
      </c>
      <c r="C293" s="784"/>
      <c r="D293" s="784"/>
      <c r="E293" s="784"/>
      <c r="F293" s="784"/>
    </row>
    <row r="294" spans="1:10" ht="15.75" thickBot="1" x14ac:dyDescent="0.3">
      <c r="B294" s="783" t="s">
        <v>455</v>
      </c>
      <c r="C294" s="784"/>
      <c r="D294" s="784"/>
      <c r="E294" s="784"/>
      <c r="F294" s="784"/>
    </row>
    <row r="295" spans="1:10" ht="15.75" thickBot="1" x14ac:dyDescent="0.3">
      <c r="B295" s="780" t="s">
        <v>456</v>
      </c>
      <c r="C295" s="782">
        <f>C296+C297+C298+C299</f>
        <v>0</v>
      </c>
      <c r="D295" s="782">
        <f t="shared" ref="D295:F295" si="42">D296+D297+D298+D299</f>
        <v>0</v>
      </c>
      <c r="E295" s="782">
        <f t="shared" si="42"/>
        <v>7000</v>
      </c>
      <c r="F295" s="782">
        <f t="shared" si="42"/>
        <v>7000</v>
      </c>
    </row>
    <row r="296" spans="1:10" ht="15.75" thickBot="1" x14ac:dyDescent="0.3">
      <c r="B296" s="783" t="s">
        <v>437</v>
      </c>
      <c r="C296" s="782"/>
      <c r="D296" s="784"/>
      <c r="E296" s="784">
        <v>7000</v>
      </c>
      <c r="F296" s="784">
        <v>7000</v>
      </c>
      <c r="J296" s="759" t="s">
        <v>788</v>
      </c>
    </row>
    <row r="297" spans="1:10" ht="15.75" thickBot="1" x14ac:dyDescent="0.3">
      <c r="B297" s="783" t="s">
        <v>453</v>
      </c>
      <c r="C297" s="782"/>
      <c r="D297" s="784"/>
      <c r="E297" s="784"/>
      <c r="F297" s="784"/>
    </row>
    <row r="298" spans="1:10" ht="15.75" thickBot="1" x14ac:dyDescent="0.3">
      <c r="B298" s="783" t="s">
        <v>454</v>
      </c>
      <c r="C298" s="782"/>
      <c r="D298" s="784"/>
      <c r="E298" s="784"/>
      <c r="F298" s="784"/>
    </row>
    <row r="299" spans="1:10" ht="15.75" thickBot="1" x14ac:dyDescent="0.3">
      <c r="B299" s="783" t="s">
        <v>455</v>
      </c>
      <c r="C299" s="782"/>
      <c r="D299" s="784"/>
      <c r="E299" s="784"/>
      <c r="F299" s="784"/>
    </row>
    <row r="300" spans="1:10" ht="14.25" customHeight="1" thickBot="1" x14ac:dyDescent="0.3">
      <c r="B300" s="804" t="s">
        <v>548</v>
      </c>
      <c r="C300" s="782">
        <f>C290+C295</f>
        <v>0</v>
      </c>
      <c r="D300" s="782">
        <f t="shared" ref="D300:F300" si="43">D290+D295</f>
        <v>0</v>
      </c>
      <c r="E300" s="782">
        <f t="shared" si="43"/>
        <v>7000</v>
      </c>
      <c r="F300" s="782">
        <f t="shared" si="43"/>
        <v>7000</v>
      </c>
    </row>
    <row r="301" spans="1:10" ht="20.25" hidden="1" customHeight="1" thickBot="1" x14ac:dyDescent="0.3">
      <c r="A301" s="809"/>
      <c r="B301" s="810" t="s">
        <v>458</v>
      </c>
      <c r="C301" s="2539"/>
      <c r="D301" s="2540"/>
      <c r="E301" s="2540"/>
      <c r="F301" s="2541"/>
    </row>
    <row r="302" spans="1:10" ht="30" hidden="1" customHeight="1" thickBot="1" x14ac:dyDescent="0.3">
      <c r="B302" s="775" t="s">
        <v>549</v>
      </c>
      <c r="C302" s="811"/>
      <c r="D302" s="806"/>
      <c r="E302" s="2542"/>
      <c r="F302" s="2543"/>
    </row>
    <row r="303" spans="1:10" ht="28.5" hidden="1" customHeight="1" thickBot="1" x14ac:dyDescent="0.3">
      <c r="B303" s="768" t="s">
        <v>427</v>
      </c>
      <c r="C303" s="2544"/>
      <c r="D303" s="2545"/>
      <c r="E303" s="2545"/>
      <c r="F303" s="2546"/>
    </row>
    <row r="304" spans="1:10" ht="15.75" hidden="1" customHeight="1" thickBot="1" x14ac:dyDescent="0.3">
      <c r="B304" s="768" t="s">
        <v>21</v>
      </c>
      <c r="C304" s="2531" t="s">
        <v>793</v>
      </c>
      <c r="D304" s="2532"/>
      <c r="E304" s="2532"/>
      <c r="F304" s="2533"/>
    </row>
    <row r="305" spans="2:12" ht="12.75" hidden="1" customHeight="1" x14ac:dyDescent="0.25">
      <c r="B305" s="2534"/>
      <c r="C305" s="763">
        <v>2023</v>
      </c>
      <c r="D305" s="763">
        <v>2024</v>
      </c>
      <c r="E305" s="763">
        <v>2025</v>
      </c>
      <c r="F305" s="763">
        <v>2026</v>
      </c>
    </row>
    <row r="306" spans="2:12" ht="9" hidden="1" customHeight="1" thickBot="1" x14ac:dyDescent="0.3">
      <c r="B306" s="2535"/>
      <c r="C306" s="776" t="s">
        <v>22</v>
      </c>
      <c r="D306" s="776" t="s">
        <v>23</v>
      </c>
      <c r="E306" s="776" t="s">
        <v>23</v>
      </c>
      <c r="F306" s="776" t="s">
        <v>23</v>
      </c>
    </row>
    <row r="307" spans="2:12" ht="15.75" hidden="1" customHeight="1" thickBot="1" x14ac:dyDescent="0.3">
      <c r="B307" s="768" t="s">
        <v>33</v>
      </c>
      <c r="C307" s="764"/>
      <c r="D307" s="768"/>
      <c r="E307" s="768"/>
      <c r="F307" s="768"/>
    </row>
    <row r="308" spans="2:12" ht="15.75" hidden="1" customHeight="1" thickBot="1" x14ac:dyDescent="0.3">
      <c r="B308" s="768" t="s">
        <v>431</v>
      </c>
      <c r="C308" s="777"/>
      <c r="D308" s="777">
        <f t="shared" ref="D308:F308" si="44">D326</f>
        <v>0</v>
      </c>
      <c r="E308" s="777">
        <f t="shared" si="44"/>
        <v>0</v>
      </c>
      <c r="F308" s="777">
        <f t="shared" si="44"/>
        <v>0</v>
      </c>
    </row>
    <row r="309" spans="2:12" ht="12" hidden="1" customHeight="1" thickBot="1" x14ac:dyDescent="0.3">
      <c r="B309" s="768" t="s">
        <v>432</v>
      </c>
      <c r="C309" s="777" t="e">
        <f>C308/C307</f>
        <v>#DIV/0!</v>
      </c>
      <c r="D309" s="777" t="e">
        <f t="shared" ref="D309:F309" si="45">D308/D307</f>
        <v>#DIV/0!</v>
      </c>
      <c r="E309" s="777" t="e">
        <f t="shared" si="45"/>
        <v>#DIV/0!</v>
      </c>
      <c r="F309" s="777" t="e">
        <f t="shared" si="45"/>
        <v>#DIV/0!</v>
      </c>
    </row>
    <row r="310" spans="2:12" ht="15.75" hidden="1" customHeight="1" thickBot="1" x14ac:dyDescent="0.3">
      <c r="B310" s="768" t="s">
        <v>433</v>
      </c>
      <c r="C310" s="764" t="s">
        <v>499</v>
      </c>
      <c r="D310" s="778" t="e">
        <f>D307/C307-1</f>
        <v>#DIV/0!</v>
      </c>
      <c r="E310" s="778" t="e">
        <f t="shared" ref="E310:F312" si="46">E307/D307-1</f>
        <v>#DIV/0!</v>
      </c>
      <c r="F310" s="778" t="e">
        <f t="shared" si="46"/>
        <v>#DIV/0!</v>
      </c>
      <c r="H310" s="779"/>
      <c r="I310" s="779"/>
      <c r="J310" s="779"/>
      <c r="K310" s="779"/>
      <c r="L310" s="779"/>
    </row>
    <row r="311" spans="2:12" ht="15.75" hidden="1" customHeight="1" thickBot="1" x14ac:dyDescent="0.3">
      <c r="B311" s="768" t="s">
        <v>434</v>
      </c>
      <c r="C311" s="764" t="s">
        <v>499</v>
      </c>
      <c r="D311" s="778" t="e">
        <f>D308/C308-1</f>
        <v>#DIV/0!</v>
      </c>
      <c r="E311" s="778" t="e">
        <f t="shared" si="46"/>
        <v>#DIV/0!</v>
      </c>
      <c r="F311" s="778" t="e">
        <f t="shared" si="46"/>
        <v>#DIV/0!</v>
      </c>
    </row>
    <row r="312" spans="2:12" ht="15.75" hidden="1" customHeight="1" thickBot="1" x14ac:dyDescent="0.3">
      <c r="B312" s="768" t="s">
        <v>47</v>
      </c>
      <c r="C312" s="764" t="s">
        <v>499</v>
      </c>
      <c r="D312" s="778" t="e">
        <f>D309/C309-1</f>
        <v>#DIV/0!</v>
      </c>
      <c r="E312" s="778" t="e">
        <f t="shared" si="46"/>
        <v>#DIV/0!</v>
      </c>
      <c r="F312" s="778" t="e">
        <f t="shared" si="46"/>
        <v>#DIV/0!</v>
      </c>
    </row>
    <row r="313" spans="2:12" ht="15.75" hidden="1" customHeight="1" thickBot="1" x14ac:dyDescent="0.3">
      <c r="B313" s="2536" t="s">
        <v>596</v>
      </c>
      <c r="C313" s="2537"/>
      <c r="D313" s="2537"/>
      <c r="E313" s="2537"/>
      <c r="F313" s="2538"/>
    </row>
    <row r="314" spans="2:12" ht="12.75" hidden="1" customHeight="1" x14ac:dyDescent="0.25">
      <c r="B314" s="2534"/>
      <c r="C314" s="763">
        <v>2023</v>
      </c>
      <c r="D314" s="763">
        <v>2024</v>
      </c>
      <c r="E314" s="763">
        <v>2025</v>
      </c>
      <c r="F314" s="763">
        <v>2026</v>
      </c>
    </row>
    <row r="315" spans="2:12" ht="9" hidden="1" customHeight="1" thickBot="1" x14ac:dyDescent="0.3">
      <c r="B315" s="2535"/>
      <c r="C315" s="776" t="s">
        <v>22</v>
      </c>
      <c r="D315" s="776" t="s">
        <v>23</v>
      </c>
      <c r="E315" s="776" t="s">
        <v>23</v>
      </c>
      <c r="F315" s="776" t="s">
        <v>23</v>
      </c>
    </row>
    <row r="316" spans="2:12" ht="15.75" hidden="1" customHeight="1" thickBot="1" x14ac:dyDescent="0.3">
      <c r="B316" s="780" t="s">
        <v>452</v>
      </c>
      <c r="C316" s="785">
        <f>C317+C318+C319+C320</f>
        <v>0</v>
      </c>
      <c r="D316" s="784">
        <f t="shared" ref="D316:F316" si="47">D317+D318+D319+D320</f>
        <v>0</v>
      </c>
      <c r="E316" s="784">
        <f t="shared" si="47"/>
        <v>0</v>
      </c>
      <c r="F316" s="784">
        <f t="shared" si="47"/>
        <v>0</v>
      </c>
    </row>
    <row r="317" spans="2:12" ht="15.75" hidden="1" customHeight="1" thickBot="1" x14ac:dyDescent="0.3">
      <c r="B317" s="783" t="s">
        <v>437</v>
      </c>
      <c r="C317" s="785"/>
      <c r="D317" s="784"/>
      <c r="E317" s="784"/>
      <c r="F317" s="784"/>
    </row>
    <row r="318" spans="2:12" ht="15.75" hidden="1" thickBot="1" x14ac:dyDescent="0.3">
      <c r="B318" s="783" t="s">
        <v>453</v>
      </c>
      <c r="C318" s="784"/>
      <c r="D318" s="784"/>
      <c r="E318" s="784"/>
      <c r="F318" s="784"/>
    </row>
    <row r="319" spans="2:12" ht="15.75" hidden="1" thickBot="1" x14ac:dyDescent="0.3">
      <c r="B319" s="783" t="s">
        <v>454</v>
      </c>
      <c r="C319" s="784"/>
      <c r="D319" s="784"/>
      <c r="E319" s="784"/>
      <c r="F319" s="784"/>
    </row>
    <row r="320" spans="2:12" ht="15.75" hidden="1" thickBot="1" x14ac:dyDescent="0.3">
      <c r="B320" s="783" t="s">
        <v>455</v>
      </c>
      <c r="C320" s="784"/>
      <c r="D320" s="784"/>
      <c r="E320" s="784"/>
      <c r="F320" s="784"/>
    </row>
    <row r="321" spans="1:6" ht="15.75" hidden="1" thickBot="1" x14ac:dyDescent="0.3">
      <c r="B321" s="780" t="s">
        <v>456</v>
      </c>
      <c r="C321" s="782">
        <f>C322+C323+C324+C325</f>
        <v>0</v>
      </c>
      <c r="D321" s="782">
        <f t="shared" ref="D321:F321" si="48">D322+D323+D324+D325</f>
        <v>0</v>
      </c>
      <c r="E321" s="782">
        <f t="shared" si="48"/>
        <v>0</v>
      </c>
      <c r="F321" s="782">
        <f t="shared" si="48"/>
        <v>0</v>
      </c>
    </row>
    <row r="322" spans="1:6" ht="15.75" hidden="1" thickBot="1" x14ac:dyDescent="0.3">
      <c r="B322" s="783" t="s">
        <v>437</v>
      </c>
      <c r="C322" s="782"/>
      <c r="D322" s="784"/>
      <c r="E322" s="784"/>
      <c r="F322" s="784"/>
    </row>
    <row r="323" spans="1:6" ht="15.75" hidden="1" thickBot="1" x14ac:dyDescent="0.3">
      <c r="B323" s="783" t="s">
        <v>453</v>
      </c>
      <c r="C323" s="782"/>
      <c r="D323" s="784"/>
      <c r="E323" s="784"/>
      <c r="F323" s="784"/>
    </row>
    <row r="324" spans="1:6" ht="15.75" hidden="1" thickBot="1" x14ac:dyDescent="0.3">
      <c r="B324" s="783" t="s">
        <v>454</v>
      </c>
      <c r="C324" s="782"/>
      <c r="D324" s="784"/>
      <c r="E324" s="784"/>
      <c r="F324" s="784"/>
    </row>
    <row r="325" spans="1:6" ht="15.75" hidden="1" thickBot="1" x14ac:dyDescent="0.3">
      <c r="B325" s="783" t="s">
        <v>455</v>
      </c>
      <c r="C325" s="782"/>
      <c r="D325" s="784"/>
      <c r="E325" s="784"/>
      <c r="F325" s="784"/>
    </row>
    <row r="326" spans="1:6" ht="15.75" hidden="1" thickBot="1" x14ac:dyDescent="0.3">
      <c r="A326" s="809"/>
      <c r="B326" s="787" t="s">
        <v>25</v>
      </c>
      <c r="C326" s="782">
        <f>C316+C321</f>
        <v>0</v>
      </c>
      <c r="D326" s="782">
        <f t="shared" ref="D326:F326" si="49">D316+D321</f>
        <v>0</v>
      </c>
      <c r="E326" s="782">
        <f t="shared" si="49"/>
        <v>0</v>
      </c>
      <c r="F326" s="782">
        <f t="shared" si="49"/>
        <v>0</v>
      </c>
    </row>
    <row r="327" spans="1:6" ht="12.75" hidden="1" customHeight="1" x14ac:dyDescent="0.25">
      <c r="B327" s="2529"/>
      <c r="C327" s="763">
        <v>2022</v>
      </c>
      <c r="D327" s="763">
        <v>2023</v>
      </c>
      <c r="E327" s="763">
        <v>2024</v>
      </c>
      <c r="F327" s="763">
        <v>2025</v>
      </c>
    </row>
    <row r="328" spans="1:6" ht="9" hidden="1" customHeight="1" thickBot="1" x14ac:dyDescent="0.3">
      <c r="B328" s="2530"/>
      <c r="C328" s="812" t="s">
        <v>22</v>
      </c>
      <c r="D328" s="812" t="s">
        <v>23</v>
      </c>
      <c r="E328" s="812" t="s">
        <v>23</v>
      </c>
      <c r="F328" s="812" t="s">
        <v>23</v>
      </c>
    </row>
    <row r="329" spans="1:6" ht="15.75" hidden="1" thickBot="1" x14ac:dyDescent="0.3">
      <c r="B329" s="813" t="s">
        <v>452</v>
      </c>
      <c r="C329" s="814">
        <f>C330+C331+C332+C333</f>
        <v>0</v>
      </c>
      <c r="D329" s="814">
        <f t="shared" ref="D329:F329" si="50">D330+D331+D332+D333</f>
        <v>0</v>
      </c>
      <c r="E329" s="814">
        <f t="shared" si="50"/>
        <v>0</v>
      </c>
      <c r="F329" s="814">
        <f t="shared" si="50"/>
        <v>0</v>
      </c>
    </row>
    <row r="330" spans="1:6" ht="15.75" hidden="1" thickBot="1" x14ac:dyDescent="0.3">
      <c r="B330" s="815" t="s">
        <v>437</v>
      </c>
      <c r="C330" s="814"/>
      <c r="D330" s="814"/>
      <c r="E330" s="814"/>
      <c r="F330" s="814"/>
    </row>
    <row r="331" spans="1:6" ht="15.75" hidden="1" thickBot="1" x14ac:dyDescent="0.3">
      <c r="B331" s="815" t="s">
        <v>453</v>
      </c>
      <c r="C331" s="814"/>
      <c r="D331" s="814"/>
      <c r="E331" s="814"/>
      <c r="F331" s="814"/>
    </row>
    <row r="332" spans="1:6" ht="15.75" hidden="1" thickBot="1" x14ac:dyDescent="0.3">
      <c r="B332" s="815" t="s">
        <v>454</v>
      </c>
      <c r="C332" s="814"/>
      <c r="D332" s="814"/>
      <c r="E332" s="814"/>
      <c r="F332" s="814"/>
    </row>
    <row r="333" spans="1:6" ht="15.75" hidden="1" thickBot="1" x14ac:dyDescent="0.3">
      <c r="B333" s="815" t="s">
        <v>455</v>
      </c>
      <c r="C333" s="814"/>
      <c r="D333" s="814"/>
      <c r="E333" s="814"/>
      <c r="F333" s="814"/>
    </row>
    <row r="334" spans="1:6" ht="15.75" hidden="1" thickBot="1" x14ac:dyDescent="0.3">
      <c r="B334" s="813" t="s">
        <v>456</v>
      </c>
      <c r="C334" s="816">
        <f>C335+C336+C337+C338</f>
        <v>2756</v>
      </c>
      <c r="D334" s="816">
        <f t="shared" ref="D334:F334" si="51">D335+D336+D337+D338</f>
        <v>0</v>
      </c>
      <c r="E334" s="816">
        <f t="shared" si="51"/>
        <v>0</v>
      </c>
      <c r="F334" s="816">
        <f t="shared" si="51"/>
        <v>0</v>
      </c>
    </row>
    <row r="335" spans="1:6" ht="15.75" hidden="1" thickBot="1" x14ac:dyDescent="0.3">
      <c r="B335" s="815" t="s">
        <v>437</v>
      </c>
      <c r="C335" s="816">
        <v>2756</v>
      </c>
      <c r="D335" s="816"/>
      <c r="E335" s="816"/>
      <c r="F335" s="816"/>
    </row>
    <row r="336" spans="1:6" ht="15.75" hidden="1" thickBot="1" x14ac:dyDescent="0.3">
      <c r="B336" s="815" t="s">
        <v>453</v>
      </c>
      <c r="C336" s="816"/>
      <c r="D336" s="816"/>
      <c r="E336" s="816"/>
      <c r="F336" s="816"/>
    </row>
    <row r="337" spans="2:13" ht="15.75" hidden="1" thickBot="1" x14ac:dyDescent="0.3">
      <c r="B337" s="815" t="s">
        <v>454</v>
      </c>
      <c r="C337" s="816"/>
      <c r="D337" s="816"/>
      <c r="E337" s="816"/>
      <c r="F337" s="816"/>
    </row>
    <row r="338" spans="2:13" ht="15.75" hidden="1" thickBot="1" x14ac:dyDescent="0.3">
      <c r="B338" s="815" t="s">
        <v>455</v>
      </c>
      <c r="C338" s="816"/>
      <c r="D338" s="816"/>
      <c r="E338" s="816"/>
      <c r="F338" s="816"/>
    </row>
    <row r="339" spans="2:13" ht="15.75" hidden="1" thickBot="1" x14ac:dyDescent="0.3">
      <c r="B339" s="817" t="s">
        <v>445</v>
      </c>
      <c r="C339" s="816">
        <f>C329+C334</f>
        <v>2756</v>
      </c>
      <c r="D339" s="816">
        <f t="shared" ref="D339:F339" si="52">D329+D334</f>
        <v>0</v>
      </c>
      <c r="E339" s="816">
        <f t="shared" si="52"/>
        <v>0</v>
      </c>
      <c r="F339" s="816">
        <f t="shared" si="52"/>
        <v>0</v>
      </c>
    </row>
    <row r="340" spans="2:13" ht="15.75" thickBot="1" x14ac:dyDescent="0.3">
      <c r="B340" s="818"/>
      <c r="C340" s="819"/>
      <c r="D340" s="819"/>
      <c r="E340" s="819"/>
      <c r="F340" s="819"/>
    </row>
    <row r="341" spans="2:13" ht="38.25" customHeight="1" thickBot="1" x14ac:dyDescent="0.3">
      <c r="B341" s="769" t="s">
        <v>475</v>
      </c>
      <c r="C341" s="820">
        <f>+C227+C150+C72+C35+C176+C109+C308+C282+C256+C201</f>
        <v>83950</v>
      </c>
      <c r="D341" s="820">
        <f>D342</f>
        <v>65890</v>
      </c>
      <c r="E341" s="820">
        <f>E342</f>
        <v>75890</v>
      </c>
      <c r="F341" s="820">
        <f>F342</f>
        <v>75890</v>
      </c>
    </row>
    <row r="342" spans="2:13" ht="25.5" customHeight="1" thickBot="1" x14ac:dyDescent="0.3">
      <c r="B342" s="769" t="s">
        <v>476</v>
      </c>
      <c r="C342" s="820">
        <f>+C245+C219+C138+C101+C64+C326+C300+C274+C194+C168</f>
        <v>83950</v>
      </c>
      <c r="D342" s="820">
        <f>+D245+D219+D138+D101+D64+D326+D300+D274+D194+D168</f>
        <v>65890</v>
      </c>
      <c r="E342" s="820">
        <f>+E245+E219+E138+E101+E64+E326+E300+E274+E194+E168</f>
        <v>75890</v>
      </c>
      <c r="F342" s="820">
        <f>+F245+F219+F138+F101+F64+F326+F300+F274+F194+F168</f>
        <v>75890</v>
      </c>
    </row>
    <row r="343" spans="2:13" ht="18" customHeight="1" thickBot="1" x14ac:dyDescent="0.3">
      <c r="B343" s="780" t="s">
        <v>436</v>
      </c>
      <c r="C343" s="821">
        <f>C344+C345</f>
        <v>45198</v>
      </c>
      <c r="D343" s="821">
        <f t="shared" ref="D343:F343" si="53">D344+D345</f>
        <v>38798</v>
      </c>
      <c r="E343" s="821">
        <f t="shared" si="53"/>
        <v>38798</v>
      </c>
      <c r="F343" s="821">
        <f t="shared" si="53"/>
        <v>38798</v>
      </c>
    </row>
    <row r="344" spans="2:13" ht="15.75" thickBot="1" x14ac:dyDescent="0.3">
      <c r="B344" s="783" t="s">
        <v>437</v>
      </c>
      <c r="C344" s="782">
        <f t="shared" ref="C344:F345" si="54">C44+C81+C118</f>
        <v>45198</v>
      </c>
      <c r="D344" s="782">
        <f t="shared" si="54"/>
        <v>38798</v>
      </c>
      <c r="E344" s="782">
        <f t="shared" si="54"/>
        <v>38798</v>
      </c>
      <c r="F344" s="782">
        <f t="shared" si="54"/>
        <v>38798</v>
      </c>
    </row>
    <row r="345" spans="2:13" ht="15.75" thickBot="1" x14ac:dyDescent="0.3">
      <c r="B345" s="783" t="s">
        <v>477</v>
      </c>
      <c r="C345" s="781">
        <f t="shared" si="54"/>
        <v>0</v>
      </c>
      <c r="D345" s="782">
        <f t="shared" si="54"/>
        <v>0</v>
      </c>
      <c r="E345" s="782">
        <f t="shared" si="54"/>
        <v>0</v>
      </c>
      <c r="F345" s="782">
        <f t="shared" si="54"/>
        <v>0</v>
      </c>
    </row>
    <row r="346" spans="2:13" ht="24.75" thickBot="1" x14ac:dyDescent="0.3">
      <c r="B346" s="780" t="s">
        <v>478</v>
      </c>
      <c r="C346" s="821">
        <f>C347+C348</f>
        <v>7528</v>
      </c>
      <c r="D346" s="821">
        <f t="shared" ref="D346:F346" si="55">D347+D348</f>
        <v>7158</v>
      </c>
      <c r="E346" s="821">
        <f t="shared" si="55"/>
        <v>7158</v>
      </c>
      <c r="F346" s="821">
        <f t="shared" si="55"/>
        <v>7158</v>
      </c>
    </row>
    <row r="347" spans="2:13" ht="15.75" thickBot="1" x14ac:dyDescent="0.3">
      <c r="B347" s="783" t="s">
        <v>437</v>
      </c>
      <c r="C347" s="784">
        <v>7528</v>
      </c>
      <c r="D347" s="784">
        <f>D47+D84+D121</f>
        <v>7158</v>
      </c>
      <c r="E347" s="784">
        <f>E47+E84+E121</f>
        <v>7158</v>
      </c>
      <c r="F347" s="784">
        <f>F47+F84+F121</f>
        <v>7158</v>
      </c>
      <c r="M347" s="779"/>
    </row>
    <row r="348" spans="2:13" ht="15.75" thickBot="1" x14ac:dyDescent="0.3">
      <c r="B348" s="783" t="s">
        <v>477</v>
      </c>
      <c r="C348" s="784">
        <f>C48+C85+C119</f>
        <v>0</v>
      </c>
      <c r="D348" s="782">
        <f>D48+D85+D119</f>
        <v>0</v>
      </c>
      <c r="E348" s="782">
        <f>E48+E85+E119</f>
        <v>0</v>
      </c>
      <c r="F348" s="782">
        <f>F48+F85+F119</f>
        <v>0</v>
      </c>
    </row>
    <row r="349" spans="2:13" ht="15.75" thickBot="1" x14ac:dyDescent="0.3">
      <c r="B349" s="780" t="s">
        <v>440</v>
      </c>
      <c r="C349" s="821">
        <f>C350+C351</f>
        <v>14034</v>
      </c>
      <c r="D349" s="821">
        <f t="shared" ref="D349:F349" si="56">D350+D351</f>
        <v>12934</v>
      </c>
      <c r="E349" s="821">
        <f t="shared" si="56"/>
        <v>12934</v>
      </c>
      <c r="F349" s="821">
        <f t="shared" si="56"/>
        <v>12934</v>
      </c>
    </row>
    <row r="350" spans="2:13" ht="15.75" thickBot="1" x14ac:dyDescent="0.3">
      <c r="B350" s="783" t="s">
        <v>437</v>
      </c>
      <c r="C350" s="782">
        <f>C50+C87+C124</f>
        <v>14034</v>
      </c>
      <c r="D350" s="782">
        <v>12934</v>
      </c>
      <c r="E350" s="782">
        <f>E50+E87+E124</f>
        <v>12934</v>
      </c>
      <c r="F350" s="782">
        <f>F50+F87+F124</f>
        <v>12934</v>
      </c>
    </row>
    <row r="351" spans="2:13" ht="15.75" thickBot="1" x14ac:dyDescent="0.3">
      <c r="B351" s="783" t="s">
        <v>477</v>
      </c>
      <c r="C351" s="781">
        <f>C51+C88+C125</f>
        <v>0</v>
      </c>
      <c r="D351" s="781">
        <f>D51+D88+D125</f>
        <v>0</v>
      </c>
      <c r="E351" s="782">
        <f>E51+E88+E125</f>
        <v>0</v>
      </c>
      <c r="F351" s="782">
        <f>F51+F88+F125</f>
        <v>0</v>
      </c>
    </row>
    <row r="352" spans="2:13" ht="15.75" thickBot="1" x14ac:dyDescent="0.3">
      <c r="B352" s="780" t="s">
        <v>441</v>
      </c>
      <c r="C352" s="781">
        <f>C353+C354</f>
        <v>0</v>
      </c>
      <c r="D352" s="821">
        <f t="shared" ref="D352:F352" si="57">D353+D354</f>
        <v>0</v>
      </c>
      <c r="E352" s="821">
        <f t="shared" si="57"/>
        <v>0</v>
      </c>
      <c r="F352" s="821">
        <f t="shared" si="57"/>
        <v>0</v>
      </c>
    </row>
    <row r="353" spans="2:10" ht="15.75" thickBot="1" x14ac:dyDescent="0.3">
      <c r="B353" s="783" t="s">
        <v>437</v>
      </c>
      <c r="C353" s="781">
        <f t="shared" ref="C353:F354" si="58">C53+C90+C127</f>
        <v>0</v>
      </c>
      <c r="D353" s="784">
        <f t="shared" si="58"/>
        <v>0</v>
      </c>
      <c r="E353" s="784">
        <f t="shared" si="58"/>
        <v>0</v>
      </c>
      <c r="F353" s="784">
        <f t="shared" si="58"/>
        <v>0</v>
      </c>
    </row>
    <row r="354" spans="2:10" ht="15.75" thickBot="1" x14ac:dyDescent="0.3">
      <c r="B354" s="783" t="s">
        <v>477</v>
      </c>
      <c r="C354" s="781">
        <f t="shared" si="58"/>
        <v>0</v>
      </c>
      <c r="D354" s="782">
        <f t="shared" si="58"/>
        <v>0</v>
      </c>
      <c r="E354" s="782">
        <f t="shared" si="58"/>
        <v>0</v>
      </c>
      <c r="F354" s="782">
        <f t="shared" si="58"/>
        <v>0</v>
      </c>
    </row>
    <row r="355" spans="2:10" ht="15.75" thickBot="1" x14ac:dyDescent="0.3">
      <c r="B355" s="780" t="s">
        <v>442</v>
      </c>
      <c r="C355" s="781">
        <f>C356+C357</f>
        <v>0</v>
      </c>
      <c r="D355" s="821">
        <f t="shared" ref="D355:F355" si="59">D356+D357</f>
        <v>0</v>
      </c>
      <c r="E355" s="821">
        <f t="shared" si="59"/>
        <v>0</v>
      </c>
      <c r="F355" s="821">
        <f t="shared" si="59"/>
        <v>0</v>
      </c>
    </row>
    <row r="356" spans="2:10" ht="15.75" thickBot="1" x14ac:dyDescent="0.3">
      <c r="B356" s="783" t="s">
        <v>437</v>
      </c>
      <c r="C356" s="781">
        <f t="shared" ref="C356:F357" si="60">C56+C93+C130</f>
        <v>0</v>
      </c>
      <c r="D356" s="784">
        <f t="shared" si="60"/>
        <v>0</v>
      </c>
      <c r="E356" s="784">
        <f t="shared" si="60"/>
        <v>0</v>
      </c>
      <c r="F356" s="784">
        <f t="shared" si="60"/>
        <v>0</v>
      </c>
    </row>
    <row r="357" spans="2:10" ht="15.75" thickBot="1" x14ac:dyDescent="0.3">
      <c r="B357" s="783" t="s">
        <v>477</v>
      </c>
      <c r="C357" s="781">
        <f t="shared" si="60"/>
        <v>0</v>
      </c>
      <c r="D357" s="782">
        <f t="shared" si="60"/>
        <v>0</v>
      </c>
      <c r="E357" s="782">
        <f t="shared" si="60"/>
        <v>0</v>
      </c>
      <c r="F357" s="782">
        <f t="shared" si="60"/>
        <v>0</v>
      </c>
    </row>
    <row r="358" spans="2:10" ht="15.75" thickBot="1" x14ac:dyDescent="0.3">
      <c r="B358" s="780" t="s">
        <v>443</v>
      </c>
      <c r="C358" s="781">
        <f>C359+C360</f>
        <v>0</v>
      </c>
      <c r="D358" s="821">
        <f>D359+D360</f>
        <v>0</v>
      </c>
      <c r="E358" s="821">
        <f t="shared" ref="E358:F358" si="61">E359+E360</f>
        <v>0</v>
      </c>
      <c r="F358" s="821">
        <f t="shared" si="61"/>
        <v>0</v>
      </c>
    </row>
    <row r="359" spans="2:10" ht="15.75" thickBot="1" x14ac:dyDescent="0.3">
      <c r="B359" s="783" t="s">
        <v>437</v>
      </c>
      <c r="C359" s="781">
        <f t="shared" ref="C359:F360" si="62">C59+C96+C133</f>
        <v>0</v>
      </c>
      <c r="D359" s="784">
        <f t="shared" si="62"/>
        <v>0</v>
      </c>
      <c r="E359" s="784">
        <f t="shared" si="62"/>
        <v>0</v>
      </c>
      <c r="F359" s="784">
        <f t="shared" si="62"/>
        <v>0</v>
      </c>
    </row>
    <row r="360" spans="2:10" ht="15.75" thickBot="1" x14ac:dyDescent="0.3">
      <c r="B360" s="783" t="s">
        <v>477</v>
      </c>
      <c r="C360" s="781">
        <f t="shared" si="62"/>
        <v>0</v>
      </c>
      <c r="D360" s="782">
        <f t="shared" si="62"/>
        <v>0</v>
      </c>
      <c r="E360" s="782">
        <f t="shared" si="62"/>
        <v>0</v>
      </c>
      <c r="F360" s="782">
        <f t="shared" si="62"/>
        <v>0</v>
      </c>
    </row>
    <row r="361" spans="2:10" ht="24.75" thickBot="1" x14ac:dyDescent="0.3">
      <c r="B361" s="780" t="s">
        <v>444</v>
      </c>
      <c r="C361" s="821">
        <f>C98+C61</f>
        <v>190</v>
      </c>
      <c r="D361" s="821">
        <f>D98+D61</f>
        <v>0</v>
      </c>
      <c r="E361" s="821">
        <f>E98+E61</f>
        <v>0</v>
      </c>
      <c r="F361" s="821">
        <f>F98+F61</f>
        <v>0</v>
      </c>
      <c r="J361" s="779"/>
    </row>
    <row r="362" spans="2:10" ht="15.75" thickBot="1" x14ac:dyDescent="0.3">
      <c r="B362" s="783" t="s">
        <v>437</v>
      </c>
      <c r="C362" s="821">
        <f t="shared" ref="C362:F363" si="63">C62+C99+C136</f>
        <v>190</v>
      </c>
      <c r="D362" s="784">
        <f t="shared" si="63"/>
        <v>0</v>
      </c>
      <c r="E362" s="784">
        <f t="shared" si="63"/>
        <v>0</v>
      </c>
      <c r="F362" s="784">
        <f t="shared" si="63"/>
        <v>0</v>
      </c>
    </row>
    <row r="363" spans="2:10" ht="15.75" thickBot="1" x14ac:dyDescent="0.3">
      <c r="B363" s="783" t="s">
        <v>477</v>
      </c>
      <c r="C363" s="821">
        <f t="shared" si="63"/>
        <v>0</v>
      </c>
      <c r="D363" s="782">
        <f t="shared" si="63"/>
        <v>0</v>
      </c>
      <c r="E363" s="782">
        <f t="shared" si="63"/>
        <v>0</v>
      </c>
      <c r="F363" s="782">
        <f t="shared" si="63"/>
        <v>0</v>
      </c>
    </row>
    <row r="364" spans="2:10" ht="15.75" thickBot="1" x14ac:dyDescent="0.3">
      <c r="B364" s="780" t="s">
        <v>479</v>
      </c>
      <c r="C364" s="821">
        <f>C365+C366+C367+C368</f>
        <v>1900</v>
      </c>
      <c r="D364" s="821">
        <v>5000</v>
      </c>
      <c r="E364" s="821">
        <v>5000</v>
      </c>
      <c r="F364" s="821">
        <f t="shared" ref="F364" si="64">F365+F366+F367+F368</f>
        <v>5000</v>
      </c>
    </row>
    <row r="365" spans="2:10" ht="15.75" thickBot="1" x14ac:dyDescent="0.3">
      <c r="B365" s="783" t="s">
        <v>437</v>
      </c>
      <c r="C365" s="784">
        <f>C159+C185+C210+C236+C265+C291+C317</f>
        <v>1900</v>
      </c>
      <c r="D365" s="784">
        <f>D159+D185+D210+D236+D265+D291+D317</f>
        <v>2000</v>
      </c>
      <c r="E365" s="784">
        <f>E159+E185+E210+E236+E265+E291+E317</f>
        <v>5000</v>
      </c>
      <c r="F365" s="784">
        <f>F159+F185+F210+F236+F265+F291+F317</f>
        <v>5000</v>
      </c>
    </row>
    <row r="366" spans="2:10" ht="15.75" thickBot="1" x14ac:dyDescent="0.3">
      <c r="B366" s="783" t="s">
        <v>480</v>
      </c>
      <c r="C366" s="821">
        <f t="shared" ref="C366:F368" si="65">C160+C186+C211+C237+C266+C292+C318+C331</f>
        <v>0</v>
      </c>
      <c r="D366" s="784">
        <f t="shared" si="65"/>
        <v>0</v>
      </c>
      <c r="E366" s="784">
        <f t="shared" si="65"/>
        <v>0</v>
      </c>
      <c r="F366" s="784">
        <f t="shared" si="65"/>
        <v>0</v>
      </c>
    </row>
    <row r="367" spans="2:10" ht="15.75" thickBot="1" x14ac:dyDescent="0.3">
      <c r="B367" s="783" t="s">
        <v>454</v>
      </c>
      <c r="C367" s="784">
        <f t="shared" si="65"/>
        <v>0</v>
      </c>
      <c r="D367" s="784">
        <f t="shared" si="65"/>
        <v>0</v>
      </c>
      <c r="E367" s="784">
        <f t="shared" si="65"/>
        <v>0</v>
      </c>
      <c r="F367" s="784">
        <f t="shared" si="65"/>
        <v>0</v>
      </c>
    </row>
    <row r="368" spans="2:10" ht="15.75" thickBot="1" x14ac:dyDescent="0.3">
      <c r="B368" s="783" t="s">
        <v>455</v>
      </c>
      <c r="C368" s="784">
        <f t="shared" si="65"/>
        <v>0</v>
      </c>
      <c r="D368" s="784">
        <f t="shared" si="65"/>
        <v>0</v>
      </c>
      <c r="E368" s="784">
        <f t="shared" si="65"/>
        <v>0</v>
      </c>
      <c r="F368" s="784">
        <f t="shared" si="65"/>
        <v>0</v>
      </c>
    </row>
    <row r="369" spans="2:6" ht="15.75" thickBot="1" x14ac:dyDescent="0.3">
      <c r="B369" s="780" t="s">
        <v>481</v>
      </c>
      <c r="C369" s="784">
        <f>C370+C371+C372+C373</f>
        <v>15100</v>
      </c>
      <c r="D369" s="821">
        <f t="shared" ref="D369:F369" si="66">D370+D371+D372+D373</f>
        <v>5000</v>
      </c>
      <c r="E369" s="821">
        <f t="shared" si="66"/>
        <v>12000</v>
      </c>
      <c r="F369" s="821">
        <f t="shared" si="66"/>
        <v>12000</v>
      </c>
    </row>
    <row r="370" spans="2:6" ht="15.75" thickBot="1" x14ac:dyDescent="0.3">
      <c r="B370" s="783" t="s">
        <v>437</v>
      </c>
      <c r="C370" s="784">
        <f>C164+C190+C215+C241+C270+C296+C322</f>
        <v>15100</v>
      </c>
      <c r="D370" s="784">
        <f>D164+D190+D215+D241+D270+D296+D322</f>
        <v>5000</v>
      </c>
      <c r="E370" s="784">
        <f>E164+E190+E215+E241+E270+E296+E322</f>
        <v>12000</v>
      </c>
      <c r="F370" s="784">
        <f>F164+F190+F215+F241+F270+F296+F322</f>
        <v>12000</v>
      </c>
    </row>
    <row r="371" spans="2:6" ht="15.75" thickBot="1" x14ac:dyDescent="0.3">
      <c r="B371" s="783" t="s">
        <v>480</v>
      </c>
      <c r="C371" s="784">
        <f t="shared" ref="C371:F373" si="67">C165+C191+C216+C242+C271+C297+C323+C336</f>
        <v>0</v>
      </c>
      <c r="D371" s="784">
        <f t="shared" si="67"/>
        <v>0</v>
      </c>
      <c r="E371" s="784">
        <f t="shared" si="67"/>
        <v>0</v>
      </c>
      <c r="F371" s="784">
        <f t="shared" si="67"/>
        <v>0</v>
      </c>
    </row>
    <row r="372" spans="2:6" ht="15.75" thickBot="1" x14ac:dyDescent="0.3">
      <c r="B372" s="783" t="s">
        <v>454</v>
      </c>
      <c r="C372" s="784">
        <f t="shared" si="67"/>
        <v>0</v>
      </c>
      <c r="D372" s="784">
        <f t="shared" si="67"/>
        <v>0</v>
      </c>
      <c r="E372" s="784">
        <f t="shared" si="67"/>
        <v>0</v>
      </c>
      <c r="F372" s="784">
        <f t="shared" si="67"/>
        <v>0</v>
      </c>
    </row>
    <row r="373" spans="2:6" ht="15.75" thickBot="1" x14ac:dyDescent="0.3">
      <c r="B373" s="783" t="s">
        <v>455</v>
      </c>
      <c r="C373" s="784">
        <f t="shared" si="67"/>
        <v>0</v>
      </c>
      <c r="D373" s="784">
        <f t="shared" si="67"/>
        <v>0</v>
      </c>
      <c r="E373" s="784">
        <f t="shared" si="67"/>
        <v>0</v>
      </c>
      <c r="F373" s="784">
        <f t="shared" si="67"/>
        <v>0</v>
      </c>
    </row>
    <row r="374" spans="2:6" ht="15.75" thickBot="1" x14ac:dyDescent="0.3">
      <c r="B374" s="788" t="s">
        <v>482</v>
      </c>
      <c r="C374" s="789">
        <f>IF(C342-C341=0,0,"Error")</f>
        <v>0</v>
      </c>
      <c r="D374" s="789">
        <f>IF(D342-D341=0,0,"Error")</f>
        <v>0</v>
      </c>
      <c r="E374" s="789">
        <f>IF(E342-E341=0,0,"Error")</f>
        <v>0</v>
      </c>
      <c r="F374" s="789">
        <f>IF(F342-F341=0,0,"Error")</f>
        <v>0</v>
      </c>
    </row>
    <row r="375" spans="2:6" x14ac:dyDescent="0.25">
      <c r="B375" s="822"/>
      <c r="C375" s="823"/>
      <c r="D375" s="823"/>
      <c r="E375" s="823"/>
      <c r="F375" s="823"/>
    </row>
  </sheetData>
  <mergeCells count="86">
    <mergeCell ref="B20:F20"/>
    <mergeCell ref="A2:G2"/>
    <mergeCell ref="B3:F3"/>
    <mergeCell ref="C5:F5"/>
    <mergeCell ref="C6:F6"/>
    <mergeCell ref="C7:F7"/>
    <mergeCell ref="B8:F8"/>
    <mergeCell ref="B9:F11"/>
    <mergeCell ref="C12:F12"/>
    <mergeCell ref="B13:B14"/>
    <mergeCell ref="C18:F18"/>
    <mergeCell ref="B19:F19"/>
    <mergeCell ref="B77:F77"/>
    <mergeCell ref="B28:F28"/>
    <mergeCell ref="C29:F29"/>
    <mergeCell ref="C30:F30"/>
    <mergeCell ref="C31:F31"/>
    <mergeCell ref="B32:B33"/>
    <mergeCell ref="B40:F40"/>
    <mergeCell ref="B41:B42"/>
    <mergeCell ref="C66:F66"/>
    <mergeCell ref="C67:F67"/>
    <mergeCell ref="C68:F68"/>
    <mergeCell ref="B69:B70"/>
    <mergeCell ref="H143:L145"/>
    <mergeCell ref="C144:F144"/>
    <mergeCell ref="C145:F145"/>
    <mergeCell ref="B78:B79"/>
    <mergeCell ref="C103:F103"/>
    <mergeCell ref="C104:F104"/>
    <mergeCell ref="C105:F105"/>
    <mergeCell ref="B106:B107"/>
    <mergeCell ref="B114:F114"/>
    <mergeCell ref="B115:B116"/>
    <mergeCell ref="B140:F140"/>
    <mergeCell ref="B141:F141"/>
    <mergeCell ref="C142:F142"/>
    <mergeCell ref="E143:F143"/>
    <mergeCell ref="C196:F196"/>
    <mergeCell ref="C146:F146"/>
    <mergeCell ref="B147:B148"/>
    <mergeCell ref="B155:F155"/>
    <mergeCell ref="B156:B157"/>
    <mergeCell ref="C169:F169"/>
    <mergeCell ref="E170:F170"/>
    <mergeCell ref="C171:F171"/>
    <mergeCell ref="C172:F172"/>
    <mergeCell ref="B173:B174"/>
    <mergeCell ref="B181:F181"/>
    <mergeCell ref="B182:B183"/>
    <mergeCell ref="B247:F247"/>
    <mergeCell ref="C197:F197"/>
    <mergeCell ref="B198:B199"/>
    <mergeCell ref="B206:F206"/>
    <mergeCell ref="B207:B208"/>
    <mergeCell ref="C220:F220"/>
    <mergeCell ref="C222:F222"/>
    <mergeCell ref="C223:F223"/>
    <mergeCell ref="B224:B225"/>
    <mergeCell ref="B232:F232"/>
    <mergeCell ref="B233:B234"/>
    <mergeCell ref="B246:F246"/>
    <mergeCell ref="C277:F277"/>
    <mergeCell ref="C248:F248"/>
    <mergeCell ref="E249:F249"/>
    <mergeCell ref="H249:L251"/>
    <mergeCell ref="C250:F250"/>
    <mergeCell ref="C251:F251"/>
    <mergeCell ref="C252:F252"/>
    <mergeCell ref="B253:B254"/>
    <mergeCell ref="B261:F261"/>
    <mergeCell ref="B262:B263"/>
    <mergeCell ref="C275:F275"/>
    <mergeCell ref="E276:F276"/>
    <mergeCell ref="B327:B328"/>
    <mergeCell ref="C278:F278"/>
    <mergeCell ref="B279:B280"/>
    <mergeCell ref="B287:F287"/>
    <mergeCell ref="B288:B289"/>
    <mergeCell ref="C301:F301"/>
    <mergeCell ref="E302:F302"/>
    <mergeCell ref="C303:F303"/>
    <mergeCell ref="C304:F304"/>
    <mergeCell ref="B305:B306"/>
    <mergeCell ref="B313:F313"/>
    <mergeCell ref="B314:B315"/>
  </mergeCells>
  <pageMargins left="0.25" right="0.25" top="0.75" bottom="0.75" header="0.3" footer="0.3"/>
  <pageSetup paperSize="9" orientation="portrait" r:id="rId1"/>
  <rowBreaks count="2" manualBreakCount="2">
    <brk id="65" max="5" man="1"/>
    <brk id="245" max="5"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82"/>
  <sheetViews>
    <sheetView topLeftCell="A349" zoomScaleNormal="100" workbookViewId="0">
      <selection activeCell="C381" sqref="C381"/>
    </sheetView>
  </sheetViews>
  <sheetFormatPr defaultRowHeight="15" x14ac:dyDescent="0.25"/>
  <cols>
    <col min="1" max="1" width="8" style="826" customWidth="1"/>
    <col min="2" max="2" width="28.5703125" style="826" customWidth="1"/>
    <col min="3" max="3" width="11.7109375" style="826" customWidth="1"/>
    <col min="4" max="4" width="13.85546875" style="826" customWidth="1"/>
    <col min="5" max="5" width="13.42578125" style="826" customWidth="1"/>
    <col min="6" max="6" width="14.28515625" style="826" customWidth="1"/>
    <col min="7" max="8" width="9.140625" style="826"/>
    <col min="9" max="9" width="11" style="826" customWidth="1"/>
    <col min="10" max="10" width="11" style="826" bestFit="1" customWidth="1"/>
    <col min="11" max="16384" width="9.140625" style="826"/>
  </cols>
  <sheetData>
    <row r="1" spans="1:12" ht="15.75" x14ac:dyDescent="0.25">
      <c r="A1" s="2648" t="s">
        <v>402</v>
      </c>
      <c r="B1" s="2648"/>
      <c r="C1" s="2648"/>
      <c r="D1" s="2648"/>
      <c r="E1" s="2648"/>
      <c r="F1" s="2648"/>
      <c r="G1" s="2648"/>
      <c r="H1" s="825"/>
      <c r="I1" s="825"/>
      <c r="J1" s="825"/>
      <c r="K1" s="825"/>
      <c r="L1" s="825"/>
    </row>
    <row r="2" spans="1:12" ht="15.75" x14ac:dyDescent="0.25">
      <c r="A2" s="824"/>
      <c r="B2" s="2649" t="s">
        <v>403</v>
      </c>
      <c r="C2" s="2649"/>
      <c r="D2" s="2649"/>
      <c r="E2" s="2649"/>
      <c r="F2" s="2649"/>
      <c r="G2" s="824"/>
      <c r="H2" s="825"/>
      <c r="I2" s="825"/>
      <c r="J2" s="825"/>
      <c r="K2" s="825"/>
      <c r="L2" s="825"/>
    </row>
    <row r="3" spans="1:12" ht="16.5" thickBot="1" x14ac:dyDescent="0.3">
      <c r="A3" s="825"/>
      <c r="B3" s="825"/>
      <c r="C3" s="825"/>
      <c r="D3" s="825"/>
      <c r="E3" s="825"/>
      <c r="F3" s="825"/>
      <c r="G3" s="825"/>
      <c r="H3" s="825"/>
      <c r="I3" s="825"/>
      <c r="J3" s="825"/>
      <c r="K3" s="825"/>
      <c r="L3" s="825"/>
    </row>
    <row r="4" spans="1:12" ht="32.25" thickBot="1" x14ac:dyDescent="0.3">
      <c r="A4" s="825"/>
      <c r="B4" s="827" t="s">
        <v>6</v>
      </c>
      <c r="C4" s="2650" t="s">
        <v>686</v>
      </c>
      <c r="D4" s="2650"/>
      <c r="E4" s="2650"/>
      <c r="F4" s="2650"/>
      <c r="G4" s="825"/>
      <c r="H4" s="825"/>
      <c r="I4" s="825"/>
      <c r="J4" s="825"/>
      <c r="K4" s="825"/>
      <c r="L4" s="825"/>
    </row>
    <row r="5" spans="1:12" ht="16.5" thickBot="1" x14ac:dyDescent="0.3">
      <c r="A5" s="825"/>
      <c r="B5" s="827" t="s">
        <v>8</v>
      </c>
      <c r="C5" s="2651" t="s">
        <v>599</v>
      </c>
      <c r="D5" s="2652"/>
      <c r="E5" s="2652"/>
      <c r="F5" s="2653"/>
      <c r="G5" s="825"/>
      <c r="H5" s="825"/>
      <c r="I5" s="825"/>
      <c r="J5" s="825"/>
      <c r="K5" s="825"/>
      <c r="L5" s="825"/>
    </row>
    <row r="6" spans="1:12" ht="32.25" thickBot="1" x14ac:dyDescent="0.3">
      <c r="A6" s="825"/>
      <c r="B6" s="827" t="s">
        <v>10</v>
      </c>
      <c r="C6" s="2607" t="s">
        <v>794</v>
      </c>
      <c r="D6" s="2608"/>
      <c r="E6" s="2608"/>
      <c r="F6" s="2609"/>
      <c r="G6" s="825"/>
      <c r="H6" s="825"/>
      <c r="I6" s="825"/>
      <c r="J6" s="825"/>
      <c r="K6" s="825"/>
      <c r="L6" s="825"/>
    </row>
    <row r="7" spans="1:12" ht="16.5" thickBot="1" x14ac:dyDescent="0.3">
      <c r="A7" s="825"/>
      <c r="B7" s="2654" t="s">
        <v>12</v>
      </c>
      <c r="C7" s="2655"/>
      <c r="D7" s="2655"/>
      <c r="E7" s="2655"/>
      <c r="F7" s="2656"/>
      <c r="G7" s="825"/>
      <c r="H7" s="825"/>
      <c r="I7" s="825"/>
      <c r="J7" s="825"/>
      <c r="K7" s="825"/>
      <c r="L7" s="825"/>
    </row>
    <row r="8" spans="1:12" ht="16.5" thickBot="1" x14ac:dyDescent="0.3">
      <c r="A8" s="825"/>
      <c r="B8" s="2636" t="s">
        <v>795</v>
      </c>
      <c r="C8" s="2637"/>
      <c r="D8" s="2637"/>
      <c r="E8" s="2637"/>
      <c r="F8" s="2638"/>
      <c r="G8" s="825"/>
      <c r="H8" s="825"/>
      <c r="I8" s="825"/>
      <c r="J8" s="825"/>
      <c r="K8" s="825"/>
      <c r="L8" s="825"/>
    </row>
    <row r="9" spans="1:12" ht="16.5" thickBot="1" x14ac:dyDescent="0.3">
      <c r="A9" s="825"/>
      <c r="B9" s="2636"/>
      <c r="C9" s="2637"/>
      <c r="D9" s="2637"/>
      <c r="E9" s="2637"/>
      <c r="F9" s="2638"/>
      <c r="G9" s="825"/>
      <c r="H9" s="825"/>
      <c r="I9" s="825"/>
      <c r="J9" s="825"/>
      <c r="K9" s="825"/>
      <c r="L9" s="825"/>
    </row>
    <row r="10" spans="1:12" ht="90.75" customHeight="1" thickBot="1" x14ac:dyDescent="0.3">
      <c r="A10" s="825"/>
      <c r="B10" s="2636"/>
      <c r="C10" s="2637"/>
      <c r="D10" s="2637"/>
      <c r="E10" s="2637"/>
      <c r="F10" s="2638"/>
      <c r="G10" s="825"/>
      <c r="H10" s="825"/>
      <c r="I10" s="825"/>
      <c r="J10" s="825"/>
      <c r="K10" s="825"/>
      <c r="L10" s="825"/>
    </row>
    <row r="11" spans="1:12" ht="49.5" customHeight="1" thickBot="1" x14ac:dyDescent="0.3">
      <c r="A11" s="825"/>
      <c r="B11" s="828" t="s">
        <v>14</v>
      </c>
      <c r="C11" s="2657" t="s">
        <v>796</v>
      </c>
      <c r="D11" s="2646"/>
      <c r="E11" s="2646"/>
      <c r="F11" s="2647"/>
      <c r="G11" s="825"/>
      <c r="H11" s="825"/>
      <c r="I11" s="825"/>
      <c r="J11" s="825"/>
      <c r="K11" s="825"/>
      <c r="L11" s="825"/>
    </row>
    <row r="12" spans="1:12" ht="15.75" x14ac:dyDescent="0.25">
      <c r="A12" s="825"/>
      <c r="B12" s="2602" t="s">
        <v>179</v>
      </c>
      <c r="C12" s="829">
        <v>2023</v>
      </c>
      <c r="D12" s="829">
        <v>2024</v>
      </c>
      <c r="E12" s="829">
        <v>2025</v>
      </c>
      <c r="F12" s="829">
        <v>2026</v>
      </c>
      <c r="G12" s="825"/>
      <c r="H12" s="825"/>
      <c r="I12" s="825"/>
      <c r="J12" s="825"/>
      <c r="K12" s="825"/>
      <c r="L12" s="825"/>
    </row>
    <row r="13" spans="1:12" ht="16.5" thickBot="1" x14ac:dyDescent="0.3">
      <c r="A13" s="825"/>
      <c r="B13" s="2603"/>
      <c r="C13" s="831" t="s">
        <v>22</v>
      </c>
      <c r="D13" s="831" t="s">
        <v>23</v>
      </c>
      <c r="E13" s="831" t="s">
        <v>23</v>
      </c>
      <c r="F13" s="831" t="s">
        <v>23</v>
      </c>
      <c r="G13" s="825"/>
      <c r="H13" s="825"/>
      <c r="I13" s="825"/>
      <c r="J13" s="825"/>
      <c r="K13" s="825"/>
      <c r="L13" s="825"/>
    </row>
    <row r="14" spans="1:12" ht="32.25" thickBot="1" x14ac:dyDescent="0.3">
      <c r="A14" s="825"/>
      <c r="B14" s="832" t="s">
        <v>797</v>
      </c>
      <c r="C14" s="833">
        <v>0.9</v>
      </c>
      <c r="D14" s="833">
        <v>1</v>
      </c>
      <c r="E14" s="833">
        <v>1</v>
      </c>
      <c r="F14" s="833">
        <v>1</v>
      </c>
      <c r="G14" s="825"/>
      <c r="H14" s="825"/>
      <c r="I14" s="825"/>
      <c r="J14" s="825"/>
      <c r="K14" s="825"/>
      <c r="L14" s="825"/>
    </row>
    <row r="15" spans="1:12" ht="79.5" thickBot="1" x14ac:dyDescent="0.3">
      <c r="A15" s="825"/>
      <c r="B15" s="832" t="s">
        <v>798</v>
      </c>
      <c r="C15" s="833">
        <v>0.9</v>
      </c>
      <c r="D15" s="833">
        <v>1</v>
      </c>
      <c r="E15" s="833">
        <v>1</v>
      </c>
      <c r="F15" s="833">
        <v>1</v>
      </c>
      <c r="G15" s="825"/>
      <c r="H15" s="825"/>
      <c r="I15" s="825"/>
      <c r="J15" s="825"/>
      <c r="K15" s="825"/>
      <c r="L15" s="825"/>
    </row>
    <row r="16" spans="1:12" ht="61.5" customHeight="1" thickBot="1" x14ac:dyDescent="0.3">
      <c r="A16" s="825"/>
      <c r="B16" s="834" t="s">
        <v>422</v>
      </c>
      <c r="C16" s="2658" t="s">
        <v>799</v>
      </c>
      <c r="D16" s="2657"/>
      <c r="E16" s="2657"/>
      <c r="F16" s="2659"/>
      <c r="G16" s="825"/>
      <c r="H16" s="825"/>
      <c r="I16" s="825"/>
      <c r="J16" s="825"/>
      <c r="K16" s="825"/>
      <c r="L16" s="825"/>
    </row>
    <row r="17" spans="1:12" ht="16.5" thickBot="1" x14ac:dyDescent="0.3">
      <c r="A17" s="825"/>
      <c r="B17" s="2607" t="s">
        <v>489</v>
      </c>
      <c r="C17" s="2608"/>
      <c r="D17" s="2608"/>
      <c r="E17" s="2608"/>
      <c r="F17" s="2609"/>
      <c r="G17" s="825"/>
      <c r="H17" s="825"/>
      <c r="I17" s="835"/>
      <c r="J17" s="825"/>
      <c r="K17" s="835"/>
      <c r="L17" s="825"/>
    </row>
    <row r="18" spans="1:12" ht="16.5" thickBot="1" x14ac:dyDescent="0.3">
      <c r="A18" s="825"/>
      <c r="B18" s="832" t="s">
        <v>556</v>
      </c>
      <c r="C18" s="836" t="s">
        <v>530</v>
      </c>
      <c r="D18" s="837" t="s">
        <v>412</v>
      </c>
      <c r="E18" s="837" t="s">
        <v>412</v>
      </c>
      <c r="F18" s="837" t="s">
        <v>412</v>
      </c>
      <c r="G18" s="825"/>
      <c r="H18" s="838"/>
      <c r="I18" s="825"/>
      <c r="J18" s="825"/>
      <c r="K18" s="825"/>
      <c r="L18" s="825"/>
    </row>
    <row r="19" spans="1:12" ht="32.25" thickBot="1" x14ac:dyDescent="0.3">
      <c r="A19" s="825"/>
      <c r="B19" s="832" t="s">
        <v>531</v>
      </c>
      <c r="C19" s="839" t="s">
        <v>530</v>
      </c>
      <c r="D19" s="837" t="s">
        <v>412</v>
      </c>
      <c r="E19" s="837" t="s">
        <v>412</v>
      </c>
      <c r="F19" s="837" t="s">
        <v>412</v>
      </c>
      <c r="G19" s="825"/>
      <c r="H19" s="825"/>
      <c r="I19" s="825"/>
      <c r="J19" s="825"/>
      <c r="K19" s="825"/>
      <c r="L19" s="825"/>
    </row>
    <row r="20" spans="1:12" ht="16.5" thickBot="1" x14ac:dyDescent="0.3">
      <c r="A20" s="825"/>
      <c r="B20" s="2618" t="s">
        <v>493</v>
      </c>
      <c r="C20" s="2619"/>
      <c r="D20" s="2619"/>
      <c r="E20" s="2619"/>
      <c r="F20" s="2620"/>
      <c r="G20" s="825"/>
      <c r="H20" s="825"/>
      <c r="I20" s="825"/>
      <c r="J20" s="825"/>
      <c r="K20" s="825"/>
      <c r="L20" s="825"/>
    </row>
    <row r="21" spans="1:12" ht="16.5" thickBot="1" x14ac:dyDescent="0.3">
      <c r="A21" s="825"/>
      <c r="B21" s="2618" t="s">
        <v>424</v>
      </c>
      <c r="C21" s="2619"/>
      <c r="D21" s="2619"/>
      <c r="E21" s="2619"/>
      <c r="F21" s="2620"/>
      <c r="G21" s="825"/>
      <c r="H21" s="825"/>
      <c r="I21" s="825"/>
      <c r="J21" s="825"/>
      <c r="K21" s="825"/>
      <c r="L21" s="825"/>
    </row>
    <row r="22" spans="1:12" ht="19.5" customHeight="1" thickBot="1" x14ac:dyDescent="0.3">
      <c r="A22" s="825"/>
      <c r="B22" s="840" t="s">
        <v>800</v>
      </c>
      <c r="C22" s="2636" t="s">
        <v>801</v>
      </c>
      <c r="D22" s="2634"/>
      <c r="E22" s="2634"/>
      <c r="F22" s="2635"/>
      <c r="G22" s="825"/>
      <c r="H22" s="825"/>
      <c r="I22" s="825"/>
      <c r="J22" s="825"/>
      <c r="K22" s="825"/>
      <c r="L22" s="825"/>
    </row>
    <row r="23" spans="1:12" ht="34.5" customHeight="1" thickBot="1" x14ac:dyDescent="0.3">
      <c r="A23" s="825"/>
      <c r="B23" s="841" t="s">
        <v>427</v>
      </c>
      <c r="C23" s="2636" t="s">
        <v>802</v>
      </c>
      <c r="D23" s="2634"/>
      <c r="E23" s="2634"/>
      <c r="F23" s="2635"/>
      <c r="G23" s="825"/>
      <c r="H23" s="825"/>
      <c r="I23" s="825"/>
      <c r="J23" s="825"/>
      <c r="K23" s="825"/>
      <c r="L23" s="825"/>
    </row>
    <row r="24" spans="1:12" ht="16.5" thickBot="1" x14ac:dyDescent="0.3">
      <c r="A24" s="825"/>
      <c r="B24" s="841" t="s">
        <v>21</v>
      </c>
      <c r="C24" s="2633" t="s">
        <v>803</v>
      </c>
      <c r="D24" s="2634"/>
      <c r="E24" s="2634"/>
      <c r="F24" s="2635"/>
      <c r="G24" s="825"/>
      <c r="H24" s="825"/>
      <c r="I24" s="825"/>
      <c r="J24" s="825"/>
      <c r="K24" s="825"/>
      <c r="L24" s="825"/>
    </row>
    <row r="25" spans="1:12" ht="15.75" x14ac:dyDescent="0.25">
      <c r="A25" s="825"/>
      <c r="B25" s="2602"/>
      <c r="C25" s="842">
        <v>2023</v>
      </c>
      <c r="D25" s="842">
        <v>2024</v>
      </c>
      <c r="E25" s="842">
        <v>2025</v>
      </c>
      <c r="F25" s="842">
        <v>2026</v>
      </c>
      <c r="G25" s="825"/>
      <c r="H25" s="825"/>
      <c r="I25" s="825"/>
      <c r="J25" s="825"/>
      <c r="K25" s="825"/>
      <c r="L25" s="825"/>
    </row>
    <row r="26" spans="1:12" ht="16.5" thickBot="1" x14ac:dyDescent="0.3">
      <c r="A26" s="825"/>
      <c r="B26" s="2603"/>
      <c r="C26" s="843" t="s">
        <v>22</v>
      </c>
      <c r="D26" s="843" t="s">
        <v>23</v>
      </c>
      <c r="E26" s="843" t="s">
        <v>23</v>
      </c>
      <c r="F26" s="843" t="s">
        <v>23</v>
      </c>
      <c r="G26" s="825"/>
      <c r="H26" s="825"/>
      <c r="I26" s="825"/>
      <c r="J26" s="825"/>
      <c r="K26" s="825"/>
      <c r="L26" s="825"/>
    </row>
    <row r="27" spans="1:12" ht="16.5" thickBot="1" x14ac:dyDescent="0.3">
      <c r="A27" s="825"/>
      <c r="B27" s="832" t="s">
        <v>33</v>
      </c>
      <c r="C27" s="844">
        <v>43</v>
      </c>
      <c r="D27" s="844">
        <v>52</v>
      </c>
      <c r="E27" s="844">
        <v>60</v>
      </c>
      <c r="F27" s="844">
        <v>65</v>
      </c>
      <c r="G27" s="825"/>
      <c r="H27" s="825"/>
      <c r="I27" s="825"/>
      <c r="J27" s="825"/>
      <c r="K27" s="825"/>
      <c r="L27" s="825"/>
    </row>
    <row r="28" spans="1:12" ht="16.5" thickBot="1" x14ac:dyDescent="0.3">
      <c r="A28" s="825"/>
      <c r="B28" s="832" t="s">
        <v>431</v>
      </c>
      <c r="C28" s="845">
        <f>C57</f>
        <v>93892</v>
      </c>
      <c r="D28" s="845">
        <f>D57</f>
        <v>92892</v>
      </c>
      <c r="E28" s="845">
        <f t="shared" ref="E28:F28" si="0">E57</f>
        <v>91392</v>
      </c>
      <c r="F28" s="845">
        <f t="shared" si="0"/>
        <v>91392</v>
      </c>
      <c r="G28" s="825"/>
      <c r="H28" s="825"/>
      <c r="I28" s="825"/>
      <c r="J28" s="825"/>
      <c r="K28" s="825"/>
      <c r="L28" s="825"/>
    </row>
    <row r="29" spans="1:12" ht="16.5" thickBot="1" x14ac:dyDescent="0.3">
      <c r="A29" s="825"/>
      <c r="B29" s="832" t="s">
        <v>432</v>
      </c>
      <c r="C29" s="845">
        <f>C28/C27</f>
        <v>2183.5348837209303</v>
      </c>
      <c r="D29" s="845">
        <f t="shared" ref="D29:F29" si="1">D28/D27</f>
        <v>1786.3846153846155</v>
      </c>
      <c r="E29" s="845">
        <f t="shared" si="1"/>
        <v>1523.2</v>
      </c>
      <c r="F29" s="845">
        <f t="shared" si="1"/>
        <v>1406.0307692307692</v>
      </c>
      <c r="G29" s="825"/>
      <c r="H29" s="825"/>
      <c r="I29" s="825"/>
      <c r="J29" s="825"/>
      <c r="K29" s="825"/>
      <c r="L29" s="825"/>
    </row>
    <row r="30" spans="1:12" ht="16.5" thickBot="1" x14ac:dyDescent="0.3">
      <c r="A30" s="825"/>
      <c r="B30" s="832" t="s">
        <v>433</v>
      </c>
      <c r="C30" s="830" t="s">
        <v>499</v>
      </c>
      <c r="D30" s="846">
        <f>D27/C27-1</f>
        <v>0.20930232558139528</v>
      </c>
      <c r="E30" s="846">
        <f t="shared" ref="E30:F32" si="2">E27/D27-1</f>
        <v>0.15384615384615374</v>
      </c>
      <c r="F30" s="846">
        <f t="shared" si="2"/>
        <v>8.3333333333333259E-2</v>
      </c>
      <c r="G30" s="825"/>
      <c r="H30" s="847"/>
      <c r="I30" s="847"/>
      <c r="J30" s="847"/>
      <c r="K30" s="847"/>
      <c r="L30" s="847"/>
    </row>
    <row r="31" spans="1:12" ht="16.5" thickBot="1" x14ac:dyDescent="0.3">
      <c r="A31" s="825"/>
      <c r="B31" s="832" t="s">
        <v>434</v>
      </c>
      <c r="C31" s="830" t="s">
        <v>499</v>
      </c>
      <c r="D31" s="846">
        <f>D28/C28-1</f>
        <v>-1.0650534656839739E-2</v>
      </c>
      <c r="E31" s="846">
        <f t="shared" si="2"/>
        <v>-1.614778452396326E-2</v>
      </c>
      <c r="F31" s="846">
        <f t="shared" si="2"/>
        <v>0</v>
      </c>
      <c r="G31" s="825"/>
      <c r="H31" s="825"/>
      <c r="I31" s="825"/>
      <c r="J31" s="825"/>
      <c r="K31" s="825"/>
      <c r="L31" s="825"/>
    </row>
    <row r="32" spans="1:12" ht="32.25" thickBot="1" x14ac:dyDescent="0.3">
      <c r="A32" s="825"/>
      <c r="B32" s="832" t="s">
        <v>47</v>
      </c>
      <c r="C32" s="830" t="s">
        <v>499</v>
      </c>
      <c r="D32" s="846">
        <f>D29/C29-1</f>
        <v>-0.18188409596623289</v>
      </c>
      <c r="E32" s="846">
        <f t="shared" si="2"/>
        <v>-0.14732807992076824</v>
      </c>
      <c r="F32" s="846">
        <f t="shared" si="2"/>
        <v>-7.6923076923076983E-2</v>
      </c>
      <c r="G32" s="825"/>
      <c r="H32" s="825"/>
      <c r="I32" s="825"/>
      <c r="J32" s="825"/>
      <c r="K32" s="825"/>
      <c r="L32" s="825"/>
    </row>
    <row r="33" spans="1:12" ht="16.5" thickBot="1" x14ac:dyDescent="0.3">
      <c r="A33" s="825"/>
      <c r="B33" s="2613" t="s">
        <v>537</v>
      </c>
      <c r="C33" s="2614"/>
      <c r="D33" s="2614"/>
      <c r="E33" s="2614"/>
      <c r="F33" s="2615"/>
      <c r="G33" s="825"/>
      <c r="H33" s="825"/>
      <c r="I33" s="825"/>
      <c r="J33" s="825"/>
      <c r="K33" s="825"/>
      <c r="L33" s="825"/>
    </row>
    <row r="34" spans="1:12" ht="15.75" x14ac:dyDescent="0.25">
      <c r="A34" s="825"/>
      <c r="B34" s="2602"/>
      <c r="C34" s="842">
        <v>2023</v>
      </c>
      <c r="D34" s="842">
        <v>2024</v>
      </c>
      <c r="E34" s="842">
        <v>2025</v>
      </c>
      <c r="F34" s="842">
        <v>2026</v>
      </c>
      <c r="G34" s="825"/>
      <c r="H34" s="825"/>
      <c r="I34" s="825"/>
      <c r="J34" s="825"/>
      <c r="K34" s="825"/>
      <c r="L34" s="825"/>
    </row>
    <row r="35" spans="1:12" ht="16.5" thickBot="1" x14ac:dyDescent="0.3">
      <c r="A35" s="825"/>
      <c r="B35" s="2603"/>
      <c r="C35" s="843" t="s">
        <v>22</v>
      </c>
      <c r="D35" s="843" t="s">
        <v>23</v>
      </c>
      <c r="E35" s="843" t="s">
        <v>23</v>
      </c>
      <c r="F35" s="843" t="s">
        <v>23</v>
      </c>
      <c r="G35" s="825"/>
      <c r="H35" s="825"/>
      <c r="I35" s="825"/>
      <c r="J35" s="825"/>
      <c r="K35" s="825"/>
      <c r="L35" s="825"/>
    </row>
    <row r="36" spans="1:12" ht="16.5" thickBot="1" x14ac:dyDescent="0.3">
      <c r="A36" s="825"/>
      <c r="B36" s="848" t="s">
        <v>436</v>
      </c>
      <c r="C36" s="849">
        <f>C37+C38</f>
        <v>77012</v>
      </c>
      <c r="D36" s="849">
        <f>D37+D38</f>
        <v>77012</v>
      </c>
      <c r="E36" s="849">
        <f t="shared" ref="E36:F36" si="3">E37+E38</f>
        <v>77012</v>
      </c>
      <c r="F36" s="849">
        <f t="shared" si="3"/>
        <v>77012</v>
      </c>
      <c r="G36" s="825"/>
      <c r="H36" s="825"/>
      <c r="I36" s="825"/>
      <c r="J36" s="825"/>
      <c r="K36" s="825"/>
      <c r="L36" s="825"/>
    </row>
    <row r="37" spans="1:12" ht="16.5" thickBot="1" x14ac:dyDescent="0.3">
      <c r="A37" s="825"/>
      <c r="B37" s="850" t="s">
        <v>437</v>
      </c>
      <c r="C37" s="851">
        <v>77012</v>
      </c>
      <c r="D37" s="852">
        <v>77012</v>
      </c>
      <c r="E37" s="852">
        <v>77012</v>
      </c>
      <c r="F37" s="852">
        <v>77012</v>
      </c>
      <c r="G37" s="825"/>
      <c r="H37" s="825"/>
      <c r="I37" s="825"/>
      <c r="J37" s="825"/>
      <c r="K37" s="825"/>
      <c r="L37" s="825"/>
    </row>
    <row r="38" spans="1:12" ht="16.5" thickBot="1" x14ac:dyDescent="0.3">
      <c r="A38" s="825"/>
      <c r="B38" s="850" t="s">
        <v>438</v>
      </c>
      <c r="C38" s="852"/>
      <c r="D38" s="852"/>
      <c r="E38" s="852"/>
      <c r="F38" s="852"/>
      <c r="G38" s="825"/>
      <c r="H38" s="825"/>
      <c r="I38" s="825"/>
      <c r="J38" s="825"/>
      <c r="K38" s="825"/>
      <c r="L38" s="825"/>
    </row>
    <row r="39" spans="1:12" ht="32.25" thickBot="1" x14ac:dyDescent="0.3">
      <c r="A39" s="825"/>
      <c r="B39" s="848" t="s">
        <v>478</v>
      </c>
      <c r="C39" s="849">
        <f>C40+C41</f>
        <v>13130</v>
      </c>
      <c r="D39" s="849">
        <f>D40+D41</f>
        <v>13130</v>
      </c>
      <c r="E39" s="849">
        <f t="shared" ref="E39:F39" si="4">E40+E41</f>
        <v>13130</v>
      </c>
      <c r="F39" s="849">
        <f t="shared" si="4"/>
        <v>13130</v>
      </c>
      <c r="G39" s="825"/>
      <c r="H39" s="825"/>
      <c r="I39" s="825"/>
      <c r="J39" s="825"/>
      <c r="K39" s="825"/>
      <c r="L39" s="825"/>
    </row>
    <row r="40" spans="1:12" ht="16.5" thickBot="1" x14ac:dyDescent="0.3">
      <c r="A40" s="825"/>
      <c r="B40" s="850" t="s">
        <v>437</v>
      </c>
      <c r="C40" s="851">
        <v>13130</v>
      </c>
      <c r="D40" s="849">
        <v>13130</v>
      </c>
      <c r="E40" s="849">
        <v>13130</v>
      </c>
      <c r="F40" s="849">
        <v>13130</v>
      </c>
      <c r="G40" s="825"/>
      <c r="H40" s="825"/>
      <c r="I40" s="847"/>
      <c r="J40" s="825"/>
      <c r="K40" s="825"/>
      <c r="L40" s="825"/>
    </row>
    <row r="41" spans="1:12" ht="16.5" thickBot="1" x14ac:dyDescent="0.3">
      <c r="A41" s="825"/>
      <c r="B41" s="850" t="s">
        <v>438</v>
      </c>
      <c r="C41" s="852"/>
      <c r="D41" s="849"/>
      <c r="E41" s="849"/>
      <c r="F41" s="849"/>
      <c r="G41" s="825"/>
      <c r="H41" s="825"/>
      <c r="I41" s="847"/>
      <c r="J41" s="825"/>
      <c r="K41" s="825"/>
      <c r="L41" s="825"/>
    </row>
    <row r="42" spans="1:12" ht="16.5" thickBot="1" x14ac:dyDescent="0.3">
      <c r="A42" s="825"/>
      <c r="B42" s="848" t="s">
        <v>440</v>
      </c>
      <c r="C42" s="852">
        <f>C43+C44</f>
        <v>3750</v>
      </c>
      <c r="D42" s="849">
        <f>D43+D44</f>
        <v>2750</v>
      </c>
      <c r="E42" s="849">
        <f t="shared" ref="E42:F42" si="5">E43+E44</f>
        <v>1250</v>
      </c>
      <c r="F42" s="849">
        <f t="shared" si="5"/>
        <v>1250</v>
      </c>
      <c r="G42" s="825"/>
      <c r="H42" s="825"/>
      <c r="I42" s="825"/>
      <c r="J42" s="825"/>
      <c r="K42" s="825"/>
      <c r="L42" s="825"/>
    </row>
    <row r="43" spans="1:12" ht="16.5" thickBot="1" x14ac:dyDescent="0.3">
      <c r="A43" s="825"/>
      <c r="B43" s="850" t="s">
        <v>437</v>
      </c>
      <c r="C43" s="852">
        <v>3750</v>
      </c>
      <c r="D43" s="849">
        <v>2750</v>
      </c>
      <c r="E43" s="849">
        <v>1250</v>
      </c>
      <c r="F43" s="849">
        <v>1250</v>
      </c>
      <c r="G43" s="825"/>
      <c r="H43" s="825"/>
      <c r="I43" s="825"/>
      <c r="J43" s="825"/>
      <c r="K43" s="825"/>
      <c r="L43" s="825"/>
    </row>
    <row r="44" spans="1:12" ht="16.5" thickBot="1" x14ac:dyDescent="0.3">
      <c r="A44" s="825"/>
      <c r="B44" s="850" t="s">
        <v>438</v>
      </c>
      <c r="C44" s="852"/>
      <c r="D44" s="852"/>
      <c r="E44" s="852"/>
      <c r="F44" s="852"/>
      <c r="G44" s="825"/>
      <c r="H44" s="825"/>
      <c r="I44" s="825"/>
      <c r="J44" s="825"/>
      <c r="K44" s="825"/>
      <c r="L44" s="825"/>
    </row>
    <row r="45" spans="1:12" ht="16.5" thickBot="1" x14ac:dyDescent="0.3">
      <c r="A45" s="825"/>
      <c r="B45" s="848" t="s">
        <v>441</v>
      </c>
      <c r="C45" s="852"/>
      <c r="D45" s="849"/>
      <c r="E45" s="849"/>
      <c r="F45" s="849"/>
      <c r="G45" s="825"/>
      <c r="H45" s="825"/>
      <c r="I45" s="825"/>
      <c r="J45" s="825"/>
      <c r="K45" s="825"/>
      <c r="L45" s="825"/>
    </row>
    <row r="46" spans="1:12" ht="16.5" thickBot="1" x14ac:dyDescent="0.3">
      <c r="A46" s="825"/>
      <c r="B46" s="850" t="s">
        <v>437</v>
      </c>
      <c r="C46" s="852"/>
      <c r="D46" s="849"/>
      <c r="E46" s="849"/>
      <c r="F46" s="849"/>
      <c r="G46" s="825"/>
      <c r="H46" s="825"/>
      <c r="I46" s="825"/>
      <c r="J46" s="825"/>
      <c r="K46" s="825"/>
      <c r="L46" s="825"/>
    </row>
    <row r="47" spans="1:12" ht="16.5" thickBot="1" x14ac:dyDescent="0.3">
      <c r="A47" s="825"/>
      <c r="B47" s="850" t="s">
        <v>438</v>
      </c>
      <c r="C47" s="852"/>
      <c r="D47" s="849"/>
      <c r="E47" s="849"/>
      <c r="F47" s="849"/>
      <c r="G47" s="825"/>
      <c r="H47" s="825"/>
      <c r="I47" s="825"/>
      <c r="J47" s="825"/>
      <c r="K47" s="825"/>
      <c r="L47" s="825"/>
    </row>
    <row r="48" spans="1:12" ht="16.5" thickBot="1" x14ac:dyDescent="0.3">
      <c r="A48" s="825"/>
      <c r="B48" s="848" t="s">
        <v>442</v>
      </c>
      <c r="C48" s="852">
        <f>C49+C50</f>
        <v>0</v>
      </c>
      <c r="D48" s="849">
        <f>D49+D50</f>
        <v>0</v>
      </c>
      <c r="E48" s="849">
        <f>E49+E50</f>
        <v>0</v>
      </c>
      <c r="F48" s="849">
        <f>F49+F50</f>
        <v>0</v>
      </c>
      <c r="G48" s="825"/>
      <c r="H48" s="825"/>
      <c r="I48" s="825"/>
      <c r="J48" s="825"/>
      <c r="K48" s="825"/>
      <c r="L48" s="825"/>
    </row>
    <row r="49" spans="1:13" ht="16.5" thickBot="1" x14ac:dyDescent="0.3">
      <c r="A49" s="825"/>
      <c r="B49" s="850" t="s">
        <v>437</v>
      </c>
      <c r="C49" s="852"/>
      <c r="D49" s="849"/>
      <c r="E49" s="849"/>
      <c r="F49" s="849"/>
      <c r="G49" s="825"/>
      <c r="H49" s="825"/>
      <c r="I49" s="825"/>
      <c r="J49" s="825"/>
      <c r="K49" s="825"/>
      <c r="L49" s="825"/>
    </row>
    <row r="50" spans="1:13" ht="16.5" thickBot="1" x14ac:dyDescent="0.3">
      <c r="A50" s="825"/>
      <c r="B50" s="850" t="s">
        <v>438</v>
      </c>
      <c r="C50" s="852"/>
      <c r="D50" s="849"/>
      <c r="E50" s="849"/>
      <c r="F50" s="849"/>
      <c r="G50" s="825"/>
      <c r="H50" s="825"/>
      <c r="I50" s="825"/>
      <c r="J50" s="853"/>
      <c r="K50" s="825"/>
      <c r="L50" s="825"/>
    </row>
    <row r="51" spans="1:13" ht="16.5" thickBot="1" x14ac:dyDescent="0.3">
      <c r="A51" s="825"/>
      <c r="B51" s="848" t="s">
        <v>443</v>
      </c>
      <c r="C51" s="852">
        <f>C52+C53</f>
        <v>0</v>
      </c>
      <c r="D51" s="849">
        <f t="shared" ref="D51:F51" si="6">D52+D53</f>
        <v>0</v>
      </c>
      <c r="E51" s="849">
        <f t="shared" si="6"/>
        <v>0</v>
      </c>
      <c r="F51" s="849">
        <f t="shared" si="6"/>
        <v>0</v>
      </c>
      <c r="G51" s="825"/>
      <c r="H51" s="825"/>
      <c r="I51" s="825"/>
      <c r="J51" s="825"/>
      <c r="K51" s="825"/>
      <c r="L51" s="825"/>
    </row>
    <row r="52" spans="1:13" ht="16.5" thickBot="1" x14ac:dyDescent="0.3">
      <c r="A52" s="825"/>
      <c r="B52" s="850" t="s">
        <v>437</v>
      </c>
      <c r="C52" s="851"/>
      <c r="D52" s="849"/>
      <c r="E52" s="849"/>
      <c r="F52" s="849"/>
      <c r="G52" s="825"/>
      <c r="H52" s="825"/>
      <c r="I52" s="825"/>
      <c r="J52" s="825"/>
      <c r="K52" s="825"/>
      <c r="L52" s="825"/>
    </row>
    <row r="53" spans="1:13" ht="16.5" thickBot="1" x14ac:dyDescent="0.3">
      <c r="A53" s="825"/>
      <c r="B53" s="850" t="s">
        <v>438</v>
      </c>
      <c r="C53" s="852"/>
      <c r="D53" s="849"/>
      <c r="E53" s="849"/>
      <c r="F53" s="849"/>
      <c r="G53" s="825"/>
      <c r="H53" s="825"/>
      <c r="I53" s="825"/>
      <c r="J53" s="825"/>
      <c r="K53" s="825"/>
      <c r="L53" s="825"/>
    </row>
    <row r="54" spans="1:13" ht="32.25" thickBot="1" x14ac:dyDescent="0.3">
      <c r="A54" s="825"/>
      <c r="B54" s="848" t="s">
        <v>444</v>
      </c>
      <c r="C54" s="852">
        <v>0</v>
      </c>
      <c r="D54" s="849">
        <v>0</v>
      </c>
      <c r="E54" s="849">
        <f>D54*1.03*0.99</f>
        <v>0</v>
      </c>
      <c r="F54" s="849">
        <f>E54*1.03*0.99</f>
        <v>0</v>
      </c>
      <c r="G54" s="825"/>
      <c r="H54" s="825"/>
      <c r="I54" s="854"/>
      <c r="J54" s="825"/>
      <c r="K54" s="825"/>
      <c r="L54" s="825"/>
    </row>
    <row r="55" spans="1:13" ht="16.5" thickBot="1" x14ac:dyDescent="0.3">
      <c r="A55" s="825"/>
      <c r="B55" s="850" t="s">
        <v>437</v>
      </c>
      <c r="C55" s="852"/>
      <c r="D55" s="493"/>
      <c r="E55" s="493"/>
      <c r="F55" s="493"/>
      <c r="G55" s="825"/>
      <c r="H55" s="825"/>
      <c r="I55" s="825"/>
      <c r="J55" s="825"/>
      <c r="K55" s="280"/>
      <c r="L55" s="280"/>
      <c r="M55" s="359"/>
    </row>
    <row r="56" spans="1:13" ht="16.5" thickBot="1" x14ac:dyDescent="0.3">
      <c r="A56" s="825"/>
      <c r="B56" s="850" t="s">
        <v>438</v>
      </c>
      <c r="C56" s="852"/>
      <c r="D56" s="494"/>
      <c r="E56" s="493"/>
      <c r="F56" s="493"/>
      <c r="G56" s="825"/>
      <c r="H56" s="825"/>
      <c r="I56" s="825"/>
      <c r="J56" s="825"/>
      <c r="K56" s="825"/>
      <c r="L56" s="825"/>
    </row>
    <row r="57" spans="1:13" ht="16.5" thickBot="1" x14ac:dyDescent="0.3">
      <c r="A57" s="825"/>
      <c r="B57" s="855" t="s">
        <v>457</v>
      </c>
      <c r="C57" s="852">
        <f>C54+C51+C48+C45+C42+C39+C36</f>
        <v>93892</v>
      </c>
      <c r="D57" s="852">
        <f>D54+D51+D48+D45+D42+D39+D36</f>
        <v>92892</v>
      </c>
      <c r="E57" s="852">
        <f t="shared" ref="E57:F57" si="7">E54+E51+E48+E45+E42+E39+E36</f>
        <v>91392</v>
      </c>
      <c r="F57" s="852">
        <f t="shared" si="7"/>
        <v>91392</v>
      </c>
      <c r="G57" s="825"/>
      <c r="H57" s="825"/>
      <c r="I57" s="825"/>
      <c r="J57" s="825"/>
      <c r="K57" s="825"/>
      <c r="L57" s="825"/>
    </row>
    <row r="58" spans="1:13" ht="16.5" thickBot="1" x14ac:dyDescent="0.3">
      <c r="A58" s="825"/>
      <c r="B58" s="856" t="s">
        <v>482</v>
      </c>
      <c r="C58" s="857">
        <f>IF(C57-C28=0,0,"Error")</f>
        <v>0</v>
      </c>
      <c r="D58" s="857">
        <f>IF(D57-D28=0,0,"Error")</f>
        <v>0</v>
      </c>
      <c r="E58" s="857">
        <f>IF(E57-E28=0,0,"Error")</f>
        <v>0</v>
      </c>
      <c r="F58" s="857">
        <f>IF(F57-F28=0,0,"Error")</f>
        <v>0</v>
      </c>
      <c r="G58" s="825"/>
      <c r="H58" s="825"/>
      <c r="I58" s="825"/>
      <c r="J58" s="825"/>
      <c r="K58" s="825"/>
      <c r="L58" s="825"/>
    </row>
    <row r="59" spans="1:13" ht="32.25" hidden="1" thickBot="1" x14ac:dyDescent="0.3">
      <c r="A59" s="825"/>
      <c r="B59" s="858" t="s">
        <v>804</v>
      </c>
      <c r="C59" s="2645"/>
      <c r="D59" s="2646"/>
      <c r="E59" s="2646"/>
      <c r="F59" s="2647"/>
      <c r="G59" s="825"/>
      <c r="H59" s="825"/>
      <c r="I59" s="825"/>
      <c r="J59" s="825"/>
      <c r="K59" s="825"/>
      <c r="L59" s="825"/>
    </row>
    <row r="60" spans="1:13" ht="26.25" hidden="1" customHeight="1" x14ac:dyDescent="0.25">
      <c r="A60" s="825"/>
      <c r="B60" s="832" t="s">
        <v>427</v>
      </c>
      <c r="C60" s="2607"/>
      <c r="D60" s="2608"/>
      <c r="E60" s="2608"/>
      <c r="F60" s="2609"/>
      <c r="G60" s="825"/>
      <c r="H60" s="825"/>
      <c r="I60" s="825"/>
      <c r="J60" s="825"/>
      <c r="K60" s="825"/>
      <c r="L60" s="825"/>
    </row>
    <row r="61" spans="1:13" ht="16.5" hidden="1" thickBot="1" x14ac:dyDescent="0.3">
      <c r="A61" s="825"/>
      <c r="B61" s="832" t="s">
        <v>21</v>
      </c>
      <c r="C61" s="2610"/>
      <c r="D61" s="2611"/>
      <c r="E61" s="2611"/>
      <c r="F61" s="2612"/>
      <c r="G61" s="825"/>
      <c r="H61" s="825"/>
      <c r="I61" s="825"/>
      <c r="J61" s="825"/>
      <c r="K61" s="825"/>
      <c r="L61" s="825"/>
    </row>
    <row r="62" spans="1:13" ht="12.75" hidden="1" customHeight="1" x14ac:dyDescent="0.25">
      <c r="A62" s="825"/>
      <c r="B62" s="859" t="s">
        <v>805</v>
      </c>
      <c r="C62" s="2642" t="s">
        <v>801</v>
      </c>
      <c r="D62" s="2640"/>
      <c r="E62" s="2640"/>
      <c r="F62" s="2641"/>
      <c r="G62" s="825"/>
      <c r="H62" s="825"/>
      <c r="I62" s="825"/>
      <c r="J62" s="825"/>
      <c r="K62" s="825"/>
      <c r="L62" s="825"/>
    </row>
    <row r="63" spans="1:13" ht="12.75" customHeight="1" thickBot="1" x14ac:dyDescent="0.3">
      <c r="A63" s="825"/>
      <c r="B63" s="840" t="s">
        <v>806</v>
      </c>
      <c r="C63" s="2633" t="s">
        <v>807</v>
      </c>
      <c r="D63" s="2634"/>
      <c r="E63" s="2634"/>
      <c r="F63" s="2635"/>
      <c r="G63" s="825"/>
      <c r="H63" s="825"/>
      <c r="I63" s="825"/>
      <c r="J63" s="825"/>
      <c r="K63" s="825"/>
      <c r="L63" s="825"/>
    </row>
    <row r="64" spans="1:13" ht="24" customHeight="1" thickBot="1" x14ac:dyDescent="0.3">
      <c r="A64" s="825"/>
      <c r="B64" s="841" t="s">
        <v>427</v>
      </c>
      <c r="C64" s="2636" t="s">
        <v>808</v>
      </c>
      <c r="D64" s="2637"/>
      <c r="E64" s="2637"/>
      <c r="F64" s="2638"/>
      <c r="G64" s="825"/>
      <c r="H64" s="825"/>
      <c r="I64" s="825"/>
      <c r="J64" s="825"/>
      <c r="K64" s="825"/>
      <c r="L64" s="825"/>
    </row>
    <row r="65" spans="1:12" ht="16.5" thickBot="1" x14ac:dyDescent="0.3">
      <c r="A65" s="825"/>
      <c r="B65" s="841" t="s">
        <v>21</v>
      </c>
      <c r="C65" s="2633" t="s">
        <v>809</v>
      </c>
      <c r="D65" s="2634"/>
      <c r="E65" s="2634"/>
      <c r="F65" s="2635"/>
      <c r="G65" s="825"/>
      <c r="H65" s="825"/>
      <c r="I65" s="825"/>
      <c r="J65" s="825"/>
      <c r="K65" s="825"/>
      <c r="L65" s="825"/>
    </row>
    <row r="66" spans="1:12" ht="24" customHeight="1" x14ac:dyDescent="0.25">
      <c r="A66" s="825"/>
      <c r="B66" s="2602"/>
      <c r="C66" s="842">
        <v>2023</v>
      </c>
      <c r="D66" s="842">
        <v>2024</v>
      </c>
      <c r="E66" s="842">
        <v>2025</v>
      </c>
      <c r="F66" s="842">
        <v>2026</v>
      </c>
      <c r="G66" s="825"/>
      <c r="H66" s="825"/>
      <c r="I66" s="825"/>
      <c r="J66" s="825"/>
      <c r="K66" s="825"/>
      <c r="L66" s="825"/>
    </row>
    <row r="67" spans="1:12" ht="16.5" thickBot="1" x14ac:dyDescent="0.3">
      <c r="A67" s="825"/>
      <c r="B67" s="2603"/>
      <c r="C67" s="843" t="s">
        <v>22</v>
      </c>
      <c r="D67" s="843" t="s">
        <v>23</v>
      </c>
      <c r="E67" s="843" t="s">
        <v>23</v>
      </c>
      <c r="F67" s="843" t="s">
        <v>23</v>
      </c>
      <c r="G67" s="825"/>
      <c r="H67" s="825"/>
      <c r="I67" s="825"/>
      <c r="J67" s="825"/>
      <c r="K67" s="825"/>
      <c r="L67" s="825"/>
    </row>
    <row r="68" spans="1:12" ht="16.5" thickBot="1" x14ac:dyDescent="0.3">
      <c r="A68" s="825"/>
      <c r="B68" s="841" t="s">
        <v>33</v>
      </c>
      <c r="C68" s="841">
        <v>109</v>
      </c>
      <c r="D68" s="860">
        <v>170</v>
      </c>
      <c r="E68" s="860">
        <v>190</v>
      </c>
      <c r="F68" s="860">
        <v>210</v>
      </c>
      <c r="G68" s="825"/>
      <c r="H68" s="825"/>
      <c r="I68" s="825"/>
      <c r="J68" s="825"/>
      <c r="K68" s="825"/>
      <c r="L68" s="825"/>
    </row>
    <row r="69" spans="1:12" ht="16.5" thickBot="1" x14ac:dyDescent="0.3">
      <c r="A69" s="825"/>
      <c r="B69" s="832" t="s">
        <v>431</v>
      </c>
      <c r="C69" s="845">
        <f>C98</f>
        <v>20000</v>
      </c>
      <c r="D69" s="845">
        <f t="shared" ref="D69:F69" si="8">D98</f>
        <v>14000</v>
      </c>
      <c r="E69" s="845">
        <f t="shared" si="8"/>
        <v>14000</v>
      </c>
      <c r="F69" s="845">
        <f t="shared" si="8"/>
        <v>14000</v>
      </c>
      <c r="G69" s="825"/>
      <c r="H69" s="825"/>
      <c r="I69" s="825"/>
      <c r="J69" s="825"/>
      <c r="K69" s="825"/>
      <c r="L69" s="825"/>
    </row>
    <row r="70" spans="1:12" ht="16.5" thickBot="1" x14ac:dyDescent="0.3">
      <c r="A70" s="825"/>
      <c r="B70" s="832" t="s">
        <v>432</v>
      </c>
      <c r="C70" s="845">
        <f>C69/C68</f>
        <v>183.48623853211009</v>
      </c>
      <c r="D70" s="845">
        <f>D69/D68</f>
        <v>82.352941176470594</v>
      </c>
      <c r="E70" s="845">
        <f>E69/E68</f>
        <v>73.684210526315795</v>
      </c>
      <c r="F70" s="845">
        <f>F69/F68</f>
        <v>66.666666666666671</v>
      </c>
      <c r="G70" s="825"/>
      <c r="H70" s="825"/>
      <c r="I70" s="825"/>
      <c r="J70" s="825"/>
      <c r="K70" s="825"/>
      <c r="L70" s="825"/>
    </row>
    <row r="71" spans="1:12" ht="16.5" thickBot="1" x14ac:dyDescent="0.3">
      <c r="A71" s="825"/>
      <c r="B71" s="832" t="s">
        <v>433</v>
      </c>
      <c r="C71" s="830"/>
      <c r="D71" s="846">
        <f>D68/C68-1</f>
        <v>0.55963302752293576</v>
      </c>
      <c r="E71" s="846">
        <f>E68/D68-1</f>
        <v>0.11764705882352944</v>
      </c>
      <c r="F71" s="846">
        <f>F68/E68-1</f>
        <v>0.10526315789473695</v>
      </c>
      <c r="G71" s="825"/>
      <c r="H71" s="825"/>
      <c r="I71" s="825"/>
      <c r="J71" s="825"/>
      <c r="K71" s="825"/>
      <c r="L71" s="825"/>
    </row>
    <row r="72" spans="1:12" ht="16.5" thickBot="1" x14ac:dyDescent="0.3">
      <c r="A72" s="825"/>
      <c r="B72" s="832" t="s">
        <v>434</v>
      </c>
      <c r="C72" s="830"/>
      <c r="D72" s="846">
        <f>D69/C69-1</f>
        <v>-0.30000000000000004</v>
      </c>
      <c r="E72" s="846">
        <f t="shared" ref="E72:F73" si="9">E69/D69-1</f>
        <v>0</v>
      </c>
      <c r="F72" s="846">
        <f t="shared" si="9"/>
        <v>0</v>
      </c>
      <c r="G72" s="825"/>
      <c r="H72" s="825"/>
      <c r="I72" s="825"/>
      <c r="J72" s="825"/>
      <c r="K72" s="825"/>
      <c r="L72" s="825"/>
    </row>
    <row r="73" spans="1:12" ht="32.25" thickBot="1" x14ac:dyDescent="0.3">
      <c r="A73" s="825"/>
      <c r="B73" s="832" t="s">
        <v>47</v>
      </c>
      <c r="C73" s="830"/>
      <c r="D73" s="846">
        <f>D70/C70-1</f>
        <v>-0.55117647058823527</v>
      </c>
      <c r="E73" s="846">
        <f t="shared" si="9"/>
        <v>-0.10526315789473684</v>
      </c>
      <c r="F73" s="846">
        <f t="shared" si="9"/>
        <v>-9.5238095238095233E-2</v>
      </c>
      <c r="G73" s="825"/>
      <c r="H73" s="825"/>
      <c r="I73" s="825"/>
      <c r="J73" s="825"/>
      <c r="K73" s="825"/>
      <c r="L73" s="825"/>
    </row>
    <row r="74" spans="1:12" ht="16.5" thickBot="1" x14ac:dyDescent="0.3">
      <c r="A74" s="825"/>
      <c r="B74" s="2613" t="s">
        <v>810</v>
      </c>
      <c r="C74" s="2614"/>
      <c r="D74" s="2614"/>
      <c r="E74" s="2614"/>
      <c r="F74" s="2615"/>
      <c r="G74" s="825"/>
      <c r="H74" s="825"/>
      <c r="I74" s="825"/>
      <c r="J74" s="825"/>
      <c r="K74" s="825"/>
      <c r="L74" s="825"/>
    </row>
    <row r="75" spans="1:12" ht="15.75" x14ac:dyDescent="0.25">
      <c r="A75" s="825"/>
      <c r="B75" s="2602"/>
      <c r="C75" s="842">
        <v>2021</v>
      </c>
      <c r="D75" s="842">
        <v>2022</v>
      </c>
      <c r="E75" s="842">
        <v>2023</v>
      </c>
      <c r="F75" s="842">
        <v>2024</v>
      </c>
      <c r="G75" s="825"/>
      <c r="H75" s="825"/>
      <c r="I75" s="825"/>
      <c r="J75" s="825"/>
      <c r="K75" s="825"/>
      <c r="L75" s="825"/>
    </row>
    <row r="76" spans="1:12" ht="16.5" thickBot="1" x14ac:dyDescent="0.3">
      <c r="A76" s="825"/>
      <c r="B76" s="2603"/>
      <c r="C76" s="843" t="s">
        <v>22</v>
      </c>
      <c r="D76" s="843" t="s">
        <v>23</v>
      </c>
      <c r="E76" s="843" t="s">
        <v>23</v>
      </c>
      <c r="F76" s="843" t="s">
        <v>23</v>
      </c>
      <c r="G76" s="825"/>
      <c r="H76" s="825"/>
      <c r="I76" s="825"/>
      <c r="J76" s="825"/>
      <c r="K76" s="825"/>
      <c r="L76" s="825"/>
    </row>
    <row r="77" spans="1:12" ht="16.5" thickBot="1" x14ac:dyDescent="0.3">
      <c r="A77" s="825"/>
      <c r="B77" s="848" t="s">
        <v>436</v>
      </c>
      <c r="C77" s="849"/>
      <c r="D77" s="849"/>
      <c r="E77" s="849"/>
      <c r="F77" s="849"/>
      <c r="G77" s="825"/>
      <c r="H77" s="825"/>
      <c r="I77" s="825"/>
      <c r="J77" s="825"/>
      <c r="K77" s="825"/>
      <c r="L77" s="825"/>
    </row>
    <row r="78" spans="1:12" ht="16.5" thickBot="1" x14ac:dyDescent="0.3">
      <c r="A78" s="825"/>
      <c r="B78" s="850" t="s">
        <v>437</v>
      </c>
      <c r="C78" s="852"/>
      <c r="D78" s="861"/>
      <c r="E78" s="861"/>
      <c r="F78" s="861"/>
      <c r="G78" s="825"/>
      <c r="H78" s="825"/>
      <c r="I78" s="825"/>
      <c r="J78" s="825"/>
      <c r="K78" s="825"/>
      <c r="L78" s="825"/>
    </row>
    <row r="79" spans="1:12" ht="16.5" thickBot="1" x14ac:dyDescent="0.3">
      <c r="A79" s="825"/>
      <c r="B79" s="850" t="s">
        <v>438</v>
      </c>
      <c r="C79" s="852"/>
      <c r="D79" s="861"/>
      <c r="E79" s="861"/>
      <c r="F79" s="861"/>
      <c r="G79" s="825"/>
      <c r="H79" s="825"/>
      <c r="I79" s="825"/>
      <c r="J79" s="825"/>
      <c r="K79" s="825"/>
      <c r="L79" s="825"/>
    </row>
    <row r="80" spans="1:12" ht="32.25" thickBot="1" x14ac:dyDescent="0.3">
      <c r="A80" s="825"/>
      <c r="B80" s="848" t="s">
        <v>478</v>
      </c>
      <c r="C80" s="849"/>
      <c r="D80" s="849"/>
      <c r="E80" s="849"/>
      <c r="F80" s="849"/>
      <c r="G80" s="825"/>
      <c r="H80" s="825"/>
      <c r="I80" s="825"/>
      <c r="J80" s="825"/>
      <c r="K80" s="825"/>
      <c r="L80" s="825"/>
    </row>
    <row r="81" spans="1:12" ht="16.5" thickBot="1" x14ac:dyDescent="0.3">
      <c r="A81" s="825"/>
      <c r="B81" s="850" t="s">
        <v>437</v>
      </c>
      <c r="C81" s="852"/>
      <c r="D81" s="849"/>
      <c r="E81" s="849"/>
      <c r="F81" s="849"/>
      <c r="G81" s="825"/>
      <c r="H81" s="825"/>
      <c r="I81" s="825"/>
      <c r="J81" s="825"/>
      <c r="K81" s="825"/>
      <c r="L81" s="825"/>
    </row>
    <row r="82" spans="1:12" ht="16.5" thickBot="1" x14ac:dyDescent="0.3">
      <c r="A82" s="825"/>
      <c r="B82" s="850" t="s">
        <v>438</v>
      </c>
      <c r="C82" s="852"/>
      <c r="D82" s="849"/>
      <c r="E82" s="849"/>
      <c r="F82" s="849"/>
      <c r="G82" s="825"/>
      <c r="H82" s="825"/>
      <c r="I82" s="825"/>
      <c r="J82" s="825"/>
      <c r="K82" s="825"/>
      <c r="L82" s="825"/>
    </row>
    <row r="83" spans="1:12" ht="16.5" thickBot="1" x14ac:dyDescent="0.3">
      <c r="A83" s="825"/>
      <c r="B83" s="848" t="s">
        <v>440</v>
      </c>
      <c r="C83" s="852">
        <f>C84+C85</f>
        <v>20000</v>
      </c>
      <c r="D83" s="852">
        <f>D84+D85</f>
        <v>14000</v>
      </c>
      <c r="E83" s="852">
        <f>E84+E85</f>
        <v>14000</v>
      </c>
      <c r="F83" s="852">
        <f>F84+F85</f>
        <v>14000</v>
      </c>
      <c r="G83" s="825"/>
      <c r="H83" s="825"/>
      <c r="I83" s="825"/>
      <c r="J83" s="825"/>
      <c r="K83" s="825"/>
      <c r="L83" s="825"/>
    </row>
    <row r="84" spans="1:12" ht="16.5" thickBot="1" x14ac:dyDescent="0.3">
      <c r="A84" s="825"/>
      <c r="B84" s="850" t="s">
        <v>437</v>
      </c>
      <c r="C84" s="852">
        <v>20000</v>
      </c>
      <c r="D84" s="849">
        <v>14000</v>
      </c>
      <c r="E84" s="849">
        <v>14000</v>
      </c>
      <c r="F84" s="849">
        <v>14000</v>
      </c>
      <c r="G84" s="825"/>
      <c r="H84" s="825"/>
      <c r="I84" s="825"/>
      <c r="J84" s="825"/>
      <c r="K84" s="825"/>
      <c r="L84" s="825"/>
    </row>
    <row r="85" spans="1:12" ht="16.5" thickBot="1" x14ac:dyDescent="0.3">
      <c r="A85" s="825"/>
      <c r="B85" s="850" t="s">
        <v>438</v>
      </c>
      <c r="C85" s="852"/>
      <c r="D85" s="849"/>
      <c r="E85" s="849"/>
      <c r="F85" s="849"/>
      <c r="G85" s="825"/>
      <c r="H85" s="825"/>
      <c r="I85" s="825"/>
      <c r="J85" s="825"/>
      <c r="K85" s="825"/>
      <c r="L85" s="825"/>
    </row>
    <row r="86" spans="1:12" ht="16.5" thickBot="1" x14ac:dyDescent="0.3">
      <c r="A86" s="825"/>
      <c r="B86" s="848" t="s">
        <v>441</v>
      </c>
      <c r="C86" s="852"/>
      <c r="D86" s="849"/>
      <c r="E86" s="849"/>
      <c r="F86" s="849"/>
      <c r="G86" s="825"/>
      <c r="H86" s="825"/>
      <c r="I86" s="825"/>
      <c r="J86" s="825"/>
      <c r="K86" s="825"/>
      <c r="L86" s="825"/>
    </row>
    <row r="87" spans="1:12" ht="16.5" thickBot="1" x14ac:dyDescent="0.3">
      <c r="A87" s="825"/>
      <c r="B87" s="850" t="s">
        <v>437</v>
      </c>
      <c r="C87" s="852"/>
      <c r="D87" s="849"/>
      <c r="E87" s="849"/>
      <c r="F87" s="849"/>
      <c r="G87" s="825"/>
      <c r="H87" s="825"/>
      <c r="I87" s="825"/>
      <c r="J87" s="825"/>
      <c r="K87" s="825"/>
      <c r="L87" s="825"/>
    </row>
    <row r="88" spans="1:12" ht="16.5" thickBot="1" x14ac:dyDescent="0.3">
      <c r="A88" s="825"/>
      <c r="B88" s="850" t="s">
        <v>438</v>
      </c>
      <c r="C88" s="852"/>
      <c r="D88" s="849"/>
      <c r="E88" s="849"/>
      <c r="F88" s="849"/>
      <c r="G88" s="825"/>
      <c r="H88" s="825"/>
      <c r="I88" s="825"/>
      <c r="J88" s="825"/>
      <c r="K88" s="825"/>
      <c r="L88" s="825"/>
    </row>
    <row r="89" spans="1:12" ht="16.5" thickBot="1" x14ac:dyDescent="0.3">
      <c r="A89" s="825"/>
      <c r="B89" s="848" t="s">
        <v>442</v>
      </c>
      <c r="C89" s="852"/>
      <c r="D89" s="849"/>
      <c r="E89" s="849"/>
      <c r="F89" s="849"/>
      <c r="G89" s="825"/>
      <c r="H89" s="825"/>
      <c r="I89" s="825"/>
      <c r="J89" s="825"/>
      <c r="K89" s="825"/>
      <c r="L89" s="825"/>
    </row>
    <row r="90" spans="1:12" ht="16.5" thickBot="1" x14ac:dyDescent="0.3">
      <c r="A90" s="825"/>
      <c r="B90" s="850" t="s">
        <v>437</v>
      </c>
      <c r="C90" s="852"/>
      <c r="D90" s="849"/>
      <c r="E90" s="849"/>
      <c r="F90" s="849"/>
      <c r="G90" s="825"/>
      <c r="H90" s="825"/>
      <c r="I90" s="825"/>
      <c r="J90" s="825"/>
      <c r="K90" s="825"/>
      <c r="L90" s="825"/>
    </row>
    <row r="91" spans="1:12" ht="16.5" thickBot="1" x14ac:dyDescent="0.3">
      <c r="A91" s="825"/>
      <c r="B91" s="850" t="s">
        <v>438</v>
      </c>
      <c r="C91" s="852"/>
      <c r="D91" s="849"/>
      <c r="E91" s="849"/>
      <c r="F91" s="849"/>
      <c r="G91" s="825"/>
      <c r="H91" s="825"/>
      <c r="I91" s="825"/>
      <c r="J91" s="825"/>
      <c r="K91" s="825"/>
      <c r="L91" s="825"/>
    </row>
    <row r="92" spans="1:12" ht="16.5" thickBot="1" x14ac:dyDescent="0.3">
      <c r="A92" s="825"/>
      <c r="B92" s="848" t="s">
        <v>443</v>
      </c>
      <c r="C92" s="852"/>
      <c r="D92" s="849"/>
      <c r="E92" s="849"/>
      <c r="F92" s="849"/>
      <c r="G92" s="825"/>
      <c r="H92" s="825"/>
      <c r="I92" s="825"/>
      <c r="J92" s="825"/>
      <c r="K92" s="825"/>
      <c r="L92" s="825"/>
    </row>
    <row r="93" spans="1:12" ht="16.5" thickBot="1" x14ac:dyDescent="0.3">
      <c r="A93" s="825"/>
      <c r="B93" s="850" t="s">
        <v>437</v>
      </c>
      <c r="C93" s="852"/>
      <c r="D93" s="849"/>
      <c r="E93" s="849"/>
      <c r="F93" s="849"/>
      <c r="G93" s="825"/>
      <c r="H93" s="825"/>
      <c r="I93" s="825"/>
      <c r="J93" s="825"/>
      <c r="K93" s="825"/>
      <c r="L93" s="825"/>
    </row>
    <row r="94" spans="1:12" ht="16.5" thickBot="1" x14ac:dyDescent="0.3">
      <c r="A94" s="825"/>
      <c r="B94" s="850" t="s">
        <v>438</v>
      </c>
      <c r="C94" s="852"/>
      <c r="D94" s="849"/>
      <c r="E94" s="849"/>
      <c r="F94" s="849"/>
      <c r="G94" s="825"/>
      <c r="H94" s="825"/>
      <c r="I94" s="825"/>
      <c r="J94" s="825"/>
      <c r="K94" s="825"/>
      <c r="L94" s="825"/>
    </row>
    <row r="95" spans="1:12" ht="32.25" thickBot="1" x14ac:dyDescent="0.3">
      <c r="A95" s="825"/>
      <c r="B95" s="848" t="s">
        <v>444</v>
      </c>
      <c r="C95" s="852"/>
      <c r="D95" s="849"/>
      <c r="E95" s="849"/>
      <c r="F95" s="849"/>
      <c r="G95" s="825"/>
      <c r="H95" s="825"/>
      <c r="I95" s="825"/>
      <c r="J95" s="825"/>
      <c r="K95" s="825"/>
      <c r="L95" s="825"/>
    </row>
    <row r="96" spans="1:12" ht="16.5" thickBot="1" x14ac:dyDescent="0.3">
      <c r="A96" s="825"/>
      <c r="B96" s="850" t="s">
        <v>437</v>
      </c>
      <c r="C96" s="852"/>
      <c r="D96" s="849"/>
      <c r="E96" s="849"/>
      <c r="F96" s="849"/>
      <c r="G96" s="825"/>
      <c r="H96" s="825"/>
      <c r="I96" s="825"/>
      <c r="J96" s="825"/>
      <c r="K96" s="825"/>
      <c r="L96" s="825"/>
    </row>
    <row r="97" spans="1:12" ht="16.5" thickBot="1" x14ac:dyDescent="0.3">
      <c r="A97" s="825"/>
      <c r="B97" s="850" t="s">
        <v>438</v>
      </c>
      <c r="C97" s="852"/>
      <c r="D97" s="849"/>
      <c r="E97" s="849"/>
      <c r="F97" s="849"/>
      <c r="G97" s="825"/>
      <c r="H97" s="825"/>
      <c r="I97" s="825"/>
      <c r="J97" s="825"/>
      <c r="K97" s="825"/>
      <c r="L97" s="825"/>
    </row>
    <row r="98" spans="1:12" ht="16.5" thickBot="1" x14ac:dyDescent="0.3">
      <c r="A98" s="825"/>
      <c r="B98" s="862" t="s">
        <v>464</v>
      </c>
      <c r="C98" s="852">
        <f>C95+C92+C89+C86+C83+C80+C77</f>
        <v>20000</v>
      </c>
      <c r="D98" s="852">
        <f t="shared" ref="D98:F98" si="10">D95+D92+D89+D86+D83+D80+D77</f>
        <v>14000</v>
      </c>
      <c r="E98" s="852">
        <f t="shared" si="10"/>
        <v>14000</v>
      </c>
      <c r="F98" s="852">
        <f t="shared" si="10"/>
        <v>14000</v>
      </c>
      <c r="G98" s="825"/>
      <c r="H98" s="825"/>
      <c r="I98" s="825"/>
      <c r="J98" s="825"/>
      <c r="K98" s="825"/>
      <c r="L98" s="825"/>
    </row>
    <row r="99" spans="1:12" ht="16.5" thickBot="1" x14ac:dyDescent="0.3">
      <c r="A99" s="825"/>
      <c r="B99" s="856" t="s">
        <v>482</v>
      </c>
      <c r="C99" s="857">
        <f>IF(C98-C69=0,0,"Error")</f>
        <v>0</v>
      </c>
      <c r="D99" s="857">
        <f>IF(D98-D69=0,0,"Error")</f>
        <v>0</v>
      </c>
      <c r="E99" s="857">
        <f>IF(E98-E69=0,0,"Error")</f>
        <v>0</v>
      </c>
      <c r="F99" s="857">
        <f>IF(F98-F69=0,0,"Error")</f>
        <v>0</v>
      </c>
      <c r="G99" s="825"/>
      <c r="H99" s="825"/>
      <c r="I99" s="825"/>
      <c r="J99" s="825"/>
      <c r="K99" s="825"/>
      <c r="L99" s="825"/>
    </row>
    <row r="100" spans="1:12" ht="32.25" hidden="1" thickBot="1" x14ac:dyDescent="0.3">
      <c r="A100" s="825"/>
      <c r="B100" s="863" t="s">
        <v>811</v>
      </c>
      <c r="C100" s="2639"/>
      <c r="D100" s="2640"/>
      <c r="E100" s="2640"/>
      <c r="F100" s="2641"/>
      <c r="G100" s="825"/>
      <c r="H100" s="825"/>
      <c r="I100" s="825"/>
      <c r="J100" s="825"/>
      <c r="K100" s="825"/>
      <c r="L100" s="825"/>
    </row>
    <row r="101" spans="1:12" ht="16.5" hidden="1" thickBot="1" x14ac:dyDescent="0.3">
      <c r="A101" s="825"/>
      <c r="B101" s="864" t="s">
        <v>427</v>
      </c>
      <c r="C101" s="2642"/>
      <c r="D101" s="2643"/>
      <c r="E101" s="2643"/>
      <c r="F101" s="2644"/>
      <c r="G101" s="825"/>
      <c r="H101" s="825"/>
      <c r="I101" s="825"/>
      <c r="J101" s="825"/>
      <c r="K101" s="825"/>
      <c r="L101" s="825"/>
    </row>
    <row r="102" spans="1:12" ht="16.5" hidden="1" thickBot="1" x14ac:dyDescent="0.3">
      <c r="A102" s="825"/>
      <c r="B102" s="864" t="s">
        <v>21</v>
      </c>
      <c r="C102" s="2639"/>
      <c r="D102" s="2640"/>
      <c r="E102" s="2640"/>
      <c r="F102" s="2641"/>
      <c r="G102" s="825"/>
      <c r="H102" s="825"/>
      <c r="I102" s="825"/>
      <c r="J102" s="825"/>
      <c r="K102" s="825"/>
      <c r="L102" s="825"/>
    </row>
    <row r="103" spans="1:12" ht="16.5" hidden="1" thickBot="1" x14ac:dyDescent="0.3">
      <c r="A103" s="825"/>
      <c r="B103" s="2602"/>
      <c r="C103" s="842">
        <v>2018</v>
      </c>
      <c r="D103" s="842">
        <v>2019</v>
      </c>
      <c r="E103" s="842">
        <v>2020</v>
      </c>
      <c r="F103" s="842">
        <v>2021</v>
      </c>
      <c r="G103" s="825"/>
      <c r="H103" s="825"/>
      <c r="I103" s="825"/>
      <c r="J103" s="825"/>
      <c r="K103" s="825"/>
      <c r="L103" s="825"/>
    </row>
    <row r="104" spans="1:12" ht="16.5" hidden="1" thickBot="1" x14ac:dyDescent="0.3">
      <c r="A104" s="825"/>
      <c r="B104" s="2603"/>
      <c r="C104" s="843" t="s">
        <v>22</v>
      </c>
      <c r="D104" s="843" t="s">
        <v>23</v>
      </c>
      <c r="E104" s="843" t="s">
        <v>23</v>
      </c>
      <c r="F104" s="843" t="s">
        <v>23</v>
      </c>
      <c r="G104" s="825"/>
      <c r="H104" s="825"/>
      <c r="I104" s="825"/>
      <c r="J104" s="825"/>
      <c r="K104" s="825"/>
      <c r="L104" s="825"/>
    </row>
    <row r="105" spans="1:12" ht="16.5" hidden="1" thickBot="1" x14ac:dyDescent="0.3">
      <c r="A105" s="825"/>
      <c r="B105" s="832" t="s">
        <v>33</v>
      </c>
      <c r="C105" s="844"/>
      <c r="D105" s="844"/>
      <c r="E105" s="844"/>
      <c r="F105" s="844"/>
      <c r="G105" s="825"/>
      <c r="H105" s="825"/>
      <c r="I105" s="825"/>
      <c r="J105" s="825"/>
      <c r="K105" s="825"/>
      <c r="L105" s="825"/>
    </row>
    <row r="106" spans="1:12" ht="16.5" hidden="1" thickBot="1" x14ac:dyDescent="0.3">
      <c r="A106" s="825"/>
      <c r="B106" s="832" t="s">
        <v>431</v>
      </c>
      <c r="C106" s="845">
        <f>C135</f>
        <v>0</v>
      </c>
      <c r="D106" s="845">
        <f t="shared" ref="D106:F106" si="11">D135</f>
        <v>0</v>
      </c>
      <c r="E106" s="845">
        <f t="shared" si="11"/>
        <v>0</v>
      </c>
      <c r="F106" s="845">
        <f t="shared" si="11"/>
        <v>0</v>
      </c>
      <c r="G106" s="825"/>
      <c r="H106" s="825"/>
      <c r="I106" s="825"/>
      <c r="J106" s="825"/>
      <c r="K106" s="825"/>
      <c r="L106" s="825"/>
    </row>
    <row r="107" spans="1:12" ht="16.5" hidden="1" thickBot="1" x14ac:dyDescent="0.3">
      <c r="A107" s="825"/>
      <c r="B107" s="832" t="s">
        <v>432</v>
      </c>
      <c r="C107" s="845" t="e">
        <f>C106/C105</f>
        <v>#DIV/0!</v>
      </c>
      <c r="D107" s="845" t="e">
        <f>D106/D105</f>
        <v>#DIV/0!</v>
      </c>
      <c r="E107" s="845" t="e">
        <f>E106/E105</f>
        <v>#DIV/0!</v>
      </c>
      <c r="F107" s="845" t="e">
        <f>F106/F105</f>
        <v>#DIV/0!</v>
      </c>
      <c r="G107" s="825"/>
      <c r="H107" s="825"/>
      <c r="I107" s="825"/>
      <c r="J107" s="825"/>
      <c r="K107" s="825"/>
      <c r="L107" s="825"/>
    </row>
    <row r="108" spans="1:12" ht="16.5" hidden="1" thickBot="1" x14ac:dyDescent="0.3">
      <c r="A108" s="825"/>
      <c r="B108" s="832" t="s">
        <v>433</v>
      </c>
      <c r="C108" s="830"/>
      <c r="D108" s="846" t="e">
        <f>D105/C105-1</f>
        <v>#DIV/0!</v>
      </c>
      <c r="E108" s="846" t="e">
        <f>E105/D105-1</f>
        <v>#DIV/0!</v>
      </c>
      <c r="F108" s="846" t="e">
        <f>F105/E105-1</f>
        <v>#DIV/0!</v>
      </c>
      <c r="G108" s="825"/>
      <c r="H108" s="825"/>
      <c r="I108" s="825"/>
      <c r="J108" s="825"/>
      <c r="K108" s="825"/>
      <c r="L108" s="825"/>
    </row>
    <row r="109" spans="1:12" ht="16.5" hidden="1" thickBot="1" x14ac:dyDescent="0.3">
      <c r="A109" s="825"/>
      <c r="B109" s="832" t="s">
        <v>434</v>
      </c>
      <c r="C109" s="830"/>
      <c r="D109" s="846" t="e">
        <f>D106/C106-1</f>
        <v>#DIV/0!</v>
      </c>
      <c r="E109" s="846" t="e">
        <f t="shared" ref="E109:F110" si="12">E106/D106-1</f>
        <v>#DIV/0!</v>
      </c>
      <c r="F109" s="846" t="e">
        <f t="shared" si="12"/>
        <v>#DIV/0!</v>
      </c>
      <c r="G109" s="825"/>
      <c r="H109" s="825"/>
      <c r="I109" s="825"/>
      <c r="J109" s="825"/>
      <c r="K109" s="825"/>
      <c r="L109" s="825"/>
    </row>
    <row r="110" spans="1:12" ht="32.25" hidden="1" thickBot="1" x14ac:dyDescent="0.3">
      <c r="A110" s="825"/>
      <c r="B110" s="832" t="s">
        <v>47</v>
      </c>
      <c r="C110" s="830"/>
      <c r="D110" s="846" t="e">
        <f>D107/C107-1</f>
        <v>#DIV/0!</v>
      </c>
      <c r="E110" s="846" t="e">
        <f t="shared" si="12"/>
        <v>#DIV/0!</v>
      </c>
      <c r="F110" s="846" t="e">
        <f t="shared" si="12"/>
        <v>#DIV/0!</v>
      </c>
      <c r="G110" s="825"/>
      <c r="H110" s="825"/>
      <c r="I110" s="825"/>
      <c r="J110" s="825"/>
      <c r="K110" s="825"/>
      <c r="L110" s="825"/>
    </row>
    <row r="111" spans="1:12" ht="16.5" hidden="1" thickBot="1" x14ac:dyDescent="0.3">
      <c r="A111" s="825"/>
      <c r="B111" s="2613" t="s">
        <v>812</v>
      </c>
      <c r="C111" s="2614"/>
      <c r="D111" s="2614"/>
      <c r="E111" s="2614"/>
      <c r="F111" s="2615"/>
      <c r="G111" s="825"/>
      <c r="H111" s="825"/>
      <c r="I111" s="825"/>
      <c r="J111" s="825"/>
      <c r="K111" s="825"/>
      <c r="L111" s="825"/>
    </row>
    <row r="112" spans="1:12" ht="16.5" hidden="1" thickBot="1" x14ac:dyDescent="0.3">
      <c r="A112" s="825"/>
      <c r="B112" s="2602"/>
      <c r="C112" s="842">
        <v>2018</v>
      </c>
      <c r="D112" s="842">
        <v>2019</v>
      </c>
      <c r="E112" s="842">
        <v>2020</v>
      </c>
      <c r="F112" s="842">
        <v>2021</v>
      </c>
      <c r="G112" s="825"/>
      <c r="H112" s="825"/>
      <c r="I112" s="825"/>
      <c r="J112" s="825"/>
      <c r="K112" s="825"/>
      <c r="L112" s="825"/>
    </row>
    <row r="113" spans="1:12" ht="16.5" hidden="1" thickBot="1" x14ac:dyDescent="0.3">
      <c r="A113" s="825"/>
      <c r="B113" s="2603"/>
      <c r="C113" s="843" t="s">
        <v>22</v>
      </c>
      <c r="D113" s="843" t="s">
        <v>23</v>
      </c>
      <c r="E113" s="843" t="s">
        <v>23</v>
      </c>
      <c r="F113" s="843" t="s">
        <v>23</v>
      </c>
      <c r="G113" s="825"/>
      <c r="H113" s="825"/>
      <c r="I113" s="825"/>
      <c r="J113" s="825"/>
      <c r="K113" s="825"/>
      <c r="L113" s="825"/>
    </row>
    <row r="114" spans="1:12" ht="16.5" hidden="1" thickBot="1" x14ac:dyDescent="0.3">
      <c r="A114" s="825"/>
      <c r="B114" s="848" t="s">
        <v>436</v>
      </c>
      <c r="C114" s="849"/>
      <c r="D114" s="849"/>
      <c r="E114" s="849"/>
      <c r="F114" s="849"/>
      <c r="G114" s="825"/>
      <c r="H114" s="825"/>
      <c r="I114" s="825"/>
      <c r="J114" s="825"/>
      <c r="K114" s="825"/>
      <c r="L114" s="825"/>
    </row>
    <row r="115" spans="1:12" ht="16.5" hidden="1" thickBot="1" x14ac:dyDescent="0.3">
      <c r="A115" s="825"/>
      <c r="B115" s="850" t="s">
        <v>437</v>
      </c>
      <c r="C115" s="852"/>
      <c r="D115" s="861"/>
      <c r="E115" s="861"/>
      <c r="F115" s="861"/>
      <c r="G115" s="825"/>
      <c r="H115" s="825"/>
      <c r="I115" s="825"/>
      <c r="J115" s="825"/>
      <c r="K115" s="825"/>
      <c r="L115" s="825"/>
    </row>
    <row r="116" spans="1:12" ht="16.5" hidden="1" thickBot="1" x14ac:dyDescent="0.3">
      <c r="A116" s="825"/>
      <c r="B116" s="850" t="s">
        <v>438</v>
      </c>
      <c r="C116" s="852"/>
      <c r="D116" s="861"/>
      <c r="E116" s="861"/>
      <c r="F116" s="861"/>
      <c r="G116" s="825"/>
      <c r="H116" s="825"/>
      <c r="I116" s="825"/>
      <c r="J116" s="825"/>
      <c r="K116" s="825"/>
      <c r="L116" s="825"/>
    </row>
    <row r="117" spans="1:12" ht="32.25" hidden="1" thickBot="1" x14ac:dyDescent="0.3">
      <c r="A117" s="825"/>
      <c r="B117" s="848" t="s">
        <v>478</v>
      </c>
      <c r="C117" s="849"/>
      <c r="D117" s="849"/>
      <c r="E117" s="849"/>
      <c r="F117" s="849"/>
      <c r="G117" s="825"/>
      <c r="H117" s="825"/>
      <c r="I117" s="825"/>
      <c r="J117" s="825"/>
      <c r="K117" s="825"/>
      <c r="L117" s="825"/>
    </row>
    <row r="118" spans="1:12" ht="16.5" hidden="1" thickBot="1" x14ac:dyDescent="0.3">
      <c r="A118" s="825"/>
      <c r="B118" s="850" t="s">
        <v>437</v>
      </c>
      <c r="C118" s="852"/>
      <c r="D118" s="849"/>
      <c r="E118" s="849"/>
      <c r="F118" s="849"/>
      <c r="G118" s="825"/>
      <c r="H118" s="825"/>
      <c r="I118" s="825"/>
      <c r="J118" s="825"/>
      <c r="K118" s="825"/>
      <c r="L118" s="825"/>
    </row>
    <row r="119" spans="1:12" ht="16.5" hidden="1" thickBot="1" x14ac:dyDescent="0.3">
      <c r="A119" s="825"/>
      <c r="B119" s="850" t="s">
        <v>438</v>
      </c>
      <c r="C119" s="852"/>
      <c r="D119" s="849"/>
      <c r="E119" s="849"/>
      <c r="F119" s="849"/>
      <c r="G119" s="825"/>
      <c r="H119" s="825"/>
      <c r="I119" s="825"/>
      <c r="J119" s="825"/>
      <c r="K119" s="825"/>
      <c r="L119" s="825"/>
    </row>
    <row r="120" spans="1:12" ht="16.5" hidden="1" thickBot="1" x14ac:dyDescent="0.3">
      <c r="A120" s="825"/>
      <c r="B120" s="848" t="s">
        <v>440</v>
      </c>
      <c r="C120" s="852">
        <v>0</v>
      </c>
      <c r="D120" s="849">
        <v>0</v>
      </c>
      <c r="E120" s="849">
        <v>0</v>
      </c>
      <c r="F120" s="849">
        <v>0</v>
      </c>
      <c r="G120" s="825"/>
      <c r="H120" s="825"/>
      <c r="I120" s="825"/>
      <c r="J120" s="825"/>
      <c r="K120" s="825"/>
      <c r="L120" s="825"/>
    </row>
    <row r="121" spans="1:12" ht="16.5" hidden="1" thickBot="1" x14ac:dyDescent="0.3">
      <c r="A121" s="825"/>
      <c r="B121" s="850" t="s">
        <v>437</v>
      </c>
      <c r="C121" s="852"/>
      <c r="D121" s="849"/>
      <c r="E121" s="849"/>
      <c r="F121" s="849"/>
      <c r="G121" s="825"/>
      <c r="H121" s="825"/>
      <c r="I121" s="825"/>
      <c r="J121" s="825"/>
      <c r="K121" s="825"/>
      <c r="L121" s="825"/>
    </row>
    <row r="122" spans="1:12" ht="16.5" hidden="1" thickBot="1" x14ac:dyDescent="0.3">
      <c r="A122" s="825"/>
      <c r="B122" s="850" t="s">
        <v>438</v>
      </c>
      <c r="C122" s="852"/>
      <c r="D122" s="849"/>
      <c r="E122" s="849"/>
      <c r="F122" s="849"/>
      <c r="G122" s="825"/>
      <c r="H122" s="825"/>
      <c r="I122" s="825"/>
      <c r="J122" s="825"/>
      <c r="K122" s="825"/>
      <c r="L122" s="825"/>
    </row>
    <row r="123" spans="1:12" ht="16.5" hidden="1" thickBot="1" x14ac:dyDescent="0.3">
      <c r="A123" s="825"/>
      <c r="B123" s="848" t="s">
        <v>441</v>
      </c>
      <c r="C123" s="852"/>
      <c r="D123" s="849"/>
      <c r="E123" s="849"/>
      <c r="F123" s="849"/>
      <c r="G123" s="825"/>
      <c r="H123" s="825"/>
      <c r="I123" s="825"/>
      <c r="J123" s="825"/>
      <c r="K123" s="825"/>
      <c r="L123" s="825"/>
    </row>
    <row r="124" spans="1:12" ht="16.5" hidden="1" thickBot="1" x14ac:dyDescent="0.3">
      <c r="A124" s="825"/>
      <c r="B124" s="850" t="s">
        <v>437</v>
      </c>
      <c r="C124" s="852"/>
      <c r="D124" s="849"/>
      <c r="E124" s="849"/>
      <c r="F124" s="849"/>
      <c r="G124" s="825"/>
      <c r="H124" s="825"/>
      <c r="I124" s="825"/>
      <c r="J124" s="825"/>
      <c r="K124" s="825"/>
      <c r="L124" s="825"/>
    </row>
    <row r="125" spans="1:12" ht="16.5" hidden="1" thickBot="1" x14ac:dyDescent="0.3">
      <c r="A125" s="825"/>
      <c r="B125" s="850" t="s">
        <v>438</v>
      </c>
      <c r="C125" s="852"/>
      <c r="D125" s="849"/>
      <c r="E125" s="849"/>
      <c r="F125" s="849"/>
      <c r="G125" s="825"/>
      <c r="H125" s="825"/>
      <c r="I125" s="825"/>
      <c r="J125" s="825"/>
      <c r="K125" s="825"/>
      <c r="L125" s="825"/>
    </row>
    <row r="126" spans="1:12" ht="16.5" hidden="1" thickBot="1" x14ac:dyDescent="0.3">
      <c r="A126" s="825"/>
      <c r="B126" s="848" t="s">
        <v>442</v>
      </c>
      <c r="C126" s="852"/>
      <c r="D126" s="849"/>
      <c r="E126" s="849"/>
      <c r="F126" s="849"/>
      <c r="G126" s="825"/>
      <c r="H126" s="825"/>
      <c r="I126" s="825"/>
      <c r="J126" s="825"/>
      <c r="K126" s="825"/>
      <c r="L126" s="825"/>
    </row>
    <row r="127" spans="1:12" ht="16.5" hidden="1" thickBot="1" x14ac:dyDescent="0.3">
      <c r="A127" s="825"/>
      <c r="B127" s="850" t="s">
        <v>437</v>
      </c>
      <c r="C127" s="852"/>
      <c r="D127" s="849"/>
      <c r="E127" s="849"/>
      <c r="F127" s="849"/>
      <c r="G127" s="825"/>
      <c r="H127" s="825"/>
      <c r="I127" s="825"/>
      <c r="J127" s="825"/>
      <c r="K127" s="825"/>
      <c r="L127" s="825"/>
    </row>
    <row r="128" spans="1:12" ht="16.5" hidden="1" thickBot="1" x14ac:dyDescent="0.3">
      <c r="A128" s="825"/>
      <c r="B128" s="850" t="s">
        <v>438</v>
      </c>
      <c r="C128" s="852"/>
      <c r="D128" s="849"/>
      <c r="E128" s="849"/>
      <c r="F128" s="849"/>
      <c r="G128" s="825"/>
      <c r="H128" s="825"/>
      <c r="I128" s="825"/>
      <c r="J128" s="825"/>
      <c r="K128" s="825"/>
      <c r="L128" s="825"/>
    </row>
    <row r="129" spans="1:12" ht="16.5" hidden="1" thickBot="1" x14ac:dyDescent="0.3">
      <c r="A129" s="825"/>
      <c r="B129" s="848" t="s">
        <v>443</v>
      </c>
      <c r="C129" s="852">
        <v>0</v>
      </c>
      <c r="D129" s="849">
        <v>0</v>
      </c>
      <c r="E129" s="849">
        <v>0</v>
      </c>
      <c r="F129" s="849">
        <v>0</v>
      </c>
      <c r="G129" s="825"/>
      <c r="H129" s="825"/>
      <c r="I129" s="825"/>
      <c r="J129" s="825"/>
      <c r="K129" s="825"/>
      <c r="L129" s="825"/>
    </row>
    <row r="130" spans="1:12" ht="16.5" hidden="1" thickBot="1" x14ac:dyDescent="0.3">
      <c r="A130" s="825"/>
      <c r="B130" s="850" t="s">
        <v>437</v>
      </c>
      <c r="C130" s="852"/>
      <c r="D130" s="849"/>
      <c r="E130" s="849"/>
      <c r="F130" s="849"/>
      <c r="G130" s="825"/>
      <c r="H130" s="825"/>
      <c r="I130" s="825"/>
      <c r="J130" s="825"/>
      <c r="K130" s="825"/>
      <c r="L130" s="825"/>
    </row>
    <row r="131" spans="1:12" ht="16.5" hidden="1" thickBot="1" x14ac:dyDescent="0.3">
      <c r="A131" s="825"/>
      <c r="B131" s="850" t="s">
        <v>438</v>
      </c>
      <c r="C131" s="852"/>
      <c r="D131" s="849"/>
      <c r="E131" s="849"/>
      <c r="F131" s="849"/>
      <c r="G131" s="825"/>
      <c r="H131" s="825"/>
      <c r="I131" s="825"/>
      <c r="J131" s="825"/>
      <c r="K131" s="825"/>
      <c r="L131" s="825"/>
    </row>
    <row r="132" spans="1:12" ht="32.25" hidden="1" thickBot="1" x14ac:dyDescent="0.3">
      <c r="A132" s="825"/>
      <c r="B132" s="848" t="s">
        <v>444</v>
      </c>
      <c r="C132" s="852"/>
      <c r="D132" s="849"/>
      <c r="E132" s="849"/>
      <c r="F132" s="849"/>
      <c r="G132" s="825"/>
      <c r="H132" s="825"/>
      <c r="I132" s="825"/>
      <c r="J132" s="825"/>
      <c r="K132" s="825"/>
      <c r="L132" s="825"/>
    </row>
    <row r="133" spans="1:12" ht="16.5" hidden="1" thickBot="1" x14ac:dyDescent="0.3">
      <c r="A133" s="825"/>
      <c r="B133" s="850" t="s">
        <v>437</v>
      </c>
      <c r="C133" s="852"/>
      <c r="D133" s="849"/>
      <c r="E133" s="849"/>
      <c r="F133" s="849"/>
      <c r="G133" s="825"/>
      <c r="H133" s="825"/>
      <c r="I133" s="825"/>
      <c r="J133" s="825"/>
      <c r="K133" s="825"/>
      <c r="L133" s="825"/>
    </row>
    <row r="134" spans="1:12" ht="16.5" hidden="1" thickBot="1" x14ac:dyDescent="0.3">
      <c r="A134" s="825"/>
      <c r="B134" s="850" t="s">
        <v>438</v>
      </c>
      <c r="C134" s="852"/>
      <c r="D134" s="849"/>
      <c r="E134" s="849"/>
      <c r="F134" s="849"/>
      <c r="G134" s="825"/>
      <c r="H134" s="825"/>
      <c r="I134" s="825"/>
      <c r="J134" s="825"/>
      <c r="K134" s="825"/>
      <c r="L134" s="825"/>
    </row>
    <row r="135" spans="1:12" ht="16.5" hidden="1" thickBot="1" x14ac:dyDescent="0.3">
      <c r="A135" s="825"/>
      <c r="B135" s="862" t="s">
        <v>445</v>
      </c>
      <c r="C135" s="852">
        <f>C132+C129+C126+C123+C120+C117+C114</f>
        <v>0</v>
      </c>
      <c r="D135" s="852">
        <f t="shared" ref="D135:F135" si="13">D132+D129+D126+D123+D120+D117+D114</f>
        <v>0</v>
      </c>
      <c r="E135" s="852">
        <f t="shared" si="13"/>
        <v>0</v>
      </c>
      <c r="F135" s="852">
        <f t="shared" si="13"/>
        <v>0</v>
      </c>
      <c r="G135" s="825"/>
      <c r="H135" s="825"/>
      <c r="I135" s="825"/>
      <c r="J135" s="825"/>
      <c r="K135" s="825"/>
      <c r="L135" s="825"/>
    </row>
    <row r="136" spans="1:12" ht="16.5" hidden="1" thickBot="1" x14ac:dyDescent="0.3">
      <c r="A136" s="825"/>
      <c r="B136" s="856" t="s">
        <v>482</v>
      </c>
      <c r="C136" s="857">
        <f>IF(C135-C106=0,0,"Error")</f>
        <v>0</v>
      </c>
      <c r="D136" s="857">
        <f>IF(D135-D106=0,0,"Error")</f>
        <v>0</v>
      </c>
      <c r="E136" s="857">
        <f>IF(E135-E106=0,0,"Error")</f>
        <v>0</v>
      </c>
      <c r="F136" s="857">
        <f>IF(F135-F106=0,0,"Error")</f>
        <v>0</v>
      </c>
      <c r="G136" s="825"/>
      <c r="H136" s="825"/>
      <c r="I136" s="825"/>
      <c r="J136" s="825"/>
      <c r="K136" s="825"/>
      <c r="L136" s="825"/>
    </row>
    <row r="137" spans="1:12" ht="16.5" thickBot="1" x14ac:dyDescent="0.3">
      <c r="A137" s="825"/>
      <c r="B137" s="2618" t="s">
        <v>514</v>
      </c>
      <c r="C137" s="2619"/>
      <c r="D137" s="2619"/>
      <c r="E137" s="2619"/>
      <c r="F137" s="2620"/>
      <c r="G137" s="825"/>
      <c r="H137" s="825"/>
      <c r="I137" s="825"/>
      <c r="J137" s="825"/>
      <c r="K137" s="825"/>
      <c r="L137" s="825"/>
    </row>
    <row r="138" spans="1:12" ht="16.5" thickBot="1" x14ac:dyDescent="0.3">
      <c r="A138" s="825"/>
      <c r="B138" s="2618" t="s">
        <v>515</v>
      </c>
      <c r="C138" s="2619"/>
      <c r="D138" s="2619"/>
      <c r="E138" s="2619"/>
      <c r="F138" s="2620"/>
      <c r="G138" s="825"/>
      <c r="H138" s="825"/>
      <c r="I138" s="825"/>
      <c r="J138" s="825"/>
      <c r="K138" s="825"/>
      <c r="L138" s="825"/>
    </row>
    <row r="139" spans="1:12" ht="32.25" thickBot="1" x14ac:dyDescent="0.3">
      <c r="A139" s="825"/>
      <c r="B139" s="865" t="s">
        <v>516</v>
      </c>
      <c r="C139" s="2625" t="s">
        <v>813</v>
      </c>
      <c r="D139" s="2626"/>
      <c r="E139" s="2627"/>
      <c r="F139" s="2628"/>
      <c r="G139" s="825"/>
      <c r="H139" s="825"/>
      <c r="I139" s="825"/>
      <c r="J139" s="825"/>
      <c r="K139" s="825"/>
      <c r="L139" s="825"/>
    </row>
    <row r="140" spans="1:12" ht="84.75" customHeight="1" thickBot="1" x14ac:dyDescent="0.3">
      <c r="A140" s="825"/>
      <c r="B140" s="865" t="s">
        <v>518</v>
      </c>
      <c r="C140" s="840"/>
      <c r="D140" s="866" t="s">
        <v>449</v>
      </c>
      <c r="E140" s="2629" t="s">
        <v>681</v>
      </c>
      <c r="F140" s="2630"/>
      <c r="G140" s="825"/>
      <c r="H140" s="2616"/>
      <c r="I140" s="2616"/>
      <c r="J140" s="2616"/>
      <c r="K140" s="2616"/>
      <c r="L140" s="2616"/>
    </row>
    <row r="141" spans="1:12" ht="16.5" thickBot="1" x14ac:dyDescent="0.3">
      <c r="A141" s="825"/>
      <c r="B141" s="867"/>
      <c r="C141" s="2631"/>
      <c r="D141" s="2632"/>
      <c r="E141" s="2629"/>
      <c r="F141" s="2630"/>
      <c r="G141" s="825"/>
      <c r="H141" s="2616"/>
      <c r="I141" s="2616"/>
      <c r="J141" s="2616"/>
      <c r="K141" s="2616"/>
      <c r="L141" s="2616"/>
    </row>
    <row r="142" spans="1:12" ht="16.5" thickBot="1" x14ac:dyDescent="0.3">
      <c r="A142" s="825"/>
      <c r="B142" s="832" t="s">
        <v>427</v>
      </c>
      <c r="C142" s="2625" t="s">
        <v>813</v>
      </c>
      <c r="D142" s="2626"/>
      <c r="E142" s="2627"/>
      <c r="F142" s="2628"/>
      <c r="G142" s="825"/>
      <c r="H142" s="2616"/>
      <c r="I142" s="2616"/>
      <c r="J142" s="2616"/>
      <c r="K142" s="2616"/>
      <c r="L142" s="2616"/>
    </row>
    <row r="143" spans="1:12" ht="16.5" thickBot="1" x14ac:dyDescent="0.3">
      <c r="A143" s="825"/>
      <c r="B143" s="832" t="s">
        <v>21</v>
      </c>
      <c r="C143" s="2633" t="s">
        <v>684</v>
      </c>
      <c r="D143" s="2634"/>
      <c r="E143" s="2634"/>
      <c r="F143" s="2635"/>
      <c r="G143" s="825"/>
      <c r="H143" s="825"/>
      <c r="I143" s="825"/>
      <c r="J143" s="825"/>
      <c r="K143" s="825"/>
      <c r="L143" s="825"/>
    </row>
    <row r="144" spans="1:12" ht="15.75" x14ac:dyDescent="0.25">
      <c r="A144" s="825"/>
      <c r="B144" s="2602"/>
      <c r="C144" s="842">
        <v>2023</v>
      </c>
      <c r="D144" s="842">
        <v>2024</v>
      </c>
      <c r="E144" s="842">
        <v>2025</v>
      </c>
      <c r="F144" s="842">
        <v>2026</v>
      </c>
      <c r="G144" s="825"/>
      <c r="H144" s="825"/>
      <c r="I144" s="825"/>
      <c r="J144" s="825"/>
      <c r="K144" s="825"/>
      <c r="L144" s="825"/>
    </row>
    <row r="145" spans="1:12" ht="16.5" thickBot="1" x14ac:dyDescent="0.3">
      <c r="A145" s="825"/>
      <c r="B145" s="2603"/>
      <c r="C145" s="843" t="s">
        <v>22</v>
      </c>
      <c r="D145" s="843" t="s">
        <v>23</v>
      </c>
      <c r="E145" s="843" t="s">
        <v>23</v>
      </c>
      <c r="F145" s="843" t="s">
        <v>23</v>
      </c>
      <c r="G145" s="825"/>
      <c r="H145" s="825"/>
      <c r="I145" s="825"/>
      <c r="J145" s="825"/>
      <c r="K145" s="825"/>
      <c r="L145" s="825"/>
    </row>
    <row r="146" spans="1:12" ht="16.5" thickBot="1" x14ac:dyDescent="0.3">
      <c r="A146" s="825"/>
      <c r="B146" s="832" t="s">
        <v>33</v>
      </c>
      <c r="C146" s="844">
        <v>10</v>
      </c>
      <c r="D146" s="844">
        <v>10</v>
      </c>
      <c r="E146" s="844">
        <v>10</v>
      </c>
      <c r="F146" s="844">
        <v>10</v>
      </c>
      <c r="G146" s="825"/>
      <c r="H146" s="825"/>
      <c r="I146" s="825"/>
      <c r="J146" s="825"/>
      <c r="K146" s="825"/>
      <c r="L146" s="825"/>
    </row>
    <row r="147" spans="1:12" ht="16.5" thickBot="1" x14ac:dyDescent="0.3">
      <c r="A147" s="825"/>
      <c r="B147" s="832" t="s">
        <v>431</v>
      </c>
      <c r="C147" s="845">
        <v>10000</v>
      </c>
      <c r="D147" s="845">
        <f t="shared" ref="D147:F147" si="14">D165</f>
        <v>1000</v>
      </c>
      <c r="E147" s="845">
        <f t="shared" si="14"/>
        <v>1000</v>
      </c>
      <c r="F147" s="845">
        <f t="shared" si="14"/>
        <v>1000</v>
      </c>
      <c r="G147" s="825"/>
      <c r="H147" s="825"/>
      <c r="I147" s="825"/>
      <c r="J147" s="825"/>
      <c r="K147" s="825"/>
      <c r="L147" s="825"/>
    </row>
    <row r="148" spans="1:12" ht="16.5" thickBot="1" x14ac:dyDescent="0.3">
      <c r="A148" s="825"/>
      <c r="B148" s="832" t="s">
        <v>432</v>
      </c>
      <c r="C148" s="845">
        <f>C147/C146</f>
        <v>1000</v>
      </c>
      <c r="D148" s="845">
        <f t="shared" ref="D148:F148" si="15">D147/D146</f>
        <v>100</v>
      </c>
      <c r="E148" s="845">
        <f t="shared" si="15"/>
        <v>100</v>
      </c>
      <c r="F148" s="845">
        <f t="shared" si="15"/>
        <v>100</v>
      </c>
      <c r="G148" s="825"/>
      <c r="H148" s="825"/>
      <c r="I148" s="825"/>
      <c r="J148" s="825"/>
      <c r="K148" s="825"/>
      <c r="L148" s="825"/>
    </row>
    <row r="149" spans="1:12" ht="16.5" thickBot="1" x14ac:dyDescent="0.3">
      <c r="A149" s="825"/>
      <c r="B149" s="832" t="s">
        <v>433</v>
      </c>
      <c r="C149" s="830" t="s">
        <v>499</v>
      </c>
      <c r="D149" s="846">
        <f>D146/C146-1</f>
        <v>0</v>
      </c>
      <c r="E149" s="846">
        <f t="shared" ref="E149:F151" si="16">E146/D146-1</f>
        <v>0</v>
      </c>
      <c r="F149" s="846">
        <f t="shared" si="16"/>
        <v>0</v>
      </c>
      <c r="G149" s="825"/>
      <c r="H149" s="847"/>
      <c r="I149" s="847"/>
      <c r="J149" s="847"/>
      <c r="K149" s="847"/>
      <c r="L149" s="847"/>
    </row>
    <row r="150" spans="1:12" ht="16.5" thickBot="1" x14ac:dyDescent="0.3">
      <c r="A150" s="825"/>
      <c r="B150" s="832" t="s">
        <v>434</v>
      </c>
      <c r="C150" s="830" t="s">
        <v>499</v>
      </c>
      <c r="D150" s="846">
        <f>D147/C147-1</f>
        <v>-0.9</v>
      </c>
      <c r="E150" s="846">
        <f t="shared" si="16"/>
        <v>0</v>
      </c>
      <c r="F150" s="846">
        <f t="shared" si="16"/>
        <v>0</v>
      </c>
      <c r="G150" s="825"/>
      <c r="H150" s="825"/>
      <c r="I150" s="825"/>
      <c r="J150" s="825"/>
      <c r="K150" s="825"/>
      <c r="L150" s="825"/>
    </row>
    <row r="151" spans="1:12" ht="32.25" thickBot="1" x14ac:dyDescent="0.3">
      <c r="A151" s="825"/>
      <c r="B151" s="832" t="s">
        <v>47</v>
      </c>
      <c r="C151" s="830" t="s">
        <v>499</v>
      </c>
      <c r="D151" s="846">
        <f>D148/C148-1</f>
        <v>-0.9</v>
      </c>
      <c r="E151" s="846">
        <f t="shared" si="16"/>
        <v>0</v>
      </c>
      <c r="F151" s="846">
        <f t="shared" si="16"/>
        <v>0</v>
      </c>
      <c r="G151" s="825"/>
      <c r="H151" s="825"/>
      <c r="I151" s="825"/>
      <c r="J151" s="825"/>
      <c r="K151" s="825"/>
      <c r="L151" s="825"/>
    </row>
    <row r="152" spans="1:12" ht="16.5" thickBot="1" x14ac:dyDescent="0.3">
      <c r="A152" s="825"/>
      <c r="B152" s="2613" t="s">
        <v>543</v>
      </c>
      <c r="C152" s="2614"/>
      <c r="D152" s="2614"/>
      <c r="E152" s="2614"/>
      <c r="F152" s="2615"/>
      <c r="G152" s="825"/>
      <c r="H152" s="825"/>
      <c r="I152" s="825"/>
      <c r="J152" s="825"/>
      <c r="K152" s="825"/>
      <c r="L152" s="825"/>
    </row>
    <row r="153" spans="1:12" ht="15.75" x14ac:dyDescent="0.25">
      <c r="A153" s="825"/>
      <c r="B153" s="2602"/>
      <c r="C153" s="842">
        <v>2023</v>
      </c>
      <c r="D153" s="842">
        <v>2024</v>
      </c>
      <c r="E153" s="842">
        <v>2025</v>
      </c>
      <c r="F153" s="842">
        <v>2026</v>
      </c>
      <c r="G153" s="825"/>
      <c r="H153" s="825"/>
      <c r="I153" s="825"/>
      <c r="J153" s="825"/>
      <c r="K153" s="825"/>
      <c r="L153" s="825"/>
    </row>
    <row r="154" spans="1:12" ht="16.5" thickBot="1" x14ac:dyDescent="0.3">
      <c r="A154" s="825"/>
      <c r="B154" s="2603"/>
      <c r="C154" s="843" t="s">
        <v>22</v>
      </c>
      <c r="D154" s="843" t="s">
        <v>23</v>
      </c>
      <c r="E154" s="843" t="s">
        <v>23</v>
      </c>
      <c r="F154" s="843" t="s">
        <v>23</v>
      </c>
      <c r="G154" s="825"/>
      <c r="H154" s="825"/>
      <c r="I154" s="825"/>
      <c r="J154" s="825"/>
      <c r="K154" s="825"/>
      <c r="L154" s="825"/>
    </row>
    <row r="155" spans="1:12" ht="16.5" thickBot="1" x14ac:dyDescent="0.3">
      <c r="A155" s="825"/>
      <c r="B155" s="848" t="s">
        <v>452</v>
      </c>
      <c r="C155" s="849">
        <f>C156+C157+C158+C159</f>
        <v>0</v>
      </c>
      <c r="D155" s="849">
        <f t="shared" ref="D155:F155" si="17">D156+D157+D158+D159</f>
        <v>0</v>
      </c>
      <c r="E155" s="849">
        <f t="shared" si="17"/>
        <v>0</v>
      </c>
      <c r="F155" s="849">
        <f t="shared" si="17"/>
        <v>0</v>
      </c>
      <c r="G155" s="825"/>
      <c r="H155" s="825"/>
      <c r="I155" s="825"/>
      <c r="J155" s="825"/>
      <c r="K155" s="825"/>
      <c r="L155" s="825"/>
    </row>
    <row r="156" spans="1:12" ht="16.5" thickBot="1" x14ac:dyDescent="0.3">
      <c r="A156" s="825"/>
      <c r="B156" s="850" t="s">
        <v>437</v>
      </c>
      <c r="C156" s="849"/>
      <c r="D156" s="849"/>
      <c r="E156" s="849"/>
      <c r="F156" s="849"/>
      <c r="G156" s="825"/>
      <c r="H156" s="825"/>
      <c r="I156" s="825"/>
      <c r="J156" s="825"/>
      <c r="K156" s="825"/>
      <c r="L156" s="825"/>
    </row>
    <row r="157" spans="1:12" ht="16.5" thickBot="1" x14ac:dyDescent="0.3">
      <c r="A157" s="825"/>
      <c r="B157" s="850" t="s">
        <v>453</v>
      </c>
      <c r="C157" s="849"/>
      <c r="D157" s="849"/>
      <c r="E157" s="849"/>
      <c r="F157" s="849"/>
      <c r="G157" s="825"/>
      <c r="H157" s="825"/>
      <c r="I157" s="825"/>
      <c r="J157" s="825"/>
      <c r="K157" s="825"/>
      <c r="L157" s="825"/>
    </row>
    <row r="158" spans="1:12" ht="16.5" thickBot="1" x14ac:dyDescent="0.3">
      <c r="A158" s="825"/>
      <c r="B158" s="850" t="s">
        <v>454</v>
      </c>
      <c r="C158" s="849"/>
      <c r="D158" s="849"/>
      <c r="E158" s="849"/>
      <c r="F158" s="849"/>
      <c r="G158" s="825"/>
      <c r="H158" s="825"/>
      <c r="I158" s="825"/>
      <c r="J158" s="825"/>
      <c r="K158" s="825"/>
      <c r="L158" s="825"/>
    </row>
    <row r="159" spans="1:12" ht="16.5" thickBot="1" x14ac:dyDescent="0.3">
      <c r="A159" s="825"/>
      <c r="B159" s="850" t="s">
        <v>455</v>
      </c>
      <c r="C159" s="849"/>
      <c r="D159" s="849"/>
      <c r="E159" s="849"/>
      <c r="F159" s="849"/>
      <c r="G159" s="825"/>
      <c r="H159" s="825"/>
      <c r="I159" s="825"/>
      <c r="J159" s="825"/>
      <c r="K159" s="825"/>
      <c r="L159" s="825"/>
    </row>
    <row r="160" spans="1:12" ht="16.5" thickBot="1" x14ac:dyDescent="0.3">
      <c r="A160" s="825"/>
      <c r="B160" s="848" t="s">
        <v>456</v>
      </c>
      <c r="C160" s="852">
        <v>10000</v>
      </c>
      <c r="D160" s="852">
        <f>D161+D162+D163+D164</f>
        <v>1000</v>
      </c>
      <c r="E160" s="852">
        <f t="shared" ref="E160:F160" si="18">E161+E162+E163+E164</f>
        <v>1000</v>
      </c>
      <c r="F160" s="852">
        <f t="shared" si="18"/>
        <v>1000</v>
      </c>
      <c r="G160" s="825"/>
      <c r="H160" s="825"/>
      <c r="I160" s="825"/>
      <c r="J160" s="825"/>
      <c r="K160" s="825"/>
      <c r="L160" s="825"/>
    </row>
    <row r="161" spans="1:12" ht="16.5" thickBot="1" x14ac:dyDescent="0.3">
      <c r="A161" s="825"/>
      <c r="B161" s="850" t="s">
        <v>437</v>
      </c>
      <c r="C161" s="852">
        <v>10000</v>
      </c>
      <c r="D161" s="849">
        <v>1000</v>
      </c>
      <c r="E161" s="849">
        <v>1000</v>
      </c>
      <c r="F161" s="849">
        <v>1000</v>
      </c>
      <c r="G161" s="825"/>
      <c r="H161" s="825"/>
      <c r="I161" s="825"/>
      <c r="J161" s="825"/>
      <c r="K161" s="825"/>
      <c r="L161" s="825"/>
    </row>
    <row r="162" spans="1:12" ht="16.5" thickBot="1" x14ac:dyDescent="0.3">
      <c r="A162" s="825"/>
      <c r="B162" s="850" t="s">
        <v>453</v>
      </c>
      <c r="C162" s="852"/>
      <c r="D162" s="849"/>
      <c r="E162" s="849"/>
      <c r="F162" s="849"/>
      <c r="G162" s="825"/>
      <c r="H162" s="825"/>
      <c r="I162" s="825"/>
      <c r="J162" s="825"/>
      <c r="K162" s="825"/>
      <c r="L162" s="825"/>
    </row>
    <row r="163" spans="1:12" ht="16.5" thickBot="1" x14ac:dyDescent="0.3">
      <c r="A163" s="825"/>
      <c r="B163" s="850" t="s">
        <v>454</v>
      </c>
      <c r="C163" s="852"/>
      <c r="D163" s="849"/>
      <c r="E163" s="849"/>
      <c r="F163" s="849"/>
      <c r="G163" s="825"/>
      <c r="H163" s="825"/>
      <c r="I163" s="825"/>
      <c r="J163" s="825"/>
      <c r="K163" s="825"/>
      <c r="L163" s="825"/>
    </row>
    <row r="164" spans="1:12" ht="16.5" thickBot="1" x14ac:dyDescent="0.3">
      <c r="A164" s="825"/>
      <c r="B164" s="850" t="s">
        <v>455</v>
      </c>
      <c r="C164" s="852"/>
      <c r="D164" s="849"/>
      <c r="E164" s="849"/>
      <c r="F164" s="849"/>
      <c r="G164" s="825"/>
      <c r="H164" s="825"/>
      <c r="I164" s="825"/>
      <c r="J164" s="825"/>
      <c r="K164" s="825"/>
      <c r="L164" s="825"/>
    </row>
    <row r="165" spans="1:12" ht="16.5" thickBot="1" x14ac:dyDescent="0.3">
      <c r="A165" s="825"/>
      <c r="B165" s="868" t="s">
        <v>457</v>
      </c>
      <c r="C165" s="852">
        <f>C155+C160</f>
        <v>10000</v>
      </c>
      <c r="D165" s="852">
        <f t="shared" ref="D165:F165" si="19">D155+D160</f>
        <v>1000</v>
      </c>
      <c r="E165" s="852">
        <f t="shared" si="19"/>
        <v>1000</v>
      </c>
      <c r="F165" s="852">
        <f t="shared" si="19"/>
        <v>1000</v>
      </c>
      <c r="G165" s="825"/>
      <c r="H165" s="825"/>
      <c r="I165" s="825"/>
      <c r="J165" s="825"/>
      <c r="K165" s="825"/>
      <c r="L165" s="825"/>
    </row>
    <row r="166" spans="1:12" ht="79.5" hidden="1" thickBot="1" x14ac:dyDescent="0.3">
      <c r="A166" s="825"/>
      <c r="B166" s="865" t="s">
        <v>502</v>
      </c>
      <c r="C166" s="865" t="s">
        <v>685</v>
      </c>
      <c r="D166" s="869" t="s">
        <v>449</v>
      </c>
      <c r="E166" s="2605"/>
      <c r="F166" s="2606"/>
      <c r="G166" s="825"/>
      <c r="H166" s="825"/>
      <c r="I166" s="825"/>
      <c r="J166" s="825"/>
      <c r="K166" s="825"/>
      <c r="L166" s="825"/>
    </row>
    <row r="167" spans="1:12" ht="16.5" hidden="1" thickBot="1" x14ac:dyDescent="0.3">
      <c r="A167" s="825"/>
      <c r="B167" s="832" t="s">
        <v>427</v>
      </c>
      <c r="C167" s="2607" t="s">
        <v>683</v>
      </c>
      <c r="D167" s="2608"/>
      <c r="E167" s="2608"/>
      <c r="F167" s="2609"/>
      <c r="G167" s="825"/>
      <c r="H167" s="825"/>
      <c r="I167" s="825"/>
      <c r="J167" s="825"/>
      <c r="K167" s="825"/>
      <c r="L167" s="825"/>
    </row>
    <row r="168" spans="1:12" ht="16.5" hidden="1" thickBot="1" x14ac:dyDescent="0.3">
      <c r="A168" s="825"/>
      <c r="B168" s="832" t="s">
        <v>21</v>
      </c>
      <c r="C168" s="2610" t="s">
        <v>237</v>
      </c>
      <c r="D168" s="2611"/>
      <c r="E168" s="2611"/>
      <c r="F168" s="2612"/>
      <c r="G168" s="825"/>
      <c r="H168" s="825"/>
      <c r="I168" s="825"/>
      <c r="J168" s="825"/>
      <c r="K168" s="825"/>
      <c r="L168" s="825"/>
    </row>
    <row r="169" spans="1:12" ht="15.75" hidden="1" x14ac:dyDescent="0.25">
      <c r="A169" s="825"/>
      <c r="B169" s="2602"/>
      <c r="C169" s="842">
        <v>2021</v>
      </c>
      <c r="D169" s="842">
        <v>2022</v>
      </c>
      <c r="E169" s="842">
        <v>2023</v>
      </c>
      <c r="F169" s="842">
        <v>2024</v>
      </c>
      <c r="G169" s="825"/>
      <c r="H169" s="825"/>
      <c r="I169" s="825"/>
      <c r="J169" s="825"/>
      <c r="K169" s="825"/>
      <c r="L169" s="825"/>
    </row>
    <row r="170" spans="1:12" ht="16.5" hidden="1" thickBot="1" x14ac:dyDescent="0.3">
      <c r="A170" s="825"/>
      <c r="B170" s="2603"/>
      <c r="C170" s="843" t="s">
        <v>22</v>
      </c>
      <c r="D170" s="843" t="s">
        <v>23</v>
      </c>
      <c r="E170" s="843" t="s">
        <v>23</v>
      </c>
      <c r="F170" s="843" t="s">
        <v>23</v>
      </c>
      <c r="G170" s="825"/>
      <c r="H170" s="825"/>
      <c r="I170" s="825"/>
      <c r="J170" s="825"/>
      <c r="K170" s="825"/>
      <c r="L170" s="825"/>
    </row>
    <row r="171" spans="1:12" ht="16.5" hidden="1" thickBot="1" x14ac:dyDescent="0.3">
      <c r="A171" s="825"/>
      <c r="B171" s="832" t="s">
        <v>33</v>
      </c>
      <c r="C171" s="832"/>
      <c r="D171" s="830">
        <v>0</v>
      </c>
      <c r="E171" s="832"/>
      <c r="F171" s="832"/>
      <c r="G171" s="825"/>
      <c r="H171" s="825"/>
      <c r="I171" s="825"/>
      <c r="J171" s="825"/>
      <c r="K171" s="825"/>
      <c r="L171" s="825"/>
    </row>
    <row r="172" spans="1:12" ht="16.5" hidden="1" thickBot="1" x14ac:dyDescent="0.3">
      <c r="A172" s="825"/>
      <c r="B172" s="832" t="s">
        <v>431</v>
      </c>
      <c r="C172" s="845"/>
      <c r="D172" s="845">
        <f>D190</f>
        <v>0</v>
      </c>
      <c r="E172" s="845"/>
      <c r="F172" s="845"/>
      <c r="G172" s="825"/>
      <c r="H172" s="825"/>
      <c r="I172" s="825"/>
      <c r="J172" s="825"/>
      <c r="K172" s="825"/>
      <c r="L172" s="825"/>
    </row>
    <row r="173" spans="1:12" ht="16.5" hidden="1" thickBot="1" x14ac:dyDescent="0.3">
      <c r="A173" s="825"/>
      <c r="B173" s="832" t="s">
        <v>432</v>
      </c>
      <c r="C173" s="845" t="e">
        <f>C172/C171</f>
        <v>#DIV/0!</v>
      </c>
      <c r="D173" s="845" t="e">
        <f t="shared" ref="D173:F173" si="20">D172/D171</f>
        <v>#DIV/0!</v>
      </c>
      <c r="E173" s="845" t="e">
        <f t="shared" si="20"/>
        <v>#DIV/0!</v>
      </c>
      <c r="F173" s="845" t="e">
        <f t="shared" si="20"/>
        <v>#DIV/0!</v>
      </c>
      <c r="G173" s="825"/>
      <c r="H173" s="825"/>
      <c r="I173" s="825"/>
      <c r="J173" s="825"/>
      <c r="K173" s="825"/>
      <c r="L173" s="825"/>
    </row>
    <row r="174" spans="1:12" ht="16.5" hidden="1" thickBot="1" x14ac:dyDescent="0.3">
      <c r="A174" s="825"/>
      <c r="B174" s="832" t="s">
        <v>433</v>
      </c>
      <c r="C174" s="830" t="s">
        <v>499</v>
      </c>
      <c r="D174" s="846" t="e">
        <f>D171/C171-1</f>
        <v>#DIV/0!</v>
      </c>
      <c r="E174" s="846" t="e">
        <f t="shared" ref="E174:F176" si="21">E171/D171-1</f>
        <v>#DIV/0!</v>
      </c>
      <c r="F174" s="846" t="e">
        <f t="shared" si="21"/>
        <v>#DIV/0!</v>
      </c>
      <c r="G174" s="825"/>
      <c r="H174" s="847"/>
      <c r="I174" s="847"/>
      <c r="J174" s="847"/>
      <c r="K174" s="847"/>
      <c r="L174" s="847"/>
    </row>
    <row r="175" spans="1:12" ht="16.5" hidden="1" thickBot="1" x14ac:dyDescent="0.3">
      <c r="A175" s="825"/>
      <c r="B175" s="832" t="s">
        <v>434</v>
      </c>
      <c r="C175" s="830" t="s">
        <v>499</v>
      </c>
      <c r="D175" s="846" t="e">
        <f>D172/C172-1</f>
        <v>#DIV/0!</v>
      </c>
      <c r="E175" s="846" t="e">
        <f t="shared" si="21"/>
        <v>#DIV/0!</v>
      </c>
      <c r="F175" s="846" t="e">
        <f t="shared" si="21"/>
        <v>#DIV/0!</v>
      </c>
      <c r="G175" s="825"/>
      <c r="H175" s="825"/>
      <c r="I175" s="825"/>
      <c r="J175" s="825"/>
      <c r="K175" s="825"/>
      <c r="L175" s="825"/>
    </row>
    <row r="176" spans="1:12" ht="32.25" hidden="1" thickBot="1" x14ac:dyDescent="0.3">
      <c r="A176" s="825"/>
      <c r="B176" s="832" t="s">
        <v>47</v>
      </c>
      <c r="C176" s="830" t="s">
        <v>499</v>
      </c>
      <c r="D176" s="846" t="e">
        <f>D173/C173-1</f>
        <v>#DIV/0!</v>
      </c>
      <c r="E176" s="846" t="e">
        <f t="shared" si="21"/>
        <v>#DIV/0!</v>
      </c>
      <c r="F176" s="846" t="e">
        <f t="shared" si="21"/>
        <v>#DIV/0!</v>
      </c>
      <c r="G176" s="825"/>
      <c r="H176" s="825"/>
      <c r="I176" s="825"/>
      <c r="J176" s="825"/>
      <c r="K176" s="825"/>
      <c r="L176" s="825"/>
    </row>
    <row r="177" spans="1:12" ht="16.5" hidden="1" thickBot="1" x14ac:dyDescent="0.3">
      <c r="A177" s="825"/>
      <c r="B177" s="2613" t="s">
        <v>547</v>
      </c>
      <c r="C177" s="2614"/>
      <c r="D177" s="2614"/>
      <c r="E177" s="2614"/>
      <c r="F177" s="2615"/>
      <c r="G177" s="825"/>
      <c r="H177" s="825"/>
      <c r="I177" s="825"/>
      <c r="J177" s="825"/>
      <c r="K177" s="825"/>
      <c r="L177" s="825"/>
    </row>
    <row r="178" spans="1:12" ht="15.75" hidden="1" x14ac:dyDescent="0.25">
      <c r="A178" s="825"/>
      <c r="B178" s="2602"/>
      <c r="C178" s="842">
        <v>2019</v>
      </c>
      <c r="D178" s="842">
        <v>2020</v>
      </c>
      <c r="E178" s="842">
        <v>2021</v>
      </c>
      <c r="F178" s="842">
        <v>2022</v>
      </c>
      <c r="G178" s="825"/>
      <c r="H178" s="825"/>
      <c r="I178" s="825"/>
      <c r="J178" s="825"/>
      <c r="K178" s="825"/>
      <c r="L178" s="825"/>
    </row>
    <row r="179" spans="1:12" ht="16.5" hidden="1" thickBot="1" x14ac:dyDescent="0.3">
      <c r="A179" s="825"/>
      <c r="B179" s="2603"/>
      <c r="C179" s="843" t="s">
        <v>22</v>
      </c>
      <c r="D179" s="843" t="s">
        <v>23</v>
      </c>
      <c r="E179" s="843" t="s">
        <v>23</v>
      </c>
      <c r="F179" s="843" t="s">
        <v>23</v>
      </c>
      <c r="G179" s="825"/>
      <c r="H179" s="825"/>
      <c r="I179" s="825"/>
      <c r="J179" s="825"/>
      <c r="K179" s="825"/>
      <c r="L179" s="825"/>
    </row>
    <row r="180" spans="1:12" ht="16.5" hidden="1" thickBot="1" x14ac:dyDescent="0.3">
      <c r="A180" s="825"/>
      <c r="B180" s="848" t="s">
        <v>452</v>
      </c>
      <c r="C180" s="849">
        <f>C181+C182+C183+C184</f>
        <v>0</v>
      </c>
      <c r="D180" s="849">
        <f t="shared" ref="D180:F180" si="22">D181+D182+D183+D184</f>
        <v>0</v>
      </c>
      <c r="E180" s="849">
        <f t="shared" si="22"/>
        <v>0</v>
      </c>
      <c r="F180" s="849">
        <f t="shared" si="22"/>
        <v>0</v>
      </c>
      <c r="G180" s="825"/>
      <c r="H180" s="825"/>
      <c r="I180" s="825"/>
      <c r="J180" s="825"/>
      <c r="K180" s="825"/>
      <c r="L180" s="825"/>
    </row>
    <row r="181" spans="1:12" ht="16.5" hidden="1" thickBot="1" x14ac:dyDescent="0.3">
      <c r="A181" s="825"/>
      <c r="B181" s="850" t="s">
        <v>437</v>
      </c>
      <c r="C181" s="849"/>
      <c r="D181" s="849"/>
      <c r="E181" s="849"/>
      <c r="F181" s="849"/>
      <c r="G181" s="825"/>
      <c r="H181" s="825"/>
      <c r="I181" s="825"/>
      <c r="J181" s="825"/>
      <c r="K181" s="825"/>
      <c r="L181" s="825"/>
    </row>
    <row r="182" spans="1:12" ht="16.5" hidden="1" thickBot="1" x14ac:dyDescent="0.3">
      <c r="A182" s="825"/>
      <c r="B182" s="850" t="s">
        <v>453</v>
      </c>
      <c r="C182" s="849"/>
      <c r="D182" s="849"/>
      <c r="E182" s="849"/>
      <c r="F182" s="849"/>
      <c r="G182" s="825"/>
      <c r="H182" s="825"/>
      <c r="I182" s="825"/>
      <c r="J182" s="825"/>
      <c r="K182" s="825"/>
      <c r="L182" s="825"/>
    </row>
    <row r="183" spans="1:12" ht="16.5" hidden="1" thickBot="1" x14ac:dyDescent="0.3">
      <c r="A183" s="825"/>
      <c r="B183" s="850" t="s">
        <v>454</v>
      </c>
      <c r="C183" s="849"/>
      <c r="D183" s="849"/>
      <c r="E183" s="849"/>
      <c r="F183" s="849"/>
      <c r="G183" s="825"/>
      <c r="H183" s="825"/>
      <c r="I183" s="825"/>
      <c r="J183" s="825"/>
      <c r="K183" s="825"/>
      <c r="L183" s="825"/>
    </row>
    <row r="184" spans="1:12" ht="16.5" hidden="1" thickBot="1" x14ac:dyDescent="0.3">
      <c r="A184" s="825"/>
      <c r="B184" s="850" t="s">
        <v>455</v>
      </c>
      <c r="C184" s="849"/>
      <c r="D184" s="849"/>
      <c r="E184" s="849"/>
      <c r="F184" s="849"/>
      <c r="G184" s="825"/>
      <c r="H184" s="825"/>
      <c r="I184" s="825"/>
      <c r="J184" s="825"/>
      <c r="K184" s="825"/>
      <c r="L184" s="825"/>
    </row>
    <row r="185" spans="1:12" ht="16.5" hidden="1" thickBot="1" x14ac:dyDescent="0.3">
      <c r="A185" s="825"/>
      <c r="B185" s="848" t="s">
        <v>456</v>
      </c>
      <c r="C185" s="852">
        <f>C186+C187+C188+C189</f>
        <v>0</v>
      </c>
      <c r="D185" s="852">
        <f t="shared" ref="D185:F185" si="23">D186+D187+D188+D189</f>
        <v>0</v>
      </c>
      <c r="E185" s="852">
        <f t="shared" si="23"/>
        <v>0</v>
      </c>
      <c r="F185" s="852">
        <f t="shared" si="23"/>
        <v>0</v>
      </c>
      <c r="G185" s="825"/>
      <c r="H185" s="825"/>
      <c r="I185" s="825"/>
      <c r="J185" s="825"/>
      <c r="K185" s="825"/>
      <c r="L185" s="825"/>
    </row>
    <row r="186" spans="1:12" ht="16.5" hidden="1" thickBot="1" x14ac:dyDescent="0.3">
      <c r="A186" s="825"/>
      <c r="B186" s="850" t="s">
        <v>437</v>
      </c>
      <c r="C186" s="852"/>
      <c r="D186" s="870">
        <v>0</v>
      </c>
      <c r="E186" s="849"/>
      <c r="F186" s="849"/>
      <c r="G186" s="825"/>
      <c r="H186" s="825"/>
      <c r="I186" s="825"/>
      <c r="J186" s="825"/>
      <c r="K186" s="825"/>
      <c r="L186" s="825"/>
    </row>
    <row r="187" spans="1:12" ht="16.5" hidden="1" thickBot="1" x14ac:dyDescent="0.3">
      <c r="A187" s="825"/>
      <c r="B187" s="850" t="s">
        <v>453</v>
      </c>
      <c r="C187" s="852"/>
      <c r="D187" s="849"/>
      <c r="E187" s="849"/>
      <c r="F187" s="849"/>
      <c r="G187" s="825"/>
      <c r="H187" s="825"/>
      <c r="I187" s="825"/>
      <c r="J187" s="825"/>
      <c r="K187" s="825"/>
      <c r="L187" s="825"/>
    </row>
    <row r="188" spans="1:12" ht="16.5" hidden="1" thickBot="1" x14ac:dyDescent="0.3">
      <c r="A188" s="825"/>
      <c r="B188" s="850" t="s">
        <v>454</v>
      </c>
      <c r="C188" s="852"/>
      <c r="D188" s="849"/>
      <c r="E188" s="849"/>
      <c r="F188" s="849"/>
      <c r="G188" s="825"/>
      <c r="H188" s="825"/>
      <c r="I188" s="825"/>
      <c r="J188" s="825"/>
      <c r="K188" s="825"/>
      <c r="L188" s="825"/>
    </row>
    <row r="189" spans="1:12" ht="16.5" hidden="1" thickBot="1" x14ac:dyDescent="0.3">
      <c r="A189" s="825"/>
      <c r="B189" s="850" t="s">
        <v>455</v>
      </c>
      <c r="C189" s="852"/>
      <c r="D189" s="849"/>
      <c r="E189" s="849"/>
      <c r="F189" s="849"/>
      <c r="G189" s="825"/>
      <c r="H189" s="825"/>
      <c r="I189" s="825"/>
      <c r="J189" s="825"/>
      <c r="K189" s="825"/>
      <c r="L189" s="825"/>
    </row>
    <row r="190" spans="1:12" ht="16.5" hidden="1" thickBot="1" x14ac:dyDescent="0.3">
      <c r="A190" s="825"/>
      <c r="B190" s="868" t="s">
        <v>548</v>
      </c>
      <c r="C190" s="852">
        <f>C180+C185</f>
        <v>0</v>
      </c>
      <c r="D190" s="852">
        <f t="shared" ref="D190:F190" si="24">D180+D185</f>
        <v>0</v>
      </c>
      <c r="E190" s="852">
        <f t="shared" si="24"/>
        <v>0</v>
      </c>
      <c r="F190" s="852">
        <f t="shared" si="24"/>
        <v>0</v>
      </c>
      <c r="G190" s="825"/>
      <c r="H190" s="825"/>
      <c r="I190" s="825"/>
      <c r="J190" s="825"/>
      <c r="K190" s="825"/>
      <c r="L190" s="825"/>
    </row>
    <row r="191" spans="1:12" ht="79.5" hidden="1" thickBot="1" x14ac:dyDescent="0.3">
      <c r="A191" s="825"/>
      <c r="B191" s="865" t="s">
        <v>549</v>
      </c>
      <c r="C191" s="871"/>
      <c r="D191" s="872" t="s">
        <v>449</v>
      </c>
      <c r="E191" s="873"/>
      <c r="F191" s="874"/>
      <c r="G191" s="825"/>
      <c r="H191" s="825"/>
      <c r="I191" s="825"/>
      <c r="J191" s="825"/>
      <c r="K191" s="825"/>
      <c r="L191" s="825"/>
    </row>
    <row r="192" spans="1:12" ht="16.5" hidden="1" thickBot="1" x14ac:dyDescent="0.3">
      <c r="A192" s="825"/>
      <c r="B192" s="832" t="s">
        <v>427</v>
      </c>
      <c r="C192" s="2607"/>
      <c r="D192" s="2608"/>
      <c r="E192" s="2608"/>
      <c r="F192" s="2609"/>
      <c r="G192" s="825"/>
      <c r="H192" s="825"/>
      <c r="I192" s="825"/>
      <c r="J192" s="825"/>
      <c r="K192" s="825"/>
      <c r="L192" s="825"/>
    </row>
    <row r="193" spans="1:12" ht="16.5" hidden="1" thickBot="1" x14ac:dyDescent="0.3">
      <c r="A193" s="825"/>
      <c r="B193" s="832" t="s">
        <v>21</v>
      </c>
      <c r="C193" s="2610"/>
      <c r="D193" s="2611"/>
      <c r="E193" s="2611"/>
      <c r="F193" s="2612"/>
      <c r="G193" s="825"/>
      <c r="H193" s="825"/>
      <c r="I193" s="825"/>
      <c r="J193" s="825"/>
      <c r="K193" s="825"/>
      <c r="L193" s="825"/>
    </row>
    <row r="194" spans="1:12" ht="15.75" hidden="1" x14ac:dyDescent="0.25">
      <c r="A194" s="825"/>
      <c r="B194" s="2602"/>
      <c r="C194" s="842">
        <v>2018</v>
      </c>
      <c r="D194" s="842">
        <v>2019</v>
      </c>
      <c r="E194" s="842">
        <v>2020</v>
      </c>
      <c r="F194" s="842">
        <v>2021</v>
      </c>
      <c r="G194" s="825"/>
      <c r="H194" s="825"/>
      <c r="I194" s="825"/>
      <c r="J194" s="825"/>
      <c r="K194" s="825"/>
      <c r="L194" s="825"/>
    </row>
    <row r="195" spans="1:12" ht="16.5" hidden="1" thickBot="1" x14ac:dyDescent="0.3">
      <c r="A195" s="825"/>
      <c r="B195" s="2603"/>
      <c r="C195" s="843" t="s">
        <v>22</v>
      </c>
      <c r="D195" s="843" t="s">
        <v>23</v>
      </c>
      <c r="E195" s="843" t="s">
        <v>23</v>
      </c>
      <c r="F195" s="843" t="s">
        <v>23</v>
      </c>
      <c r="G195" s="825"/>
      <c r="H195" s="825"/>
      <c r="I195" s="825"/>
      <c r="J195" s="825"/>
      <c r="K195" s="825"/>
      <c r="L195" s="825"/>
    </row>
    <row r="196" spans="1:12" ht="16.5" hidden="1" thickBot="1" x14ac:dyDescent="0.3">
      <c r="A196" s="825"/>
      <c r="B196" s="832" t="s">
        <v>33</v>
      </c>
      <c r="C196" s="832"/>
      <c r="D196" s="832"/>
      <c r="E196" s="832"/>
      <c r="F196" s="832"/>
      <c r="G196" s="825"/>
      <c r="H196" s="825"/>
      <c r="I196" s="825"/>
      <c r="J196" s="825"/>
      <c r="K196" s="825"/>
      <c r="L196" s="825"/>
    </row>
    <row r="197" spans="1:12" ht="16.5" hidden="1" thickBot="1" x14ac:dyDescent="0.3">
      <c r="A197" s="825"/>
      <c r="B197" s="832" t="s">
        <v>431</v>
      </c>
      <c r="C197" s="845">
        <f>C215</f>
        <v>0</v>
      </c>
      <c r="D197" s="845">
        <f t="shared" ref="D197:F197" si="25">D215</f>
        <v>0</v>
      </c>
      <c r="E197" s="845">
        <f t="shared" si="25"/>
        <v>0</v>
      </c>
      <c r="F197" s="845">
        <f t="shared" si="25"/>
        <v>0</v>
      </c>
      <c r="G197" s="825"/>
      <c r="H197" s="825"/>
      <c r="I197" s="825"/>
      <c r="J197" s="825"/>
      <c r="K197" s="825"/>
      <c r="L197" s="825"/>
    </row>
    <row r="198" spans="1:12" ht="16.5" hidden="1" thickBot="1" x14ac:dyDescent="0.3">
      <c r="A198" s="825"/>
      <c r="B198" s="832" t="s">
        <v>432</v>
      </c>
      <c r="C198" s="845" t="e">
        <f>C197/C196</f>
        <v>#DIV/0!</v>
      </c>
      <c r="D198" s="845" t="e">
        <f t="shared" ref="D198:F198" si="26">D197/D196</f>
        <v>#DIV/0!</v>
      </c>
      <c r="E198" s="845" t="e">
        <f t="shared" si="26"/>
        <v>#DIV/0!</v>
      </c>
      <c r="F198" s="845" t="e">
        <f t="shared" si="26"/>
        <v>#DIV/0!</v>
      </c>
      <c r="G198" s="825"/>
      <c r="H198" s="825"/>
      <c r="I198" s="825"/>
      <c r="J198" s="825"/>
      <c r="K198" s="825"/>
      <c r="L198" s="825"/>
    </row>
    <row r="199" spans="1:12" ht="16.5" hidden="1" thickBot="1" x14ac:dyDescent="0.3">
      <c r="A199" s="825"/>
      <c r="B199" s="832" t="s">
        <v>433</v>
      </c>
      <c r="C199" s="830" t="s">
        <v>499</v>
      </c>
      <c r="D199" s="846" t="e">
        <f>D196/C196-1</f>
        <v>#DIV/0!</v>
      </c>
      <c r="E199" s="846" t="e">
        <f t="shared" ref="E199:F201" si="27">E196/D196-1</f>
        <v>#DIV/0!</v>
      </c>
      <c r="F199" s="846" t="e">
        <f t="shared" si="27"/>
        <v>#DIV/0!</v>
      </c>
      <c r="G199" s="825"/>
      <c r="H199" s="847"/>
      <c r="I199" s="847"/>
      <c r="J199" s="847"/>
      <c r="K199" s="847"/>
      <c r="L199" s="847"/>
    </row>
    <row r="200" spans="1:12" ht="16.5" hidden="1" thickBot="1" x14ac:dyDescent="0.3">
      <c r="A200" s="825"/>
      <c r="B200" s="832" t="s">
        <v>434</v>
      </c>
      <c r="C200" s="830" t="s">
        <v>499</v>
      </c>
      <c r="D200" s="846" t="e">
        <f>D197/C197-1</f>
        <v>#DIV/0!</v>
      </c>
      <c r="E200" s="846" t="e">
        <f t="shared" si="27"/>
        <v>#DIV/0!</v>
      </c>
      <c r="F200" s="846" t="e">
        <f t="shared" si="27"/>
        <v>#DIV/0!</v>
      </c>
      <c r="G200" s="825"/>
      <c r="H200" s="825"/>
      <c r="I200" s="825"/>
      <c r="J200" s="825"/>
      <c r="K200" s="825"/>
      <c r="L200" s="825"/>
    </row>
    <row r="201" spans="1:12" ht="32.25" hidden="1" thickBot="1" x14ac:dyDescent="0.3">
      <c r="A201" s="825"/>
      <c r="B201" s="832" t="s">
        <v>47</v>
      </c>
      <c r="C201" s="830" t="s">
        <v>499</v>
      </c>
      <c r="D201" s="846" t="e">
        <f>D198/C198-1</f>
        <v>#DIV/0!</v>
      </c>
      <c r="E201" s="846" t="e">
        <f t="shared" si="27"/>
        <v>#DIV/0!</v>
      </c>
      <c r="F201" s="846" t="e">
        <f t="shared" si="27"/>
        <v>#DIV/0!</v>
      </c>
      <c r="G201" s="825"/>
      <c r="H201" s="825"/>
      <c r="I201" s="825"/>
      <c r="J201" s="825"/>
      <c r="K201" s="825"/>
      <c r="L201" s="825"/>
    </row>
    <row r="202" spans="1:12" ht="16.5" hidden="1" thickBot="1" x14ac:dyDescent="0.3">
      <c r="A202" s="825"/>
      <c r="B202" s="2613" t="s">
        <v>550</v>
      </c>
      <c r="C202" s="2614"/>
      <c r="D202" s="2614"/>
      <c r="E202" s="2614"/>
      <c r="F202" s="2615"/>
      <c r="G202" s="825"/>
      <c r="H202" s="825"/>
      <c r="I202" s="825"/>
      <c r="J202" s="825"/>
      <c r="K202" s="825"/>
      <c r="L202" s="825"/>
    </row>
    <row r="203" spans="1:12" ht="15.75" hidden="1" x14ac:dyDescent="0.25">
      <c r="A203" s="825"/>
      <c r="B203" s="2602"/>
      <c r="C203" s="842">
        <v>2018</v>
      </c>
      <c r="D203" s="842">
        <v>2019</v>
      </c>
      <c r="E203" s="842">
        <v>2020</v>
      </c>
      <c r="F203" s="842">
        <v>2021</v>
      </c>
      <c r="G203" s="825"/>
      <c r="H203" s="825"/>
      <c r="I203" s="825"/>
      <c r="J203" s="825"/>
      <c r="K203" s="825"/>
      <c r="L203" s="825"/>
    </row>
    <row r="204" spans="1:12" ht="16.5" hidden="1" thickBot="1" x14ac:dyDescent="0.3">
      <c r="A204" s="825"/>
      <c r="B204" s="2603"/>
      <c r="C204" s="843" t="s">
        <v>22</v>
      </c>
      <c r="D204" s="843" t="s">
        <v>23</v>
      </c>
      <c r="E204" s="843" t="s">
        <v>23</v>
      </c>
      <c r="F204" s="843" t="s">
        <v>23</v>
      </c>
      <c r="G204" s="825"/>
      <c r="H204" s="825"/>
      <c r="I204" s="825"/>
      <c r="J204" s="825"/>
      <c r="K204" s="825"/>
      <c r="L204" s="825"/>
    </row>
    <row r="205" spans="1:12" ht="16.5" hidden="1" thickBot="1" x14ac:dyDescent="0.3">
      <c r="A205" s="825"/>
      <c r="B205" s="848" t="s">
        <v>452</v>
      </c>
      <c r="C205" s="849">
        <f>C206+C207+C208+C209</f>
        <v>0</v>
      </c>
      <c r="D205" s="849">
        <f t="shared" ref="D205:F205" si="28">D206+D207+D208+D209</f>
        <v>0</v>
      </c>
      <c r="E205" s="849">
        <f t="shared" si="28"/>
        <v>0</v>
      </c>
      <c r="F205" s="849">
        <f t="shared" si="28"/>
        <v>0</v>
      </c>
      <c r="G205" s="825"/>
      <c r="H205" s="825"/>
      <c r="I205" s="825"/>
      <c r="J205" s="825"/>
      <c r="K205" s="825"/>
      <c r="L205" s="825"/>
    </row>
    <row r="206" spans="1:12" ht="16.5" hidden="1" thickBot="1" x14ac:dyDescent="0.3">
      <c r="A206" s="825"/>
      <c r="B206" s="850" t="s">
        <v>437</v>
      </c>
      <c r="C206" s="849"/>
      <c r="D206" s="849"/>
      <c r="E206" s="849"/>
      <c r="F206" s="849"/>
      <c r="G206" s="825"/>
      <c r="H206" s="825"/>
      <c r="I206" s="825"/>
      <c r="J206" s="825"/>
      <c r="K206" s="825"/>
      <c r="L206" s="825"/>
    </row>
    <row r="207" spans="1:12" ht="16.5" hidden="1" thickBot="1" x14ac:dyDescent="0.3">
      <c r="A207" s="825"/>
      <c r="B207" s="850" t="s">
        <v>453</v>
      </c>
      <c r="C207" s="849"/>
      <c r="D207" s="849"/>
      <c r="E207" s="849"/>
      <c r="F207" s="849"/>
      <c r="G207" s="825"/>
      <c r="H207" s="825"/>
      <c r="I207" s="825"/>
      <c r="J207" s="825"/>
      <c r="K207" s="825"/>
      <c r="L207" s="825"/>
    </row>
    <row r="208" spans="1:12" ht="16.5" hidden="1" thickBot="1" x14ac:dyDescent="0.3">
      <c r="A208" s="825"/>
      <c r="B208" s="850" t="s">
        <v>454</v>
      </c>
      <c r="C208" s="849"/>
      <c r="D208" s="849"/>
      <c r="E208" s="849"/>
      <c r="F208" s="849"/>
      <c r="G208" s="825"/>
      <c r="H208" s="825"/>
      <c r="I208" s="825"/>
      <c r="J208" s="825"/>
      <c r="K208" s="825"/>
      <c r="L208" s="825"/>
    </row>
    <row r="209" spans="1:12" ht="16.5" hidden="1" thickBot="1" x14ac:dyDescent="0.3">
      <c r="A209" s="825"/>
      <c r="B209" s="850" t="s">
        <v>455</v>
      </c>
      <c r="C209" s="849"/>
      <c r="D209" s="849"/>
      <c r="E209" s="849"/>
      <c r="F209" s="849"/>
      <c r="G209" s="825"/>
      <c r="H209" s="825"/>
      <c r="I209" s="825"/>
      <c r="J209" s="825"/>
      <c r="K209" s="825"/>
      <c r="L209" s="825"/>
    </row>
    <row r="210" spans="1:12" ht="16.5" hidden="1" thickBot="1" x14ac:dyDescent="0.3">
      <c r="A210" s="825"/>
      <c r="B210" s="848" t="s">
        <v>456</v>
      </c>
      <c r="C210" s="852">
        <f>C211+C212+C213+C214</f>
        <v>0</v>
      </c>
      <c r="D210" s="852">
        <f t="shared" ref="D210:F210" si="29">D211+D212+D213+D214</f>
        <v>0</v>
      </c>
      <c r="E210" s="852">
        <f t="shared" si="29"/>
        <v>0</v>
      </c>
      <c r="F210" s="852">
        <f t="shared" si="29"/>
        <v>0</v>
      </c>
      <c r="G210" s="825"/>
      <c r="H210" s="825"/>
      <c r="I210" s="825"/>
      <c r="J210" s="825"/>
      <c r="K210" s="825"/>
      <c r="L210" s="825"/>
    </row>
    <row r="211" spans="1:12" ht="16.5" hidden="1" thickBot="1" x14ac:dyDescent="0.3">
      <c r="A211" s="825"/>
      <c r="B211" s="850" t="s">
        <v>437</v>
      </c>
      <c r="C211" s="852"/>
      <c r="D211" s="849"/>
      <c r="E211" s="849"/>
      <c r="F211" s="849"/>
      <c r="G211" s="825"/>
      <c r="H211" s="825"/>
      <c r="I211" s="825"/>
      <c r="J211" s="825"/>
      <c r="K211" s="825"/>
      <c r="L211" s="825"/>
    </row>
    <row r="212" spans="1:12" ht="16.5" hidden="1" thickBot="1" x14ac:dyDescent="0.3">
      <c r="A212" s="825"/>
      <c r="B212" s="850" t="s">
        <v>453</v>
      </c>
      <c r="C212" s="852"/>
      <c r="D212" s="849"/>
      <c r="E212" s="849"/>
      <c r="F212" s="849"/>
      <c r="G212" s="825"/>
      <c r="H212" s="825"/>
      <c r="I212" s="825"/>
      <c r="J212" s="825"/>
      <c r="K212" s="825"/>
      <c r="L212" s="825"/>
    </row>
    <row r="213" spans="1:12" ht="16.5" hidden="1" thickBot="1" x14ac:dyDescent="0.3">
      <c r="A213" s="825"/>
      <c r="B213" s="850" t="s">
        <v>454</v>
      </c>
      <c r="C213" s="852"/>
      <c r="D213" s="849"/>
      <c r="E213" s="849"/>
      <c r="F213" s="849"/>
      <c r="G213" s="825"/>
      <c r="H213" s="825"/>
      <c r="I213" s="825"/>
      <c r="J213" s="825"/>
      <c r="K213" s="825"/>
      <c r="L213" s="825"/>
    </row>
    <row r="214" spans="1:12" ht="16.5" hidden="1" thickBot="1" x14ac:dyDescent="0.3">
      <c r="A214" s="825"/>
      <c r="B214" s="850" t="s">
        <v>455</v>
      </c>
      <c r="C214" s="852"/>
      <c r="D214" s="849"/>
      <c r="E214" s="849"/>
      <c r="F214" s="849"/>
      <c r="G214" s="825"/>
      <c r="H214" s="825"/>
      <c r="I214" s="825"/>
      <c r="J214" s="825"/>
      <c r="K214" s="825"/>
      <c r="L214" s="825"/>
    </row>
    <row r="215" spans="1:12" ht="16.5" hidden="1" thickBot="1" x14ac:dyDescent="0.3">
      <c r="A215" s="825"/>
      <c r="B215" s="855" t="s">
        <v>551</v>
      </c>
      <c r="C215" s="852">
        <f>C205+C210</f>
        <v>0</v>
      </c>
      <c r="D215" s="852">
        <f t="shared" ref="D215:F215" si="30">D205+D210</f>
        <v>0</v>
      </c>
      <c r="E215" s="852">
        <f t="shared" si="30"/>
        <v>0</v>
      </c>
      <c r="F215" s="852">
        <f t="shared" si="30"/>
        <v>0</v>
      </c>
      <c r="G215" s="825"/>
      <c r="H215" s="825"/>
      <c r="I215" s="825"/>
      <c r="J215" s="825"/>
      <c r="K215" s="825"/>
      <c r="L215" s="825"/>
    </row>
    <row r="216" spans="1:12" ht="32.25" hidden="1" thickBot="1" x14ac:dyDescent="0.3">
      <c r="A216" s="825"/>
      <c r="B216" s="875" t="s">
        <v>458</v>
      </c>
      <c r="C216" s="2604"/>
      <c r="D216" s="2605"/>
      <c r="E216" s="2605"/>
      <c r="F216" s="2606"/>
      <c r="G216" s="825"/>
      <c r="H216" s="825"/>
      <c r="I216" s="825"/>
      <c r="J216" s="825"/>
      <c r="K216" s="825"/>
      <c r="L216" s="825"/>
    </row>
    <row r="217" spans="1:12" ht="79.5" hidden="1" thickBot="1" x14ac:dyDescent="0.3">
      <c r="A217" s="825"/>
      <c r="B217" s="865" t="s">
        <v>447</v>
      </c>
      <c r="C217" s="871"/>
      <c r="D217" s="872" t="s">
        <v>449</v>
      </c>
      <c r="E217" s="873"/>
      <c r="F217" s="874"/>
      <c r="G217" s="825"/>
      <c r="H217" s="825"/>
      <c r="I217" s="825"/>
      <c r="J217" s="825"/>
      <c r="K217" s="825"/>
      <c r="L217" s="825"/>
    </row>
    <row r="218" spans="1:12" ht="16.5" hidden="1" thickBot="1" x14ac:dyDescent="0.3">
      <c r="A218" s="825"/>
      <c r="B218" s="832" t="s">
        <v>427</v>
      </c>
      <c r="C218" s="2607"/>
      <c r="D218" s="2608"/>
      <c r="E218" s="2608"/>
      <c r="F218" s="2609"/>
      <c r="G218" s="825"/>
      <c r="H218" s="825"/>
      <c r="I218" s="825"/>
      <c r="J218" s="825"/>
      <c r="K218" s="825"/>
      <c r="L218" s="825"/>
    </row>
    <row r="219" spans="1:12" ht="16.5" hidden="1" thickBot="1" x14ac:dyDescent="0.3">
      <c r="A219" s="825"/>
      <c r="B219" s="832" t="s">
        <v>21</v>
      </c>
      <c r="C219" s="2624"/>
      <c r="D219" s="2611"/>
      <c r="E219" s="2611"/>
      <c r="F219" s="2612"/>
      <c r="G219" s="825"/>
      <c r="H219" s="825"/>
      <c r="I219" s="825"/>
      <c r="J219" s="825"/>
      <c r="K219" s="825"/>
      <c r="L219" s="825"/>
    </row>
    <row r="220" spans="1:12" ht="15.75" hidden="1" x14ac:dyDescent="0.25">
      <c r="A220" s="825"/>
      <c r="B220" s="2602"/>
      <c r="C220" s="842">
        <v>2021</v>
      </c>
      <c r="D220" s="842">
        <v>2022</v>
      </c>
      <c r="E220" s="842">
        <v>2023</v>
      </c>
      <c r="F220" s="842">
        <v>2024</v>
      </c>
      <c r="G220" s="825"/>
      <c r="H220" s="825"/>
      <c r="I220" s="825"/>
      <c r="J220" s="825"/>
      <c r="K220" s="825"/>
      <c r="L220" s="825"/>
    </row>
    <row r="221" spans="1:12" ht="16.5" hidden="1" thickBot="1" x14ac:dyDescent="0.3">
      <c r="A221" s="825"/>
      <c r="B221" s="2603"/>
      <c r="C221" s="843" t="s">
        <v>22</v>
      </c>
      <c r="D221" s="843" t="s">
        <v>23</v>
      </c>
      <c r="E221" s="843" t="s">
        <v>23</v>
      </c>
      <c r="F221" s="843" t="s">
        <v>23</v>
      </c>
      <c r="G221" s="825"/>
      <c r="H221" s="825"/>
      <c r="I221" s="825"/>
      <c r="J221" s="825"/>
      <c r="K221" s="825"/>
      <c r="L221" s="825"/>
    </row>
    <row r="222" spans="1:12" ht="16.5" hidden="1" thickBot="1" x14ac:dyDescent="0.3">
      <c r="A222" s="825"/>
      <c r="B222" s="832" t="s">
        <v>33</v>
      </c>
      <c r="C222" s="832">
        <v>0</v>
      </c>
      <c r="D222" s="830">
        <v>0</v>
      </c>
      <c r="E222" s="830">
        <v>0</v>
      </c>
      <c r="F222" s="832">
        <v>0</v>
      </c>
      <c r="G222" s="825"/>
      <c r="H222" s="825"/>
      <c r="I222" s="825"/>
      <c r="J222" s="825"/>
      <c r="K222" s="825"/>
      <c r="L222" s="825"/>
    </row>
    <row r="223" spans="1:12" ht="16.5" hidden="1" thickBot="1" x14ac:dyDescent="0.3">
      <c r="A223" s="825"/>
      <c r="B223" s="832" t="s">
        <v>431</v>
      </c>
      <c r="C223" s="845">
        <f>C241</f>
        <v>0</v>
      </c>
      <c r="D223" s="845">
        <f t="shared" ref="D223:F223" si="31">D241</f>
        <v>0</v>
      </c>
      <c r="E223" s="845">
        <f t="shared" si="31"/>
        <v>0</v>
      </c>
      <c r="F223" s="845">
        <f t="shared" si="31"/>
        <v>0</v>
      </c>
      <c r="G223" s="825"/>
      <c r="H223" s="825"/>
      <c r="I223" s="825"/>
      <c r="J223" s="825"/>
      <c r="K223" s="825"/>
      <c r="L223" s="825"/>
    </row>
    <row r="224" spans="1:12" ht="16.5" hidden="1" thickBot="1" x14ac:dyDescent="0.3">
      <c r="A224" s="825"/>
      <c r="B224" s="832" t="s">
        <v>432</v>
      </c>
      <c r="C224" s="845" t="e">
        <f>C223/C222</f>
        <v>#DIV/0!</v>
      </c>
      <c r="D224" s="845" t="e">
        <f t="shared" ref="D224:F224" si="32">D223/D222</f>
        <v>#DIV/0!</v>
      </c>
      <c r="E224" s="845" t="e">
        <f t="shared" si="32"/>
        <v>#DIV/0!</v>
      </c>
      <c r="F224" s="845" t="e">
        <f t="shared" si="32"/>
        <v>#DIV/0!</v>
      </c>
      <c r="G224" s="825"/>
      <c r="H224" s="825"/>
      <c r="I224" s="825"/>
      <c r="J224" s="825"/>
      <c r="K224" s="825"/>
      <c r="L224" s="825"/>
    </row>
    <row r="225" spans="1:12" ht="16.5" hidden="1" thickBot="1" x14ac:dyDescent="0.3">
      <c r="A225" s="825"/>
      <c r="B225" s="832" t="s">
        <v>433</v>
      </c>
      <c r="C225" s="830" t="s">
        <v>499</v>
      </c>
      <c r="D225" s="846" t="e">
        <f>D222/C222-1</f>
        <v>#DIV/0!</v>
      </c>
      <c r="E225" s="846" t="e">
        <f t="shared" ref="E225:F227" si="33">E222/D222-1</f>
        <v>#DIV/0!</v>
      </c>
      <c r="F225" s="846" t="e">
        <f t="shared" si="33"/>
        <v>#DIV/0!</v>
      </c>
      <c r="G225" s="825"/>
      <c r="H225" s="847"/>
      <c r="I225" s="847"/>
      <c r="J225" s="847"/>
      <c r="K225" s="847"/>
      <c r="L225" s="847"/>
    </row>
    <row r="226" spans="1:12" ht="16.5" hidden="1" thickBot="1" x14ac:dyDescent="0.3">
      <c r="A226" s="825"/>
      <c r="B226" s="832" t="s">
        <v>434</v>
      </c>
      <c r="C226" s="830" t="s">
        <v>499</v>
      </c>
      <c r="D226" s="846" t="e">
        <f>D223/C223-1</f>
        <v>#DIV/0!</v>
      </c>
      <c r="E226" s="846" t="e">
        <f t="shared" si="33"/>
        <v>#DIV/0!</v>
      </c>
      <c r="F226" s="846" t="e">
        <f t="shared" si="33"/>
        <v>#DIV/0!</v>
      </c>
      <c r="G226" s="825"/>
      <c r="H226" s="825"/>
      <c r="I226" s="825"/>
      <c r="J226" s="825"/>
      <c r="K226" s="825"/>
      <c r="L226" s="825"/>
    </row>
    <row r="227" spans="1:12" ht="32.25" hidden="1" thickBot="1" x14ac:dyDescent="0.3">
      <c r="A227" s="825"/>
      <c r="B227" s="832" t="s">
        <v>47</v>
      </c>
      <c r="C227" s="830" t="s">
        <v>499</v>
      </c>
      <c r="D227" s="846" t="e">
        <f>D224/C224-1</f>
        <v>#DIV/0!</v>
      </c>
      <c r="E227" s="846" t="e">
        <f t="shared" si="33"/>
        <v>#DIV/0!</v>
      </c>
      <c r="F227" s="846" t="e">
        <f t="shared" si="33"/>
        <v>#DIV/0!</v>
      </c>
      <c r="G227" s="825"/>
      <c r="H227" s="825"/>
      <c r="I227" s="825"/>
      <c r="J227" s="825"/>
      <c r="K227" s="825"/>
      <c r="L227" s="825"/>
    </row>
    <row r="228" spans="1:12" ht="16.5" hidden="1" thickBot="1" x14ac:dyDescent="0.3">
      <c r="A228" s="825"/>
      <c r="B228" s="2613" t="s">
        <v>814</v>
      </c>
      <c r="C228" s="2614"/>
      <c r="D228" s="2614"/>
      <c r="E228" s="2614"/>
      <c r="F228" s="2615"/>
      <c r="G228" s="825"/>
      <c r="H228" s="825"/>
      <c r="I228" s="825"/>
      <c r="J228" s="825"/>
      <c r="K228" s="825"/>
      <c r="L228" s="825"/>
    </row>
    <row r="229" spans="1:12" ht="15.75" hidden="1" x14ac:dyDescent="0.25">
      <c r="A229" s="825"/>
      <c r="B229" s="2602"/>
      <c r="C229" s="842">
        <v>2021</v>
      </c>
      <c r="D229" s="842">
        <v>2022</v>
      </c>
      <c r="E229" s="842">
        <v>2023</v>
      </c>
      <c r="F229" s="842">
        <v>2024</v>
      </c>
      <c r="G229" s="825"/>
      <c r="H229" s="825"/>
      <c r="I229" s="825"/>
      <c r="J229" s="825"/>
      <c r="K229" s="825"/>
      <c r="L229" s="825"/>
    </row>
    <row r="230" spans="1:12" ht="16.5" hidden="1" thickBot="1" x14ac:dyDescent="0.3">
      <c r="A230" s="825"/>
      <c r="B230" s="2603"/>
      <c r="C230" s="843" t="s">
        <v>22</v>
      </c>
      <c r="D230" s="843" t="s">
        <v>23</v>
      </c>
      <c r="E230" s="843" t="s">
        <v>23</v>
      </c>
      <c r="F230" s="843" t="s">
        <v>23</v>
      </c>
      <c r="G230" s="825"/>
      <c r="H230" s="825"/>
      <c r="I230" s="825"/>
      <c r="J230" s="825"/>
      <c r="K230" s="825"/>
      <c r="L230" s="825"/>
    </row>
    <row r="231" spans="1:12" ht="16.5" hidden="1" thickBot="1" x14ac:dyDescent="0.3">
      <c r="A231" s="825"/>
      <c r="B231" s="848" t="s">
        <v>452</v>
      </c>
      <c r="C231" s="849">
        <f>C232+C233+C234+C235</f>
        <v>0</v>
      </c>
      <c r="D231" s="849">
        <f t="shared" ref="D231:F231" si="34">D232+D233+D234+D235</f>
        <v>0</v>
      </c>
      <c r="E231" s="849">
        <f t="shared" si="34"/>
        <v>0</v>
      </c>
      <c r="F231" s="849">
        <f t="shared" si="34"/>
        <v>0</v>
      </c>
      <c r="G231" s="825"/>
      <c r="H231" s="825"/>
      <c r="I231" s="825"/>
      <c r="J231" s="825"/>
      <c r="K231" s="825"/>
      <c r="L231" s="825"/>
    </row>
    <row r="232" spans="1:12" ht="16.5" hidden="1" thickBot="1" x14ac:dyDescent="0.3">
      <c r="A232" s="825"/>
      <c r="B232" s="850" t="s">
        <v>437</v>
      </c>
      <c r="C232" s="849"/>
      <c r="D232" s="849"/>
      <c r="E232" s="849"/>
      <c r="F232" s="849"/>
      <c r="G232" s="825"/>
      <c r="H232" s="825"/>
      <c r="I232" s="825"/>
      <c r="J232" s="825"/>
      <c r="K232" s="825"/>
      <c r="L232" s="825"/>
    </row>
    <row r="233" spans="1:12" ht="16.5" hidden="1" thickBot="1" x14ac:dyDescent="0.3">
      <c r="A233" s="825"/>
      <c r="B233" s="850" t="s">
        <v>453</v>
      </c>
      <c r="C233" s="849"/>
      <c r="D233" s="849"/>
      <c r="E233" s="849"/>
      <c r="F233" s="849"/>
      <c r="G233" s="825"/>
      <c r="H233" s="825"/>
      <c r="I233" s="825"/>
      <c r="J233" s="825"/>
      <c r="K233" s="825"/>
      <c r="L233" s="825"/>
    </row>
    <row r="234" spans="1:12" ht="16.5" hidden="1" thickBot="1" x14ac:dyDescent="0.3">
      <c r="A234" s="825"/>
      <c r="B234" s="850" t="s">
        <v>454</v>
      </c>
      <c r="C234" s="849"/>
      <c r="D234" s="849"/>
      <c r="E234" s="849"/>
      <c r="F234" s="849"/>
      <c r="G234" s="825"/>
      <c r="H234" s="825"/>
      <c r="I234" s="825"/>
      <c r="J234" s="825"/>
      <c r="K234" s="825"/>
      <c r="L234" s="825"/>
    </row>
    <row r="235" spans="1:12" ht="16.5" hidden="1" thickBot="1" x14ac:dyDescent="0.3">
      <c r="A235" s="825"/>
      <c r="B235" s="850" t="s">
        <v>455</v>
      </c>
      <c r="C235" s="849"/>
      <c r="D235" s="849"/>
      <c r="E235" s="849"/>
      <c r="F235" s="849"/>
      <c r="G235" s="825"/>
      <c r="H235" s="825"/>
      <c r="I235" s="825"/>
      <c r="J235" s="825"/>
      <c r="K235" s="825"/>
      <c r="L235" s="825"/>
    </row>
    <row r="236" spans="1:12" ht="16.5" hidden="1" thickBot="1" x14ac:dyDescent="0.3">
      <c r="A236" s="825"/>
      <c r="B236" s="848" t="s">
        <v>456</v>
      </c>
      <c r="C236" s="852">
        <f>C237+C238+C239+C240</f>
        <v>0</v>
      </c>
      <c r="D236" s="852">
        <f t="shared" ref="D236:F236" si="35">D237+D238+D239+D240</f>
        <v>0</v>
      </c>
      <c r="E236" s="852">
        <f t="shared" si="35"/>
        <v>0</v>
      </c>
      <c r="F236" s="852">
        <f t="shared" si="35"/>
        <v>0</v>
      </c>
      <c r="G236" s="825"/>
      <c r="H236" s="825"/>
      <c r="I236" s="825"/>
      <c r="J236" s="825"/>
      <c r="K236" s="825"/>
      <c r="L236" s="825"/>
    </row>
    <row r="237" spans="1:12" ht="16.5" hidden="1" thickBot="1" x14ac:dyDescent="0.3">
      <c r="A237" s="825"/>
      <c r="B237" s="850" t="s">
        <v>437</v>
      </c>
      <c r="C237" s="852"/>
      <c r="D237" s="852">
        <v>0</v>
      </c>
      <c r="E237" s="852">
        <v>0</v>
      </c>
      <c r="F237" s="852"/>
      <c r="G237" s="825"/>
      <c r="H237" s="825"/>
      <c r="I237" s="825"/>
      <c r="J237" s="825"/>
      <c r="K237" s="825"/>
      <c r="L237" s="825"/>
    </row>
    <row r="238" spans="1:12" ht="16.5" hidden="1" thickBot="1" x14ac:dyDescent="0.3">
      <c r="A238" s="825"/>
      <c r="B238" s="850" t="s">
        <v>453</v>
      </c>
      <c r="C238" s="852"/>
      <c r="D238" s="852"/>
      <c r="E238" s="852"/>
      <c r="F238" s="852"/>
      <c r="G238" s="825"/>
      <c r="H238" s="825"/>
      <c r="I238" s="825"/>
      <c r="J238" s="825"/>
      <c r="K238" s="825"/>
      <c r="L238" s="825"/>
    </row>
    <row r="239" spans="1:12" ht="16.5" hidden="1" thickBot="1" x14ac:dyDescent="0.3">
      <c r="A239" s="825"/>
      <c r="B239" s="850" t="s">
        <v>454</v>
      </c>
      <c r="C239" s="852"/>
      <c r="D239" s="852"/>
      <c r="E239" s="852"/>
      <c r="F239" s="852"/>
      <c r="G239" s="825"/>
      <c r="H239" s="825"/>
      <c r="I239" s="825"/>
      <c r="J239" s="825"/>
      <c r="K239" s="825"/>
      <c r="L239" s="825"/>
    </row>
    <row r="240" spans="1:12" ht="16.5" hidden="1" thickBot="1" x14ac:dyDescent="0.3">
      <c r="A240" s="825"/>
      <c r="B240" s="850" t="s">
        <v>455</v>
      </c>
      <c r="C240" s="852"/>
      <c r="D240" s="852"/>
      <c r="E240" s="852"/>
      <c r="F240" s="852"/>
      <c r="G240" s="825"/>
      <c r="H240" s="825"/>
      <c r="I240" s="825"/>
      <c r="J240" s="825"/>
      <c r="K240" s="825"/>
      <c r="L240" s="825"/>
    </row>
    <row r="241" spans="1:12" ht="16.5" hidden="1" thickBot="1" x14ac:dyDescent="0.3">
      <c r="A241" s="825"/>
      <c r="B241" s="855" t="s">
        <v>445</v>
      </c>
      <c r="C241" s="852">
        <f>C231+C236</f>
        <v>0</v>
      </c>
      <c r="D241" s="852">
        <f t="shared" ref="D241:F241" si="36">D231+D236</f>
        <v>0</v>
      </c>
      <c r="E241" s="852">
        <f t="shared" si="36"/>
        <v>0</v>
      </c>
      <c r="F241" s="852">
        <f t="shared" si="36"/>
        <v>0</v>
      </c>
      <c r="G241" s="825"/>
      <c r="H241" s="825"/>
      <c r="I241" s="825"/>
      <c r="J241" s="825"/>
      <c r="K241" s="825"/>
      <c r="L241" s="825"/>
    </row>
    <row r="242" spans="1:12" ht="16.5" hidden="1" thickBot="1" x14ac:dyDescent="0.3">
      <c r="A242" s="825"/>
      <c r="B242" s="2618" t="s">
        <v>66</v>
      </c>
      <c r="C242" s="2619"/>
      <c r="D242" s="2619"/>
      <c r="E242" s="2619"/>
      <c r="F242" s="2620"/>
      <c r="G242" s="825"/>
      <c r="H242" s="825"/>
      <c r="I242" s="825"/>
      <c r="J242" s="825"/>
      <c r="K242" s="825"/>
      <c r="L242" s="825"/>
    </row>
    <row r="243" spans="1:12" ht="16.5" hidden="1" thickBot="1" x14ac:dyDescent="0.3">
      <c r="A243" s="825"/>
      <c r="B243" s="2618" t="s">
        <v>446</v>
      </c>
      <c r="C243" s="2619"/>
      <c r="D243" s="2619"/>
      <c r="E243" s="2619"/>
      <c r="F243" s="2620"/>
      <c r="G243" s="825"/>
      <c r="H243" s="825"/>
      <c r="I243" s="825"/>
      <c r="J243" s="825"/>
      <c r="K243" s="825"/>
      <c r="L243" s="825"/>
    </row>
    <row r="244" spans="1:12" ht="32.25" hidden="1" thickBot="1" x14ac:dyDescent="0.3">
      <c r="A244" s="825"/>
      <c r="B244" s="865" t="s">
        <v>516</v>
      </c>
      <c r="C244" s="2621"/>
      <c r="D244" s="2622"/>
      <c r="E244" s="2622"/>
      <c r="F244" s="2623"/>
      <c r="G244" s="825"/>
      <c r="H244" s="825"/>
      <c r="I244" s="825"/>
      <c r="J244" s="825"/>
      <c r="K244" s="825"/>
      <c r="L244" s="825"/>
    </row>
    <row r="245" spans="1:12" ht="79.5" hidden="1" thickBot="1" x14ac:dyDescent="0.3">
      <c r="A245" s="825"/>
      <c r="B245" s="865" t="s">
        <v>518</v>
      </c>
      <c r="C245" s="865"/>
      <c r="D245" s="869" t="s">
        <v>449</v>
      </c>
      <c r="E245" s="2605"/>
      <c r="F245" s="2606"/>
      <c r="G245" s="825"/>
      <c r="H245" s="2616"/>
      <c r="I245" s="2616"/>
      <c r="J245" s="2616"/>
      <c r="K245" s="2616"/>
      <c r="L245" s="2616"/>
    </row>
    <row r="246" spans="1:12" ht="16.5" hidden="1" thickBot="1" x14ac:dyDescent="0.3">
      <c r="A246" s="825"/>
      <c r="B246" s="867"/>
      <c r="C246" s="2604"/>
      <c r="D246" s="2617"/>
      <c r="E246" s="2605"/>
      <c r="F246" s="2606"/>
      <c r="G246" s="825"/>
      <c r="H246" s="2616"/>
      <c r="I246" s="2616"/>
      <c r="J246" s="2616"/>
      <c r="K246" s="2616"/>
      <c r="L246" s="2616"/>
    </row>
    <row r="247" spans="1:12" ht="16.5" hidden="1" thickBot="1" x14ac:dyDescent="0.3">
      <c r="A247" s="825"/>
      <c r="B247" s="832" t="s">
        <v>427</v>
      </c>
      <c r="C247" s="2607"/>
      <c r="D247" s="2608"/>
      <c r="E247" s="2608"/>
      <c r="F247" s="2609"/>
      <c r="G247" s="825"/>
      <c r="H247" s="2616"/>
      <c r="I247" s="2616"/>
      <c r="J247" s="2616"/>
      <c r="K247" s="2616"/>
      <c r="L247" s="2616"/>
    </row>
    <row r="248" spans="1:12" ht="16.5" hidden="1" thickBot="1" x14ac:dyDescent="0.3">
      <c r="A248" s="825"/>
      <c r="B248" s="832" t="s">
        <v>21</v>
      </c>
      <c r="C248" s="2610"/>
      <c r="D248" s="2611"/>
      <c r="E248" s="2611"/>
      <c r="F248" s="2612"/>
      <c r="G248" s="825"/>
      <c r="H248" s="825"/>
      <c r="I248" s="825"/>
      <c r="J248" s="825"/>
      <c r="K248" s="825"/>
      <c r="L248" s="825"/>
    </row>
    <row r="249" spans="1:12" ht="15.75" hidden="1" x14ac:dyDescent="0.25">
      <c r="A249" s="825"/>
      <c r="B249" s="2602"/>
      <c r="C249" s="842">
        <v>2021</v>
      </c>
      <c r="D249" s="842">
        <v>2022</v>
      </c>
      <c r="E249" s="842">
        <v>2023</v>
      </c>
      <c r="F249" s="842">
        <v>2024</v>
      </c>
      <c r="G249" s="825"/>
      <c r="H249" s="825"/>
      <c r="I249" s="825"/>
      <c r="J249" s="825"/>
      <c r="K249" s="825"/>
      <c r="L249" s="825"/>
    </row>
    <row r="250" spans="1:12" ht="16.5" hidden="1" thickBot="1" x14ac:dyDescent="0.3">
      <c r="A250" s="825"/>
      <c r="B250" s="2603"/>
      <c r="C250" s="843" t="s">
        <v>22</v>
      </c>
      <c r="D250" s="843" t="s">
        <v>23</v>
      </c>
      <c r="E250" s="843" t="s">
        <v>23</v>
      </c>
      <c r="F250" s="843" t="s">
        <v>23</v>
      </c>
      <c r="G250" s="825"/>
      <c r="H250" s="825"/>
      <c r="I250" s="825"/>
      <c r="J250" s="825"/>
      <c r="K250" s="825"/>
      <c r="L250" s="825"/>
    </row>
    <row r="251" spans="1:12" ht="16.5" hidden="1" thickBot="1" x14ac:dyDescent="0.3">
      <c r="A251" s="825"/>
      <c r="B251" s="832" t="s">
        <v>33</v>
      </c>
      <c r="C251" s="845"/>
      <c r="D251" s="845"/>
      <c r="E251" s="845"/>
      <c r="F251" s="845"/>
      <c r="G251" s="825"/>
      <c r="H251" s="825"/>
      <c r="I251" s="825"/>
      <c r="J251" s="825"/>
      <c r="K251" s="825"/>
      <c r="L251" s="825"/>
    </row>
    <row r="252" spans="1:12" ht="16.5" hidden="1" thickBot="1" x14ac:dyDescent="0.3">
      <c r="A252" s="825"/>
      <c r="B252" s="832" t="s">
        <v>431</v>
      </c>
      <c r="C252" s="845">
        <f>C315-C277</f>
        <v>0</v>
      </c>
      <c r="D252" s="845">
        <f t="shared" ref="D252:E252" si="37">D315-D277</f>
        <v>0</v>
      </c>
      <c r="E252" s="845">
        <f t="shared" si="37"/>
        <v>0</v>
      </c>
      <c r="F252" s="845">
        <f>F270</f>
        <v>0</v>
      </c>
      <c r="G252" s="825"/>
      <c r="H252" s="825"/>
      <c r="I252" s="825"/>
      <c r="J252" s="825"/>
      <c r="K252" s="825"/>
      <c r="L252" s="825"/>
    </row>
    <row r="253" spans="1:12" ht="16.5" hidden="1" thickBot="1" x14ac:dyDescent="0.3">
      <c r="A253" s="825"/>
      <c r="B253" s="832" t="s">
        <v>432</v>
      </c>
      <c r="C253" s="845" t="e">
        <f>C252/C251</f>
        <v>#DIV/0!</v>
      </c>
      <c r="D253" s="845" t="e">
        <f t="shared" ref="D253:F253" si="38">D252/D251</f>
        <v>#DIV/0!</v>
      </c>
      <c r="E253" s="845" t="e">
        <f t="shared" si="38"/>
        <v>#DIV/0!</v>
      </c>
      <c r="F253" s="845" t="e">
        <f t="shared" si="38"/>
        <v>#DIV/0!</v>
      </c>
      <c r="G253" s="825"/>
      <c r="H253" s="825"/>
      <c r="I253" s="825"/>
      <c r="J253" s="825"/>
      <c r="K253" s="825"/>
      <c r="L253" s="825"/>
    </row>
    <row r="254" spans="1:12" ht="16.5" hidden="1" thickBot="1" x14ac:dyDescent="0.3">
      <c r="A254" s="825"/>
      <c r="B254" s="832" t="s">
        <v>433</v>
      </c>
      <c r="C254" s="830" t="s">
        <v>499</v>
      </c>
      <c r="D254" s="846" t="e">
        <f>D251/C251-1</f>
        <v>#DIV/0!</v>
      </c>
      <c r="E254" s="846" t="e">
        <f t="shared" ref="E254:F256" si="39">E251/D251-1</f>
        <v>#DIV/0!</v>
      </c>
      <c r="F254" s="846" t="e">
        <f t="shared" si="39"/>
        <v>#DIV/0!</v>
      </c>
      <c r="G254" s="825"/>
      <c r="H254" s="847"/>
      <c r="I254" s="847"/>
      <c r="J254" s="847"/>
      <c r="K254" s="847"/>
      <c r="L254" s="847"/>
    </row>
    <row r="255" spans="1:12" ht="16.5" hidden="1" thickBot="1" x14ac:dyDescent="0.3">
      <c r="A255" s="825"/>
      <c r="B255" s="832" t="s">
        <v>434</v>
      </c>
      <c r="C255" s="830" t="s">
        <v>499</v>
      </c>
      <c r="D255" s="846" t="e">
        <f>D252/C252-1</f>
        <v>#DIV/0!</v>
      </c>
      <c r="E255" s="846" t="e">
        <f t="shared" si="39"/>
        <v>#DIV/0!</v>
      </c>
      <c r="F255" s="846" t="e">
        <f t="shared" si="39"/>
        <v>#DIV/0!</v>
      </c>
      <c r="G255" s="825"/>
      <c r="H255" s="825"/>
      <c r="I255" s="825"/>
      <c r="J255" s="825"/>
      <c r="K255" s="825"/>
      <c r="L255" s="825"/>
    </row>
    <row r="256" spans="1:12" ht="32.25" hidden="1" thickBot="1" x14ac:dyDescent="0.3">
      <c r="A256" s="825"/>
      <c r="B256" s="832" t="s">
        <v>47</v>
      </c>
      <c r="C256" s="830" t="s">
        <v>499</v>
      </c>
      <c r="D256" s="846" t="e">
        <f>D253/C253-1</f>
        <v>#DIV/0!</v>
      </c>
      <c r="E256" s="846" t="e">
        <f t="shared" si="39"/>
        <v>#DIV/0!</v>
      </c>
      <c r="F256" s="846" t="e">
        <f t="shared" si="39"/>
        <v>#DIV/0!</v>
      </c>
      <c r="G256" s="825"/>
      <c r="H256" s="825"/>
      <c r="I256" s="825"/>
      <c r="J256" s="825"/>
      <c r="K256" s="825"/>
      <c r="L256" s="825"/>
    </row>
    <row r="257" spans="1:12" ht="16.5" hidden="1" thickBot="1" x14ac:dyDescent="0.3">
      <c r="A257" s="825"/>
      <c r="B257" s="2613" t="s">
        <v>543</v>
      </c>
      <c r="C257" s="2614"/>
      <c r="D257" s="2614"/>
      <c r="E257" s="2614"/>
      <c r="F257" s="2615"/>
      <c r="G257" s="825"/>
      <c r="H257" s="825"/>
      <c r="I257" s="825"/>
      <c r="J257" s="825"/>
      <c r="K257" s="825"/>
      <c r="L257" s="825"/>
    </row>
    <row r="258" spans="1:12" ht="15.75" hidden="1" x14ac:dyDescent="0.25">
      <c r="A258" s="825"/>
      <c r="B258" s="2602"/>
      <c r="C258" s="842">
        <v>2021</v>
      </c>
      <c r="D258" s="842">
        <v>2022</v>
      </c>
      <c r="E258" s="842">
        <v>2023</v>
      </c>
      <c r="F258" s="842">
        <v>2024</v>
      </c>
      <c r="G258" s="825"/>
      <c r="H258" s="825"/>
      <c r="I258" s="825"/>
      <c r="J258" s="825"/>
      <c r="K258" s="825"/>
      <c r="L258" s="825"/>
    </row>
    <row r="259" spans="1:12" ht="16.5" hidden="1" thickBot="1" x14ac:dyDescent="0.3">
      <c r="A259" s="825"/>
      <c r="B259" s="2603"/>
      <c r="C259" s="843" t="s">
        <v>22</v>
      </c>
      <c r="D259" s="843" t="s">
        <v>23</v>
      </c>
      <c r="E259" s="843" t="s">
        <v>23</v>
      </c>
      <c r="F259" s="843" t="s">
        <v>23</v>
      </c>
      <c r="G259" s="825"/>
      <c r="H259" s="825"/>
      <c r="I259" s="825"/>
      <c r="J259" s="825"/>
      <c r="K259" s="825"/>
      <c r="L259" s="825"/>
    </row>
    <row r="260" spans="1:12" ht="16.5" hidden="1" thickBot="1" x14ac:dyDescent="0.3">
      <c r="A260" s="825"/>
      <c r="B260" s="848" t="s">
        <v>452</v>
      </c>
      <c r="C260" s="849">
        <f>C261+C262+C263+C264</f>
        <v>0</v>
      </c>
      <c r="D260" s="849">
        <f t="shared" ref="D260:F260" si="40">D261+D262+D263+D264</f>
        <v>0</v>
      </c>
      <c r="E260" s="849">
        <f t="shared" si="40"/>
        <v>0</v>
      </c>
      <c r="F260" s="849">
        <f t="shared" si="40"/>
        <v>0</v>
      </c>
      <c r="G260" s="825"/>
      <c r="H260" s="825"/>
      <c r="I260" s="825"/>
      <c r="J260" s="825"/>
      <c r="K260" s="825"/>
      <c r="L260" s="825"/>
    </row>
    <row r="261" spans="1:12" ht="16.5" hidden="1" thickBot="1" x14ac:dyDescent="0.3">
      <c r="A261" s="825"/>
      <c r="B261" s="850" t="s">
        <v>437</v>
      </c>
      <c r="C261" s="849"/>
      <c r="D261" s="849"/>
      <c r="E261" s="849"/>
      <c r="F261" s="849"/>
      <c r="G261" s="825"/>
      <c r="H261" s="825"/>
      <c r="I261" s="825"/>
      <c r="J261" s="825"/>
      <c r="K261" s="825"/>
      <c r="L261" s="825"/>
    </row>
    <row r="262" spans="1:12" ht="16.5" hidden="1" thickBot="1" x14ac:dyDescent="0.3">
      <c r="A262" s="825"/>
      <c r="B262" s="850" t="s">
        <v>453</v>
      </c>
      <c r="C262" s="849"/>
      <c r="D262" s="849"/>
      <c r="E262" s="849"/>
      <c r="F262" s="849"/>
      <c r="G262" s="825"/>
      <c r="H262" s="825"/>
      <c r="I262" s="825"/>
      <c r="J262" s="825"/>
      <c r="K262" s="825"/>
      <c r="L262" s="825"/>
    </row>
    <row r="263" spans="1:12" ht="16.5" hidden="1" thickBot="1" x14ac:dyDescent="0.3">
      <c r="A263" s="825"/>
      <c r="B263" s="850" t="s">
        <v>454</v>
      </c>
      <c r="C263" s="849"/>
      <c r="D263" s="849"/>
      <c r="E263" s="849"/>
      <c r="F263" s="849"/>
      <c r="G263" s="825"/>
      <c r="H263" s="825"/>
      <c r="I263" s="825"/>
      <c r="J263" s="825"/>
      <c r="K263" s="825"/>
      <c r="L263" s="825"/>
    </row>
    <row r="264" spans="1:12" ht="16.5" hidden="1" thickBot="1" x14ac:dyDescent="0.3">
      <c r="A264" s="825"/>
      <c r="B264" s="850" t="s">
        <v>455</v>
      </c>
      <c r="C264" s="849"/>
      <c r="D264" s="849"/>
      <c r="E264" s="849"/>
      <c r="F264" s="849"/>
      <c r="G264" s="825"/>
      <c r="H264" s="825"/>
      <c r="I264" s="825"/>
      <c r="J264" s="825"/>
      <c r="K264" s="825"/>
      <c r="L264" s="825"/>
    </row>
    <row r="265" spans="1:12" ht="16.5" hidden="1" thickBot="1" x14ac:dyDescent="0.3">
      <c r="A265" s="825"/>
      <c r="B265" s="848" t="s">
        <v>456</v>
      </c>
      <c r="C265" s="852">
        <f>C266+C267+C268+C269</f>
        <v>0</v>
      </c>
      <c r="D265" s="852">
        <f t="shared" ref="D265:F265" si="41">D266+D267+D268+D269</f>
        <v>0</v>
      </c>
      <c r="E265" s="852">
        <f t="shared" si="41"/>
        <v>0</v>
      </c>
      <c r="F265" s="852">
        <f t="shared" si="41"/>
        <v>0</v>
      </c>
      <c r="G265" s="825"/>
      <c r="H265" s="825"/>
      <c r="I265" s="825"/>
      <c r="J265" s="825"/>
      <c r="K265" s="825"/>
      <c r="L265" s="825"/>
    </row>
    <row r="266" spans="1:12" ht="16.5" hidden="1" thickBot="1" x14ac:dyDescent="0.3">
      <c r="A266" s="825"/>
      <c r="B266" s="850" t="s">
        <v>437</v>
      </c>
      <c r="C266" s="852"/>
      <c r="D266" s="849"/>
      <c r="E266" s="849"/>
      <c r="F266" s="849">
        <v>0</v>
      </c>
      <c r="G266" s="825"/>
      <c r="H266" s="825"/>
      <c r="I266" s="825"/>
      <c r="J266" s="825"/>
      <c r="K266" s="825"/>
      <c r="L266" s="825"/>
    </row>
    <row r="267" spans="1:12" ht="16.5" hidden="1" thickBot="1" x14ac:dyDescent="0.3">
      <c r="A267" s="825"/>
      <c r="B267" s="850" t="s">
        <v>453</v>
      </c>
      <c r="C267" s="852"/>
      <c r="D267" s="849"/>
      <c r="E267" s="849"/>
      <c r="F267" s="849"/>
      <c r="G267" s="825"/>
      <c r="H267" s="825"/>
      <c r="I267" s="825"/>
      <c r="J267" s="825"/>
      <c r="K267" s="825"/>
      <c r="L267" s="825"/>
    </row>
    <row r="268" spans="1:12" ht="16.5" hidden="1" thickBot="1" x14ac:dyDescent="0.3">
      <c r="A268" s="825"/>
      <c r="B268" s="850" t="s">
        <v>454</v>
      </c>
      <c r="C268" s="852"/>
      <c r="D268" s="849"/>
      <c r="E268" s="849"/>
      <c r="F268" s="849"/>
      <c r="G268" s="825"/>
      <c r="H268" s="825"/>
      <c r="I268" s="825"/>
      <c r="J268" s="825"/>
      <c r="K268" s="825"/>
      <c r="L268" s="825"/>
    </row>
    <row r="269" spans="1:12" ht="16.5" hidden="1" thickBot="1" x14ac:dyDescent="0.3">
      <c r="A269" s="825"/>
      <c r="B269" s="850" t="s">
        <v>455</v>
      </c>
      <c r="C269" s="852"/>
      <c r="D269" s="849"/>
      <c r="E269" s="849"/>
      <c r="F269" s="849"/>
      <c r="G269" s="825"/>
      <c r="H269" s="825"/>
      <c r="I269" s="825"/>
      <c r="J269" s="825"/>
      <c r="K269" s="825"/>
      <c r="L269" s="825"/>
    </row>
    <row r="270" spans="1:12" ht="16.5" hidden="1" thickBot="1" x14ac:dyDescent="0.3">
      <c r="A270" s="825"/>
      <c r="B270" s="868" t="s">
        <v>457</v>
      </c>
      <c r="C270" s="852">
        <f>C260+C265</f>
        <v>0</v>
      </c>
      <c r="D270" s="852">
        <f t="shared" ref="D270:F270" si="42">D260+D265</f>
        <v>0</v>
      </c>
      <c r="E270" s="852">
        <f t="shared" si="42"/>
        <v>0</v>
      </c>
      <c r="F270" s="852">
        <f t="shared" si="42"/>
        <v>0</v>
      </c>
      <c r="G270" s="825"/>
      <c r="H270" s="825"/>
      <c r="I270" s="825"/>
      <c r="J270" s="825"/>
      <c r="K270" s="825"/>
      <c r="L270" s="825"/>
    </row>
    <row r="271" spans="1:12" ht="79.5" hidden="1" thickBot="1" x14ac:dyDescent="0.3">
      <c r="A271" s="825"/>
      <c r="B271" s="865" t="s">
        <v>502</v>
      </c>
      <c r="C271" s="865"/>
      <c r="D271" s="869" t="s">
        <v>449</v>
      </c>
      <c r="E271" s="2605"/>
      <c r="F271" s="2606"/>
      <c r="G271" s="825"/>
      <c r="H271" s="825"/>
      <c r="I271" s="825"/>
      <c r="J271" s="825"/>
      <c r="K271" s="825"/>
      <c r="L271" s="825"/>
    </row>
    <row r="272" spans="1:12" ht="16.5" hidden="1" thickBot="1" x14ac:dyDescent="0.3">
      <c r="A272" s="825"/>
      <c r="B272" s="832" t="s">
        <v>427</v>
      </c>
      <c r="C272" s="2607"/>
      <c r="D272" s="2608"/>
      <c r="E272" s="2608"/>
      <c r="F272" s="2609"/>
      <c r="G272" s="825"/>
      <c r="H272" s="825"/>
      <c r="I272" s="825"/>
      <c r="J272" s="825"/>
      <c r="K272" s="825"/>
      <c r="L272" s="825"/>
    </row>
    <row r="273" spans="1:12" ht="16.5" hidden="1" thickBot="1" x14ac:dyDescent="0.3">
      <c r="A273" s="825"/>
      <c r="B273" s="832" t="s">
        <v>21</v>
      </c>
      <c r="C273" s="2610"/>
      <c r="D273" s="2611"/>
      <c r="E273" s="2611"/>
      <c r="F273" s="2612"/>
      <c r="G273" s="825"/>
      <c r="H273" s="825"/>
      <c r="I273" s="825"/>
      <c r="J273" s="825"/>
      <c r="K273" s="825"/>
      <c r="L273" s="825"/>
    </row>
    <row r="274" spans="1:12" ht="15.75" hidden="1" x14ac:dyDescent="0.25">
      <c r="A274" s="825"/>
      <c r="B274" s="2602"/>
      <c r="C274" s="842">
        <v>2021</v>
      </c>
      <c r="D274" s="842">
        <v>2022</v>
      </c>
      <c r="E274" s="842">
        <v>2023</v>
      </c>
      <c r="F274" s="842">
        <v>2024</v>
      </c>
      <c r="G274" s="825"/>
      <c r="H274" s="825"/>
      <c r="I274" s="825"/>
      <c r="J274" s="825"/>
      <c r="K274" s="825"/>
      <c r="L274" s="825"/>
    </row>
    <row r="275" spans="1:12" ht="16.5" hidden="1" thickBot="1" x14ac:dyDescent="0.3">
      <c r="A275" s="825"/>
      <c r="B275" s="2603"/>
      <c r="C275" s="843" t="s">
        <v>22</v>
      </c>
      <c r="D275" s="843" t="s">
        <v>23</v>
      </c>
      <c r="E275" s="843" t="s">
        <v>23</v>
      </c>
      <c r="F275" s="843" t="s">
        <v>23</v>
      </c>
      <c r="G275" s="825"/>
      <c r="H275" s="825"/>
      <c r="I275" s="825"/>
      <c r="J275" s="825"/>
      <c r="K275" s="825"/>
      <c r="L275" s="825"/>
    </row>
    <row r="276" spans="1:12" ht="16.5" hidden="1" thickBot="1" x14ac:dyDescent="0.3">
      <c r="A276" s="825"/>
      <c r="B276" s="832" t="s">
        <v>33</v>
      </c>
      <c r="C276" s="832"/>
      <c r="D276" s="832"/>
      <c r="E276" s="832"/>
      <c r="F276" s="832"/>
      <c r="G276" s="825"/>
      <c r="H276" s="825"/>
      <c r="I276" s="825"/>
      <c r="J276" s="825"/>
      <c r="K276" s="825"/>
      <c r="L276" s="825"/>
    </row>
    <row r="277" spans="1:12" ht="16.5" hidden="1" thickBot="1" x14ac:dyDescent="0.3">
      <c r="A277" s="825"/>
      <c r="B277" s="832" t="s">
        <v>431</v>
      </c>
      <c r="C277" s="845"/>
      <c r="D277" s="845"/>
      <c r="E277" s="845"/>
      <c r="F277" s="845"/>
      <c r="G277" s="825"/>
      <c r="H277" s="825"/>
      <c r="I277" s="825"/>
      <c r="J277" s="825"/>
      <c r="K277" s="825"/>
      <c r="L277" s="825"/>
    </row>
    <row r="278" spans="1:12" ht="16.5" hidden="1" thickBot="1" x14ac:dyDescent="0.3">
      <c r="A278" s="825"/>
      <c r="B278" s="832" t="s">
        <v>432</v>
      </c>
      <c r="C278" s="845" t="e">
        <f>C277/C276</f>
        <v>#DIV/0!</v>
      </c>
      <c r="D278" s="845" t="e">
        <f t="shared" ref="D278:F278" si="43">D277/D276</f>
        <v>#DIV/0!</v>
      </c>
      <c r="E278" s="845" t="e">
        <f t="shared" si="43"/>
        <v>#DIV/0!</v>
      </c>
      <c r="F278" s="845" t="e">
        <f t="shared" si="43"/>
        <v>#DIV/0!</v>
      </c>
      <c r="G278" s="825"/>
      <c r="H278" s="825"/>
      <c r="I278" s="825"/>
      <c r="J278" s="825"/>
      <c r="K278" s="825"/>
      <c r="L278" s="825"/>
    </row>
    <row r="279" spans="1:12" ht="16.5" hidden="1" thickBot="1" x14ac:dyDescent="0.3">
      <c r="A279" s="825"/>
      <c r="B279" s="832" t="s">
        <v>433</v>
      </c>
      <c r="C279" s="830" t="s">
        <v>499</v>
      </c>
      <c r="D279" s="846" t="e">
        <f>D276/C276-1</f>
        <v>#DIV/0!</v>
      </c>
      <c r="E279" s="846" t="e">
        <f t="shared" ref="E279:F281" si="44">E276/D276-1</f>
        <v>#DIV/0!</v>
      </c>
      <c r="F279" s="846" t="e">
        <f t="shared" si="44"/>
        <v>#DIV/0!</v>
      </c>
      <c r="G279" s="825"/>
      <c r="H279" s="847"/>
      <c r="I279" s="847"/>
      <c r="J279" s="847"/>
      <c r="K279" s="847"/>
      <c r="L279" s="847"/>
    </row>
    <row r="280" spans="1:12" ht="16.5" hidden="1" thickBot="1" x14ac:dyDescent="0.3">
      <c r="A280" s="825"/>
      <c r="B280" s="832" t="s">
        <v>434</v>
      </c>
      <c r="C280" s="830" t="s">
        <v>499</v>
      </c>
      <c r="D280" s="846" t="e">
        <f>D277/C277-1</f>
        <v>#DIV/0!</v>
      </c>
      <c r="E280" s="846" t="e">
        <f t="shared" si="44"/>
        <v>#DIV/0!</v>
      </c>
      <c r="F280" s="846" t="e">
        <f t="shared" si="44"/>
        <v>#DIV/0!</v>
      </c>
      <c r="G280" s="825"/>
      <c r="H280" s="825"/>
      <c r="I280" s="825"/>
      <c r="J280" s="825"/>
      <c r="K280" s="825"/>
      <c r="L280" s="825"/>
    </row>
    <row r="281" spans="1:12" ht="32.25" hidden="1" thickBot="1" x14ac:dyDescent="0.3">
      <c r="A281" s="825"/>
      <c r="B281" s="832" t="s">
        <v>47</v>
      </c>
      <c r="C281" s="830" t="s">
        <v>499</v>
      </c>
      <c r="D281" s="846" t="e">
        <f>D278/C278-1</f>
        <v>#DIV/0!</v>
      </c>
      <c r="E281" s="846" t="e">
        <f t="shared" si="44"/>
        <v>#DIV/0!</v>
      </c>
      <c r="F281" s="846" t="e">
        <f t="shared" si="44"/>
        <v>#DIV/0!</v>
      </c>
      <c r="G281" s="825"/>
      <c r="H281" s="825"/>
      <c r="I281" s="825"/>
      <c r="J281" s="825"/>
      <c r="K281" s="825"/>
      <c r="L281" s="825"/>
    </row>
    <row r="282" spans="1:12" ht="16.5" hidden="1" thickBot="1" x14ac:dyDescent="0.3">
      <c r="A282" s="825"/>
      <c r="B282" s="2613" t="s">
        <v>547</v>
      </c>
      <c r="C282" s="2614"/>
      <c r="D282" s="2614"/>
      <c r="E282" s="2614"/>
      <c r="F282" s="2615"/>
      <c r="G282" s="825"/>
      <c r="H282" s="825"/>
      <c r="I282" s="825"/>
      <c r="J282" s="825"/>
      <c r="K282" s="825"/>
      <c r="L282" s="825"/>
    </row>
    <row r="283" spans="1:12" ht="15.75" hidden="1" x14ac:dyDescent="0.25">
      <c r="A283" s="825"/>
      <c r="B283" s="2602"/>
      <c r="C283" s="842">
        <v>2021</v>
      </c>
      <c r="D283" s="842">
        <v>2022</v>
      </c>
      <c r="E283" s="842">
        <v>2023</v>
      </c>
      <c r="F283" s="842">
        <v>2024</v>
      </c>
      <c r="G283" s="825"/>
      <c r="H283" s="825"/>
      <c r="I283" s="825"/>
      <c r="J283" s="825"/>
      <c r="K283" s="825"/>
      <c r="L283" s="825"/>
    </row>
    <row r="284" spans="1:12" ht="16.5" hidden="1" thickBot="1" x14ac:dyDescent="0.3">
      <c r="A284" s="825"/>
      <c r="B284" s="2603"/>
      <c r="C284" s="843" t="s">
        <v>22</v>
      </c>
      <c r="D284" s="843" t="s">
        <v>23</v>
      </c>
      <c r="E284" s="843" t="s">
        <v>23</v>
      </c>
      <c r="F284" s="843" t="s">
        <v>23</v>
      </c>
      <c r="G284" s="825"/>
      <c r="H284" s="825"/>
      <c r="I284" s="825"/>
      <c r="J284" s="825"/>
      <c r="K284" s="825"/>
      <c r="L284" s="825"/>
    </row>
    <row r="285" spans="1:12" ht="16.5" hidden="1" thickBot="1" x14ac:dyDescent="0.3">
      <c r="A285" s="825"/>
      <c r="B285" s="848" t="s">
        <v>452</v>
      </c>
      <c r="C285" s="849">
        <f>C286+C287+C288+C289</f>
        <v>0</v>
      </c>
      <c r="D285" s="849">
        <f t="shared" ref="D285:F285" si="45">D286+D287+D288+D289</f>
        <v>0</v>
      </c>
      <c r="E285" s="849">
        <f t="shared" si="45"/>
        <v>0</v>
      </c>
      <c r="F285" s="849">
        <f t="shared" si="45"/>
        <v>0</v>
      </c>
      <c r="G285" s="825"/>
      <c r="H285" s="825"/>
      <c r="I285" s="825"/>
      <c r="J285" s="825"/>
      <c r="K285" s="825"/>
      <c r="L285" s="825"/>
    </row>
    <row r="286" spans="1:12" ht="16.5" hidden="1" thickBot="1" x14ac:dyDescent="0.3">
      <c r="A286" s="825"/>
      <c r="B286" s="850" t="s">
        <v>437</v>
      </c>
      <c r="C286" s="849"/>
      <c r="D286" s="849"/>
      <c r="E286" s="849"/>
      <c r="F286" s="849"/>
      <c r="G286" s="825"/>
      <c r="H286" s="825"/>
      <c r="I286" s="825"/>
      <c r="J286" s="825"/>
      <c r="K286" s="825"/>
      <c r="L286" s="825"/>
    </row>
    <row r="287" spans="1:12" ht="16.5" hidden="1" thickBot="1" x14ac:dyDescent="0.3">
      <c r="A287" s="825"/>
      <c r="B287" s="850" t="s">
        <v>453</v>
      </c>
      <c r="C287" s="849"/>
      <c r="D287" s="849"/>
      <c r="E287" s="849"/>
      <c r="F287" s="849"/>
      <c r="G287" s="825"/>
      <c r="H287" s="825"/>
      <c r="I287" s="825"/>
      <c r="J287" s="825"/>
      <c r="K287" s="825"/>
      <c r="L287" s="825"/>
    </row>
    <row r="288" spans="1:12" ht="16.5" hidden="1" thickBot="1" x14ac:dyDescent="0.3">
      <c r="A288" s="825"/>
      <c r="B288" s="850" t="s">
        <v>454</v>
      </c>
      <c r="C288" s="849"/>
      <c r="D288" s="849"/>
      <c r="E288" s="849"/>
      <c r="F288" s="849"/>
      <c r="G288" s="825"/>
      <c r="H288" s="825"/>
      <c r="I288" s="825"/>
      <c r="J288" s="825"/>
      <c r="K288" s="825"/>
      <c r="L288" s="825"/>
    </row>
    <row r="289" spans="1:12" ht="16.5" hidden="1" thickBot="1" x14ac:dyDescent="0.3">
      <c r="A289" s="825"/>
      <c r="B289" s="850" t="s">
        <v>455</v>
      </c>
      <c r="C289" s="849"/>
      <c r="D289" s="849"/>
      <c r="E289" s="849"/>
      <c r="F289" s="849"/>
      <c r="G289" s="825"/>
      <c r="H289" s="825"/>
      <c r="I289" s="825"/>
      <c r="J289" s="825"/>
      <c r="K289" s="825"/>
      <c r="L289" s="825"/>
    </row>
    <row r="290" spans="1:12" ht="16.5" hidden="1" thickBot="1" x14ac:dyDescent="0.3">
      <c r="A290" s="825"/>
      <c r="B290" s="848" t="s">
        <v>456</v>
      </c>
      <c r="C290" s="852">
        <f>C291+C292+C293+C294</f>
        <v>0</v>
      </c>
      <c r="D290" s="852">
        <f t="shared" ref="D290:F290" si="46">D291+D292+D293+D294</f>
        <v>0</v>
      </c>
      <c r="E290" s="852">
        <f t="shared" si="46"/>
        <v>0</v>
      </c>
      <c r="F290" s="852">
        <f t="shared" si="46"/>
        <v>0</v>
      </c>
      <c r="G290" s="825"/>
      <c r="H290" s="825"/>
      <c r="I290" s="825"/>
      <c r="J290" s="825"/>
      <c r="K290" s="825"/>
      <c r="L290" s="825"/>
    </row>
    <row r="291" spans="1:12" ht="16.5" hidden="1" thickBot="1" x14ac:dyDescent="0.3">
      <c r="A291" s="825"/>
      <c r="B291" s="850" t="s">
        <v>437</v>
      </c>
      <c r="C291" s="852"/>
      <c r="D291" s="849"/>
      <c r="E291" s="849"/>
      <c r="F291" s="849"/>
      <c r="G291" s="825"/>
      <c r="H291" s="825"/>
      <c r="I291" s="825"/>
      <c r="J291" s="825"/>
      <c r="K291" s="825"/>
      <c r="L291" s="825"/>
    </row>
    <row r="292" spans="1:12" ht="16.5" hidden="1" thickBot="1" x14ac:dyDescent="0.3">
      <c r="A292" s="825"/>
      <c r="B292" s="850" t="s">
        <v>453</v>
      </c>
      <c r="C292" s="852"/>
      <c r="D292" s="849"/>
      <c r="E292" s="849"/>
      <c r="F292" s="849"/>
      <c r="G292" s="825"/>
      <c r="H292" s="825"/>
      <c r="I292" s="825"/>
      <c r="J292" s="825"/>
      <c r="K292" s="825"/>
      <c r="L292" s="825"/>
    </row>
    <row r="293" spans="1:12" ht="16.5" hidden="1" thickBot="1" x14ac:dyDescent="0.3">
      <c r="A293" s="825"/>
      <c r="B293" s="850" t="s">
        <v>454</v>
      </c>
      <c r="C293" s="852"/>
      <c r="D293" s="849"/>
      <c r="E293" s="849"/>
      <c r="F293" s="849"/>
      <c r="G293" s="825"/>
      <c r="H293" s="825"/>
      <c r="I293" s="825"/>
      <c r="J293" s="825"/>
      <c r="K293" s="825"/>
      <c r="L293" s="825"/>
    </row>
    <row r="294" spans="1:12" ht="16.5" hidden="1" thickBot="1" x14ac:dyDescent="0.3">
      <c r="A294" s="825"/>
      <c r="B294" s="850" t="s">
        <v>455</v>
      </c>
      <c r="C294" s="852"/>
      <c r="D294" s="849"/>
      <c r="E294" s="849"/>
      <c r="F294" s="849"/>
      <c r="G294" s="825"/>
      <c r="H294" s="825"/>
      <c r="I294" s="825"/>
      <c r="J294" s="825"/>
      <c r="K294" s="825"/>
      <c r="L294" s="825"/>
    </row>
    <row r="295" spans="1:12" ht="16.5" hidden="1" thickBot="1" x14ac:dyDescent="0.3">
      <c r="A295" s="825"/>
      <c r="B295" s="868" t="s">
        <v>548</v>
      </c>
      <c r="C295" s="852">
        <f>C285+C290</f>
        <v>0</v>
      </c>
      <c r="D295" s="852">
        <f t="shared" ref="D295:F295" si="47">D285+D290</f>
        <v>0</v>
      </c>
      <c r="E295" s="852">
        <f t="shared" si="47"/>
        <v>0</v>
      </c>
      <c r="F295" s="852">
        <f t="shared" si="47"/>
        <v>0</v>
      </c>
      <c r="G295" s="825"/>
      <c r="H295" s="825"/>
      <c r="I295" s="825"/>
      <c r="J295" s="825"/>
      <c r="K295" s="825"/>
      <c r="L295" s="825"/>
    </row>
    <row r="296" spans="1:12" ht="79.5" hidden="1" thickBot="1" x14ac:dyDescent="0.3">
      <c r="A296" s="825"/>
      <c r="B296" s="865" t="s">
        <v>549</v>
      </c>
      <c r="C296" s="871"/>
      <c r="D296" s="872" t="s">
        <v>449</v>
      </c>
      <c r="E296" s="873"/>
      <c r="F296" s="874"/>
      <c r="G296" s="825"/>
      <c r="H296" s="825"/>
      <c r="I296" s="825"/>
      <c r="J296" s="825"/>
      <c r="K296" s="825"/>
      <c r="L296" s="825"/>
    </row>
    <row r="297" spans="1:12" ht="16.5" hidden="1" thickBot="1" x14ac:dyDescent="0.3">
      <c r="A297" s="825"/>
      <c r="B297" s="832" t="s">
        <v>427</v>
      </c>
      <c r="C297" s="2607"/>
      <c r="D297" s="2608"/>
      <c r="E297" s="2608"/>
      <c r="F297" s="2609"/>
      <c r="G297" s="825"/>
      <c r="H297" s="825"/>
      <c r="I297" s="825"/>
      <c r="J297" s="825"/>
      <c r="K297" s="825"/>
      <c r="L297" s="825"/>
    </row>
    <row r="298" spans="1:12" ht="16.5" hidden="1" thickBot="1" x14ac:dyDescent="0.3">
      <c r="A298" s="825"/>
      <c r="B298" s="832" t="s">
        <v>21</v>
      </c>
      <c r="C298" s="2610"/>
      <c r="D298" s="2611"/>
      <c r="E298" s="2611"/>
      <c r="F298" s="2612"/>
      <c r="G298" s="825"/>
      <c r="H298" s="825"/>
      <c r="I298" s="825"/>
      <c r="J298" s="825"/>
      <c r="K298" s="825"/>
      <c r="L298" s="825"/>
    </row>
    <row r="299" spans="1:12" ht="15.75" hidden="1" x14ac:dyDescent="0.25">
      <c r="A299" s="825"/>
      <c r="B299" s="2602"/>
      <c r="C299" s="842">
        <v>2021</v>
      </c>
      <c r="D299" s="842">
        <v>2022</v>
      </c>
      <c r="E299" s="842">
        <v>2023</v>
      </c>
      <c r="F299" s="842">
        <v>2024</v>
      </c>
      <c r="G299" s="825"/>
      <c r="H299" s="825"/>
      <c r="I299" s="825"/>
      <c r="J299" s="825"/>
      <c r="K299" s="825"/>
      <c r="L299" s="825"/>
    </row>
    <row r="300" spans="1:12" ht="16.5" hidden="1" thickBot="1" x14ac:dyDescent="0.3">
      <c r="A300" s="825"/>
      <c r="B300" s="2603"/>
      <c r="C300" s="843" t="s">
        <v>22</v>
      </c>
      <c r="D300" s="843" t="s">
        <v>23</v>
      </c>
      <c r="E300" s="843" t="s">
        <v>23</v>
      </c>
      <c r="F300" s="843" t="s">
        <v>23</v>
      </c>
      <c r="G300" s="825"/>
      <c r="H300" s="825"/>
      <c r="I300" s="825"/>
      <c r="J300" s="825"/>
      <c r="K300" s="825"/>
      <c r="L300" s="825"/>
    </row>
    <row r="301" spans="1:12" ht="16.5" hidden="1" thickBot="1" x14ac:dyDescent="0.3">
      <c r="A301" s="825"/>
      <c r="B301" s="832" t="s">
        <v>33</v>
      </c>
      <c r="C301" s="832"/>
      <c r="D301" s="832"/>
      <c r="E301" s="832"/>
      <c r="F301" s="832"/>
      <c r="G301" s="825"/>
      <c r="H301" s="825"/>
      <c r="I301" s="825"/>
      <c r="J301" s="825"/>
      <c r="K301" s="825"/>
      <c r="L301" s="825"/>
    </row>
    <row r="302" spans="1:12" ht="16.5" hidden="1" thickBot="1" x14ac:dyDescent="0.3">
      <c r="A302" s="825"/>
      <c r="B302" s="832" t="s">
        <v>431</v>
      </c>
      <c r="C302" s="845">
        <f>C320</f>
        <v>0</v>
      </c>
      <c r="D302" s="845">
        <f t="shared" ref="D302:F302" si="48">D320</f>
        <v>0</v>
      </c>
      <c r="E302" s="845">
        <f t="shared" si="48"/>
        <v>0</v>
      </c>
      <c r="F302" s="845">
        <f t="shared" si="48"/>
        <v>0</v>
      </c>
      <c r="G302" s="825"/>
      <c r="H302" s="825"/>
      <c r="I302" s="825"/>
      <c r="J302" s="825"/>
      <c r="K302" s="825"/>
      <c r="L302" s="825"/>
    </row>
    <row r="303" spans="1:12" ht="16.5" hidden="1" thickBot="1" x14ac:dyDescent="0.3">
      <c r="A303" s="825"/>
      <c r="B303" s="832" t="s">
        <v>432</v>
      </c>
      <c r="C303" s="845" t="e">
        <f>C302/C301</f>
        <v>#DIV/0!</v>
      </c>
      <c r="D303" s="845" t="e">
        <f t="shared" ref="D303:F303" si="49">D302/D301</f>
        <v>#DIV/0!</v>
      </c>
      <c r="E303" s="845" t="e">
        <f t="shared" si="49"/>
        <v>#DIV/0!</v>
      </c>
      <c r="F303" s="845" t="e">
        <f t="shared" si="49"/>
        <v>#DIV/0!</v>
      </c>
      <c r="G303" s="825"/>
      <c r="H303" s="825"/>
      <c r="I303" s="825"/>
      <c r="J303" s="825"/>
      <c r="K303" s="825"/>
      <c r="L303" s="825"/>
    </row>
    <row r="304" spans="1:12" ht="16.5" hidden="1" thickBot="1" x14ac:dyDescent="0.3">
      <c r="A304" s="825"/>
      <c r="B304" s="832" t="s">
        <v>433</v>
      </c>
      <c r="C304" s="830" t="s">
        <v>499</v>
      </c>
      <c r="D304" s="846" t="e">
        <f>D301/C301-1</f>
        <v>#DIV/0!</v>
      </c>
      <c r="E304" s="846" t="e">
        <f t="shared" ref="E304:F306" si="50">E301/D301-1</f>
        <v>#DIV/0!</v>
      </c>
      <c r="F304" s="846" t="e">
        <f t="shared" si="50"/>
        <v>#DIV/0!</v>
      </c>
      <c r="G304" s="825"/>
      <c r="H304" s="847"/>
      <c r="I304" s="847"/>
      <c r="J304" s="847"/>
      <c r="K304" s="847"/>
      <c r="L304" s="847"/>
    </row>
    <row r="305" spans="1:12" ht="16.5" hidden="1" thickBot="1" x14ac:dyDescent="0.3">
      <c r="A305" s="825"/>
      <c r="B305" s="832" t="s">
        <v>434</v>
      </c>
      <c r="C305" s="830" t="s">
        <v>499</v>
      </c>
      <c r="D305" s="846" t="e">
        <f>D302/C302-1</f>
        <v>#DIV/0!</v>
      </c>
      <c r="E305" s="846" t="e">
        <f t="shared" si="50"/>
        <v>#DIV/0!</v>
      </c>
      <c r="F305" s="846" t="e">
        <f t="shared" si="50"/>
        <v>#DIV/0!</v>
      </c>
      <c r="G305" s="825"/>
      <c r="H305" s="825"/>
      <c r="I305" s="825"/>
      <c r="J305" s="825"/>
      <c r="K305" s="825"/>
      <c r="L305" s="825"/>
    </row>
    <row r="306" spans="1:12" ht="32.25" hidden="1" thickBot="1" x14ac:dyDescent="0.3">
      <c r="A306" s="825"/>
      <c r="B306" s="832" t="s">
        <v>47</v>
      </c>
      <c r="C306" s="830" t="s">
        <v>499</v>
      </c>
      <c r="D306" s="846" t="e">
        <f>D303/C303-1</f>
        <v>#DIV/0!</v>
      </c>
      <c r="E306" s="846" t="e">
        <f t="shared" si="50"/>
        <v>#DIV/0!</v>
      </c>
      <c r="F306" s="846" t="e">
        <f t="shared" si="50"/>
        <v>#DIV/0!</v>
      </c>
      <c r="G306" s="825"/>
      <c r="H306" s="825"/>
      <c r="I306" s="825"/>
      <c r="J306" s="825"/>
      <c r="K306" s="825"/>
      <c r="L306" s="825"/>
    </row>
    <row r="307" spans="1:12" ht="16.5" hidden="1" thickBot="1" x14ac:dyDescent="0.3">
      <c r="A307" s="825"/>
      <c r="B307" s="2613" t="s">
        <v>815</v>
      </c>
      <c r="C307" s="2614"/>
      <c r="D307" s="2614"/>
      <c r="E307" s="2614"/>
      <c r="F307" s="2615"/>
      <c r="G307" s="825"/>
      <c r="H307" s="825"/>
      <c r="I307" s="825"/>
      <c r="J307" s="825"/>
      <c r="K307" s="825"/>
      <c r="L307" s="825"/>
    </row>
    <row r="308" spans="1:12" ht="15.75" hidden="1" x14ac:dyDescent="0.25">
      <c r="A308" s="825"/>
      <c r="B308" s="2602"/>
      <c r="C308" s="842">
        <v>2021</v>
      </c>
      <c r="D308" s="842">
        <v>2022</v>
      </c>
      <c r="E308" s="842">
        <v>2023</v>
      </c>
      <c r="F308" s="842">
        <v>2024</v>
      </c>
      <c r="G308" s="825"/>
      <c r="H308" s="825"/>
      <c r="I308" s="825"/>
      <c r="J308" s="825"/>
      <c r="K308" s="825"/>
      <c r="L308" s="825"/>
    </row>
    <row r="309" spans="1:12" ht="16.5" hidden="1" thickBot="1" x14ac:dyDescent="0.3">
      <c r="A309" s="825"/>
      <c r="B309" s="2603"/>
      <c r="C309" s="843" t="s">
        <v>22</v>
      </c>
      <c r="D309" s="843" t="s">
        <v>23</v>
      </c>
      <c r="E309" s="843" t="s">
        <v>23</v>
      </c>
      <c r="F309" s="843" t="s">
        <v>23</v>
      </c>
      <c r="G309" s="825"/>
      <c r="H309" s="825"/>
      <c r="I309" s="825"/>
      <c r="J309" s="825"/>
      <c r="K309" s="825"/>
      <c r="L309" s="825"/>
    </row>
    <row r="310" spans="1:12" ht="16.5" hidden="1" thickBot="1" x14ac:dyDescent="0.3">
      <c r="A310" s="825"/>
      <c r="B310" s="848" t="s">
        <v>452</v>
      </c>
      <c r="C310" s="849">
        <f>C311+C312+C313+C314</f>
        <v>0</v>
      </c>
      <c r="D310" s="849">
        <f t="shared" ref="D310:F310" si="51">D311+D312+D313+D314</f>
        <v>0</v>
      </c>
      <c r="E310" s="849">
        <f t="shared" si="51"/>
        <v>0</v>
      </c>
      <c r="F310" s="849">
        <f t="shared" si="51"/>
        <v>0</v>
      </c>
      <c r="G310" s="825"/>
      <c r="H310" s="825"/>
      <c r="I310" s="825"/>
      <c r="J310" s="825"/>
      <c r="K310" s="825"/>
      <c r="L310" s="825"/>
    </row>
    <row r="311" spans="1:12" ht="16.5" hidden="1" thickBot="1" x14ac:dyDescent="0.3">
      <c r="A311" s="825"/>
      <c r="B311" s="850" t="s">
        <v>437</v>
      </c>
      <c r="C311" s="849"/>
      <c r="D311" s="849"/>
      <c r="E311" s="849"/>
      <c r="F311" s="849"/>
      <c r="G311" s="825"/>
      <c r="H311" s="825"/>
      <c r="I311" s="825"/>
      <c r="J311" s="825"/>
      <c r="K311" s="825"/>
      <c r="L311" s="825"/>
    </row>
    <row r="312" spans="1:12" ht="16.5" hidden="1" thickBot="1" x14ac:dyDescent="0.3">
      <c r="A312" s="825"/>
      <c r="B312" s="850" t="s">
        <v>453</v>
      </c>
      <c r="C312" s="849"/>
      <c r="D312" s="849"/>
      <c r="E312" s="849"/>
      <c r="F312" s="849"/>
      <c r="G312" s="825"/>
      <c r="H312" s="825"/>
      <c r="I312" s="825"/>
      <c r="J312" s="825"/>
      <c r="K312" s="825"/>
      <c r="L312" s="825"/>
    </row>
    <row r="313" spans="1:12" ht="16.5" hidden="1" thickBot="1" x14ac:dyDescent="0.3">
      <c r="A313" s="825"/>
      <c r="B313" s="850" t="s">
        <v>454</v>
      </c>
      <c r="C313" s="849"/>
      <c r="D313" s="849"/>
      <c r="E313" s="849"/>
      <c r="F313" s="849"/>
      <c r="G313" s="825"/>
      <c r="H313" s="825"/>
      <c r="I313" s="825"/>
      <c r="J313" s="825"/>
      <c r="K313" s="825"/>
      <c r="L313" s="825"/>
    </row>
    <row r="314" spans="1:12" ht="16.5" hidden="1" thickBot="1" x14ac:dyDescent="0.3">
      <c r="A314" s="825"/>
      <c r="B314" s="850" t="s">
        <v>455</v>
      </c>
      <c r="C314" s="849"/>
      <c r="D314" s="849"/>
      <c r="E314" s="849"/>
      <c r="F314" s="849"/>
      <c r="G314" s="825"/>
      <c r="H314" s="825"/>
      <c r="I314" s="825"/>
      <c r="J314" s="825"/>
      <c r="K314" s="825"/>
      <c r="L314" s="825"/>
    </row>
    <row r="315" spans="1:12" ht="16.5" hidden="1" thickBot="1" x14ac:dyDescent="0.3">
      <c r="A315" s="825"/>
      <c r="B315" s="848" t="s">
        <v>456</v>
      </c>
      <c r="C315" s="852">
        <f>C316+C317+C318+C319</f>
        <v>0</v>
      </c>
      <c r="D315" s="852">
        <f t="shared" ref="D315:F315" si="52">D316+D317+D318+D319</f>
        <v>0</v>
      </c>
      <c r="E315" s="852">
        <f t="shared" si="52"/>
        <v>0</v>
      </c>
      <c r="F315" s="852">
        <f t="shared" si="52"/>
        <v>0</v>
      </c>
      <c r="G315" s="825"/>
      <c r="H315" s="825"/>
      <c r="I315" s="825"/>
      <c r="J315" s="825"/>
      <c r="K315" s="825"/>
      <c r="L315" s="825"/>
    </row>
    <row r="316" spans="1:12" ht="16.5" hidden="1" thickBot="1" x14ac:dyDescent="0.3">
      <c r="A316" s="825"/>
      <c r="B316" s="850" t="s">
        <v>437</v>
      </c>
      <c r="C316" s="852"/>
      <c r="D316" s="849"/>
      <c r="E316" s="849"/>
      <c r="F316" s="849"/>
      <c r="G316" s="825"/>
      <c r="H316" s="825"/>
      <c r="I316" s="825"/>
      <c r="J316" s="825"/>
      <c r="K316" s="825"/>
      <c r="L316" s="825"/>
    </row>
    <row r="317" spans="1:12" ht="16.5" hidden="1" thickBot="1" x14ac:dyDescent="0.3">
      <c r="A317" s="825"/>
      <c r="B317" s="850" t="s">
        <v>453</v>
      </c>
      <c r="C317" s="852"/>
      <c r="D317" s="849"/>
      <c r="E317" s="849"/>
      <c r="F317" s="849"/>
      <c r="G317" s="825"/>
      <c r="H317" s="825"/>
      <c r="I317" s="825"/>
      <c r="J317" s="825"/>
      <c r="K317" s="825"/>
      <c r="L317" s="825"/>
    </row>
    <row r="318" spans="1:12" ht="16.5" hidden="1" thickBot="1" x14ac:dyDescent="0.3">
      <c r="A318" s="825"/>
      <c r="B318" s="850" t="s">
        <v>454</v>
      </c>
      <c r="C318" s="852"/>
      <c r="D318" s="849"/>
      <c r="E318" s="849"/>
      <c r="F318" s="849"/>
      <c r="G318" s="825"/>
      <c r="H318" s="825"/>
      <c r="I318" s="825"/>
      <c r="J318" s="825"/>
      <c r="K318" s="825"/>
      <c r="L318" s="825"/>
    </row>
    <row r="319" spans="1:12" ht="16.5" hidden="1" thickBot="1" x14ac:dyDescent="0.3">
      <c r="A319" s="825"/>
      <c r="B319" s="850" t="s">
        <v>455</v>
      </c>
      <c r="C319" s="852"/>
      <c r="D319" s="849"/>
      <c r="E319" s="849"/>
      <c r="F319" s="849"/>
      <c r="G319" s="825"/>
      <c r="H319" s="825"/>
      <c r="I319" s="825"/>
      <c r="J319" s="825"/>
      <c r="K319" s="825"/>
      <c r="L319" s="825"/>
    </row>
    <row r="320" spans="1:12" ht="16.5" hidden="1" thickBot="1" x14ac:dyDescent="0.3">
      <c r="A320" s="825"/>
      <c r="B320" s="855" t="s">
        <v>25</v>
      </c>
      <c r="C320" s="852">
        <f>C310+C315</f>
        <v>0</v>
      </c>
      <c r="D320" s="852">
        <f t="shared" ref="D320:F320" si="53">D310+D315</f>
        <v>0</v>
      </c>
      <c r="E320" s="852">
        <f t="shared" si="53"/>
        <v>0</v>
      </c>
      <c r="F320" s="852">
        <f t="shared" si="53"/>
        <v>0</v>
      </c>
      <c r="G320" s="825"/>
      <c r="H320" s="825"/>
      <c r="I320" s="825"/>
      <c r="J320" s="825"/>
      <c r="K320" s="825"/>
      <c r="L320" s="825"/>
    </row>
    <row r="321" spans="1:12" ht="32.25" hidden="1" thickBot="1" x14ac:dyDescent="0.3">
      <c r="A321" s="825"/>
      <c r="B321" s="875" t="s">
        <v>458</v>
      </c>
      <c r="C321" s="2604"/>
      <c r="D321" s="2605"/>
      <c r="E321" s="2605"/>
      <c r="F321" s="2606"/>
      <c r="G321" s="825"/>
      <c r="H321" s="825"/>
      <c r="I321" s="825"/>
      <c r="J321" s="825"/>
      <c r="K321" s="825"/>
      <c r="L321" s="825"/>
    </row>
    <row r="322" spans="1:12" ht="79.5" hidden="1" thickBot="1" x14ac:dyDescent="0.3">
      <c r="A322" s="825"/>
      <c r="B322" s="865" t="s">
        <v>549</v>
      </c>
      <c r="C322" s="871"/>
      <c r="D322" s="872" t="s">
        <v>449</v>
      </c>
      <c r="E322" s="873"/>
      <c r="F322" s="874"/>
      <c r="G322" s="825"/>
      <c r="H322" s="825"/>
      <c r="I322" s="825"/>
      <c r="J322" s="825"/>
      <c r="K322" s="825"/>
      <c r="L322" s="825"/>
    </row>
    <row r="323" spans="1:12" ht="16.5" hidden="1" thickBot="1" x14ac:dyDescent="0.3">
      <c r="A323" s="825"/>
      <c r="B323" s="832" t="s">
        <v>427</v>
      </c>
      <c r="C323" s="2607"/>
      <c r="D323" s="2608"/>
      <c r="E323" s="2608"/>
      <c r="F323" s="2609"/>
      <c r="G323" s="825"/>
      <c r="H323" s="825"/>
      <c r="I323" s="825"/>
      <c r="J323" s="825"/>
      <c r="K323" s="825"/>
      <c r="L323" s="825"/>
    </row>
    <row r="324" spans="1:12" ht="16.5" hidden="1" thickBot="1" x14ac:dyDescent="0.3">
      <c r="A324" s="825"/>
      <c r="B324" s="832" t="s">
        <v>21</v>
      </c>
      <c r="C324" s="2610"/>
      <c r="D324" s="2611"/>
      <c r="E324" s="2611"/>
      <c r="F324" s="2612"/>
      <c r="G324" s="825"/>
      <c r="H324" s="825"/>
      <c r="I324" s="825"/>
      <c r="J324" s="825"/>
      <c r="K324" s="825"/>
      <c r="L324" s="825"/>
    </row>
    <row r="325" spans="1:12" ht="15.75" hidden="1" x14ac:dyDescent="0.25">
      <c r="A325" s="825"/>
      <c r="B325" s="2602"/>
      <c r="C325" s="842">
        <v>2021</v>
      </c>
      <c r="D325" s="842">
        <v>2022</v>
      </c>
      <c r="E325" s="842">
        <v>2023</v>
      </c>
      <c r="F325" s="842">
        <v>2024</v>
      </c>
      <c r="G325" s="825"/>
      <c r="H325" s="825"/>
      <c r="I325" s="825"/>
      <c r="J325" s="825"/>
      <c r="K325" s="825"/>
      <c r="L325" s="825"/>
    </row>
    <row r="326" spans="1:12" ht="16.5" hidden="1" thickBot="1" x14ac:dyDescent="0.3">
      <c r="A326" s="825"/>
      <c r="B326" s="2603"/>
      <c r="C326" s="843" t="s">
        <v>22</v>
      </c>
      <c r="D326" s="843" t="s">
        <v>23</v>
      </c>
      <c r="E326" s="843" t="s">
        <v>23</v>
      </c>
      <c r="F326" s="843" t="s">
        <v>23</v>
      </c>
      <c r="G326" s="825"/>
      <c r="H326" s="825"/>
      <c r="I326" s="825"/>
      <c r="J326" s="825"/>
      <c r="K326" s="825"/>
      <c r="L326" s="825"/>
    </row>
    <row r="327" spans="1:12" ht="16.5" hidden="1" thickBot="1" x14ac:dyDescent="0.3">
      <c r="A327" s="825"/>
      <c r="B327" s="832" t="s">
        <v>33</v>
      </c>
      <c r="C327" s="832"/>
      <c r="D327" s="832"/>
      <c r="E327" s="832"/>
      <c r="F327" s="832"/>
      <c r="G327" s="825"/>
      <c r="H327" s="825"/>
      <c r="I327" s="825"/>
      <c r="J327" s="825"/>
      <c r="K327" s="825"/>
      <c r="L327" s="825"/>
    </row>
    <row r="328" spans="1:12" ht="16.5" hidden="1" thickBot="1" x14ac:dyDescent="0.3">
      <c r="A328" s="825"/>
      <c r="B328" s="832" t="s">
        <v>431</v>
      </c>
      <c r="C328" s="845">
        <f>C346</f>
        <v>0</v>
      </c>
      <c r="D328" s="845">
        <f t="shared" ref="D328:F328" si="54">D346</f>
        <v>0</v>
      </c>
      <c r="E328" s="845">
        <f t="shared" si="54"/>
        <v>0</v>
      </c>
      <c r="F328" s="845">
        <f t="shared" si="54"/>
        <v>0</v>
      </c>
      <c r="G328" s="825"/>
      <c r="H328" s="825"/>
      <c r="I328" s="825"/>
      <c r="J328" s="825"/>
      <c r="K328" s="825"/>
      <c r="L328" s="825"/>
    </row>
    <row r="329" spans="1:12" ht="16.5" hidden="1" thickBot="1" x14ac:dyDescent="0.3">
      <c r="A329" s="825"/>
      <c r="B329" s="832" t="s">
        <v>432</v>
      </c>
      <c r="C329" s="845" t="e">
        <f>C328/C327</f>
        <v>#DIV/0!</v>
      </c>
      <c r="D329" s="845" t="e">
        <f t="shared" ref="D329:F329" si="55">D328/D327</f>
        <v>#DIV/0!</v>
      </c>
      <c r="E329" s="845" t="e">
        <f t="shared" si="55"/>
        <v>#DIV/0!</v>
      </c>
      <c r="F329" s="845" t="e">
        <f t="shared" si="55"/>
        <v>#DIV/0!</v>
      </c>
      <c r="G329" s="825"/>
      <c r="H329" s="825"/>
      <c r="I329" s="825"/>
      <c r="J329" s="825"/>
      <c r="K329" s="825"/>
      <c r="L329" s="825"/>
    </row>
    <row r="330" spans="1:12" ht="16.5" hidden="1" thickBot="1" x14ac:dyDescent="0.3">
      <c r="A330" s="825"/>
      <c r="B330" s="832" t="s">
        <v>433</v>
      </c>
      <c r="C330" s="830" t="s">
        <v>499</v>
      </c>
      <c r="D330" s="846" t="e">
        <f>D327/C327-1</f>
        <v>#DIV/0!</v>
      </c>
      <c r="E330" s="846" t="e">
        <f t="shared" ref="E330:F332" si="56">E327/D327-1</f>
        <v>#DIV/0!</v>
      </c>
      <c r="F330" s="846" t="e">
        <f t="shared" si="56"/>
        <v>#DIV/0!</v>
      </c>
      <c r="G330" s="825"/>
      <c r="H330" s="847"/>
      <c r="I330" s="847"/>
      <c r="J330" s="847"/>
      <c r="K330" s="847"/>
      <c r="L330" s="847"/>
    </row>
    <row r="331" spans="1:12" ht="16.5" hidden="1" thickBot="1" x14ac:dyDescent="0.3">
      <c r="A331" s="825"/>
      <c r="B331" s="832" t="s">
        <v>434</v>
      </c>
      <c r="C331" s="830" t="s">
        <v>499</v>
      </c>
      <c r="D331" s="846" t="e">
        <f>D328/C328-1</f>
        <v>#DIV/0!</v>
      </c>
      <c r="E331" s="846" t="e">
        <f t="shared" si="56"/>
        <v>#DIV/0!</v>
      </c>
      <c r="F331" s="846" t="e">
        <f t="shared" si="56"/>
        <v>#DIV/0!</v>
      </c>
      <c r="G331" s="825"/>
      <c r="H331" s="825"/>
      <c r="I331" s="825"/>
      <c r="J331" s="825"/>
      <c r="K331" s="825"/>
      <c r="L331" s="825"/>
    </row>
    <row r="332" spans="1:12" ht="32.25" hidden="1" thickBot="1" x14ac:dyDescent="0.3">
      <c r="A332" s="825"/>
      <c r="B332" s="832" t="s">
        <v>47</v>
      </c>
      <c r="C332" s="830" t="s">
        <v>499</v>
      </c>
      <c r="D332" s="846" t="e">
        <f>D329/C329-1</f>
        <v>#DIV/0!</v>
      </c>
      <c r="E332" s="846" t="e">
        <f t="shared" si="56"/>
        <v>#DIV/0!</v>
      </c>
      <c r="F332" s="846" t="e">
        <f t="shared" si="56"/>
        <v>#DIV/0!</v>
      </c>
      <c r="G332" s="825"/>
      <c r="H332" s="825"/>
      <c r="I332" s="825"/>
      <c r="J332" s="825"/>
      <c r="K332" s="825"/>
      <c r="L332" s="825"/>
    </row>
    <row r="333" spans="1:12" ht="16.5" hidden="1" thickBot="1" x14ac:dyDescent="0.3">
      <c r="A333" s="825"/>
      <c r="B333" s="2613" t="s">
        <v>814</v>
      </c>
      <c r="C333" s="2614"/>
      <c r="D333" s="2614"/>
      <c r="E333" s="2614"/>
      <c r="F333" s="2615"/>
      <c r="G333" s="825"/>
      <c r="H333" s="825"/>
      <c r="I333" s="825"/>
      <c r="J333" s="825"/>
      <c r="K333" s="825"/>
      <c r="L333" s="825"/>
    </row>
    <row r="334" spans="1:12" ht="15.75" hidden="1" x14ac:dyDescent="0.25">
      <c r="A334" s="825"/>
      <c r="B334" s="2602"/>
      <c r="C334" s="842">
        <v>2019</v>
      </c>
      <c r="D334" s="842">
        <v>2020</v>
      </c>
      <c r="E334" s="842">
        <v>2021</v>
      </c>
      <c r="F334" s="842">
        <v>2022</v>
      </c>
      <c r="G334" s="825"/>
      <c r="H334" s="825"/>
      <c r="I334" s="825"/>
      <c r="J334" s="825"/>
      <c r="K334" s="825"/>
      <c r="L334" s="825"/>
    </row>
    <row r="335" spans="1:12" ht="16.5" hidden="1" thickBot="1" x14ac:dyDescent="0.3">
      <c r="A335" s="825"/>
      <c r="B335" s="2603"/>
      <c r="C335" s="843" t="s">
        <v>22</v>
      </c>
      <c r="D335" s="843" t="s">
        <v>23</v>
      </c>
      <c r="E335" s="843" t="s">
        <v>23</v>
      </c>
      <c r="F335" s="843" t="s">
        <v>23</v>
      </c>
      <c r="G335" s="825"/>
      <c r="H335" s="825"/>
      <c r="I335" s="825"/>
      <c r="J335" s="825"/>
      <c r="K335" s="825"/>
      <c r="L335" s="825"/>
    </row>
    <row r="336" spans="1:12" ht="16.5" hidden="1" thickBot="1" x14ac:dyDescent="0.3">
      <c r="A336" s="825"/>
      <c r="B336" s="848" t="s">
        <v>452</v>
      </c>
      <c r="C336" s="849">
        <f>C337+C338+C339+C340</f>
        <v>0</v>
      </c>
      <c r="D336" s="849">
        <f t="shared" ref="D336:F336" si="57">D337+D338+D339+D340</f>
        <v>0</v>
      </c>
      <c r="E336" s="849">
        <f t="shared" si="57"/>
        <v>0</v>
      </c>
      <c r="F336" s="849">
        <f t="shared" si="57"/>
        <v>0</v>
      </c>
      <c r="G336" s="825"/>
      <c r="H336" s="825"/>
      <c r="I336" s="825"/>
      <c r="J336" s="825"/>
      <c r="K336" s="825"/>
      <c r="L336" s="825"/>
    </row>
    <row r="337" spans="1:12" ht="16.5" hidden="1" thickBot="1" x14ac:dyDescent="0.3">
      <c r="A337" s="825"/>
      <c r="B337" s="850" t="s">
        <v>437</v>
      </c>
      <c r="C337" s="849"/>
      <c r="D337" s="849"/>
      <c r="E337" s="849"/>
      <c r="F337" s="849"/>
      <c r="G337" s="825"/>
      <c r="H337" s="825"/>
      <c r="I337" s="825"/>
      <c r="J337" s="825"/>
      <c r="K337" s="825"/>
      <c r="L337" s="825"/>
    </row>
    <row r="338" spans="1:12" ht="16.5" hidden="1" thickBot="1" x14ac:dyDescent="0.3">
      <c r="A338" s="825"/>
      <c r="B338" s="850" t="s">
        <v>453</v>
      </c>
      <c r="C338" s="849"/>
      <c r="D338" s="849"/>
      <c r="E338" s="849"/>
      <c r="F338" s="849"/>
      <c r="G338" s="825"/>
      <c r="H338" s="825"/>
      <c r="I338" s="825"/>
      <c r="J338" s="825"/>
      <c r="K338" s="825"/>
      <c r="L338" s="825"/>
    </row>
    <row r="339" spans="1:12" ht="16.5" hidden="1" thickBot="1" x14ac:dyDescent="0.3">
      <c r="A339" s="825"/>
      <c r="B339" s="850" t="s">
        <v>454</v>
      </c>
      <c r="C339" s="849"/>
      <c r="D339" s="849"/>
      <c r="E339" s="849"/>
      <c r="F339" s="849"/>
      <c r="G339" s="825"/>
      <c r="H339" s="825"/>
      <c r="I339" s="825"/>
      <c r="J339" s="825"/>
      <c r="K339" s="825"/>
      <c r="L339" s="825"/>
    </row>
    <row r="340" spans="1:12" ht="16.5" hidden="1" thickBot="1" x14ac:dyDescent="0.3">
      <c r="A340" s="825"/>
      <c r="B340" s="850" t="s">
        <v>455</v>
      </c>
      <c r="C340" s="849"/>
      <c r="D340" s="849"/>
      <c r="E340" s="849"/>
      <c r="F340" s="849"/>
      <c r="G340" s="825"/>
      <c r="H340" s="825"/>
      <c r="I340" s="825"/>
      <c r="J340" s="825"/>
      <c r="K340" s="825"/>
      <c r="L340" s="825"/>
    </row>
    <row r="341" spans="1:12" ht="16.5" hidden="1" thickBot="1" x14ac:dyDescent="0.3">
      <c r="A341" s="825"/>
      <c r="B341" s="848" t="s">
        <v>456</v>
      </c>
      <c r="C341" s="852">
        <f>C342+C343+C344+C345</f>
        <v>0</v>
      </c>
      <c r="D341" s="852">
        <f t="shared" ref="D341:F341" si="58">D342+D343+D344+D345</f>
        <v>0</v>
      </c>
      <c r="E341" s="852">
        <f t="shared" si="58"/>
        <v>0</v>
      </c>
      <c r="F341" s="852">
        <f t="shared" si="58"/>
        <v>0</v>
      </c>
      <c r="G341" s="825"/>
      <c r="H341" s="825"/>
      <c r="I341" s="825"/>
      <c r="J341" s="825"/>
      <c r="K341" s="825"/>
      <c r="L341" s="825"/>
    </row>
    <row r="342" spans="1:12" ht="16.5" hidden="1" thickBot="1" x14ac:dyDescent="0.3">
      <c r="A342" s="825"/>
      <c r="B342" s="850" t="s">
        <v>437</v>
      </c>
      <c r="C342" s="852"/>
      <c r="D342" s="852"/>
      <c r="E342" s="852"/>
      <c r="F342" s="852"/>
      <c r="G342" s="825"/>
      <c r="H342" s="825"/>
      <c r="I342" s="825"/>
      <c r="J342" s="825"/>
      <c r="K342" s="825"/>
      <c r="L342" s="825"/>
    </row>
    <row r="343" spans="1:12" ht="16.5" hidden="1" thickBot="1" x14ac:dyDescent="0.3">
      <c r="A343" s="825"/>
      <c r="B343" s="850" t="s">
        <v>453</v>
      </c>
      <c r="C343" s="852"/>
      <c r="D343" s="852"/>
      <c r="E343" s="852"/>
      <c r="F343" s="852"/>
      <c r="G343" s="825"/>
      <c r="H343" s="825"/>
      <c r="I343" s="825"/>
      <c r="J343" s="825"/>
      <c r="K343" s="825"/>
      <c r="L343" s="825"/>
    </row>
    <row r="344" spans="1:12" ht="16.5" hidden="1" thickBot="1" x14ac:dyDescent="0.3">
      <c r="A344" s="825"/>
      <c r="B344" s="850" t="s">
        <v>454</v>
      </c>
      <c r="C344" s="852"/>
      <c r="D344" s="852"/>
      <c r="E344" s="852"/>
      <c r="F344" s="852"/>
      <c r="G344" s="825"/>
      <c r="H344" s="825"/>
      <c r="I344" s="825"/>
      <c r="J344" s="825"/>
      <c r="K344" s="825"/>
      <c r="L344" s="825"/>
    </row>
    <row r="345" spans="1:12" ht="16.5" hidden="1" thickBot="1" x14ac:dyDescent="0.3">
      <c r="A345" s="825"/>
      <c r="B345" s="850" t="s">
        <v>455</v>
      </c>
      <c r="C345" s="852"/>
      <c r="D345" s="852"/>
      <c r="E345" s="852"/>
      <c r="F345" s="852"/>
      <c r="G345" s="825"/>
      <c r="H345" s="825"/>
      <c r="I345" s="825"/>
      <c r="J345" s="825"/>
      <c r="K345" s="825"/>
      <c r="L345" s="825"/>
    </row>
    <row r="346" spans="1:12" ht="16.5" thickBot="1" x14ac:dyDescent="0.3">
      <c r="A346" s="825"/>
      <c r="B346" s="855" t="s">
        <v>445</v>
      </c>
      <c r="C346" s="852">
        <f>C336+C341</f>
        <v>0</v>
      </c>
      <c r="D346" s="852">
        <f t="shared" ref="D346:F346" si="59">D336+D341</f>
        <v>0</v>
      </c>
      <c r="E346" s="852">
        <f t="shared" si="59"/>
        <v>0</v>
      </c>
      <c r="F346" s="852">
        <f t="shared" si="59"/>
        <v>0</v>
      </c>
      <c r="G346" s="825"/>
      <c r="H346" s="825"/>
      <c r="I346" s="825"/>
      <c r="J346" s="825"/>
      <c r="K346" s="825"/>
      <c r="L346" s="825"/>
    </row>
    <row r="347" spans="1:12" ht="16.5" thickBot="1" x14ac:dyDescent="0.3">
      <c r="A347" s="825"/>
      <c r="B347" s="876"/>
      <c r="C347" s="877"/>
      <c r="D347" s="877"/>
      <c r="E347" s="877"/>
      <c r="F347" s="877"/>
      <c r="G347" s="825"/>
      <c r="H347" s="825"/>
      <c r="I347" s="825"/>
      <c r="J347" s="825"/>
      <c r="K347" s="825"/>
      <c r="L347" s="825"/>
    </row>
    <row r="348" spans="1:12" ht="48" thickBot="1" x14ac:dyDescent="0.3">
      <c r="A348" s="825"/>
      <c r="B348" s="834" t="s">
        <v>475</v>
      </c>
      <c r="C348" s="878">
        <f>+C223+C147+C69+C28+C172+C106+C328+C302+C277+C252+C197</f>
        <v>123892</v>
      </c>
      <c r="D348" s="878">
        <f>+D223+D147+D69+D28+D172+D106+D328+D302+D277+D252+D197</f>
        <v>107892</v>
      </c>
      <c r="E348" s="878">
        <f>+E223+E147+E69+E28+E172+E106+E328+E302+E277+E252+E197</f>
        <v>106392</v>
      </c>
      <c r="F348" s="878">
        <f>+F223+F147+F69+F28+F172+F106+F328+F302+F277+F252+F197</f>
        <v>106392</v>
      </c>
      <c r="G348" s="825"/>
      <c r="H348" s="825"/>
      <c r="I348" s="825"/>
      <c r="J348" s="825"/>
      <c r="K348" s="825"/>
      <c r="L348" s="825"/>
    </row>
    <row r="349" spans="1:12" ht="48" thickBot="1" x14ac:dyDescent="0.3">
      <c r="A349" s="825"/>
      <c r="B349" s="834" t="s">
        <v>476</v>
      </c>
      <c r="C349" s="878">
        <f>+C241+C215+C135+C98+C57+C346+C320+C295+C270+C190+C165</f>
        <v>123892</v>
      </c>
      <c r="D349" s="878">
        <f>+D241+D215+D135+D98+D57+D346+D320+D295+D270+D190+D165</f>
        <v>107892</v>
      </c>
      <c r="E349" s="878">
        <f>+E241+E215+E135+E98+E57+E346+E320+E295+E270+E190+E165</f>
        <v>106392</v>
      </c>
      <c r="F349" s="878">
        <f>+F241+F215+F135+F98+F57+F346+F320+F295+F270+F190+F165</f>
        <v>106392</v>
      </c>
      <c r="G349" s="825"/>
      <c r="H349" s="825"/>
      <c r="I349" s="825"/>
      <c r="J349" s="825"/>
      <c r="K349" s="825"/>
      <c r="L349" s="825"/>
    </row>
    <row r="350" spans="1:12" ht="16.5" thickBot="1" x14ac:dyDescent="0.3">
      <c r="A350" s="825"/>
      <c r="B350" s="848" t="s">
        <v>436</v>
      </c>
      <c r="C350" s="879">
        <f>C351+C352</f>
        <v>77012</v>
      </c>
      <c r="D350" s="879">
        <f t="shared" ref="D350:F350" si="60">D351+D352</f>
        <v>77012</v>
      </c>
      <c r="E350" s="879">
        <f t="shared" si="60"/>
        <v>77012</v>
      </c>
      <c r="F350" s="879">
        <f t="shared" si="60"/>
        <v>77012</v>
      </c>
      <c r="G350" s="825"/>
      <c r="H350" s="825"/>
      <c r="I350" s="825"/>
      <c r="J350" s="825"/>
      <c r="K350" s="825"/>
      <c r="L350" s="825"/>
    </row>
    <row r="351" spans="1:12" ht="16.5" thickBot="1" x14ac:dyDescent="0.3">
      <c r="A351" s="825"/>
      <c r="B351" s="850" t="s">
        <v>437</v>
      </c>
      <c r="C351" s="852">
        <f t="shared" ref="C351:F352" si="61">C37+C78+C115</f>
        <v>77012</v>
      </c>
      <c r="D351" s="852">
        <f t="shared" si="61"/>
        <v>77012</v>
      </c>
      <c r="E351" s="852">
        <f t="shared" si="61"/>
        <v>77012</v>
      </c>
      <c r="F351" s="852">
        <f t="shared" si="61"/>
        <v>77012</v>
      </c>
      <c r="G351" s="825"/>
      <c r="H351" s="825"/>
      <c r="I351" s="825"/>
      <c r="J351" s="825"/>
      <c r="K351" s="825"/>
      <c r="L351" s="825"/>
    </row>
    <row r="352" spans="1:12" ht="16.5" thickBot="1" x14ac:dyDescent="0.3">
      <c r="A352" s="825"/>
      <c r="B352" s="850" t="s">
        <v>477</v>
      </c>
      <c r="C352" s="852">
        <f t="shared" si="61"/>
        <v>0</v>
      </c>
      <c r="D352" s="852">
        <f t="shared" si="61"/>
        <v>0</v>
      </c>
      <c r="E352" s="852">
        <f t="shared" si="61"/>
        <v>0</v>
      </c>
      <c r="F352" s="852">
        <f t="shared" si="61"/>
        <v>0</v>
      </c>
      <c r="G352" s="825"/>
      <c r="H352" s="825"/>
      <c r="I352" s="825"/>
      <c r="J352" s="825"/>
      <c r="K352" s="825"/>
      <c r="L352" s="825"/>
    </row>
    <row r="353" spans="1:12" ht="32.25" thickBot="1" x14ac:dyDescent="0.3">
      <c r="A353" s="825"/>
      <c r="B353" s="848" t="s">
        <v>478</v>
      </c>
      <c r="C353" s="879">
        <f>C354+C355</f>
        <v>13130</v>
      </c>
      <c r="D353" s="879">
        <f t="shared" ref="D353:F353" si="62">D354+D355</f>
        <v>13130</v>
      </c>
      <c r="E353" s="879">
        <f t="shared" si="62"/>
        <v>13130</v>
      </c>
      <c r="F353" s="879">
        <f t="shared" si="62"/>
        <v>13130</v>
      </c>
      <c r="G353" s="825"/>
      <c r="H353" s="825"/>
      <c r="I353" s="825"/>
      <c r="J353" s="825"/>
      <c r="K353" s="825"/>
      <c r="L353" s="825"/>
    </row>
    <row r="354" spans="1:12" ht="16.5" thickBot="1" x14ac:dyDescent="0.3">
      <c r="A354" s="825"/>
      <c r="B354" s="850" t="s">
        <v>437</v>
      </c>
      <c r="C354" s="849">
        <f>C40+C81+C118</f>
        <v>13130</v>
      </c>
      <c r="D354" s="849">
        <f>D40+D81+D118</f>
        <v>13130</v>
      </c>
      <c r="E354" s="849">
        <f>E40+E81+E118</f>
        <v>13130</v>
      </c>
      <c r="F354" s="849">
        <f>F40+F81+F118</f>
        <v>13130</v>
      </c>
      <c r="G354" s="825"/>
      <c r="H354" s="825"/>
      <c r="I354" s="825"/>
      <c r="J354" s="825"/>
      <c r="K354" s="825"/>
      <c r="L354" s="825"/>
    </row>
    <row r="355" spans="1:12" ht="16.5" thickBot="1" x14ac:dyDescent="0.3">
      <c r="A355" s="825"/>
      <c r="B355" s="850" t="s">
        <v>477</v>
      </c>
      <c r="C355" s="852">
        <f>C41+C82+C116</f>
        <v>0</v>
      </c>
      <c r="D355" s="852">
        <f>D41+D82+D116</f>
        <v>0</v>
      </c>
      <c r="E355" s="852">
        <f>E41+E82+E116</f>
        <v>0</v>
      </c>
      <c r="F355" s="852">
        <f>F41+F82+F116</f>
        <v>0</v>
      </c>
      <c r="G355" s="825"/>
      <c r="H355" s="825"/>
      <c r="I355" s="825"/>
      <c r="J355" s="825"/>
      <c r="K355" s="825"/>
      <c r="L355" s="825"/>
    </row>
    <row r="356" spans="1:12" ht="16.5" thickBot="1" x14ac:dyDescent="0.3">
      <c r="A356" s="825"/>
      <c r="B356" s="848" t="s">
        <v>440</v>
      </c>
      <c r="C356" s="879">
        <f>C357+C358</f>
        <v>23750</v>
      </c>
      <c r="D356" s="879">
        <f t="shared" ref="D356:F356" si="63">D357+D358</f>
        <v>16750</v>
      </c>
      <c r="E356" s="879">
        <f t="shared" si="63"/>
        <v>15250</v>
      </c>
      <c r="F356" s="879">
        <f t="shared" si="63"/>
        <v>15250</v>
      </c>
      <c r="G356" s="825"/>
      <c r="H356" s="825"/>
      <c r="I356" s="825"/>
      <c r="J356" s="825"/>
      <c r="K356" s="825"/>
      <c r="L356" s="825"/>
    </row>
    <row r="357" spans="1:12" ht="16.5" thickBot="1" x14ac:dyDescent="0.3">
      <c r="A357" s="825"/>
      <c r="B357" s="850" t="s">
        <v>437</v>
      </c>
      <c r="C357" s="852">
        <f t="shared" ref="C357:F358" si="64">C43+C84+C121</f>
        <v>23750</v>
      </c>
      <c r="D357" s="852">
        <f t="shared" si="64"/>
        <v>16750</v>
      </c>
      <c r="E357" s="852">
        <f t="shared" si="64"/>
        <v>15250</v>
      </c>
      <c r="F357" s="852">
        <f t="shared" si="64"/>
        <v>15250</v>
      </c>
      <c r="G357" s="825"/>
      <c r="H357" s="825"/>
      <c r="I357" s="825"/>
      <c r="J357" s="825"/>
      <c r="K357" s="825"/>
      <c r="L357" s="825"/>
    </row>
    <row r="358" spans="1:12" ht="16.5" thickBot="1" x14ac:dyDescent="0.3">
      <c r="A358" s="825"/>
      <c r="B358" s="850" t="s">
        <v>477</v>
      </c>
      <c r="C358" s="852">
        <f t="shared" si="64"/>
        <v>0</v>
      </c>
      <c r="D358" s="852">
        <f t="shared" si="64"/>
        <v>0</v>
      </c>
      <c r="E358" s="852">
        <f t="shared" si="64"/>
        <v>0</v>
      </c>
      <c r="F358" s="852">
        <f t="shared" si="64"/>
        <v>0</v>
      </c>
      <c r="G358" s="825"/>
      <c r="H358" s="825"/>
      <c r="I358" s="825"/>
      <c r="J358" s="825"/>
      <c r="K358" s="825"/>
      <c r="L358" s="825"/>
    </row>
    <row r="359" spans="1:12" ht="16.5" thickBot="1" x14ac:dyDescent="0.3">
      <c r="A359" s="825"/>
      <c r="B359" s="848" t="s">
        <v>441</v>
      </c>
      <c r="C359" s="879">
        <f>C360+C361</f>
        <v>0</v>
      </c>
      <c r="D359" s="879">
        <f t="shared" ref="D359:F359" si="65">D360+D361</f>
        <v>0</v>
      </c>
      <c r="E359" s="879">
        <f t="shared" si="65"/>
        <v>0</v>
      </c>
      <c r="F359" s="879">
        <f t="shared" si="65"/>
        <v>0</v>
      </c>
      <c r="G359" s="825"/>
      <c r="H359" s="825"/>
      <c r="I359" s="825"/>
      <c r="J359" s="825"/>
      <c r="K359" s="825"/>
      <c r="L359" s="825"/>
    </row>
    <row r="360" spans="1:12" ht="16.5" thickBot="1" x14ac:dyDescent="0.3">
      <c r="A360" s="825"/>
      <c r="B360" s="850" t="s">
        <v>437</v>
      </c>
      <c r="C360" s="849">
        <f t="shared" ref="C360:F361" si="66">C46+C87+C124</f>
        <v>0</v>
      </c>
      <c r="D360" s="849">
        <f t="shared" si="66"/>
        <v>0</v>
      </c>
      <c r="E360" s="849">
        <f t="shared" si="66"/>
        <v>0</v>
      </c>
      <c r="F360" s="849">
        <f t="shared" si="66"/>
        <v>0</v>
      </c>
      <c r="G360" s="825"/>
      <c r="H360" s="825"/>
      <c r="I360" s="825"/>
      <c r="J360" s="825"/>
      <c r="K360" s="825"/>
      <c r="L360" s="825"/>
    </row>
    <row r="361" spans="1:12" ht="16.5" thickBot="1" x14ac:dyDescent="0.3">
      <c r="A361" s="825"/>
      <c r="B361" s="850" t="s">
        <v>477</v>
      </c>
      <c r="C361" s="852">
        <f t="shared" si="66"/>
        <v>0</v>
      </c>
      <c r="D361" s="852">
        <f t="shared" si="66"/>
        <v>0</v>
      </c>
      <c r="E361" s="852">
        <f t="shared" si="66"/>
        <v>0</v>
      </c>
      <c r="F361" s="852">
        <f t="shared" si="66"/>
        <v>0</v>
      </c>
      <c r="G361" s="825"/>
      <c r="H361" s="825"/>
      <c r="I361" s="825"/>
      <c r="J361" s="825"/>
      <c r="K361" s="825"/>
      <c r="L361" s="825"/>
    </row>
    <row r="362" spans="1:12" ht="16.5" thickBot="1" x14ac:dyDescent="0.3">
      <c r="A362" s="825"/>
      <c r="B362" s="848" t="s">
        <v>442</v>
      </c>
      <c r="C362" s="879">
        <f>C363+C364</f>
        <v>0</v>
      </c>
      <c r="D362" s="879">
        <f t="shared" ref="D362:F362" si="67">D363+D364</f>
        <v>0</v>
      </c>
      <c r="E362" s="879">
        <f t="shared" si="67"/>
        <v>0</v>
      </c>
      <c r="F362" s="879">
        <f t="shared" si="67"/>
        <v>0</v>
      </c>
      <c r="G362" s="825"/>
      <c r="H362" s="825"/>
      <c r="I362" s="825"/>
      <c r="J362" s="825"/>
      <c r="K362" s="825"/>
      <c r="L362" s="825"/>
    </row>
    <row r="363" spans="1:12" ht="16.5" thickBot="1" x14ac:dyDescent="0.3">
      <c r="A363" s="825"/>
      <c r="B363" s="850" t="s">
        <v>437</v>
      </c>
      <c r="C363" s="849">
        <f t="shared" ref="C363:F364" si="68">C49+C90+C127</f>
        <v>0</v>
      </c>
      <c r="D363" s="849">
        <f t="shared" si="68"/>
        <v>0</v>
      </c>
      <c r="E363" s="849">
        <f t="shared" si="68"/>
        <v>0</v>
      </c>
      <c r="F363" s="849">
        <f t="shared" si="68"/>
        <v>0</v>
      </c>
      <c r="G363" s="825"/>
      <c r="H363" s="825"/>
      <c r="I363" s="825"/>
      <c r="J363" s="825"/>
      <c r="K363" s="825"/>
      <c r="L363" s="825"/>
    </row>
    <row r="364" spans="1:12" ht="16.5" thickBot="1" x14ac:dyDescent="0.3">
      <c r="A364" s="825"/>
      <c r="B364" s="850" t="s">
        <v>477</v>
      </c>
      <c r="C364" s="852">
        <f t="shared" si="68"/>
        <v>0</v>
      </c>
      <c r="D364" s="852">
        <f t="shared" si="68"/>
        <v>0</v>
      </c>
      <c r="E364" s="852">
        <f t="shared" si="68"/>
        <v>0</v>
      </c>
      <c r="F364" s="852">
        <f t="shared" si="68"/>
        <v>0</v>
      </c>
      <c r="G364" s="825"/>
      <c r="H364" s="825"/>
      <c r="I364" s="825"/>
      <c r="J364" s="825"/>
      <c r="K364" s="825"/>
      <c r="L364" s="825"/>
    </row>
    <row r="365" spans="1:12" ht="16.5" thickBot="1" x14ac:dyDescent="0.3">
      <c r="A365" s="825"/>
      <c r="B365" s="848" t="s">
        <v>443</v>
      </c>
      <c r="C365" s="879">
        <f>C366+C367</f>
        <v>0</v>
      </c>
      <c r="D365" s="879">
        <f>D366+D367</f>
        <v>0</v>
      </c>
      <c r="E365" s="879">
        <f t="shared" ref="E365:F365" si="69">E366+E367</f>
        <v>0</v>
      </c>
      <c r="F365" s="879">
        <f t="shared" si="69"/>
        <v>0</v>
      </c>
      <c r="G365" s="825"/>
      <c r="H365" s="825"/>
      <c r="I365" s="825"/>
      <c r="J365" s="825"/>
      <c r="K365" s="825"/>
      <c r="L365" s="825"/>
    </row>
    <row r="366" spans="1:12" ht="16.5" thickBot="1" x14ac:dyDescent="0.3">
      <c r="A366" s="825"/>
      <c r="B366" s="850" t="s">
        <v>437</v>
      </c>
      <c r="C366" s="849">
        <f t="shared" ref="C366:F367" si="70">C52+C93+C130</f>
        <v>0</v>
      </c>
      <c r="D366" s="849">
        <f t="shared" si="70"/>
        <v>0</v>
      </c>
      <c r="E366" s="849">
        <f t="shared" si="70"/>
        <v>0</v>
      </c>
      <c r="F366" s="849">
        <f t="shared" si="70"/>
        <v>0</v>
      </c>
      <c r="G366" s="825"/>
      <c r="H366" s="825"/>
      <c r="I366" s="825"/>
      <c r="J366" s="825"/>
      <c r="K366" s="825"/>
      <c r="L366" s="825"/>
    </row>
    <row r="367" spans="1:12" ht="16.5" thickBot="1" x14ac:dyDescent="0.3">
      <c r="A367" s="825"/>
      <c r="B367" s="850" t="s">
        <v>477</v>
      </c>
      <c r="C367" s="852">
        <f t="shared" si="70"/>
        <v>0</v>
      </c>
      <c r="D367" s="852">
        <f t="shared" si="70"/>
        <v>0</v>
      </c>
      <c r="E367" s="852">
        <f t="shared" si="70"/>
        <v>0</v>
      </c>
      <c r="F367" s="852">
        <f t="shared" si="70"/>
        <v>0</v>
      </c>
      <c r="G367" s="825"/>
      <c r="H367" s="825"/>
      <c r="I367" s="825"/>
      <c r="J367" s="825"/>
      <c r="K367" s="825"/>
      <c r="L367" s="825"/>
    </row>
    <row r="368" spans="1:12" ht="32.25" thickBot="1" x14ac:dyDescent="0.3">
      <c r="A368" s="825"/>
      <c r="B368" s="848" t="s">
        <v>444</v>
      </c>
      <c r="C368" s="879">
        <f>C95+C54</f>
        <v>0</v>
      </c>
      <c r="D368" s="879">
        <f>D95+D54</f>
        <v>0</v>
      </c>
      <c r="E368" s="879">
        <f>E95+E54</f>
        <v>0</v>
      </c>
      <c r="F368" s="879">
        <f>F95+F54</f>
        <v>0</v>
      </c>
      <c r="G368" s="825"/>
      <c r="H368" s="825"/>
      <c r="I368" s="825"/>
      <c r="J368" s="825"/>
      <c r="K368" s="825"/>
      <c r="L368" s="825"/>
    </row>
    <row r="369" spans="1:12" ht="16.5" thickBot="1" x14ac:dyDescent="0.3">
      <c r="A369" s="825"/>
      <c r="B369" s="850" t="s">
        <v>437</v>
      </c>
      <c r="C369" s="849">
        <f t="shared" ref="C369:F370" si="71">C55+C96+C133</f>
        <v>0</v>
      </c>
      <c r="D369" s="849">
        <f t="shared" si="71"/>
        <v>0</v>
      </c>
      <c r="E369" s="849">
        <f t="shared" si="71"/>
        <v>0</v>
      </c>
      <c r="F369" s="849">
        <f t="shared" si="71"/>
        <v>0</v>
      </c>
      <c r="G369" s="825"/>
      <c r="H369" s="825"/>
      <c r="I369" s="825"/>
      <c r="J369" s="825"/>
      <c r="K369" s="825"/>
      <c r="L369" s="825"/>
    </row>
    <row r="370" spans="1:12" ht="16.5" thickBot="1" x14ac:dyDescent="0.3">
      <c r="A370" s="825"/>
      <c r="B370" s="850" t="s">
        <v>477</v>
      </c>
      <c r="C370" s="852">
        <f t="shared" si="71"/>
        <v>0</v>
      </c>
      <c r="D370" s="852">
        <f t="shared" si="71"/>
        <v>0</v>
      </c>
      <c r="E370" s="852">
        <f t="shared" si="71"/>
        <v>0</v>
      </c>
      <c r="F370" s="852">
        <f t="shared" si="71"/>
        <v>0</v>
      </c>
      <c r="G370" s="825"/>
      <c r="H370" s="825"/>
      <c r="I370" s="825"/>
      <c r="J370" s="825"/>
      <c r="K370" s="825"/>
      <c r="L370" s="825"/>
    </row>
    <row r="371" spans="1:12" ht="16.5" thickBot="1" x14ac:dyDescent="0.3">
      <c r="A371" s="825"/>
      <c r="B371" s="848" t="s">
        <v>479</v>
      </c>
      <c r="C371" s="879">
        <f>C372+C373+C374+C375</f>
        <v>0</v>
      </c>
      <c r="D371" s="879">
        <f t="shared" ref="D371:F371" si="72">D372+D373+D374+D375</f>
        <v>0</v>
      </c>
      <c r="E371" s="879">
        <f t="shared" si="72"/>
        <v>0</v>
      </c>
      <c r="F371" s="879">
        <f t="shared" si="72"/>
        <v>0</v>
      </c>
      <c r="G371" s="825"/>
      <c r="H371" s="825"/>
      <c r="I371" s="825"/>
      <c r="J371" s="825"/>
      <c r="K371" s="825"/>
      <c r="L371" s="825"/>
    </row>
    <row r="372" spans="1:12" ht="16.5" thickBot="1" x14ac:dyDescent="0.3">
      <c r="A372" s="825"/>
      <c r="B372" s="850" t="s">
        <v>437</v>
      </c>
      <c r="C372" s="849">
        <f t="shared" ref="C372:F375" si="73">C156+C181+C206+C232+C261+C286+C311+C337</f>
        <v>0</v>
      </c>
      <c r="D372" s="849">
        <f t="shared" si="73"/>
        <v>0</v>
      </c>
      <c r="E372" s="849">
        <f t="shared" si="73"/>
        <v>0</v>
      </c>
      <c r="F372" s="849">
        <f t="shared" si="73"/>
        <v>0</v>
      </c>
      <c r="G372" s="825"/>
      <c r="H372" s="825"/>
      <c r="I372" s="825"/>
      <c r="J372" s="825"/>
      <c r="K372" s="825"/>
      <c r="L372" s="825"/>
    </row>
    <row r="373" spans="1:12" ht="16.5" thickBot="1" x14ac:dyDescent="0.3">
      <c r="A373" s="825"/>
      <c r="B373" s="850" t="s">
        <v>480</v>
      </c>
      <c r="C373" s="849">
        <f t="shared" si="73"/>
        <v>0</v>
      </c>
      <c r="D373" s="849">
        <f t="shared" si="73"/>
        <v>0</v>
      </c>
      <c r="E373" s="849">
        <f t="shared" si="73"/>
        <v>0</v>
      </c>
      <c r="F373" s="849">
        <f t="shared" si="73"/>
        <v>0</v>
      </c>
      <c r="G373" s="825"/>
      <c r="H373" s="825"/>
      <c r="I373" s="825"/>
      <c r="J373" s="825"/>
      <c r="K373" s="825"/>
      <c r="L373" s="825"/>
    </row>
    <row r="374" spans="1:12" ht="16.5" thickBot="1" x14ac:dyDescent="0.3">
      <c r="A374" s="825"/>
      <c r="B374" s="850" t="s">
        <v>454</v>
      </c>
      <c r="C374" s="849">
        <f t="shared" si="73"/>
        <v>0</v>
      </c>
      <c r="D374" s="849">
        <f t="shared" si="73"/>
        <v>0</v>
      </c>
      <c r="E374" s="849">
        <f t="shared" si="73"/>
        <v>0</v>
      </c>
      <c r="F374" s="849">
        <f t="shared" si="73"/>
        <v>0</v>
      </c>
      <c r="G374" s="825"/>
      <c r="H374" s="825"/>
      <c r="I374" s="825"/>
      <c r="J374" s="825"/>
      <c r="K374" s="825"/>
      <c r="L374" s="825"/>
    </row>
    <row r="375" spans="1:12" ht="16.5" thickBot="1" x14ac:dyDescent="0.3">
      <c r="A375" s="825"/>
      <c r="B375" s="850" t="s">
        <v>455</v>
      </c>
      <c r="C375" s="849">
        <f t="shared" si="73"/>
        <v>0</v>
      </c>
      <c r="D375" s="849">
        <f t="shared" si="73"/>
        <v>0</v>
      </c>
      <c r="E375" s="849">
        <f t="shared" si="73"/>
        <v>0</v>
      </c>
      <c r="F375" s="849">
        <f t="shared" si="73"/>
        <v>0</v>
      </c>
      <c r="G375" s="825"/>
      <c r="H375" s="825"/>
      <c r="I375" s="825"/>
      <c r="J375" s="825"/>
      <c r="K375" s="825"/>
      <c r="L375" s="825"/>
    </row>
    <row r="376" spans="1:12" ht="16.5" thickBot="1" x14ac:dyDescent="0.3">
      <c r="A376" s="825"/>
      <c r="B376" s="848" t="s">
        <v>481</v>
      </c>
      <c r="C376" s="879">
        <f>C377+C378+C379+C380</f>
        <v>10000</v>
      </c>
      <c r="D376" s="879">
        <f t="shared" ref="D376:F376" si="74">D377+D378+D379+D380</f>
        <v>1000</v>
      </c>
      <c r="E376" s="879">
        <f t="shared" si="74"/>
        <v>1000</v>
      </c>
      <c r="F376" s="879">
        <f t="shared" si="74"/>
        <v>1000</v>
      </c>
      <c r="G376" s="825"/>
      <c r="H376" s="825"/>
      <c r="I376" s="825"/>
      <c r="J376" s="825"/>
      <c r="K376" s="825"/>
      <c r="L376" s="825"/>
    </row>
    <row r="377" spans="1:12" ht="16.5" thickBot="1" x14ac:dyDescent="0.3">
      <c r="A377" s="825"/>
      <c r="B377" s="850" t="s">
        <v>437</v>
      </c>
      <c r="C377" s="849">
        <f t="shared" ref="C377:F380" si="75">C161+C186+C211+C237+C266+C291+C316+C342</f>
        <v>10000</v>
      </c>
      <c r="D377" s="849">
        <f t="shared" si="75"/>
        <v>1000</v>
      </c>
      <c r="E377" s="849">
        <f t="shared" si="75"/>
        <v>1000</v>
      </c>
      <c r="F377" s="849">
        <f t="shared" si="75"/>
        <v>1000</v>
      </c>
      <c r="G377" s="825"/>
      <c r="H377" s="825"/>
      <c r="I377" s="825"/>
      <c r="J377" s="825"/>
      <c r="K377" s="825"/>
      <c r="L377" s="825"/>
    </row>
    <row r="378" spans="1:12" ht="16.5" thickBot="1" x14ac:dyDescent="0.3">
      <c r="A378" s="825"/>
      <c r="B378" s="850" t="s">
        <v>480</v>
      </c>
      <c r="C378" s="849">
        <f t="shared" si="75"/>
        <v>0</v>
      </c>
      <c r="D378" s="849">
        <f t="shared" si="75"/>
        <v>0</v>
      </c>
      <c r="E378" s="849">
        <f t="shared" si="75"/>
        <v>0</v>
      </c>
      <c r="F378" s="849">
        <f t="shared" si="75"/>
        <v>0</v>
      </c>
      <c r="G378" s="825"/>
      <c r="H378" s="825"/>
      <c r="I378" s="825"/>
      <c r="J378" s="825"/>
      <c r="K378" s="825"/>
      <c r="L378" s="825"/>
    </row>
    <row r="379" spans="1:12" ht="16.5" thickBot="1" x14ac:dyDescent="0.3">
      <c r="A379" s="825"/>
      <c r="B379" s="850" t="s">
        <v>454</v>
      </c>
      <c r="C379" s="849">
        <f t="shared" si="75"/>
        <v>0</v>
      </c>
      <c r="D379" s="849">
        <f t="shared" si="75"/>
        <v>0</v>
      </c>
      <c r="E379" s="849">
        <f t="shared" si="75"/>
        <v>0</v>
      </c>
      <c r="F379" s="849">
        <f t="shared" si="75"/>
        <v>0</v>
      </c>
      <c r="G379" s="825"/>
      <c r="H379" s="825"/>
      <c r="I379" s="825"/>
      <c r="J379" s="825"/>
      <c r="K379" s="825"/>
      <c r="L379" s="825"/>
    </row>
    <row r="380" spans="1:12" ht="16.5" thickBot="1" x14ac:dyDescent="0.3">
      <c r="A380" s="825"/>
      <c r="B380" s="850" t="s">
        <v>455</v>
      </c>
      <c r="C380" s="849">
        <f t="shared" si="75"/>
        <v>0</v>
      </c>
      <c r="D380" s="849">
        <f t="shared" si="75"/>
        <v>0</v>
      </c>
      <c r="E380" s="849">
        <f t="shared" si="75"/>
        <v>0</v>
      </c>
      <c r="F380" s="849">
        <f t="shared" si="75"/>
        <v>0</v>
      </c>
      <c r="G380" s="825"/>
      <c r="H380" s="825"/>
      <c r="I380" s="825"/>
      <c r="J380" s="825"/>
      <c r="K380" s="825"/>
      <c r="L380" s="825"/>
    </row>
    <row r="381" spans="1:12" ht="16.5" thickBot="1" x14ac:dyDescent="0.3">
      <c r="A381" s="825"/>
      <c r="B381" s="856" t="s">
        <v>482</v>
      </c>
      <c r="C381" s="857">
        <f>IF(C349-C348=0,0,"Error")</f>
        <v>0</v>
      </c>
      <c r="D381" s="857">
        <f>IF(D349-D348=0,0,"Error")</f>
        <v>0</v>
      </c>
      <c r="E381" s="857">
        <f>IF(E349-E348=0,0,"Error")</f>
        <v>0</v>
      </c>
      <c r="F381" s="857">
        <f>IF(F349-F348=0,0,"Error")</f>
        <v>0</v>
      </c>
      <c r="G381" s="825"/>
      <c r="H381" s="825"/>
      <c r="I381" s="825"/>
      <c r="J381" s="825"/>
      <c r="K381" s="825"/>
      <c r="L381" s="825"/>
    </row>
    <row r="382" spans="1:12" ht="15.75" x14ac:dyDescent="0.25">
      <c r="A382" s="825"/>
      <c r="B382" s="880"/>
      <c r="C382" s="881"/>
      <c r="D382" s="881"/>
      <c r="E382" s="881"/>
      <c r="F382" s="881"/>
      <c r="G382" s="825"/>
      <c r="H382" s="825"/>
      <c r="I382" s="825"/>
      <c r="J382" s="825"/>
      <c r="K382" s="825"/>
      <c r="L382" s="825"/>
    </row>
  </sheetData>
  <mergeCells count="91">
    <mergeCell ref="B20:F20"/>
    <mergeCell ref="A1:G1"/>
    <mergeCell ref="B2:F2"/>
    <mergeCell ref="C4:F4"/>
    <mergeCell ref="C5:F5"/>
    <mergeCell ref="C6:F6"/>
    <mergeCell ref="B7:F7"/>
    <mergeCell ref="B8:F10"/>
    <mergeCell ref="C11:F11"/>
    <mergeCell ref="B12:B13"/>
    <mergeCell ref="C16:F16"/>
    <mergeCell ref="B17:F17"/>
    <mergeCell ref="C63:F63"/>
    <mergeCell ref="B21:F21"/>
    <mergeCell ref="C22:F22"/>
    <mergeCell ref="C23:F23"/>
    <mergeCell ref="C24:F24"/>
    <mergeCell ref="B25:B26"/>
    <mergeCell ref="B33:F33"/>
    <mergeCell ref="B34:B35"/>
    <mergeCell ref="C59:F59"/>
    <mergeCell ref="C60:F60"/>
    <mergeCell ref="C61:F61"/>
    <mergeCell ref="C62:F62"/>
    <mergeCell ref="B137:F137"/>
    <mergeCell ref="C64:F64"/>
    <mergeCell ref="C65:F65"/>
    <mergeCell ref="B66:B67"/>
    <mergeCell ref="B74:F74"/>
    <mergeCell ref="B75:B76"/>
    <mergeCell ref="C100:F100"/>
    <mergeCell ref="C101:F101"/>
    <mergeCell ref="C102:F102"/>
    <mergeCell ref="B103:B104"/>
    <mergeCell ref="B111:F111"/>
    <mergeCell ref="B112:B113"/>
    <mergeCell ref="C167:F167"/>
    <mergeCell ref="B138:F138"/>
    <mergeCell ref="C139:F139"/>
    <mergeCell ref="E140:F140"/>
    <mergeCell ref="H140:L142"/>
    <mergeCell ref="C141:F141"/>
    <mergeCell ref="C142:F142"/>
    <mergeCell ref="C143:F143"/>
    <mergeCell ref="B144:B145"/>
    <mergeCell ref="B152:F152"/>
    <mergeCell ref="B153:B154"/>
    <mergeCell ref="E166:F166"/>
    <mergeCell ref="C219:F219"/>
    <mergeCell ref="C168:F168"/>
    <mergeCell ref="B169:B170"/>
    <mergeCell ref="B177:F177"/>
    <mergeCell ref="B178:B179"/>
    <mergeCell ref="C192:F192"/>
    <mergeCell ref="C193:F193"/>
    <mergeCell ref="B194:B195"/>
    <mergeCell ref="B202:F202"/>
    <mergeCell ref="B203:B204"/>
    <mergeCell ref="C216:F216"/>
    <mergeCell ref="C218:F218"/>
    <mergeCell ref="B249:B250"/>
    <mergeCell ref="B220:B221"/>
    <mergeCell ref="B228:F228"/>
    <mergeCell ref="B229:B230"/>
    <mergeCell ref="B242:F242"/>
    <mergeCell ref="B243:F243"/>
    <mergeCell ref="C244:F244"/>
    <mergeCell ref="E245:F245"/>
    <mergeCell ref="H245:L247"/>
    <mergeCell ref="C246:F246"/>
    <mergeCell ref="C247:F247"/>
    <mergeCell ref="C248:F248"/>
    <mergeCell ref="B307:F307"/>
    <mergeCell ref="B257:F257"/>
    <mergeCell ref="B258:B259"/>
    <mergeCell ref="E271:F271"/>
    <mergeCell ref="C272:F272"/>
    <mergeCell ref="C273:F273"/>
    <mergeCell ref="B274:B275"/>
    <mergeCell ref="B282:F282"/>
    <mergeCell ref="B283:B284"/>
    <mergeCell ref="C297:F297"/>
    <mergeCell ref="C298:F298"/>
    <mergeCell ref="B299:B300"/>
    <mergeCell ref="B334:B335"/>
    <mergeCell ref="B308:B309"/>
    <mergeCell ref="C321:F321"/>
    <mergeCell ref="C323:F323"/>
    <mergeCell ref="C324:F324"/>
    <mergeCell ref="B325:B326"/>
    <mergeCell ref="B333:F333"/>
  </mergeCells>
  <pageMargins left="0.7" right="0.7" top="0.75" bottom="0.75" header="0.3" footer="0.3"/>
  <pageSetup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801"/>
  <sheetViews>
    <sheetView view="pageBreakPreview" topLeftCell="A763" zoomScale="60" zoomScaleNormal="136" workbookViewId="0">
      <selection activeCell="A767" sqref="A767:E768"/>
    </sheetView>
  </sheetViews>
  <sheetFormatPr defaultColWidth="9.140625" defaultRowHeight="12.75" x14ac:dyDescent="0.2"/>
  <cols>
    <col min="1" max="1" width="23.7109375" style="883" customWidth="1"/>
    <col min="2" max="2" width="18" style="883" customWidth="1"/>
    <col min="3" max="3" width="17.42578125" style="883" customWidth="1"/>
    <col min="4" max="4" width="16.5703125" style="883" customWidth="1"/>
    <col min="5" max="5" width="18.28515625" style="883" customWidth="1"/>
    <col min="6" max="6" width="13.85546875" style="883" customWidth="1"/>
    <col min="7" max="7" width="11" style="883" bestFit="1" customWidth="1"/>
    <col min="8" max="8" width="16" style="883" bestFit="1" customWidth="1"/>
    <col min="9" max="9" width="13.7109375" style="883" bestFit="1" customWidth="1"/>
    <col min="10" max="11" width="16.7109375" style="883" customWidth="1"/>
    <col min="12" max="12" width="14.140625" style="883" customWidth="1"/>
    <col min="13" max="13" width="12.7109375" style="883" bestFit="1" customWidth="1"/>
    <col min="14" max="15" width="14.28515625" style="883" bestFit="1" customWidth="1"/>
    <col min="16" max="16384" width="9.140625" style="883"/>
  </cols>
  <sheetData>
    <row r="2" spans="1:12" ht="40.5" customHeight="1" x14ac:dyDescent="0.25">
      <c r="A2" s="2782" t="s">
        <v>817</v>
      </c>
      <c r="B2" s="2782"/>
      <c r="C2" s="2782"/>
      <c r="D2" s="2782"/>
      <c r="E2" s="2782"/>
      <c r="F2" s="882"/>
    </row>
    <row r="3" spans="1:12" ht="18" customHeight="1" x14ac:dyDescent="0.25">
      <c r="A3" s="2783" t="s">
        <v>818</v>
      </c>
      <c r="B3" s="2783"/>
      <c r="C3" s="2783"/>
      <c r="D3" s="2783"/>
      <c r="E3" s="2783"/>
      <c r="F3" s="884"/>
    </row>
    <row r="4" spans="1:12" ht="16.5" thickBot="1" x14ac:dyDescent="0.3">
      <c r="A4" s="885"/>
      <c r="B4" s="885"/>
      <c r="C4" s="885"/>
      <c r="D4" s="885"/>
      <c r="E4" s="885"/>
      <c r="F4" s="884"/>
    </row>
    <row r="5" spans="1:12" ht="32.25" thickBot="1" x14ac:dyDescent="0.25">
      <c r="A5" s="886" t="s">
        <v>6</v>
      </c>
      <c r="B5" s="2784" t="s">
        <v>819</v>
      </c>
      <c r="C5" s="2784"/>
      <c r="D5" s="2784"/>
      <c r="E5" s="2784"/>
    </row>
    <row r="6" spans="1:12" ht="16.5" customHeight="1" thickBot="1" x14ac:dyDescent="0.25">
      <c r="A6" s="886" t="s">
        <v>8</v>
      </c>
      <c r="B6" s="2785" t="s">
        <v>599</v>
      </c>
      <c r="C6" s="2786"/>
      <c r="D6" s="2786"/>
      <c r="E6" s="2787"/>
    </row>
    <row r="7" spans="1:12" ht="32.25" thickBot="1" x14ac:dyDescent="0.25">
      <c r="A7" s="886" t="s">
        <v>10</v>
      </c>
      <c r="B7" s="2788" t="s">
        <v>406</v>
      </c>
      <c r="C7" s="2789"/>
      <c r="D7" s="2789"/>
      <c r="E7" s="2790"/>
    </row>
    <row r="8" spans="1:12" ht="20.25" customHeight="1" thickBot="1" x14ac:dyDescent="0.3">
      <c r="A8" s="2791" t="s">
        <v>12</v>
      </c>
      <c r="B8" s="2792"/>
      <c r="C8" s="2792"/>
      <c r="D8" s="2792"/>
      <c r="E8" s="2793"/>
    </row>
    <row r="9" spans="1:12" ht="27" customHeight="1" x14ac:dyDescent="0.2">
      <c r="A9" s="2764" t="s">
        <v>820</v>
      </c>
      <c r="B9" s="2765"/>
      <c r="C9" s="2765"/>
      <c r="D9" s="2765"/>
      <c r="E9" s="2766"/>
    </row>
    <row r="10" spans="1:12" ht="36.75" customHeight="1" thickBot="1" x14ac:dyDescent="0.25">
      <c r="A10" s="2767"/>
      <c r="B10" s="2768"/>
      <c r="C10" s="2768"/>
      <c r="D10" s="2768"/>
      <c r="E10" s="2769"/>
    </row>
    <row r="11" spans="1:12" ht="44.25" customHeight="1" thickBot="1" x14ac:dyDescent="0.25">
      <c r="A11" s="887" t="s">
        <v>14</v>
      </c>
      <c r="B11" s="2770" t="s">
        <v>821</v>
      </c>
      <c r="C11" s="2771"/>
      <c r="D11" s="2771"/>
      <c r="E11" s="2772"/>
      <c r="H11" s="2764"/>
      <c r="I11" s="2765"/>
      <c r="J11" s="2765"/>
      <c r="K11" s="2765"/>
      <c r="L11" s="2766"/>
    </row>
    <row r="12" spans="1:12" ht="18.75" customHeight="1" x14ac:dyDescent="0.2">
      <c r="A12" s="2776" t="s">
        <v>632</v>
      </c>
      <c r="B12" s="888">
        <v>2023</v>
      </c>
      <c r="C12" s="889">
        <v>2024</v>
      </c>
      <c r="D12" s="888">
        <v>2025</v>
      </c>
      <c r="E12" s="890">
        <v>2026</v>
      </c>
      <c r="H12" s="2767"/>
      <c r="I12" s="2768"/>
      <c r="J12" s="2768"/>
      <c r="K12" s="2768"/>
      <c r="L12" s="2769"/>
    </row>
    <row r="13" spans="1:12" ht="12" customHeight="1" thickBot="1" x14ac:dyDescent="0.25">
      <c r="A13" s="2777"/>
      <c r="B13" s="891" t="s">
        <v>22</v>
      </c>
      <c r="C13" s="892" t="s">
        <v>23</v>
      </c>
      <c r="D13" s="893" t="s">
        <v>23</v>
      </c>
      <c r="E13" s="894" t="s">
        <v>23</v>
      </c>
      <c r="H13" s="2773"/>
      <c r="I13" s="2774"/>
      <c r="J13" s="2774"/>
      <c r="K13" s="2774"/>
      <c r="L13" s="2775"/>
    </row>
    <row r="14" spans="1:12" ht="39.75" customHeight="1" thickBot="1" x14ac:dyDescent="0.25">
      <c r="A14" s="896" t="s">
        <v>822</v>
      </c>
      <c r="B14" s="895">
        <v>10</v>
      </c>
      <c r="C14" s="897">
        <v>4</v>
      </c>
      <c r="D14" s="897">
        <v>6</v>
      </c>
      <c r="E14" s="898">
        <v>6</v>
      </c>
      <c r="F14" s="899" t="s">
        <v>823</v>
      </c>
    </row>
    <row r="15" spans="1:12" ht="54" customHeight="1" thickBot="1" x14ac:dyDescent="0.25">
      <c r="A15" s="900" t="s">
        <v>824</v>
      </c>
      <c r="B15" s="901">
        <v>10</v>
      </c>
      <c r="C15" s="901">
        <v>10</v>
      </c>
      <c r="D15" s="901">
        <v>10</v>
      </c>
      <c r="E15" s="902">
        <v>10</v>
      </c>
      <c r="F15" s="903"/>
    </row>
    <row r="16" spans="1:12" ht="31.5" customHeight="1" x14ac:dyDescent="0.2">
      <c r="A16" s="904" t="s">
        <v>825</v>
      </c>
      <c r="B16" s="2778" t="s">
        <v>826</v>
      </c>
      <c r="C16" s="2779"/>
      <c r="D16" s="2779"/>
      <c r="E16" s="2780"/>
    </row>
    <row r="17" spans="1:15" ht="15.75" x14ac:dyDescent="0.2">
      <c r="A17" s="2781" t="s">
        <v>184</v>
      </c>
      <c r="B17" s="2781"/>
      <c r="C17" s="2781"/>
      <c r="D17" s="2781"/>
      <c r="E17" s="2781"/>
    </row>
    <row r="18" spans="1:15" ht="44.25" customHeight="1" x14ac:dyDescent="0.2">
      <c r="A18" s="905" t="s">
        <v>827</v>
      </c>
      <c r="B18" s="906">
        <v>10</v>
      </c>
      <c r="C18" s="907">
        <v>10</v>
      </c>
      <c r="D18" s="907">
        <v>10</v>
      </c>
      <c r="E18" s="908">
        <v>10</v>
      </c>
      <c r="G18" s="909"/>
      <c r="H18" s="909"/>
      <c r="I18" s="909"/>
      <c r="J18" s="909"/>
      <c r="K18" s="909"/>
      <c r="L18" s="909"/>
    </row>
    <row r="19" spans="1:15" ht="38.25" x14ac:dyDescent="0.2">
      <c r="A19" s="910" t="s">
        <v>828</v>
      </c>
      <c r="B19" s="911">
        <v>5</v>
      </c>
      <c r="C19" s="907">
        <v>2</v>
      </c>
      <c r="D19" s="907">
        <v>2</v>
      </c>
      <c r="E19" s="907">
        <v>2</v>
      </c>
      <c r="F19" s="883" t="s">
        <v>829</v>
      </c>
    </row>
    <row r="20" spans="1:15" ht="21" customHeight="1" thickBot="1" x14ac:dyDescent="0.25">
      <c r="A20" s="2749" t="s">
        <v>493</v>
      </c>
      <c r="B20" s="2750"/>
      <c r="C20" s="2750"/>
      <c r="D20" s="2750"/>
      <c r="E20" s="2751"/>
      <c r="F20" s="2752"/>
      <c r="G20" s="2753"/>
      <c r="H20" s="2753"/>
      <c r="I20" s="912"/>
    </row>
    <row r="21" spans="1:15" ht="22.5" customHeight="1" thickBot="1" x14ac:dyDescent="0.25">
      <c r="A21" s="2754" t="s">
        <v>424</v>
      </c>
      <c r="B21" s="2755"/>
      <c r="C21" s="2755"/>
      <c r="D21" s="2755"/>
      <c r="E21" s="2756"/>
      <c r="F21" s="913"/>
      <c r="G21" s="913"/>
      <c r="H21" s="913"/>
      <c r="I21" s="913"/>
    </row>
    <row r="22" spans="1:15" ht="20.25" customHeight="1" thickBot="1" x14ac:dyDescent="0.25">
      <c r="A22" s="914" t="s">
        <v>507</v>
      </c>
      <c r="B22" s="2757" t="s">
        <v>830</v>
      </c>
      <c r="C22" s="2758"/>
      <c r="D22" s="2758"/>
      <c r="E22" s="2759"/>
    </row>
    <row r="23" spans="1:15" ht="29.25" customHeight="1" thickBot="1" x14ac:dyDescent="0.25">
      <c r="A23" s="915" t="s">
        <v>425</v>
      </c>
      <c r="B23" s="2760" t="s">
        <v>831</v>
      </c>
      <c r="C23" s="2761"/>
      <c r="D23" s="2761"/>
      <c r="E23" s="2762"/>
    </row>
    <row r="24" spans="1:15" ht="47.25" customHeight="1" thickBot="1" x14ac:dyDescent="0.25">
      <c r="A24" s="916" t="s">
        <v>427</v>
      </c>
      <c r="B24" s="2763" t="s">
        <v>832</v>
      </c>
      <c r="C24" s="2763"/>
      <c r="D24" s="2763"/>
      <c r="E24" s="2763"/>
      <c r="F24" s="917"/>
    </row>
    <row r="25" spans="1:15" ht="16.5" thickBot="1" x14ac:dyDescent="0.25">
      <c r="A25" s="918" t="s">
        <v>21</v>
      </c>
      <c r="B25" s="2746" t="s">
        <v>498</v>
      </c>
      <c r="C25" s="2747"/>
      <c r="D25" s="2747"/>
      <c r="E25" s="2748"/>
    </row>
    <row r="26" spans="1:15" ht="15.75" x14ac:dyDescent="0.2">
      <c r="A26" s="2733"/>
      <c r="B26" s="920">
        <v>2023</v>
      </c>
      <c r="C26" s="920">
        <v>2024</v>
      </c>
      <c r="D26" s="920">
        <v>2025</v>
      </c>
      <c r="E26" s="920">
        <v>2026</v>
      </c>
      <c r="H26" s="917"/>
    </row>
    <row r="27" spans="1:15" ht="16.5" thickBot="1" x14ac:dyDescent="0.25">
      <c r="A27" s="2734"/>
      <c r="B27" s="920" t="s">
        <v>22</v>
      </c>
      <c r="C27" s="920" t="s">
        <v>23</v>
      </c>
      <c r="D27" s="920" t="s">
        <v>23</v>
      </c>
      <c r="E27" s="920" t="s">
        <v>23</v>
      </c>
    </row>
    <row r="28" spans="1:15" ht="16.5" thickBot="1" x14ac:dyDescent="0.25">
      <c r="A28" s="916" t="s">
        <v>33</v>
      </c>
      <c r="B28" s="922">
        <f>B19</f>
        <v>5</v>
      </c>
      <c r="C28" s="922">
        <v>4</v>
      </c>
      <c r="D28" s="923">
        <f>D19</f>
        <v>2</v>
      </c>
      <c r="E28" s="923">
        <f>E19</f>
        <v>2</v>
      </c>
      <c r="F28" s="883" t="s">
        <v>833</v>
      </c>
    </row>
    <row r="29" spans="1:15" ht="32.25" thickBot="1" x14ac:dyDescent="0.25">
      <c r="A29" s="918" t="s">
        <v>431</v>
      </c>
      <c r="B29" s="924">
        <f>B37+B40+B43</f>
        <v>113664</v>
      </c>
      <c r="C29" s="924">
        <f>C37+C40+C43</f>
        <v>110985</v>
      </c>
      <c r="D29" s="924">
        <f>D37+D40+D43</f>
        <v>111264</v>
      </c>
      <c r="E29" s="924">
        <f>E37+E40+E43</f>
        <v>111264</v>
      </c>
    </row>
    <row r="30" spans="1:15" ht="32.25" thickBot="1" x14ac:dyDescent="0.25">
      <c r="A30" s="916" t="s">
        <v>432</v>
      </c>
      <c r="B30" s="925">
        <f>B29/B28</f>
        <v>22732.799999999999</v>
      </c>
      <c r="C30" s="925">
        <f t="shared" ref="C30:E30" si="0">C29/C28</f>
        <v>27746.25</v>
      </c>
      <c r="D30" s="925">
        <f t="shared" si="0"/>
        <v>55632</v>
      </c>
      <c r="E30" s="925">
        <f t="shared" si="0"/>
        <v>55632</v>
      </c>
    </row>
    <row r="31" spans="1:15" ht="18" customHeight="1" thickBot="1" x14ac:dyDescent="0.25">
      <c r="A31" s="918" t="s">
        <v>433</v>
      </c>
      <c r="B31" s="921" t="s">
        <v>499</v>
      </c>
      <c r="C31" s="926"/>
      <c r="D31" s="926"/>
      <c r="E31" s="926"/>
    </row>
    <row r="32" spans="1:15" ht="12.75" customHeight="1" thickBot="1" x14ac:dyDescent="0.25">
      <c r="A32" s="918" t="s">
        <v>434</v>
      </c>
      <c r="B32" s="921" t="s">
        <v>499</v>
      </c>
      <c r="C32" s="926"/>
      <c r="D32" s="926"/>
      <c r="E32" s="926"/>
      <c r="H32" s="927"/>
      <c r="O32" s="927"/>
    </row>
    <row r="33" spans="1:15" ht="14.25" customHeight="1" thickBot="1" x14ac:dyDescent="0.25">
      <c r="A33" s="918" t="s">
        <v>47</v>
      </c>
      <c r="B33" s="921" t="s">
        <v>499</v>
      </c>
      <c r="C33" s="926"/>
      <c r="D33" s="926"/>
      <c r="E33" s="926"/>
      <c r="H33" s="2744"/>
      <c r="I33" s="2744"/>
      <c r="J33" s="2744"/>
      <c r="K33" s="2744"/>
      <c r="L33" s="2744"/>
      <c r="M33" s="2744"/>
      <c r="N33" s="2745"/>
      <c r="O33" s="2745"/>
    </row>
    <row r="34" spans="1:15" ht="16.5" thickBot="1" x14ac:dyDescent="0.25">
      <c r="A34" s="2735" t="s">
        <v>834</v>
      </c>
      <c r="B34" s="2736"/>
      <c r="C34" s="2736"/>
      <c r="D34" s="2736"/>
      <c r="E34" s="2737"/>
      <c r="F34" s="917"/>
      <c r="H34" s="928"/>
      <c r="I34" s="928"/>
      <c r="J34" s="928"/>
      <c r="K34" s="928"/>
      <c r="L34" s="882"/>
      <c r="M34" s="882"/>
      <c r="N34" s="2745"/>
      <c r="O34" s="2745"/>
    </row>
    <row r="35" spans="1:15" ht="15.75" x14ac:dyDescent="0.2">
      <c r="A35" s="2733"/>
      <c r="B35" s="920">
        <v>2023</v>
      </c>
      <c r="C35" s="920">
        <v>2024</v>
      </c>
      <c r="D35" s="920">
        <v>2025</v>
      </c>
      <c r="E35" s="920">
        <v>2026</v>
      </c>
      <c r="F35" s="917"/>
      <c r="H35" s="929"/>
      <c r="I35" s="929"/>
      <c r="J35" s="929"/>
      <c r="K35" s="930"/>
      <c r="L35" s="931"/>
      <c r="M35" s="931"/>
      <c r="N35" s="932"/>
      <c r="O35" s="932"/>
    </row>
    <row r="36" spans="1:15" ht="16.5" thickBot="1" x14ac:dyDescent="0.25">
      <c r="A36" s="2734"/>
      <c r="B36" s="933" t="s">
        <v>22</v>
      </c>
      <c r="C36" s="933" t="s">
        <v>23</v>
      </c>
      <c r="D36" s="933" t="s">
        <v>23</v>
      </c>
      <c r="E36" s="933" t="s">
        <v>23</v>
      </c>
      <c r="H36" s="927"/>
    </row>
    <row r="37" spans="1:15" ht="16.5" thickBot="1" x14ac:dyDescent="0.25">
      <c r="A37" s="934" t="s">
        <v>436</v>
      </c>
      <c r="B37" s="935">
        <f>B38</f>
        <v>79143</v>
      </c>
      <c r="C37" s="936">
        <f>C38</f>
        <v>79143</v>
      </c>
      <c r="D37" s="936">
        <f t="shared" ref="D37:E37" si="1">D38</f>
        <v>79143</v>
      </c>
      <c r="E37" s="936">
        <f t="shared" si="1"/>
        <v>79143</v>
      </c>
      <c r="F37" s="917"/>
      <c r="H37" s="2744"/>
      <c r="I37" s="2744"/>
      <c r="J37" s="2744"/>
      <c r="K37" s="2744"/>
      <c r="L37" s="2744"/>
      <c r="M37" s="2744"/>
      <c r="N37" s="2745"/>
      <c r="O37" s="2744"/>
    </row>
    <row r="38" spans="1:15" ht="16.5" thickBot="1" x14ac:dyDescent="0.25">
      <c r="A38" s="934" t="s">
        <v>437</v>
      </c>
      <c r="B38" s="937">
        <v>79143</v>
      </c>
      <c r="C38" s="938">
        <v>79143</v>
      </c>
      <c r="D38" s="938">
        <v>79143</v>
      </c>
      <c r="E38" s="938">
        <v>79143</v>
      </c>
      <c r="F38" s="917"/>
      <c r="H38" s="928"/>
      <c r="I38" s="928"/>
      <c r="J38" s="928"/>
      <c r="K38" s="928"/>
      <c r="L38" s="882"/>
      <c r="M38" s="939"/>
      <c r="N38" s="2745"/>
      <c r="O38" s="2744"/>
    </row>
    <row r="39" spans="1:15" ht="16.5" thickBot="1" x14ac:dyDescent="0.25">
      <c r="A39" s="934" t="s">
        <v>438</v>
      </c>
      <c r="B39" s="937"/>
      <c r="C39" s="940"/>
      <c r="D39" s="940"/>
      <c r="E39" s="941"/>
      <c r="H39" s="931"/>
      <c r="I39" s="931"/>
      <c r="J39" s="931"/>
      <c r="K39" s="932"/>
      <c r="L39" s="931"/>
      <c r="M39" s="931"/>
      <c r="N39" s="932"/>
      <c r="O39" s="932"/>
    </row>
    <row r="40" spans="1:15" ht="48" thickBot="1" x14ac:dyDescent="0.25">
      <c r="A40" s="934" t="s">
        <v>478</v>
      </c>
      <c r="B40" s="935">
        <f>B41</f>
        <v>14842</v>
      </c>
      <c r="C40" s="935">
        <f t="shared" ref="C40:E40" si="2">C41</f>
        <v>14842</v>
      </c>
      <c r="D40" s="935">
        <f t="shared" si="2"/>
        <v>14842</v>
      </c>
      <c r="E40" s="935">
        <f t="shared" si="2"/>
        <v>14842</v>
      </c>
      <c r="F40" s="917"/>
    </row>
    <row r="41" spans="1:15" ht="16.5" thickBot="1" x14ac:dyDescent="0.25">
      <c r="A41" s="934" t="s">
        <v>437</v>
      </c>
      <c r="B41" s="937">
        <v>14842</v>
      </c>
      <c r="C41" s="938">
        <v>14842</v>
      </c>
      <c r="D41" s="938">
        <v>14842</v>
      </c>
      <c r="E41" s="938">
        <v>14842</v>
      </c>
      <c r="F41" s="917"/>
      <c r="H41" s="927"/>
    </row>
    <row r="42" spans="1:15" ht="15.75" customHeight="1" thickBot="1" x14ac:dyDescent="0.25">
      <c r="A42" s="934" t="s">
        <v>438</v>
      </c>
      <c r="B42" s="937"/>
      <c r="C42" s="942"/>
      <c r="D42" s="942"/>
      <c r="E42" s="942"/>
      <c r="H42" s="2744"/>
      <c r="I42" s="2744"/>
      <c r="J42" s="2744"/>
      <c r="K42" s="2744"/>
      <c r="L42" s="2744"/>
      <c r="M42" s="2744"/>
      <c r="N42" s="2745"/>
      <c r="O42" s="2745"/>
    </row>
    <row r="43" spans="1:15" ht="32.25" thickBot="1" x14ac:dyDescent="0.25">
      <c r="A43" s="934" t="s">
        <v>440</v>
      </c>
      <c r="B43" s="935">
        <f>B44+B45</f>
        <v>19679</v>
      </c>
      <c r="C43" s="936">
        <f>C44+C45</f>
        <v>17000</v>
      </c>
      <c r="D43" s="936">
        <f>D44+D45</f>
        <v>17279</v>
      </c>
      <c r="E43" s="936">
        <f>E44+E45</f>
        <v>17279</v>
      </c>
      <c r="H43" s="928"/>
      <c r="I43" s="928"/>
      <c r="J43" s="928"/>
      <c r="K43" s="928"/>
      <c r="L43" s="882"/>
      <c r="M43" s="939"/>
      <c r="N43" s="2745"/>
      <c r="O43" s="2745"/>
    </row>
    <row r="44" spans="1:15" ht="29.25" customHeight="1" thickBot="1" x14ac:dyDescent="0.25">
      <c r="A44" s="934" t="s">
        <v>437</v>
      </c>
      <c r="B44" s="938">
        <v>19679</v>
      </c>
      <c r="C44" s="938">
        <v>17000</v>
      </c>
      <c r="D44" s="938">
        <v>17279</v>
      </c>
      <c r="E44" s="938">
        <v>17279</v>
      </c>
      <c r="H44" s="931"/>
      <c r="I44" s="931"/>
      <c r="J44" s="931"/>
      <c r="K44" s="932"/>
      <c r="L44" s="931"/>
      <c r="M44" s="931"/>
      <c r="N44" s="932"/>
      <c r="O44" s="932"/>
    </row>
    <row r="45" spans="1:15" ht="32.25" customHeight="1" thickBot="1" x14ac:dyDescent="0.25">
      <c r="A45" s="934" t="s">
        <v>438</v>
      </c>
      <c r="B45" s="937"/>
      <c r="C45" s="937"/>
      <c r="D45" s="937"/>
      <c r="E45" s="937"/>
      <c r="F45" s="943"/>
    </row>
    <row r="46" spans="1:15" ht="71.25" customHeight="1" thickBot="1" x14ac:dyDescent="0.25">
      <c r="A46" s="934" t="s">
        <v>441</v>
      </c>
      <c r="B46" s="935">
        <f>B47+B48</f>
        <v>0</v>
      </c>
      <c r="C46" s="935">
        <f>C47+C48</f>
        <v>0</v>
      </c>
      <c r="D46" s="935">
        <f>D47+D48</f>
        <v>0</v>
      </c>
      <c r="E46" s="935">
        <f>E47+E48</f>
        <v>0</v>
      </c>
      <c r="F46" s="944"/>
      <c r="H46" s="927"/>
    </row>
    <row r="47" spans="1:15" ht="16.5" thickBot="1" x14ac:dyDescent="0.25">
      <c r="A47" s="934" t="s">
        <v>437</v>
      </c>
      <c r="B47" s="937"/>
      <c r="C47" s="937"/>
      <c r="D47" s="937"/>
      <c r="E47" s="937"/>
      <c r="F47" s="943"/>
      <c r="H47" s="2744"/>
      <c r="I47" s="2744"/>
      <c r="J47" s="2744"/>
      <c r="K47" s="2744"/>
      <c r="L47" s="2744"/>
      <c r="M47" s="2744"/>
      <c r="N47" s="2745"/>
      <c r="O47" s="2745"/>
    </row>
    <row r="48" spans="1:15" ht="16.5" thickBot="1" x14ac:dyDescent="0.25">
      <c r="A48" s="934" t="s">
        <v>438</v>
      </c>
      <c r="B48" s="937"/>
      <c r="C48" s="937"/>
      <c r="D48" s="937"/>
      <c r="E48" s="937"/>
      <c r="H48" s="928"/>
      <c r="I48" s="928"/>
      <c r="J48" s="928"/>
      <c r="K48" s="928"/>
      <c r="L48" s="882"/>
      <c r="M48" s="939"/>
      <c r="N48" s="2745"/>
      <c r="O48" s="2745"/>
    </row>
    <row r="49" spans="1:15" ht="32.25" thickBot="1" x14ac:dyDescent="0.25">
      <c r="A49" s="934" t="s">
        <v>442</v>
      </c>
      <c r="B49" s="935">
        <f>B50+B51</f>
        <v>0</v>
      </c>
      <c r="C49" s="935">
        <f>C50+C51</f>
        <v>0</v>
      </c>
      <c r="D49" s="935">
        <f>D50+D51</f>
        <v>0</v>
      </c>
      <c r="E49" s="935">
        <f>E50+E51</f>
        <v>0</v>
      </c>
      <c r="H49" s="945"/>
      <c r="I49" s="945"/>
      <c r="J49" s="945"/>
      <c r="K49" s="946"/>
      <c r="L49" s="945"/>
      <c r="M49" s="945"/>
      <c r="N49" s="946"/>
      <c r="O49" s="946"/>
    </row>
    <row r="50" spans="1:15" ht="16.5" thickBot="1" x14ac:dyDescent="0.25">
      <c r="A50" s="934" t="s">
        <v>437</v>
      </c>
      <c r="B50" s="937"/>
      <c r="C50" s="937"/>
      <c r="D50" s="937"/>
      <c r="E50" s="937"/>
    </row>
    <row r="51" spans="1:15" ht="16.5" thickBot="1" x14ac:dyDescent="0.25">
      <c r="A51" s="934" t="s">
        <v>438</v>
      </c>
      <c r="B51" s="937"/>
      <c r="C51" s="937"/>
      <c r="D51" s="937"/>
      <c r="E51" s="937"/>
    </row>
    <row r="52" spans="1:15" ht="32.25" thickBot="1" x14ac:dyDescent="0.25">
      <c r="A52" s="934" t="s">
        <v>443</v>
      </c>
      <c r="B52" s="935">
        <f>B53+B54</f>
        <v>0</v>
      </c>
      <c r="C52" s="935">
        <f>C53+C54</f>
        <v>0</v>
      </c>
      <c r="D52" s="935">
        <f>D53+D54</f>
        <v>0</v>
      </c>
      <c r="E52" s="935">
        <f>E53+E54</f>
        <v>0</v>
      </c>
      <c r="H52" s="943"/>
      <c r="I52" s="943"/>
    </row>
    <row r="53" spans="1:15" ht="16.5" thickBot="1" x14ac:dyDescent="0.25">
      <c r="A53" s="934" t="s">
        <v>437</v>
      </c>
      <c r="B53" s="937"/>
      <c r="C53" s="937"/>
      <c r="D53" s="937"/>
      <c r="E53" s="937"/>
      <c r="G53" s="944"/>
      <c r="H53" s="944"/>
      <c r="I53" s="943"/>
    </row>
    <row r="54" spans="1:15" ht="16.5" thickBot="1" x14ac:dyDescent="0.25">
      <c r="A54" s="934" t="s">
        <v>438</v>
      </c>
      <c r="B54" s="937"/>
      <c r="C54" s="937"/>
      <c r="D54" s="937"/>
      <c r="E54" s="937"/>
      <c r="G54" s="917"/>
      <c r="I54" s="943"/>
    </row>
    <row r="55" spans="1:15" ht="32.25" thickBot="1" x14ac:dyDescent="0.25">
      <c r="A55" s="934" t="s">
        <v>444</v>
      </c>
      <c r="B55" s="935">
        <f>B56+B57</f>
        <v>0</v>
      </c>
      <c r="C55" s="935">
        <f>C56+C57</f>
        <v>0</v>
      </c>
      <c r="D55" s="935">
        <f>D56+D57</f>
        <v>0</v>
      </c>
      <c r="E55" s="935">
        <f>E56+E57</f>
        <v>0</v>
      </c>
      <c r="F55" s="917"/>
    </row>
    <row r="56" spans="1:15" ht="22.5" customHeight="1" thickBot="1" x14ac:dyDescent="0.25">
      <c r="A56" s="934" t="s">
        <v>437</v>
      </c>
      <c r="B56" s="937"/>
      <c r="C56" s="947">
        <v>0</v>
      </c>
      <c r="D56" s="947"/>
      <c r="E56" s="947"/>
    </row>
    <row r="57" spans="1:15" ht="19.149999999999999" customHeight="1" thickBot="1" x14ac:dyDescent="0.25">
      <c r="A57" s="934" t="s">
        <v>438</v>
      </c>
      <c r="B57" s="937"/>
      <c r="C57" s="948"/>
      <c r="D57" s="949"/>
      <c r="E57" s="949"/>
    </row>
    <row r="58" spans="1:15" ht="31.5" customHeight="1" thickBot="1" x14ac:dyDescent="0.25">
      <c r="A58" s="950" t="s">
        <v>457</v>
      </c>
      <c r="B58" s="935">
        <f>B55+B52+B49+B46+B43+B40+B37</f>
        <v>113664</v>
      </c>
      <c r="C58" s="935">
        <f t="shared" ref="C58:E58" si="3">C55+C52+C49+C46+C43+C40+C37</f>
        <v>110985</v>
      </c>
      <c r="D58" s="935">
        <f t="shared" si="3"/>
        <v>111264</v>
      </c>
      <c r="E58" s="935">
        <f t="shared" si="3"/>
        <v>111264</v>
      </c>
    </row>
    <row r="59" spans="1:15" ht="24.75" customHeight="1" thickBot="1" x14ac:dyDescent="0.25">
      <c r="A59" s="951" t="s">
        <v>482</v>
      </c>
      <c r="B59" s="952">
        <f>B37+B40+B43+B46+B49+B55</f>
        <v>113664</v>
      </c>
      <c r="C59" s="952">
        <f t="shared" ref="C59:E59" si="4">C37+C40+C43+C46+C49+C55</f>
        <v>110985</v>
      </c>
      <c r="D59" s="952">
        <f t="shared" si="4"/>
        <v>111264</v>
      </c>
      <c r="E59" s="952">
        <f t="shared" si="4"/>
        <v>111264</v>
      </c>
    </row>
    <row r="60" spans="1:15" ht="22.5" customHeight="1" thickBot="1" x14ac:dyDescent="0.25">
      <c r="A60" s="953" t="s">
        <v>507</v>
      </c>
      <c r="B60" s="2741" t="s">
        <v>835</v>
      </c>
      <c r="C60" s="2742"/>
      <c r="D60" s="2742"/>
      <c r="E60" s="2743"/>
    </row>
    <row r="61" spans="1:15" ht="48" customHeight="1" thickBot="1" x14ac:dyDescent="0.25">
      <c r="A61" s="954" t="s">
        <v>502</v>
      </c>
      <c r="B61" s="2724" t="s">
        <v>836</v>
      </c>
      <c r="C61" s="2725"/>
      <c r="D61" s="2725"/>
      <c r="E61" s="2726"/>
    </row>
    <row r="62" spans="1:15" ht="65.25" customHeight="1" thickBot="1" x14ac:dyDescent="0.25">
      <c r="A62" s="918" t="s">
        <v>427</v>
      </c>
      <c r="B62" s="2738" t="s">
        <v>837</v>
      </c>
      <c r="C62" s="2739"/>
      <c r="D62" s="2739"/>
      <c r="E62" s="2740"/>
    </row>
    <row r="63" spans="1:15" ht="16.5" thickBot="1" x14ac:dyDescent="0.25">
      <c r="A63" s="918" t="s">
        <v>21</v>
      </c>
      <c r="B63" s="2730" t="s">
        <v>838</v>
      </c>
      <c r="C63" s="2731"/>
      <c r="D63" s="2731"/>
      <c r="E63" s="2732"/>
    </row>
    <row r="64" spans="1:15" ht="21.75" customHeight="1" x14ac:dyDescent="0.2">
      <c r="A64" s="2733"/>
      <c r="B64" s="920">
        <v>2023</v>
      </c>
      <c r="C64" s="920">
        <v>2024</v>
      </c>
      <c r="D64" s="920">
        <v>2025</v>
      </c>
      <c r="E64" s="920">
        <v>2026</v>
      </c>
    </row>
    <row r="65" spans="1:6" ht="21" customHeight="1" thickBot="1" x14ac:dyDescent="0.25">
      <c r="A65" s="2734"/>
      <c r="B65" s="933" t="s">
        <v>22</v>
      </c>
      <c r="C65" s="933" t="s">
        <v>23</v>
      </c>
      <c r="D65" s="933" t="s">
        <v>23</v>
      </c>
      <c r="E65" s="933" t="s">
        <v>23</v>
      </c>
    </row>
    <row r="66" spans="1:6" ht="16.5" thickBot="1" x14ac:dyDescent="0.25">
      <c r="A66" s="918" t="s">
        <v>33</v>
      </c>
      <c r="B66" s="955">
        <v>2</v>
      </c>
      <c r="C66" s="955">
        <v>7</v>
      </c>
      <c r="D66" s="955">
        <v>4</v>
      </c>
      <c r="E66" s="956">
        <v>4</v>
      </c>
      <c r="F66" s="899" t="s">
        <v>833</v>
      </c>
    </row>
    <row r="67" spans="1:6" ht="34.5" customHeight="1" thickBot="1" x14ac:dyDescent="0.25">
      <c r="A67" s="918" t="s">
        <v>431</v>
      </c>
      <c r="B67" s="957">
        <f>B96</f>
        <v>17000</v>
      </c>
      <c r="C67" s="958">
        <f>C81</f>
        <v>17000</v>
      </c>
      <c r="D67" s="958">
        <f t="shared" ref="D67:E67" si="5">D81</f>
        <v>17000</v>
      </c>
      <c r="E67" s="958">
        <f t="shared" si="5"/>
        <v>17000</v>
      </c>
    </row>
    <row r="68" spans="1:6" ht="32.25" thickBot="1" x14ac:dyDescent="0.25">
      <c r="A68" s="918" t="s">
        <v>432</v>
      </c>
      <c r="B68" s="957">
        <f>B67/B66</f>
        <v>8500</v>
      </c>
      <c r="C68" s="957">
        <f t="shared" ref="C68:E68" si="6">C67/C66</f>
        <v>2428.5714285714284</v>
      </c>
      <c r="D68" s="957">
        <f t="shared" si="6"/>
        <v>4250</v>
      </c>
      <c r="E68" s="957">
        <f t="shared" si="6"/>
        <v>4250</v>
      </c>
    </row>
    <row r="69" spans="1:6" ht="16.5" thickBot="1" x14ac:dyDescent="0.25">
      <c r="A69" s="918" t="s">
        <v>433</v>
      </c>
      <c r="B69" s="959" t="s">
        <v>499</v>
      </c>
      <c r="C69" s="940"/>
      <c r="D69" s="940"/>
      <c r="E69" s="940"/>
    </row>
    <row r="70" spans="1:6" s="885" customFormat="1" ht="24" customHeight="1" thickBot="1" x14ac:dyDescent="0.3">
      <c r="A70" s="918" t="s">
        <v>434</v>
      </c>
      <c r="B70" s="959" t="s">
        <v>499</v>
      </c>
      <c r="C70" s="940"/>
      <c r="D70" s="940"/>
      <c r="E70" s="940"/>
    </row>
    <row r="71" spans="1:6" ht="12.6" customHeight="1" thickBot="1" x14ac:dyDescent="0.25">
      <c r="A71" s="918" t="s">
        <v>47</v>
      </c>
      <c r="B71" s="959" t="s">
        <v>499</v>
      </c>
      <c r="C71" s="940"/>
      <c r="D71" s="940"/>
      <c r="E71" s="940"/>
    </row>
    <row r="72" spans="1:6" ht="12.75" customHeight="1" thickBot="1" x14ac:dyDescent="0.25">
      <c r="A72" s="2735" t="s">
        <v>839</v>
      </c>
      <c r="B72" s="2736"/>
      <c r="C72" s="2736"/>
      <c r="D72" s="2736"/>
      <c r="E72" s="2737"/>
    </row>
    <row r="73" spans="1:6" ht="11.45" customHeight="1" x14ac:dyDescent="0.2">
      <c r="A73" s="2733"/>
      <c r="B73" s="920">
        <v>2023</v>
      </c>
      <c r="C73" s="920">
        <v>2024</v>
      </c>
      <c r="D73" s="920">
        <v>2025</v>
      </c>
      <c r="E73" s="920">
        <v>2026</v>
      </c>
    </row>
    <row r="74" spans="1:6" ht="16.5" thickBot="1" x14ac:dyDescent="0.25">
      <c r="A74" s="2734"/>
      <c r="B74" s="933" t="s">
        <v>22</v>
      </c>
      <c r="C74" s="933" t="s">
        <v>23</v>
      </c>
      <c r="D74" s="933" t="s">
        <v>23</v>
      </c>
      <c r="E74" s="933" t="s">
        <v>23</v>
      </c>
    </row>
    <row r="75" spans="1:6" ht="16.5" thickBot="1" x14ac:dyDescent="0.25">
      <c r="A75" s="934" t="s">
        <v>436</v>
      </c>
      <c r="B75" s="935">
        <f>B76+B77</f>
        <v>0</v>
      </c>
      <c r="C75" s="935">
        <f>C76+C77</f>
        <v>0</v>
      </c>
      <c r="D75" s="935">
        <f>D76+D77</f>
        <v>0</v>
      </c>
      <c r="E75" s="935">
        <f>E76+E77</f>
        <v>0</v>
      </c>
    </row>
    <row r="76" spans="1:6" ht="16.5" thickBot="1" x14ac:dyDescent="0.25">
      <c r="A76" s="934" t="s">
        <v>437</v>
      </c>
      <c r="B76" s="937">
        <v>0</v>
      </c>
      <c r="C76" s="937">
        <v>0</v>
      </c>
      <c r="D76" s="937">
        <v>0</v>
      </c>
      <c r="E76" s="937">
        <v>0</v>
      </c>
    </row>
    <row r="77" spans="1:6" ht="16.5" thickBot="1" x14ac:dyDescent="0.25">
      <c r="A77" s="934" t="s">
        <v>438</v>
      </c>
      <c r="B77" s="937"/>
      <c r="C77" s="940"/>
      <c r="D77" s="940"/>
      <c r="E77" s="940"/>
    </row>
    <row r="78" spans="1:6" ht="48" thickBot="1" x14ac:dyDescent="0.25">
      <c r="A78" s="934" t="s">
        <v>478</v>
      </c>
      <c r="B78" s="935">
        <f>B79+B80</f>
        <v>0</v>
      </c>
      <c r="C78" s="935">
        <f>C79+C80</f>
        <v>0</v>
      </c>
      <c r="D78" s="935">
        <f>D79+D80</f>
        <v>0</v>
      </c>
      <c r="E78" s="935">
        <f>E79+E80</f>
        <v>0</v>
      </c>
    </row>
    <row r="79" spans="1:6" ht="16.5" thickBot="1" x14ac:dyDescent="0.25">
      <c r="A79" s="934" t="s">
        <v>437</v>
      </c>
      <c r="B79" s="937"/>
      <c r="C79" s="937"/>
      <c r="D79" s="937"/>
      <c r="E79" s="937"/>
    </row>
    <row r="80" spans="1:6" ht="16.5" thickBot="1" x14ac:dyDescent="0.25">
      <c r="A80" s="934" t="s">
        <v>438</v>
      </c>
      <c r="B80" s="937"/>
      <c r="C80" s="937"/>
      <c r="D80" s="937"/>
      <c r="E80" s="937"/>
    </row>
    <row r="81" spans="1:8" ht="32.25" thickBot="1" x14ac:dyDescent="0.25">
      <c r="A81" s="934" t="s">
        <v>440</v>
      </c>
      <c r="B81" s="935">
        <f>B82+B83</f>
        <v>17000</v>
      </c>
      <c r="C81" s="936">
        <f>C82+C83</f>
        <v>17000</v>
      </c>
      <c r="D81" s="936">
        <f>D82+D83</f>
        <v>17000</v>
      </c>
      <c r="E81" s="936">
        <f>E82+E83</f>
        <v>17000</v>
      </c>
    </row>
    <row r="82" spans="1:8" ht="23.25" customHeight="1" thickBot="1" x14ac:dyDescent="0.25">
      <c r="A82" s="934" t="s">
        <v>437</v>
      </c>
      <c r="B82" s="937">
        <v>17000</v>
      </c>
      <c r="C82" s="938">
        <v>17000</v>
      </c>
      <c r="D82" s="938">
        <v>17000</v>
      </c>
      <c r="E82" s="938">
        <v>17000</v>
      </c>
    </row>
    <row r="83" spans="1:8" ht="19.5" customHeight="1" thickBot="1" x14ac:dyDescent="0.25">
      <c r="A83" s="934" t="s">
        <v>438</v>
      </c>
      <c r="B83" s="937"/>
      <c r="C83" s="937"/>
      <c r="D83" s="937"/>
      <c r="E83" s="937"/>
    </row>
    <row r="84" spans="1:8" ht="21" customHeight="1" thickBot="1" x14ac:dyDescent="0.3">
      <c r="A84" s="934" t="s">
        <v>441</v>
      </c>
      <c r="B84" s="935">
        <f>B85+B86</f>
        <v>0</v>
      </c>
      <c r="C84" s="935">
        <f>C85+C86</f>
        <v>0</v>
      </c>
      <c r="D84" s="935">
        <f>D85+D86</f>
        <v>0</v>
      </c>
      <c r="E84" s="935">
        <f>E85+E86</f>
        <v>0</v>
      </c>
      <c r="H84" s="960"/>
    </row>
    <row r="85" spans="1:8" ht="20.25" customHeight="1" thickBot="1" x14ac:dyDescent="0.25">
      <c r="A85" s="934" t="s">
        <v>437</v>
      </c>
      <c r="B85" s="937"/>
      <c r="C85" s="937"/>
      <c r="D85" s="937"/>
      <c r="E85" s="937"/>
    </row>
    <row r="86" spans="1:8" ht="19.5" customHeight="1" thickBot="1" x14ac:dyDescent="0.25">
      <c r="A86" s="934" t="s">
        <v>438</v>
      </c>
      <c r="B86" s="937"/>
      <c r="C86" s="937"/>
      <c r="D86" s="937"/>
      <c r="E86" s="937"/>
    </row>
    <row r="87" spans="1:8" ht="33" customHeight="1" thickBot="1" x14ac:dyDescent="0.25">
      <c r="A87" s="934" t="s">
        <v>442</v>
      </c>
      <c r="B87" s="935">
        <f>B88+B89</f>
        <v>0</v>
      </c>
      <c r="C87" s="935">
        <f>C88+C89</f>
        <v>0</v>
      </c>
      <c r="D87" s="935">
        <f>D88+D89</f>
        <v>0</v>
      </c>
      <c r="E87" s="935">
        <f>E88+E89</f>
        <v>0</v>
      </c>
    </row>
    <row r="88" spans="1:8" ht="21" customHeight="1" thickBot="1" x14ac:dyDescent="0.25">
      <c r="A88" s="934" t="s">
        <v>437</v>
      </c>
      <c r="B88" s="937"/>
      <c r="C88" s="937"/>
      <c r="D88" s="937"/>
      <c r="E88" s="937"/>
    </row>
    <row r="89" spans="1:8" ht="19.5" customHeight="1" thickBot="1" x14ac:dyDescent="0.25">
      <c r="A89" s="934" t="s">
        <v>438</v>
      </c>
      <c r="B89" s="937"/>
      <c r="C89" s="937"/>
      <c r="D89" s="937"/>
      <c r="E89" s="937"/>
    </row>
    <row r="90" spans="1:8" ht="18" customHeight="1" thickBot="1" x14ac:dyDescent="0.25">
      <c r="A90" s="934" t="s">
        <v>443</v>
      </c>
      <c r="B90" s="935">
        <f>B91+B92</f>
        <v>0</v>
      </c>
      <c r="C90" s="935">
        <f>C91+C92</f>
        <v>0</v>
      </c>
      <c r="D90" s="935">
        <f>D91+D92</f>
        <v>0</v>
      </c>
      <c r="E90" s="935">
        <f>E91+E92</f>
        <v>0</v>
      </c>
    </row>
    <row r="91" spans="1:8" ht="16.5" thickBot="1" x14ac:dyDescent="0.25">
      <c r="A91" s="934" t="s">
        <v>437</v>
      </c>
      <c r="B91" s="937"/>
      <c r="C91" s="937"/>
      <c r="D91" s="937"/>
      <c r="E91" s="937"/>
    </row>
    <row r="92" spans="1:8" ht="16.5" thickBot="1" x14ac:dyDescent="0.25">
      <c r="A92" s="934" t="s">
        <v>438</v>
      </c>
      <c r="B92" s="937"/>
      <c r="C92" s="937"/>
      <c r="D92" s="937"/>
      <c r="E92" s="937"/>
    </row>
    <row r="93" spans="1:8" ht="32.25" thickBot="1" x14ac:dyDescent="0.25">
      <c r="A93" s="934" t="s">
        <v>444</v>
      </c>
      <c r="B93" s="935">
        <f>B94+B95</f>
        <v>0</v>
      </c>
      <c r="C93" s="935">
        <f>C94+C95</f>
        <v>0</v>
      </c>
      <c r="D93" s="935">
        <f>D94+D95</f>
        <v>0</v>
      </c>
      <c r="E93" s="935">
        <f>E94+E95</f>
        <v>0</v>
      </c>
    </row>
    <row r="94" spans="1:8" ht="16.5" thickBot="1" x14ac:dyDescent="0.25">
      <c r="A94" s="934" t="s">
        <v>437</v>
      </c>
      <c r="B94" s="937"/>
      <c r="C94" s="937"/>
      <c r="D94" s="937"/>
      <c r="E94" s="937"/>
    </row>
    <row r="95" spans="1:8" ht="16.5" thickBot="1" x14ac:dyDescent="0.25">
      <c r="A95" s="961" t="s">
        <v>438</v>
      </c>
      <c r="B95" s="937"/>
      <c r="C95" s="937"/>
      <c r="D95" s="937"/>
      <c r="E95" s="937"/>
    </row>
    <row r="96" spans="1:8" ht="32.25" thickBot="1" x14ac:dyDescent="0.25">
      <c r="A96" s="962" t="s">
        <v>464</v>
      </c>
      <c r="B96" s="935">
        <f>B93+B90+B87+B84+B81+B78+B75</f>
        <v>17000</v>
      </c>
      <c r="C96" s="935">
        <f t="shared" ref="C96:E96" si="7">C93+C90+C87+C84+C81+C78+C75</f>
        <v>17000</v>
      </c>
      <c r="D96" s="935">
        <f t="shared" si="7"/>
        <v>17000</v>
      </c>
      <c r="E96" s="935">
        <f t="shared" si="7"/>
        <v>17000</v>
      </c>
    </row>
    <row r="97" spans="1:6" ht="16.5" thickBot="1" x14ac:dyDescent="0.25">
      <c r="A97" s="953" t="s">
        <v>482</v>
      </c>
      <c r="B97" s="952">
        <f>IF(B96-B67=0,0,)</f>
        <v>0</v>
      </c>
      <c r="C97" s="952">
        <f>IF(C96-C67=0,0,"Error")</f>
        <v>0</v>
      </c>
      <c r="D97" s="952">
        <f>IF(D96-D67=0,0,)</f>
        <v>0</v>
      </c>
      <c r="E97" s="952">
        <f>IF(E96-E67=0,0,)</f>
        <v>0</v>
      </c>
    </row>
    <row r="98" spans="1:6" ht="16.5" customHeight="1" thickBot="1" x14ac:dyDescent="0.25">
      <c r="A98" s="953" t="s">
        <v>507</v>
      </c>
      <c r="B98" s="2741" t="s">
        <v>840</v>
      </c>
      <c r="C98" s="2742"/>
      <c r="D98" s="2742"/>
      <c r="E98" s="2743"/>
    </row>
    <row r="99" spans="1:6" ht="31.5" customHeight="1" thickBot="1" x14ac:dyDescent="0.25">
      <c r="A99" s="954" t="s">
        <v>509</v>
      </c>
      <c r="B99" s="2724" t="s">
        <v>841</v>
      </c>
      <c r="C99" s="2725"/>
      <c r="D99" s="2725"/>
      <c r="E99" s="2726"/>
    </row>
    <row r="100" spans="1:6" ht="93.75" customHeight="1" thickBot="1" x14ac:dyDescent="0.25">
      <c r="A100" s="918" t="s">
        <v>427</v>
      </c>
      <c r="B100" s="2727" t="s">
        <v>842</v>
      </c>
      <c r="C100" s="2728"/>
      <c r="D100" s="2728"/>
      <c r="E100" s="2729"/>
    </row>
    <row r="101" spans="1:6" ht="16.5" thickBot="1" x14ac:dyDescent="0.25">
      <c r="A101" s="918" t="s">
        <v>21</v>
      </c>
      <c r="B101" s="2730" t="s">
        <v>843</v>
      </c>
      <c r="C101" s="2731"/>
      <c r="D101" s="2731"/>
      <c r="E101" s="2732"/>
    </row>
    <row r="102" spans="1:6" ht="15.75" x14ac:dyDescent="0.2">
      <c r="A102" s="2733"/>
      <c r="B102" s="920">
        <v>2023</v>
      </c>
      <c r="C102" s="920">
        <v>2024</v>
      </c>
      <c r="D102" s="920">
        <v>2025</v>
      </c>
      <c r="E102" s="920">
        <v>2026</v>
      </c>
    </row>
    <row r="103" spans="1:6" ht="16.5" thickBot="1" x14ac:dyDescent="0.25">
      <c r="A103" s="2734"/>
      <c r="B103" s="933" t="s">
        <v>22</v>
      </c>
      <c r="C103" s="933" t="s">
        <v>23</v>
      </c>
      <c r="D103" s="933" t="s">
        <v>23</v>
      </c>
      <c r="E103" s="933" t="s">
        <v>23</v>
      </c>
    </row>
    <row r="104" spans="1:6" ht="16.5" thickBot="1" x14ac:dyDescent="0.25">
      <c r="A104" s="918" t="s">
        <v>33</v>
      </c>
      <c r="B104" s="963">
        <v>8</v>
      </c>
      <c r="C104" s="963">
        <v>5</v>
      </c>
      <c r="D104" s="963">
        <v>5</v>
      </c>
      <c r="E104" s="963">
        <v>5</v>
      </c>
      <c r="F104" s="899" t="s">
        <v>833</v>
      </c>
    </row>
    <row r="105" spans="1:6" ht="32.25" thickBot="1" x14ac:dyDescent="0.25">
      <c r="A105" s="918" t="s">
        <v>431</v>
      </c>
      <c r="B105" s="958">
        <v>17000</v>
      </c>
      <c r="C105" s="958">
        <f t="shared" ref="C105:E105" si="8">C119</f>
        <v>17000</v>
      </c>
      <c r="D105" s="958">
        <f t="shared" si="8"/>
        <v>17000</v>
      </c>
      <c r="E105" s="958">
        <f t="shared" si="8"/>
        <v>17000</v>
      </c>
    </row>
    <row r="106" spans="1:6" ht="32.25" thickBot="1" x14ac:dyDescent="0.25">
      <c r="A106" s="918" t="s">
        <v>432</v>
      </c>
      <c r="B106" s="957">
        <f>B105/B104</f>
        <v>2125</v>
      </c>
      <c r="C106" s="957">
        <f t="shared" ref="C106:E106" si="9">C105/C104</f>
        <v>3400</v>
      </c>
      <c r="D106" s="957">
        <f t="shared" si="9"/>
        <v>3400</v>
      </c>
      <c r="E106" s="957">
        <f t="shared" si="9"/>
        <v>3400</v>
      </c>
    </row>
    <row r="107" spans="1:6" ht="16.5" thickBot="1" x14ac:dyDescent="0.25">
      <c r="A107" s="918" t="s">
        <v>433</v>
      </c>
      <c r="B107" s="959"/>
      <c r="C107" s="940"/>
      <c r="D107" s="940"/>
      <c r="E107" s="940"/>
    </row>
    <row r="108" spans="1:6" ht="32.25" thickBot="1" x14ac:dyDescent="0.25">
      <c r="A108" s="918" t="s">
        <v>434</v>
      </c>
      <c r="B108" s="959"/>
      <c r="C108" s="940"/>
      <c r="D108" s="940"/>
      <c r="E108" s="940"/>
    </row>
    <row r="109" spans="1:6" ht="32.25" thickBot="1" x14ac:dyDescent="0.25">
      <c r="A109" s="918" t="s">
        <v>47</v>
      </c>
      <c r="B109" s="959"/>
      <c r="C109" s="940"/>
      <c r="D109" s="940"/>
      <c r="E109" s="940"/>
    </row>
    <row r="110" spans="1:6" ht="16.5" thickBot="1" x14ac:dyDescent="0.25">
      <c r="A110" s="2735" t="s">
        <v>844</v>
      </c>
      <c r="B110" s="2736"/>
      <c r="C110" s="2736"/>
      <c r="D110" s="2736"/>
      <c r="E110" s="2737"/>
    </row>
    <row r="111" spans="1:6" ht="15.75" x14ac:dyDescent="0.2">
      <c r="A111" s="2733"/>
      <c r="B111" s="920">
        <v>2023</v>
      </c>
      <c r="C111" s="920">
        <v>2024</v>
      </c>
      <c r="D111" s="920">
        <v>2025</v>
      </c>
      <c r="E111" s="920">
        <v>2026</v>
      </c>
    </row>
    <row r="112" spans="1:6" ht="16.5" thickBot="1" x14ac:dyDescent="0.25">
      <c r="A112" s="2734"/>
      <c r="B112" s="933" t="s">
        <v>22</v>
      </c>
      <c r="C112" s="933" t="s">
        <v>23</v>
      </c>
      <c r="D112" s="933" t="s">
        <v>23</v>
      </c>
      <c r="E112" s="933" t="s">
        <v>23</v>
      </c>
    </row>
    <row r="113" spans="1:11" ht="16.5" thickBot="1" x14ac:dyDescent="0.25">
      <c r="A113" s="934" t="s">
        <v>436</v>
      </c>
      <c r="B113" s="935">
        <f>B114+B115</f>
        <v>0</v>
      </c>
      <c r="C113" s="935">
        <f>C114+C115</f>
        <v>0</v>
      </c>
      <c r="D113" s="935">
        <f>D114+D115</f>
        <v>0</v>
      </c>
      <c r="E113" s="935">
        <f>E114+E115</f>
        <v>0</v>
      </c>
    </row>
    <row r="114" spans="1:11" ht="16.5" thickBot="1" x14ac:dyDescent="0.25">
      <c r="A114" s="934" t="s">
        <v>437</v>
      </c>
      <c r="B114" s="937"/>
      <c r="C114" s="937"/>
      <c r="D114" s="937"/>
      <c r="E114" s="937">
        <v>0</v>
      </c>
    </row>
    <row r="115" spans="1:11" ht="16.5" thickBot="1" x14ac:dyDescent="0.25">
      <c r="A115" s="934" t="s">
        <v>438</v>
      </c>
      <c r="B115" s="937"/>
      <c r="C115" s="940"/>
      <c r="D115" s="940"/>
      <c r="E115" s="940"/>
      <c r="F115" s="917"/>
      <c r="H115" s="917"/>
    </row>
    <row r="116" spans="1:11" ht="23.25" customHeight="1" thickBot="1" x14ac:dyDescent="0.25">
      <c r="A116" s="934" t="s">
        <v>478</v>
      </c>
      <c r="B116" s="935">
        <f>B117+B118</f>
        <v>0</v>
      </c>
      <c r="C116" s="935">
        <f>C117+C118</f>
        <v>0</v>
      </c>
      <c r="D116" s="935">
        <f>D117+D118</f>
        <v>0</v>
      </c>
      <c r="E116" s="935">
        <f>E117+E118</f>
        <v>0</v>
      </c>
      <c r="F116" s="964"/>
      <c r="H116" s="943"/>
    </row>
    <row r="117" spans="1:11" ht="20.25" customHeight="1" thickBot="1" x14ac:dyDescent="0.25">
      <c r="A117" s="934" t="s">
        <v>437</v>
      </c>
      <c r="B117" s="937"/>
      <c r="C117" s="937"/>
      <c r="D117" s="937"/>
      <c r="E117" s="937">
        <v>0</v>
      </c>
      <c r="F117" s="943"/>
      <c r="H117" s="917"/>
    </row>
    <row r="118" spans="1:11" ht="30.75" customHeight="1" thickBot="1" x14ac:dyDescent="0.25">
      <c r="A118" s="934" t="s">
        <v>438</v>
      </c>
      <c r="B118" s="937"/>
      <c r="C118" s="937"/>
      <c r="D118" s="937"/>
      <c r="E118" s="937"/>
    </row>
    <row r="119" spans="1:11" ht="32.25" thickBot="1" x14ac:dyDescent="0.25">
      <c r="A119" s="934" t="s">
        <v>440</v>
      </c>
      <c r="B119" s="935">
        <f>B120+B121</f>
        <v>17000</v>
      </c>
      <c r="C119" s="935">
        <f>C120+C121</f>
        <v>17000</v>
      </c>
      <c r="D119" s="935">
        <f>D120+D121</f>
        <v>17000</v>
      </c>
      <c r="E119" s="935">
        <f>E120+E121</f>
        <v>17000</v>
      </c>
    </row>
    <row r="120" spans="1:11" ht="18" customHeight="1" thickBot="1" x14ac:dyDescent="0.25">
      <c r="A120" s="934" t="s">
        <v>437</v>
      </c>
      <c r="B120" s="937">
        <v>17000</v>
      </c>
      <c r="C120" s="938">
        <v>17000</v>
      </c>
      <c r="D120" s="938">
        <v>17000</v>
      </c>
      <c r="E120" s="938">
        <v>17000</v>
      </c>
      <c r="F120" s="965"/>
      <c r="G120" s="965"/>
      <c r="H120" s="965"/>
      <c r="I120" s="965"/>
      <c r="J120" s="966"/>
      <c r="K120" s="966"/>
    </row>
    <row r="121" spans="1:11" ht="48.75" customHeight="1" thickBot="1" x14ac:dyDescent="0.25">
      <c r="A121" s="934" t="s">
        <v>438</v>
      </c>
      <c r="B121" s="937"/>
      <c r="C121" s="937"/>
      <c r="D121" s="937"/>
      <c r="E121" s="937"/>
      <c r="F121" s="943"/>
      <c r="G121" s="943"/>
      <c r="H121" s="943"/>
      <c r="I121" s="944"/>
      <c r="J121" s="944"/>
      <c r="K121" s="944"/>
    </row>
    <row r="122" spans="1:11" ht="36" customHeight="1" thickBot="1" x14ac:dyDescent="0.25">
      <c r="A122" s="934" t="s">
        <v>441</v>
      </c>
      <c r="B122" s="935">
        <f>B123+B124</f>
        <v>0</v>
      </c>
      <c r="C122" s="935">
        <f>C123+C124</f>
        <v>0</v>
      </c>
      <c r="D122" s="935">
        <f>D123+D124</f>
        <v>0</v>
      </c>
      <c r="E122" s="935">
        <f>E123+E124</f>
        <v>0</v>
      </c>
      <c r="F122" s="944"/>
      <c r="G122" s="944"/>
      <c r="H122" s="944"/>
      <c r="I122" s="944"/>
      <c r="J122" s="944"/>
      <c r="K122" s="944"/>
    </row>
    <row r="123" spans="1:11" ht="40.5" customHeight="1" thickBot="1" x14ac:dyDescent="0.25">
      <c r="A123" s="934" t="s">
        <v>437</v>
      </c>
      <c r="B123" s="937"/>
      <c r="C123" s="937"/>
      <c r="D123" s="937"/>
      <c r="E123" s="937"/>
      <c r="I123" s="944"/>
    </row>
    <row r="124" spans="1:11" ht="15.75" customHeight="1" thickBot="1" x14ac:dyDescent="0.25">
      <c r="A124" s="934" t="s">
        <v>438</v>
      </c>
      <c r="B124" s="937"/>
      <c r="C124" s="937"/>
      <c r="D124" s="937"/>
      <c r="E124" s="937"/>
      <c r="F124" s="944"/>
    </row>
    <row r="125" spans="1:11" ht="19.5" customHeight="1" thickBot="1" x14ac:dyDescent="0.25">
      <c r="A125" s="934" t="s">
        <v>442</v>
      </c>
      <c r="B125" s="935">
        <f>B126+B127</f>
        <v>0</v>
      </c>
      <c r="C125" s="935">
        <f>C126+C127</f>
        <v>0</v>
      </c>
      <c r="D125" s="935">
        <f>D126+D127</f>
        <v>0</v>
      </c>
      <c r="E125" s="935">
        <f>E126+E127</f>
        <v>0</v>
      </c>
    </row>
    <row r="126" spans="1:11" ht="16.5" thickBot="1" x14ac:dyDescent="0.25">
      <c r="A126" s="934" t="s">
        <v>437</v>
      </c>
      <c r="B126" s="937"/>
      <c r="C126" s="937"/>
      <c r="D126" s="937"/>
      <c r="E126" s="937"/>
      <c r="H126" s="967"/>
    </row>
    <row r="127" spans="1:11" ht="17.25" customHeight="1" thickBot="1" x14ac:dyDescent="0.25">
      <c r="A127" s="934" t="s">
        <v>438</v>
      </c>
      <c r="B127" s="937"/>
      <c r="C127" s="937"/>
      <c r="D127" s="937"/>
      <c r="E127" s="937"/>
      <c r="H127" s="944"/>
      <c r="I127" s="944"/>
      <c r="J127" s="944"/>
      <c r="K127" s="968"/>
    </row>
    <row r="128" spans="1:11" ht="20.25" customHeight="1" thickBot="1" x14ac:dyDescent="0.25">
      <c r="A128" s="934" t="s">
        <v>443</v>
      </c>
      <c r="B128" s="935">
        <f>B129+B130</f>
        <v>0</v>
      </c>
      <c r="C128" s="935">
        <f>C129+C130</f>
        <v>0</v>
      </c>
      <c r="D128" s="935">
        <f>D129+D130</f>
        <v>0</v>
      </c>
      <c r="E128" s="935">
        <f>E129+E130</f>
        <v>0</v>
      </c>
      <c r="H128" s="931"/>
      <c r="I128" s="969"/>
      <c r="J128" s="944"/>
      <c r="K128" s="968"/>
    </row>
    <row r="129" spans="1:11" ht="16.5" thickBot="1" x14ac:dyDescent="0.25">
      <c r="A129" s="934" t="s">
        <v>437</v>
      </c>
      <c r="B129" s="937"/>
      <c r="C129" s="937"/>
      <c r="D129" s="937"/>
      <c r="E129" s="937"/>
      <c r="H129" s="944"/>
      <c r="I129" s="944"/>
      <c r="J129" s="944"/>
      <c r="K129" s="968"/>
    </row>
    <row r="130" spans="1:11" ht="16.5" thickBot="1" x14ac:dyDescent="0.25">
      <c r="A130" s="934" t="s">
        <v>438</v>
      </c>
      <c r="B130" s="937"/>
      <c r="C130" s="937"/>
      <c r="D130" s="937"/>
      <c r="E130" s="937"/>
    </row>
    <row r="131" spans="1:11" ht="32.25" thickBot="1" x14ac:dyDescent="0.25">
      <c r="A131" s="934" t="s">
        <v>444</v>
      </c>
      <c r="B131" s="935">
        <f>B132+B133</f>
        <v>0</v>
      </c>
      <c r="C131" s="935">
        <f>C132+C133</f>
        <v>0</v>
      </c>
      <c r="D131" s="935">
        <f>D132+D133</f>
        <v>0</v>
      </c>
      <c r="E131" s="935">
        <f>E132+E133</f>
        <v>0</v>
      </c>
    </row>
    <row r="132" spans="1:11" ht="16.5" thickBot="1" x14ac:dyDescent="0.25">
      <c r="A132" s="934" t="s">
        <v>437</v>
      </c>
      <c r="B132" s="937"/>
      <c r="C132" s="937"/>
      <c r="D132" s="937"/>
      <c r="E132" s="937"/>
    </row>
    <row r="133" spans="1:11" ht="16.5" thickBot="1" x14ac:dyDescent="0.25">
      <c r="A133" s="934" t="s">
        <v>438</v>
      </c>
      <c r="B133" s="937"/>
      <c r="C133" s="937"/>
      <c r="D133" s="937"/>
      <c r="E133" s="937"/>
    </row>
    <row r="134" spans="1:11" ht="32.25" thickBot="1" x14ac:dyDescent="0.25">
      <c r="A134" s="950" t="s">
        <v>468</v>
      </c>
      <c r="B134" s="935">
        <f>B131+B128+B125+B122+B119+B116+B113</f>
        <v>17000</v>
      </c>
      <c r="C134" s="935">
        <f t="shared" ref="C134:E134" si="10">C131+C128+C125+C122+C119+C116+C113</f>
        <v>17000</v>
      </c>
      <c r="D134" s="935">
        <f t="shared" si="10"/>
        <v>17000</v>
      </c>
      <c r="E134" s="935">
        <f t="shared" si="10"/>
        <v>17000</v>
      </c>
    </row>
    <row r="135" spans="1:11" ht="16.5" thickBot="1" x14ac:dyDescent="0.25">
      <c r="A135" s="951" t="s">
        <v>482</v>
      </c>
      <c r="B135" s="952">
        <f>IF(B134-B105=0,0,"Error")</f>
        <v>0</v>
      </c>
      <c r="C135" s="952">
        <f>IF(C134-C105=0,0,"Error")</f>
        <v>0</v>
      </c>
      <c r="D135" s="952">
        <f>IF(D134-D105=0,0,"Error")</f>
        <v>0</v>
      </c>
      <c r="E135" s="952">
        <f>IF(E134-E105=0,0,"Error")</f>
        <v>0</v>
      </c>
    </row>
    <row r="136" spans="1:11" ht="16.5" thickBot="1" x14ac:dyDescent="0.25">
      <c r="A136" s="2720" t="s">
        <v>514</v>
      </c>
      <c r="B136" s="2721"/>
      <c r="C136" s="2721"/>
      <c r="D136" s="2721"/>
      <c r="E136" s="2722"/>
    </row>
    <row r="137" spans="1:11" ht="32.25" thickBot="1" x14ac:dyDescent="0.25">
      <c r="A137" s="970" t="s">
        <v>845</v>
      </c>
      <c r="B137" s="2723" t="s">
        <v>846</v>
      </c>
      <c r="C137" s="2723"/>
      <c r="D137" s="2723"/>
      <c r="E137" s="2723"/>
      <c r="F137" s="917"/>
      <c r="H137" s="917"/>
    </row>
    <row r="138" spans="1:11" ht="16.5" thickBot="1" x14ac:dyDescent="0.25">
      <c r="A138" s="915" t="s">
        <v>425</v>
      </c>
      <c r="B138" s="2674" t="s">
        <v>847</v>
      </c>
      <c r="C138" s="2674"/>
      <c r="D138" s="2674"/>
      <c r="E138" s="971" t="s">
        <v>848</v>
      </c>
    </row>
    <row r="139" spans="1:11" ht="39" customHeight="1" thickBot="1" x14ac:dyDescent="0.25">
      <c r="A139" s="918" t="s">
        <v>427</v>
      </c>
      <c r="B139" s="2675" t="s">
        <v>849</v>
      </c>
      <c r="C139" s="2676"/>
      <c r="D139" s="2676"/>
      <c r="E139" s="2677"/>
    </row>
    <row r="140" spans="1:11" ht="16.5" thickBot="1" x14ac:dyDescent="0.25">
      <c r="A140" s="918" t="s">
        <v>21</v>
      </c>
      <c r="B140" s="2671" t="s">
        <v>843</v>
      </c>
      <c r="C140" s="2672"/>
      <c r="D140" s="2672"/>
      <c r="E140" s="2673"/>
    </row>
    <row r="141" spans="1:11" ht="15.75" x14ac:dyDescent="0.2">
      <c r="A141" s="919"/>
      <c r="B141" s="920">
        <v>2023</v>
      </c>
      <c r="C141" s="920">
        <v>2024</v>
      </c>
      <c r="D141" s="920">
        <v>2025</v>
      </c>
      <c r="E141" s="920">
        <v>2026</v>
      </c>
    </row>
    <row r="142" spans="1:11" ht="16.5" thickBot="1" x14ac:dyDescent="0.25">
      <c r="A142" s="921"/>
      <c r="B142" s="933" t="s">
        <v>22</v>
      </c>
      <c r="C142" s="933" t="s">
        <v>23</v>
      </c>
      <c r="D142" s="933" t="s">
        <v>23</v>
      </c>
      <c r="E142" s="933" t="s">
        <v>23</v>
      </c>
    </row>
    <row r="143" spans="1:11" ht="16.5" thickBot="1" x14ac:dyDescent="0.25">
      <c r="A143" s="918" t="s">
        <v>33</v>
      </c>
      <c r="B143" s="957">
        <v>1</v>
      </c>
      <c r="C143" s="937">
        <v>1</v>
      </c>
      <c r="D143" s="972">
        <v>0</v>
      </c>
      <c r="E143" s="972">
        <v>0</v>
      </c>
    </row>
    <row r="144" spans="1:11" ht="32.25" thickBot="1" x14ac:dyDescent="0.25">
      <c r="A144" s="918" t="s">
        <v>431</v>
      </c>
      <c r="B144" s="963">
        <f t="shared" ref="B144:E144" si="11">B151+B154+B163+B160+B166+B169+B172+B177</f>
        <v>18300</v>
      </c>
      <c r="C144" s="963">
        <f t="shared" si="11"/>
        <v>7300</v>
      </c>
      <c r="D144" s="963">
        <f t="shared" si="11"/>
        <v>0</v>
      </c>
      <c r="E144" s="963">
        <f t="shared" si="11"/>
        <v>0</v>
      </c>
    </row>
    <row r="145" spans="1:7" ht="32.25" thickBot="1" x14ac:dyDescent="0.25">
      <c r="A145" s="918" t="s">
        <v>432</v>
      </c>
      <c r="B145" s="963">
        <f>B144/B143</f>
        <v>18300</v>
      </c>
      <c r="C145" s="963">
        <f>C144/C143</f>
        <v>7300</v>
      </c>
      <c r="D145" s="963" t="e">
        <f>D144/D143</f>
        <v>#DIV/0!</v>
      </c>
      <c r="E145" s="963" t="e">
        <f>E144/E143</f>
        <v>#DIV/0!</v>
      </c>
    </row>
    <row r="146" spans="1:7" ht="16.5" thickBot="1" x14ac:dyDescent="0.25">
      <c r="A146" s="918" t="s">
        <v>433</v>
      </c>
      <c r="B146" s="921"/>
      <c r="C146" s="926"/>
      <c r="D146" s="926"/>
      <c r="E146" s="926"/>
    </row>
    <row r="147" spans="1:7" ht="16.5" thickBot="1" x14ac:dyDescent="0.25">
      <c r="A147" s="918"/>
      <c r="B147" s="921"/>
      <c r="C147" s="926"/>
      <c r="D147" s="926"/>
      <c r="E147" s="926"/>
      <c r="G147" s="917"/>
    </row>
    <row r="148" spans="1:7" ht="32.25" thickBot="1" x14ac:dyDescent="0.25">
      <c r="A148" s="918" t="s">
        <v>434</v>
      </c>
      <c r="B148" s="921"/>
      <c r="C148" s="926"/>
      <c r="D148" s="926"/>
      <c r="E148" s="926"/>
    </row>
    <row r="149" spans="1:7" ht="12.75" customHeight="1" thickBot="1" x14ac:dyDescent="0.25">
      <c r="A149" s="918" t="s">
        <v>47</v>
      </c>
      <c r="B149" s="921"/>
      <c r="C149" s="926"/>
      <c r="D149" s="926"/>
      <c r="E149" s="926"/>
    </row>
    <row r="150" spans="1:7" ht="16.5" thickBot="1" x14ac:dyDescent="0.25">
      <c r="A150" s="2709" t="s">
        <v>850</v>
      </c>
      <c r="B150" s="2710"/>
      <c r="C150" s="2710"/>
      <c r="D150" s="2710"/>
      <c r="E150" s="2711"/>
    </row>
    <row r="151" spans="1:7" ht="25.5" customHeight="1" thickBot="1" x14ac:dyDescent="0.25">
      <c r="A151" s="934" t="s">
        <v>436</v>
      </c>
      <c r="B151" s="935">
        <f>B152+B153</f>
        <v>0</v>
      </c>
      <c r="C151" s="935">
        <f t="shared" ref="C151:E151" si="12">C152+C153</f>
        <v>0</v>
      </c>
      <c r="D151" s="935">
        <f t="shared" si="12"/>
        <v>0</v>
      </c>
      <c r="E151" s="935">
        <f t="shared" si="12"/>
        <v>0</v>
      </c>
    </row>
    <row r="152" spans="1:7" ht="16.5" thickBot="1" x14ac:dyDescent="0.25">
      <c r="A152" s="934" t="s">
        <v>437</v>
      </c>
      <c r="B152" s="972"/>
      <c r="C152" s="937"/>
      <c r="D152" s="937"/>
      <c r="E152" s="937"/>
    </row>
    <row r="153" spans="1:7" ht="28.5" customHeight="1" thickBot="1" x14ac:dyDescent="0.25">
      <c r="A153" s="934" t="s">
        <v>438</v>
      </c>
      <c r="B153" s="937"/>
      <c r="C153" s="937"/>
      <c r="D153" s="937"/>
      <c r="E153" s="937"/>
    </row>
    <row r="154" spans="1:7" ht="48" thickBot="1" x14ac:dyDescent="0.25">
      <c r="A154" s="934" t="s">
        <v>439</v>
      </c>
      <c r="B154" s="935">
        <f t="shared" ref="B154:E154" si="13">B155+B156</f>
        <v>0</v>
      </c>
      <c r="C154" s="935">
        <f t="shared" si="13"/>
        <v>0</v>
      </c>
      <c r="D154" s="935">
        <f t="shared" si="13"/>
        <v>0</v>
      </c>
      <c r="E154" s="935">
        <f t="shared" si="13"/>
        <v>0</v>
      </c>
    </row>
    <row r="155" spans="1:7" ht="16.5" thickBot="1" x14ac:dyDescent="0.25">
      <c r="A155" s="934" t="s">
        <v>437</v>
      </c>
      <c r="B155" s="937"/>
      <c r="C155" s="937"/>
      <c r="D155" s="937"/>
      <c r="E155" s="937"/>
    </row>
    <row r="156" spans="1:7" ht="19.5" customHeight="1" thickBot="1" x14ac:dyDescent="0.25">
      <c r="A156" s="934" t="s">
        <v>438</v>
      </c>
      <c r="B156" s="937"/>
      <c r="C156" s="937"/>
      <c r="D156" s="937"/>
      <c r="E156" s="937"/>
    </row>
    <row r="157" spans="1:7" ht="32.25" thickBot="1" x14ac:dyDescent="0.25">
      <c r="A157" s="934" t="s">
        <v>440</v>
      </c>
      <c r="B157" s="935">
        <f>B158+B159</f>
        <v>0</v>
      </c>
      <c r="C157" s="935">
        <f t="shared" ref="C157:E157" si="14">C158+C159</f>
        <v>0</v>
      </c>
      <c r="D157" s="935">
        <f t="shared" si="14"/>
        <v>0</v>
      </c>
      <c r="E157" s="935">
        <f t="shared" si="14"/>
        <v>0</v>
      </c>
    </row>
    <row r="158" spans="1:7" ht="16.5" thickBot="1" x14ac:dyDescent="0.25">
      <c r="A158" s="934" t="s">
        <v>437</v>
      </c>
      <c r="B158" s="937"/>
      <c r="C158" s="937"/>
      <c r="D158" s="937"/>
      <c r="E158" s="937"/>
    </row>
    <row r="159" spans="1:7" ht="16.5" thickBot="1" x14ac:dyDescent="0.25">
      <c r="A159" s="934" t="s">
        <v>438</v>
      </c>
      <c r="B159" s="937"/>
      <c r="C159" s="937"/>
      <c r="D159" s="937"/>
      <c r="E159" s="937"/>
    </row>
    <row r="160" spans="1:7" ht="16.5" thickBot="1" x14ac:dyDescent="0.25">
      <c r="A160" s="934" t="s">
        <v>441</v>
      </c>
      <c r="B160" s="935">
        <f>B161+B162</f>
        <v>0</v>
      </c>
      <c r="C160" s="935">
        <f t="shared" ref="C160:E160" si="15">C161+C162</f>
        <v>0</v>
      </c>
      <c r="D160" s="935">
        <f t="shared" si="15"/>
        <v>0</v>
      </c>
      <c r="E160" s="935">
        <f t="shared" si="15"/>
        <v>0</v>
      </c>
    </row>
    <row r="161" spans="1:5" ht="16.5" thickBot="1" x14ac:dyDescent="0.25">
      <c r="A161" s="934" t="s">
        <v>437</v>
      </c>
      <c r="B161" s="937"/>
      <c r="C161" s="937"/>
      <c r="D161" s="937"/>
      <c r="E161" s="937"/>
    </row>
    <row r="162" spans="1:5" ht="16.5" thickBot="1" x14ac:dyDescent="0.25">
      <c r="A162" s="934" t="s">
        <v>438</v>
      </c>
      <c r="B162" s="937"/>
      <c r="C162" s="937"/>
      <c r="D162" s="937"/>
      <c r="E162" s="937"/>
    </row>
    <row r="163" spans="1:5" ht="32.25" thickBot="1" x14ac:dyDescent="0.25">
      <c r="A163" s="934" t="s">
        <v>442</v>
      </c>
      <c r="B163" s="935">
        <f>B164+B165</f>
        <v>0</v>
      </c>
      <c r="C163" s="935">
        <f t="shared" ref="C163:E163" si="16">C164+C165</f>
        <v>0</v>
      </c>
      <c r="D163" s="935">
        <f t="shared" si="16"/>
        <v>0</v>
      </c>
      <c r="E163" s="935">
        <f t="shared" si="16"/>
        <v>0</v>
      </c>
    </row>
    <row r="164" spans="1:5" ht="16.5" thickBot="1" x14ac:dyDescent="0.25">
      <c r="A164" s="934" t="s">
        <v>437</v>
      </c>
      <c r="B164" s="937"/>
      <c r="C164" s="937"/>
      <c r="D164" s="937"/>
      <c r="E164" s="937"/>
    </row>
    <row r="165" spans="1:5" ht="16.5" thickBot="1" x14ac:dyDescent="0.25">
      <c r="A165" s="934" t="s">
        <v>438</v>
      </c>
      <c r="B165" s="937"/>
      <c r="C165" s="937"/>
      <c r="D165" s="937"/>
      <c r="E165" s="937"/>
    </row>
    <row r="166" spans="1:5" ht="32.25" thickBot="1" x14ac:dyDescent="0.25">
      <c r="A166" s="934" t="s">
        <v>443</v>
      </c>
      <c r="B166" s="935">
        <f>B167+B168</f>
        <v>0</v>
      </c>
      <c r="C166" s="935">
        <f t="shared" ref="C166:E166" si="17">C167+C168</f>
        <v>0</v>
      </c>
      <c r="D166" s="935">
        <f t="shared" si="17"/>
        <v>0</v>
      </c>
      <c r="E166" s="935">
        <f t="shared" si="17"/>
        <v>0</v>
      </c>
    </row>
    <row r="167" spans="1:5" ht="16.5" thickBot="1" x14ac:dyDescent="0.25">
      <c r="A167" s="934" t="s">
        <v>437</v>
      </c>
      <c r="B167" s="937"/>
      <c r="C167" s="937"/>
      <c r="D167" s="937"/>
      <c r="E167" s="937"/>
    </row>
    <row r="168" spans="1:5" ht="29.25" customHeight="1" thickBot="1" x14ac:dyDescent="0.25">
      <c r="A168" s="934" t="s">
        <v>438</v>
      </c>
      <c r="B168" s="937"/>
      <c r="C168" s="937"/>
      <c r="D168" s="937"/>
      <c r="E168" s="937"/>
    </row>
    <row r="169" spans="1:5" ht="53.25" customHeight="1" thickBot="1" x14ac:dyDescent="0.25">
      <c r="A169" s="934" t="s">
        <v>444</v>
      </c>
      <c r="B169" s="935">
        <f>B170+B171</f>
        <v>0</v>
      </c>
      <c r="C169" s="935">
        <f t="shared" ref="C169:E169" si="18">C170+C171</f>
        <v>0</v>
      </c>
      <c r="D169" s="935">
        <f t="shared" si="18"/>
        <v>0</v>
      </c>
      <c r="E169" s="935">
        <f t="shared" si="18"/>
        <v>0</v>
      </c>
    </row>
    <row r="170" spans="1:5" ht="16.5" thickBot="1" x14ac:dyDescent="0.25">
      <c r="A170" s="934" t="s">
        <v>437</v>
      </c>
      <c r="B170" s="937"/>
      <c r="C170" s="937"/>
      <c r="D170" s="937"/>
      <c r="E170" s="937"/>
    </row>
    <row r="171" spans="1:5" ht="16.5" thickBot="1" x14ac:dyDescent="0.25">
      <c r="A171" s="934" t="s">
        <v>438</v>
      </c>
      <c r="B171" s="937"/>
      <c r="C171" s="937"/>
      <c r="D171" s="937"/>
      <c r="E171" s="937"/>
    </row>
    <row r="172" spans="1:5" ht="32.25" thickBot="1" x14ac:dyDescent="0.25">
      <c r="A172" s="934" t="s">
        <v>479</v>
      </c>
      <c r="B172" s="935">
        <f>B173+B174+B175+B176</f>
        <v>0</v>
      </c>
      <c r="C172" s="935">
        <f t="shared" ref="C172:E172" si="19">C173+C174+C175+C176</f>
        <v>0</v>
      </c>
      <c r="D172" s="935">
        <f t="shared" si="19"/>
        <v>0</v>
      </c>
      <c r="E172" s="935">
        <f t="shared" si="19"/>
        <v>0</v>
      </c>
    </row>
    <row r="173" spans="1:5" ht="16.5" thickBot="1" x14ac:dyDescent="0.25">
      <c r="A173" s="934" t="s">
        <v>437</v>
      </c>
      <c r="B173" s="937"/>
      <c r="C173" s="937"/>
      <c r="D173" s="937"/>
      <c r="E173" s="937"/>
    </row>
    <row r="174" spans="1:5" ht="16.5" thickBot="1" x14ac:dyDescent="0.25">
      <c r="A174" s="934" t="s">
        <v>453</v>
      </c>
      <c r="B174" s="937"/>
      <c r="C174" s="937"/>
      <c r="D174" s="937"/>
      <c r="E174" s="937"/>
    </row>
    <row r="175" spans="1:5" ht="16.5" thickBot="1" x14ac:dyDescent="0.25">
      <c r="A175" s="934" t="s">
        <v>454</v>
      </c>
      <c r="B175" s="937"/>
      <c r="C175" s="972"/>
      <c r="D175" s="972"/>
      <c r="E175" s="972"/>
    </row>
    <row r="176" spans="1:5" ht="16.5" thickBot="1" x14ac:dyDescent="0.25">
      <c r="A176" s="934" t="s">
        <v>455</v>
      </c>
      <c r="B176" s="937"/>
      <c r="C176" s="972"/>
      <c r="D176" s="972"/>
      <c r="E176" s="972"/>
    </row>
    <row r="177" spans="1:5" ht="32.25" thickBot="1" x14ac:dyDescent="0.25">
      <c r="A177" s="934" t="s">
        <v>481</v>
      </c>
      <c r="B177" s="935">
        <f>B178+B179+B180+B181</f>
        <v>18300</v>
      </c>
      <c r="C177" s="935">
        <f t="shared" ref="C177:E177" si="20">C178+C179+C180+C181</f>
        <v>7300</v>
      </c>
      <c r="D177" s="935">
        <f>D178+D179+D180+D181</f>
        <v>0</v>
      </c>
      <c r="E177" s="935">
        <f t="shared" si="20"/>
        <v>0</v>
      </c>
    </row>
    <row r="178" spans="1:5" ht="16.5" thickBot="1" x14ac:dyDescent="0.25">
      <c r="A178" s="934" t="s">
        <v>437</v>
      </c>
      <c r="B178" s="937"/>
      <c r="C178" s="937"/>
      <c r="D178" s="937"/>
      <c r="E178" s="937"/>
    </row>
    <row r="179" spans="1:5" ht="16.5" thickBot="1" x14ac:dyDescent="0.25">
      <c r="A179" s="934" t="s">
        <v>453</v>
      </c>
      <c r="B179" s="937">
        <v>8000</v>
      </c>
      <c r="C179" s="937">
        <v>7000</v>
      </c>
      <c r="D179" s="937"/>
      <c r="E179" s="937"/>
    </row>
    <row r="180" spans="1:5" ht="16.5" thickBot="1" x14ac:dyDescent="0.25">
      <c r="A180" s="934" t="s">
        <v>454</v>
      </c>
      <c r="B180" s="937">
        <v>10000</v>
      </c>
      <c r="C180" s="937"/>
      <c r="D180" s="937"/>
      <c r="E180" s="937"/>
    </row>
    <row r="181" spans="1:5" ht="16.5" thickBot="1" x14ac:dyDescent="0.25">
      <c r="A181" s="934" t="s">
        <v>455</v>
      </c>
      <c r="B181" s="937">
        <v>300</v>
      </c>
      <c r="C181" s="937">
        <v>300</v>
      </c>
      <c r="D181" s="937"/>
      <c r="E181" s="937"/>
    </row>
    <row r="182" spans="1:5" ht="32.25" thickBot="1" x14ac:dyDescent="0.25">
      <c r="A182" s="973" t="s">
        <v>781</v>
      </c>
      <c r="B182" s="935">
        <f>B151+B154+B157+B160+B163+B166+B169+B172+B177</f>
        <v>18300</v>
      </c>
      <c r="C182" s="935">
        <f t="shared" ref="C182:E182" si="21">C151+C154+C157+C160+C163+C166+C169+C172+C177</f>
        <v>7300</v>
      </c>
      <c r="D182" s="935">
        <f t="shared" si="21"/>
        <v>0</v>
      </c>
      <c r="E182" s="935">
        <f t="shared" si="21"/>
        <v>0</v>
      </c>
    </row>
    <row r="183" spans="1:5" ht="16.5" thickBot="1" x14ac:dyDescent="0.25">
      <c r="A183" s="974" t="s">
        <v>482</v>
      </c>
      <c r="B183" s="975">
        <f>B182-B144</f>
        <v>0</v>
      </c>
      <c r="C183" s="975">
        <f>C182-C144</f>
        <v>0</v>
      </c>
      <c r="D183" s="975">
        <f t="shared" ref="D183:E183" si="22">D182-D144</f>
        <v>0</v>
      </c>
      <c r="E183" s="976">
        <f t="shared" si="22"/>
        <v>0</v>
      </c>
    </row>
    <row r="184" spans="1:5" ht="36" customHeight="1" thickBot="1" x14ac:dyDescent="0.25">
      <c r="A184" s="915" t="s">
        <v>502</v>
      </c>
      <c r="B184" s="2665" t="s">
        <v>851</v>
      </c>
      <c r="C184" s="2666"/>
      <c r="D184" s="2667"/>
      <c r="E184" s="977" t="s">
        <v>852</v>
      </c>
    </row>
    <row r="185" spans="1:5" ht="42" customHeight="1" thickBot="1" x14ac:dyDescent="0.3">
      <c r="A185" s="918" t="s">
        <v>427</v>
      </c>
      <c r="B185" s="2668" t="s">
        <v>853</v>
      </c>
      <c r="C185" s="2669"/>
      <c r="D185" s="2669"/>
      <c r="E185" s="2670"/>
    </row>
    <row r="186" spans="1:5" ht="16.5" thickBot="1" x14ac:dyDescent="0.25">
      <c r="A186" s="918" t="s">
        <v>21</v>
      </c>
      <c r="B186" s="2671" t="s">
        <v>843</v>
      </c>
      <c r="C186" s="2672"/>
      <c r="D186" s="2672"/>
      <c r="E186" s="2673"/>
    </row>
    <row r="187" spans="1:5" ht="15.75" x14ac:dyDescent="0.2">
      <c r="A187" s="919"/>
      <c r="B187" s="920">
        <v>2023</v>
      </c>
      <c r="C187" s="920">
        <v>2024</v>
      </c>
      <c r="D187" s="920">
        <v>2025</v>
      </c>
      <c r="E187" s="920">
        <v>2026</v>
      </c>
    </row>
    <row r="188" spans="1:5" ht="16.5" thickBot="1" x14ac:dyDescent="0.25">
      <c r="A188" s="921"/>
      <c r="B188" s="933" t="s">
        <v>22</v>
      </c>
      <c r="C188" s="933" t="s">
        <v>23</v>
      </c>
      <c r="D188" s="933" t="s">
        <v>23</v>
      </c>
      <c r="E188" s="933" t="s">
        <v>23</v>
      </c>
    </row>
    <row r="189" spans="1:5" ht="16.5" thickBot="1" x14ac:dyDescent="0.25">
      <c r="A189" s="918" t="s">
        <v>33</v>
      </c>
      <c r="B189" s="957">
        <v>1</v>
      </c>
      <c r="C189" s="937">
        <v>1</v>
      </c>
      <c r="D189" s="972">
        <v>0</v>
      </c>
      <c r="E189" s="972">
        <v>0</v>
      </c>
    </row>
    <row r="190" spans="1:5" ht="32.25" thickBot="1" x14ac:dyDescent="0.25">
      <c r="A190" s="918" t="s">
        <v>431</v>
      </c>
      <c r="B190" s="958">
        <f>B229</f>
        <v>49580</v>
      </c>
      <c r="C190" s="958">
        <f>C229</f>
        <v>13580</v>
      </c>
      <c r="D190" s="958">
        <f t="shared" ref="D190:E190" si="23">D229</f>
        <v>0</v>
      </c>
      <c r="E190" s="958">
        <f t="shared" si="23"/>
        <v>0</v>
      </c>
    </row>
    <row r="191" spans="1:5" ht="32.25" thickBot="1" x14ac:dyDescent="0.25">
      <c r="A191" s="918" t="s">
        <v>432</v>
      </c>
      <c r="B191" s="963">
        <f>B190/B189</f>
        <v>49580</v>
      </c>
      <c r="C191" s="963">
        <f>C190/C189</f>
        <v>13580</v>
      </c>
      <c r="D191" s="963" t="e">
        <f>D190/D189</f>
        <v>#DIV/0!</v>
      </c>
      <c r="E191" s="963" t="e">
        <f>E190/E189</f>
        <v>#DIV/0!</v>
      </c>
    </row>
    <row r="192" spans="1:5" ht="16.5" thickBot="1" x14ac:dyDescent="0.25">
      <c r="A192" s="918" t="s">
        <v>433</v>
      </c>
      <c r="B192" s="921"/>
      <c r="C192" s="926"/>
      <c r="D192" s="926"/>
      <c r="E192" s="926"/>
    </row>
    <row r="193" spans="1:5" ht="32.25" thickBot="1" x14ac:dyDescent="0.25">
      <c r="A193" s="918" t="s">
        <v>434</v>
      </c>
      <c r="B193" s="921"/>
      <c r="C193" s="926"/>
      <c r="D193" s="926"/>
      <c r="E193" s="926"/>
    </row>
    <row r="194" spans="1:5" ht="32.25" thickBot="1" x14ac:dyDescent="0.25">
      <c r="A194" s="918" t="s">
        <v>47</v>
      </c>
      <c r="B194" s="921"/>
      <c r="C194" s="926"/>
      <c r="D194" s="926"/>
      <c r="E194" s="926"/>
    </row>
    <row r="195" spans="1:5" ht="16.5" thickBot="1" x14ac:dyDescent="0.25">
      <c r="A195" s="2709" t="s">
        <v>854</v>
      </c>
      <c r="B195" s="2710"/>
      <c r="C195" s="2710"/>
      <c r="D195" s="2710"/>
      <c r="E195" s="2711"/>
    </row>
    <row r="196" spans="1:5" ht="15.75" x14ac:dyDescent="0.2">
      <c r="A196" s="919"/>
      <c r="B196" s="920">
        <v>2022</v>
      </c>
      <c r="C196" s="920">
        <v>2023</v>
      </c>
      <c r="D196" s="920">
        <v>2024</v>
      </c>
      <c r="E196" s="920">
        <v>2025</v>
      </c>
    </row>
    <row r="197" spans="1:5" ht="16.5" thickBot="1" x14ac:dyDescent="0.25">
      <c r="A197" s="921"/>
      <c r="B197" s="933" t="s">
        <v>22</v>
      </c>
      <c r="C197" s="933" t="s">
        <v>23</v>
      </c>
      <c r="D197" s="933" t="s">
        <v>23</v>
      </c>
      <c r="E197" s="933" t="s">
        <v>23</v>
      </c>
    </row>
    <row r="198" spans="1:5" ht="16.5" thickBot="1" x14ac:dyDescent="0.25">
      <c r="A198" s="934" t="s">
        <v>436</v>
      </c>
      <c r="B198" s="935">
        <f>B199+B200</f>
        <v>0</v>
      </c>
      <c r="C198" s="935">
        <f>C199+C200</f>
        <v>0</v>
      </c>
      <c r="D198" s="935">
        <f>D199+D200</f>
        <v>0</v>
      </c>
      <c r="E198" s="935">
        <f>E199+E200</f>
        <v>0</v>
      </c>
    </row>
    <row r="199" spans="1:5" ht="16.5" thickBot="1" x14ac:dyDescent="0.25">
      <c r="A199" s="934" t="s">
        <v>437</v>
      </c>
      <c r="B199" s="972"/>
      <c r="C199" s="937"/>
      <c r="D199" s="937"/>
      <c r="E199" s="937"/>
    </row>
    <row r="200" spans="1:5" ht="16.5" thickBot="1" x14ac:dyDescent="0.25">
      <c r="A200" s="934" t="s">
        <v>438</v>
      </c>
      <c r="B200" s="937"/>
      <c r="C200" s="937"/>
      <c r="D200" s="937"/>
      <c r="E200" s="937"/>
    </row>
    <row r="201" spans="1:5" ht="48" thickBot="1" x14ac:dyDescent="0.25">
      <c r="A201" s="934" t="s">
        <v>439</v>
      </c>
      <c r="B201" s="935">
        <f>B202+B203</f>
        <v>0</v>
      </c>
      <c r="C201" s="935">
        <f>C202+C203</f>
        <v>0</v>
      </c>
      <c r="D201" s="935">
        <f>D202+D203</f>
        <v>0</v>
      </c>
      <c r="E201" s="935">
        <f>E202+E203</f>
        <v>0</v>
      </c>
    </row>
    <row r="202" spans="1:5" ht="16.5" thickBot="1" x14ac:dyDescent="0.25">
      <c r="A202" s="934" t="s">
        <v>437</v>
      </c>
      <c r="B202" s="972"/>
      <c r="C202" s="937"/>
      <c r="D202" s="937"/>
      <c r="E202" s="937"/>
    </row>
    <row r="203" spans="1:5" ht="16.5" thickBot="1" x14ac:dyDescent="0.25">
      <c r="A203" s="934" t="s">
        <v>438</v>
      </c>
      <c r="B203" s="937"/>
      <c r="C203" s="937"/>
      <c r="D203" s="937"/>
      <c r="E203" s="937"/>
    </row>
    <row r="204" spans="1:5" ht="32.25" thickBot="1" x14ac:dyDescent="0.25">
      <c r="A204" s="934" t="s">
        <v>440</v>
      </c>
      <c r="B204" s="935">
        <f>B205+B206</f>
        <v>0</v>
      </c>
      <c r="C204" s="935">
        <f>C205+C206</f>
        <v>0</v>
      </c>
      <c r="D204" s="935">
        <f>D205+D206</f>
        <v>0</v>
      </c>
      <c r="E204" s="935">
        <f>E205+E206</f>
        <v>0</v>
      </c>
    </row>
    <row r="205" spans="1:5" ht="16.5" thickBot="1" x14ac:dyDescent="0.25">
      <c r="A205" s="934" t="s">
        <v>437</v>
      </c>
      <c r="B205" s="972"/>
      <c r="C205" s="937"/>
      <c r="D205" s="937"/>
      <c r="E205" s="937"/>
    </row>
    <row r="206" spans="1:5" ht="16.5" thickBot="1" x14ac:dyDescent="0.25">
      <c r="A206" s="934" t="s">
        <v>438</v>
      </c>
      <c r="B206" s="937"/>
      <c r="C206" s="937"/>
      <c r="D206" s="937"/>
      <c r="E206" s="937"/>
    </row>
    <row r="207" spans="1:5" ht="16.5" thickBot="1" x14ac:dyDescent="0.25">
      <c r="A207" s="934" t="s">
        <v>441</v>
      </c>
      <c r="B207" s="935">
        <f>B208+B209</f>
        <v>0</v>
      </c>
      <c r="C207" s="935">
        <f>C208+C209</f>
        <v>0</v>
      </c>
      <c r="D207" s="935">
        <f>D208+D209</f>
        <v>0</v>
      </c>
      <c r="E207" s="935">
        <f>E208+E209</f>
        <v>0</v>
      </c>
    </row>
    <row r="208" spans="1:5" ht="16.5" thickBot="1" x14ac:dyDescent="0.25">
      <c r="A208" s="934" t="s">
        <v>437</v>
      </c>
      <c r="B208" s="972"/>
      <c r="C208" s="937"/>
      <c r="D208" s="937"/>
      <c r="E208" s="937"/>
    </row>
    <row r="209" spans="1:5" ht="16.5" thickBot="1" x14ac:dyDescent="0.25">
      <c r="A209" s="934" t="s">
        <v>438</v>
      </c>
      <c r="B209" s="937"/>
      <c r="C209" s="937"/>
      <c r="D209" s="937"/>
      <c r="E209" s="937"/>
    </row>
    <row r="210" spans="1:5" ht="32.25" thickBot="1" x14ac:dyDescent="0.25">
      <c r="A210" s="934" t="s">
        <v>442</v>
      </c>
      <c r="B210" s="935">
        <f>B211+B212</f>
        <v>0</v>
      </c>
      <c r="C210" s="935">
        <f>C211+C212</f>
        <v>0</v>
      </c>
      <c r="D210" s="935">
        <f>D211+D212</f>
        <v>0</v>
      </c>
      <c r="E210" s="935">
        <f>E211+E212</f>
        <v>0</v>
      </c>
    </row>
    <row r="211" spans="1:5" ht="16.5" thickBot="1" x14ac:dyDescent="0.25">
      <c r="A211" s="934" t="s">
        <v>437</v>
      </c>
      <c r="B211" s="972"/>
      <c r="C211" s="937"/>
      <c r="D211" s="937"/>
      <c r="E211" s="937"/>
    </row>
    <row r="212" spans="1:5" ht="16.5" thickBot="1" x14ac:dyDescent="0.25">
      <c r="A212" s="934" t="s">
        <v>438</v>
      </c>
      <c r="B212" s="937"/>
      <c r="C212" s="937"/>
      <c r="D212" s="937"/>
      <c r="E212" s="937"/>
    </row>
    <row r="213" spans="1:5" ht="32.25" thickBot="1" x14ac:dyDescent="0.25">
      <c r="A213" s="934" t="s">
        <v>443</v>
      </c>
      <c r="B213" s="935">
        <f>B214+B215</f>
        <v>0</v>
      </c>
      <c r="C213" s="935">
        <f>C214+C215</f>
        <v>0</v>
      </c>
      <c r="D213" s="935">
        <f>D214+D215</f>
        <v>0</v>
      </c>
      <c r="E213" s="935">
        <f>E214+E215</f>
        <v>0</v>
      </c>
    </row>
    <row r="214" spans="1:5" ht="16.5" thickBot="1" x14ac:dyDescent="0.25">
      <c r="A214" s="934" t="s">
        <v>437</v>
      </c>
      <c r="B214" s="972"/>
      <c r="C214" s="937"/>
      <c r="D214" s="937"/>
      <c r="E214" s="937"/>
    </row>
    <row r="215" spans="1:5" ht="33.75" customHeight="1" thickBot="1" x14ac:dyDescent="0.25">
      <c r="A215" s="934" t="s">
        <v>438</v>
      </c>
      <c r="B215" s="937"/>
      <c r="C215" s="937"/>
      <c r="D215" s="937"/>
      <c r="E215" s="937"/>
    </row>
    <row r="216" spans="1:5" ht="54" customHeight="1" thickBot="1" x14ac:dyDescent="0.25">
      <c r="A216" s="934" t="s">
        <v>444</v>
      </c>
      <c r="B216" s="935">
        <f>B217+B218</f>
        <v>0</v>
      </c>
      <c r="C216" s="935">
        <f>C217+C218</f>
        <v>0</v>
      </c>
      <c r="D216" s="935">
        <f>D217+D218</f>
        <v>0</v>
      </c>
      <c r="E216" s="935">
        <f>E217+E218</f>
        <v>0</v>
      </c>
    </row>
    <row r="217" spans="1:5" ht="16.5" thickBot="1" x14ac:dyDescent="0.25">
      <c r="A217" s="934" t="s">
        <v>437</v>
      </c>
      <c r="B217" s="972"/>
      <c r="C217" s="937"/>
      <c r="D217" s="937"/>
      <c r="E217" s="937"/>
    </row>
    <row r="218" spans="1:5" ht="16.5" thickBot="1" x14ac:dyDescent="0.25">
      <c r="A218" s="934" t="s">
        <v>438</v>
      </c>
      <c r="B218" s="937"/>
      <c r="C218" s="937"/>
      <c r="D218" s="937"/>
      <c r="E218" s="937"/>
    </row>
    <row r="219" spans="1:5" ht="32.25" thickBot="1" x14ac:dyDescent="0.25">
      <c r="A219" s="934" t="s">
        <v>479</v>
      </c>
      <c r="B219" s="935">
        <f>B220+B221+B222+B223</f>
        <v>0</v>
      </c>
      <c r="C219" s="936">
        <f t="shared" ref="C219:E219" si="24">C220+C221+C222+C223</f>
        <v>0</v>
      </c>
      <c r="D219" s="936">
        <f t="shared" si="24"/>
        <v>0</v>
      </c>
      <c r="E219" s="936">
        <f t="shared" si="24"/>
        <v>0</v>
      </c>
    </row>
    <row r="220" spans="1:5" ht="16.5" thickBot="1" x14ac:dyDescent="0.25">
      <c r="A220" s="934" t="s">
        <v>437</v>
      </c>
      <c r="B220" s="937"/>
      <c r="C220" s="938"/>
      <c r="D220" s="938"/>
      <c r="E220" s="938"/>
    </row>
    <row r="221" spans="1:5" ht="16.5" thickBot="1" x14ac:dyDescent="0.25">
      <c r="A221" s="934" t="s">
        <v>453</v>
      </c>
      <c r="B221" s="937"/>
      <c r="C221" s="937"/>
      <c r="D221" s="937"/>
      <c r="E221" s="937"/>
    </row>
    <row r="222" spans="1:5" ht="16.5" thickBot="1" x14ac:dyDescent="0.25">
      <c r="A222" s="934" t="s">
        <v>454</v>
      </c>
      <c r="B222" s="937"/>
      <c r="C222" s="937"/>
      <c r="D222" s="937"/>
      <c r="E222" s="937"/>
    </row>
    <row r="223" spans="1:5" ht="16.5" thickBot="1" x14ac:dyDescent="0.25">
      <c r="A223" s="934" t="s">
        <v>455</v>
      </c>
      <c r="B223" s="937"/>
      <c r="C223" s="937"/>
      <c r="D223" s="937"/>
      <c r="E223" s="937"/>
    </row>
    <row r="224" spans="1:5" ht="32.25" thickBot="1" x14ac:dyDescent="0.25">
      <c r="A224" s="934" t="s">
        <v>481</v>
      </c>
      <c r="B224" s="935">
        <f>B225+B226+B227+B228</f>
        <v>49580</v>
      </c>
      <c r="C224" s="935">
        <f t="shared" ref="C224:E224" si="25">C225+C226+C227+C228</f>
        <v>13580</v>
      </c>
      <c r="D224" s="935">
        <f t="shared" si="25"/>
        <v>0</v>
      </c>
      <c r="E224" s="935">
        <f t="shared" si="25"/>
        <v>0</v>
      </c>
    </row>
    <row r="225" spans="1:7" ht="16.5" thickBot="1" x14ac:dyDescent="0.25">
      <c r="A225" s="934" t="s">
        <v>437</v>
      </c>
      <c r="B225" s="937"/>
      <c r="C225" s="937"/>
      <c r="D225" s="937"/>
      <c r="E225" s="937"/>
    </row>
    <row r="226" spans="1:7" ht="16.5" thickBot="1" x14ac:dyDescent="0.25">
      <c r="A226" s="934" t="s">
        <v>453</v>
      </c>
      <c r="B226" s="937">
        <v>27000</v>
      </c>
      <c r="C226" s="937">
        <v>8000</v>
      </c>
      <c r="D226" s="937"/>
      <c r="E226" s="937"/>
    </row>
    <row r="227" spans="1:7" ht="16.5" thickBot="1" x14ac:dyDescent="0.25">
      <c r="A227" s="934" t="s">
        <v>454</v>
      </c>
      <c r="B227" s="937">
        <v>22000</v>
      </c>
      <c r="C227" s="937">
        <v>5000</v>
      </c>
      <c r="D227" s="937"/>
      <c r="E227" s="937"/>
      <c r="G227" s="917"/>
    </row>
    <row r="228" spans="1:7" ht="16.5" thickBot="1" x14ac:dyDescent="0.25">
      <c r="A228" s="934" t="s">
        <v>455</v>
      </c>
      <c r="B228" s="937">
        <v>580</v>
      </c>
      <c r="C228" s="937">
        <v>580</v>
      </c>
      <c r="D228" s="937"/>
      <c r="E228" s="937"/>
    </row>
    <row r="229" spans="1:7" ht="32.25" thickBot="1" x14ac:dyDescent="0.25">
      <c r="A229" s="973" t="s">
        <v>781</v>
      </c>
      <c r="B229" s="935">
        <f>B224+B219+B216+B213+B210+B207+B204+B201+B198</f>
        <v>49580</v>
      </c>
      <c r="C229" s="935">
        <f t="shared" ref="C229:E229" si="26">C198+C201+C204+C207+C210+C213+C216+C219+C224</f>
        <v>13580</v>
      </c>
      <c r="D229" s="935">
        <f t="shared" si="26"/>
        <v>0</v>
      </c>
      <c r="E229" s="935">
        <f t="shared" si="26"/>
        <v>0</v>
      </c>
    </row>
    <row r="230" spans="1:7" ht="16.5" thickBot="1" x14ac:dyDescent="0.25">
      <c r="A230" s="978" t="s">
        <v>482</v>
      </c>
      <c r="B230" s="952">
        <f>IF(B1229-B1230=0,0,"Error")</f>
        <v>0</v>
      </c>
      <c r="C230" s="952">
        <f t="shared" ref="C230:E230" si="27">IF(C1229-C1230=0,0,"Error")</f>
        <v>0</v>
      </c>
      <c r="D230" s="952">
        <f t="shared" si="27"/>
        <v>0</v>
      </c>
      <c r="E230" s="979">
        <f t="shared" si="27"/>
        <v>0</v>
      </c>
    </row>
    <row r="231" spans="1:7" ht="42" customHeight="1" thickBot="1" x14ac:dyDescent="0.25">
      <c r="A231" s="980" t="s">
        <v>509</v>
      </c>
      <c r="B231" s="2713" t="s">
        <v>855</v>
      </c>
      <c r="C231" s="2714"/>
      <c r="D231" s="2714"/>
      <c r="E231" s="981" t="s">
        <v>856</v>
      </c>
    </row>
    <row r="232" spans="1:7" ht="51" customHeight="1" thickBot="1" x14ac:dyDescent="0.25">
      <c r="A232" s="918" t="s">
        <v>427</v>
      </c>
      <c r="B232" s="2715" t="s">
        <v>857</v>
      </c>
      <c r="C232" s="2716"/>
      <c r="D232" s="2716"/>
      <c r="E232" s="2717"/>
    </row>
    <row r="233" spans="1:7" ht="16.5" thickBot="1" x14ac:dyDescent="0.25">
      <c r="A233" s="918" t="s">
        <v>21</v>
      </c>
      <c r="B233" s="2671" t="s">
        <v>843</v>
      </c>
      <c r="C233" s="2672"/>
      <c r="D233" s="2672"/>
      <c r="E233" s="2673"/>
    </row>
    <row r="234" spans="1:7" ht="15.75" x14ac:dyDescent="0.2">
      <c r="A234" s="919"/>
      <c r="B234" s="920">
        <v>2023</v>
      </c>
      <c r="C234" s="920">
        <v>2024</v>
      </c>
      <c r="D234" s="920">
        <v>2025</v>
      </c>
      <c r="E234" s="920">
        <v>2026</v>
      </c>
    </row>
    <row r="235" spans="1:7" ht="16.5" thickBot="1" x14ac:dyDescent="0.25">
      <c r="A235" s="921"/>
      <c r="B235" s="933" t="s">
        <v>22</v>
      </c>
      <c r="C235" s="933" t="s">
        <v>23</v>
      </c>
      <c r="D235" s="933" t="s">
        <v>23</v>
      </c>
      <c r="E235" s="933" t="s">
        <v>23</v>
      </c>
    </row>
    <row r="236" spans="1:7" ht="16.5" thickBot="1" x14ac:dyDescent="0.25">
      <c r="A236" s="918" t="s">
        <v>33</v>
      </c>
      <c r="B236" s="963">
        <v>1</v>
      </c>
      <c r="C236" s="972">
        <v>1</v>
      </c>
      <c r="D236" s="972">
        <v>0</v>
      </c>
      <c r="E236" s="972">
        <v>0</v>
      </c>
    </row>
    <row r="237" spans="1:7" ht="32.25" thickBot="1" x14ac:dyDescent="0.25">
      <c r="A237" s="918" t="s">
        <v>431</v>
      </c>
      <c r="B237" s="963">
        <f t="shared" ref="B237:E237" si="28">B245+B248+B251+B254+B257+B260+B263+B266+B271</f>
        <v>14400</v>
      </c>
      <c r="C237" s="963">
        <f t="shared" si="28"/>
        <v>4400</v>
      </c>
      <c r="D237" s="963">
        <f t="shared" si="28"/>
        <v>0</v>
      </c>
      <c r="E237" s="963">
        <f t="shared" si="28"/>
        <v>0</v>
      </c>
    </row>
    <row r="238" spans="1:7" ht="32.25" thickBot="1" x14ac:dyDescent="0.25">
      <c r="A238" s="918" t="s">
        <v>432</v>
      </c>
      <c r="B238" s="963">
        <f>B237/B236</f>
        <v>14400</v>
      </c>
      <c r="C238" s="937">
        <f>C237/C236</f>
        <v>4400</v>
      </c>
      <c r="D238" s="937" t="e">
        <f>D237/D236</f>
        <v>#DIV/0!</v>
      </c>
      <c r="E238" s="937" t="e">
        <f>E237/E236</f>
        <v>#DIV/0!</v>
      </c>
    </row>
    <row r="239" spans="1:7" ht="16.5" thickBot="1" x14ac:dyDescent="0.25">
      <c r="A239" s="918" t="s">
        <v>433</v>
      </c>
      <c r="B239" s="921"/>
      <c r="C239" s="926"/>
      <c r="D239" s="926"/>
      <c r="E239" s="926"/>
    </row>
    <row r="240" spans="1:7" ht="32.25" thickBot="1" x14ac:dyDescent="0.25">
      <c r="A240" s="918" t="s">
        <v>434</v>
      </c>
      <c r="B240" s="921"/>
      <c r="C240" s="926"/>
      <c r="D240" s="926"/>
      <c r="E240" s="926"/>
    </row>
    <row r="241" spans="1:5" ht="32.25" thickBot="1" x14ac:dyDescent="0.25">
      <c r="A241" s="918" t="s">
        <v>47</v>
      </c>
      <c r="B241" s="921"/>
      <c r="C241" s="926"/>
      <c r="D241" s="926"/>
      <c r="E241" s="926"/>
    </row>
    <row r="242" spans="1:5" ht="16.5" thickBot="1" x14ac:dyDescent="0.25">
      <c r="A242" s="2709" t="s">
        <v>858</v>
      </c>
      <c r="B242" s="2710"/>
      <c r="C242" s="2710"/>
      <c r="D242" s="2710"/>
      <c r="E242" s="2711"/>
    </row>
    <row r="243" spans="1:5" ht="15.75" x14ac:dyDescent="0.2">
      <c r="A243" s="919"/>
      <c r="B243" s="920">
        <v>2023</v>
      </c>
      <c r="C243" s="920">
        <v>2024</v>
      </c>
      <c r="D243" s="920">
        <v>2025</v>
      </c>
      <c r="E243" s="920">
        <v>2026</v>
      </c>
    </row>
    <row r="244" spans="1:5" ht="16.5" thickBot="1" x14ac:dyDescent="0.25">
      <c r="A244" s="921"/>
      <c r="B244" s="933" t="s">
        <v>22</v>
      </c>
      <c r="C244" s="933" t="s">
        <v>23</v>
      </c>
      <c r="D244" s="933" t="s">
        <v>23</v>
      </c>
      <c r="E244" s="933" t="s">
        <v>23</v>
      </c>
    </row>
    <row r="245" spans="1:5" ht="16.5" thickBot="1" x14ac:dyDescent="0.25">
      <c r="A245" s="934" t="s">
        <v>436</v>
      </c>
      <c r="B245" s="935">
        <f>B246+B247</f>
        <v>0</v>
      </c>
      <c r="C245" s="935">
        <f>C246+C247</f>
        <v>0</v>
      </c>
      <c r="D245" s="935">
        <f>D246+D247</f>
        <v>0</v>
      </c>
      <c r="E245" s="935">
        <f>E246+E247</f>
        <v>0</v>
      </c>
    </row>
    <row r="246" spans="1:5" ht="16.5" thickBot="1" x14ac:dyDescent="0.25">
      <c r="A246" s="934" t="s">
        <v>437</v>
      </c>
      <c r="B246" s="972"/>
      <c r="C246" s="937"/>
      <c r="D246" s="937"/>
      <c r="E246" s="937"/>
    </row>
    <row r="247" spans="1:5" ht="16.5" thickBot="1" x14ac:dyDescent="0.25">
      <c r="A247" s="934" t="s">
        <v>438</v>
      </c>
      <c r="B247" s="937"/>
      <c r="C247" s="937"/>
      <c r="D247" s="937"/>
      <c r="E247" s="937"/>
    </row>
    <row r="248" spans="1:5" ht="48" thickBot="1" x14ac:dyDescent="0.25">
      <c r="A248" s="934" t="s">
        <v>439</v>
      </c>
      <c r="B248" s="935">
        <f>B249+B250</f>
        <v>0</v>
      </c>
      <c r="C248" s="935">
        <f>C249+C250</f>
        <v>0</v>
      </c>
      <c r="D248" s="935">
        <f>D249+D250</f>
        <v>0</v>
      </c>
      <c r="E248" s="935">
        <f>E249+E250</f>
        <v>0</v>
      </c>
    </row>
    <row r="249" spans="1:5" ht="16.5" thickBot="1" x14ac:dyDescent="0.25">
      <c r="A249" s="934" t="s">
        <v>437</v>
      </c>
      <c r="B249" s="972"/>
      <c r="C249" s="937"/>
      <c r="D249" s="937"/>
      <c r="E249" s="937"/>
    </row>
    <row r="250" spans="1:5" ht="16.5" thickBot="1" x14ac:dyDescent="0.25">
      <c r="A250" s="934" t="s">
        <v>438</v>
      </c>
      <c r="B250" s="937"/>
      <c r="C250" s="937"/>
      <c r="D250" s="937"/>
      <c r="E250" s="937"/>
    </row>
    <row r="251" spans="1:5" ht="32.25" thickBot="1" x14ac:dyDescent="0.25">
      <c r="A251" s="934" t="s">
        <v>440</v>
      </c>
      <c r="B251" s="935">
        <f>B252+B253</f>
        <v>0</v>
      </c>
      <c r="C251" s="935">
        <f>C252+C253</f>
        <v>0</v>
      </c>
      <c r="D251" s="935">
        <f>D252+D253</f>
        <v>0</v>
      </c>
      <c r="E251" s="935">
        <f>E252+E253</f>
        <v>0</v>
      </c>
    </row>
    <row r="252" spans="1:5" ht="16.5" thickBot="1" x14ac:dyDescent="0.25">
      <c r="A252" s="934" t="s">
        <v>437</v>
      </c>
      <c r="B252" s="972"/>
      <c r="C252" s="937"/>
      <c r="D252" s="937"/>
      <c r="E252" s="937"/>
    </row>
    <row r="253" spans="1:5" ht="16.5" thickBot="1" x14ac:dyDescent="0.25">
      <c r="A253" s="934" t="s">
        <v>438</v>
      </c>
      <c r="B253" s="937"/>
      <c r="C253" s="937"/>
      <c r="D253" s="937"/>
      <c r="E253" s="937"/>
    </row>
    <row r="254" spans="1:5" ht="16.5" thickBot="1" x14ac:dyDescent="0.25">
      <c r="A254" s="934" t="s">
        <v>441</v>
      </c>
      <c r="B254" s="935">
        <f>B255+B256</f>
        <v>0</v>
      </c>
      <c r="C254" s="935">
        <f>C255+C256</f>
        <v>0</v>
      </c>
      <c r="D254" s="935">
        <f>D255+D256</f>
        <v>0</v>
      </c>
      <c r="E254" s="935">
        <f>E255+E256</f>
        <v>0</v>
      </c>
    </row>
    <row r="255" spans="1:5" ht="16.5" thickBot="1" x14ac:dyDescent="0.25">
      <c r="A255" s="934" t="s">
        <v>437</v>
      </c>
      <c r="B255" s="972"/>
      <c r="C255" s="937"/>
      <c r="D255" s="937"/>
      <c r="E255" s="937"/>
    </row>
    <row r="256" spans="1:5" ht="16.5" thickBot="1" x14ac:dyDescent="0.25">
      <c r="A256" s="934" t="s">
        <v>438</v>
      </c>
      <c r="B256" s="937"/>
      <c r="C256" s="937"/>
      <c r="D256" s="937"/>
      <c r="E256" s="937"/>
    </row>
    <row r="257" spans="1:5" ht="32.25" thickBot="1" x14ac:dyDescent="0.25">
      <c r="A257" s="934" t="s">
        <v>442</v>
      </c>
      <c r="B257" s="935">
        <f>B258+B259</f>
        <v>0</v>
      </c>
      <c r="C257" s="935">
        <f>C258+C259</f>
        <v>0</v>
      </c>
      <c r="D257" s="935">
        <f>D258+D259</f>
        <v>0</v>
      </c>
      <c r="E257" s="935">
        <f>E258+E259</f>
        <v>0</v>
      </c>
    </row>
    <row r="258" spans="1:5" ht="16.5" thickBot="1" x14ac:dyDescent="0.25">
      <c r="A258" s="934" t="s">
        <v>437</v>
      </c>
      <c r="B258" s="972"/>
      <c r="C258" s="937"/>
      <c r="D258" s="937"/>
      <c r="E258" s="937"/>
    </row>
    <row r="259" spans="1:5" ht="16.5" thickBot="1" x14ac:dyDescent="0.25">
      <c r="A259" s="934" t="s">
        <v>438</v>
      </c>
      <c r="B259" s="937"/>
      <c r="C259" s="937"/>
      <c r="D259" s="937"/>
      <c r="E259" s="937"/>
    </row>
    <row r="260" spans="1:5" ht="32.25" thickBot="1" x14ac:dyDescent="0.25">
      <c r="A260" s="934" t="s">
        <v>443</v>
      </c>
      <c r="B260" s="935">
        <f>B261+B262</f>
        <v>0</v>
      </c>
      <c r="C260" s="935">
        <f>C261+C262</f>
        <v>0</v>
      </c>
      <c r="D260" s="935">
        <f>D261+D262</f>
        <v>0</v>
      </c>
      <c r="E260" s="935">
        <f>E261+E262</f>
        <v>0</v>
      </c>
    </row>
    <row r="261" spans="1:5" ht="16.5" thickBot="1" x14ac:dyDescent="0.25">
      <c r="A261" s="934" t="s">
        <v>437</v>
      </c>
      <c r="B261" s="972"/>
      <c r="C261" s="937"/>
      <c r="D261" s="937"/>
      <c r="E261" s="937"/>
    </row>
    <row r="262" spans="1:5" ht="16.5" thickBot="1" x14ac:dyDescent="0.25">
      <c r="A262" s="934" t="s">
        <v>438</v>
      </c>
      <c r="B262" s="937"/>
      <c r="C262" s="937"/>
      <c r="D262" s="937"/>
      <c r="E262" s="937"/>
    </row>
    <row r="263" spans="1:5" ht="57" customHeight="1" thickBot="1" x14ac:dyDescent="0.25">
      <c r="A263" s="934" t="s">
        <v>444</v>
      </c>
      <c r="B263" s="935">
        <f>B264+B265</f>
        <v>0</v>
      </c>
      <c r="C263" s="935">
        <f>C264+C265</f>
        <v>0</v>
      </c>
      <c r="D263" s="935">
        <f>D264+D265</f>
        <v>0</v>
      </c>
      <c r="E263" s="935">
        <f>E264+E265</f>
        <v>0</v>
      </c>
    </row>
    <row r="264" spans="1:5" ht="16.5" thickBot="1" x14ac:dyDescent="0.25">
      <c r="A264" s="934" t="s">
        <v>437</v>
      </c>
      <c r="B264" s="972"/>
      <c r="C264" s="937"/>
      <c r="D264" s="937"/>
      <c r="E264" s="937"/>
    </row>
    <row r="265" spans="1:5" ht="16.5" thickBot="1" x14ac:dyDescent="0.25">
      <c r="A265" s="934" t="s">
        <v>438</v>
      </c>
      <c r="B265" s="937"/>
      <c r="C265" s="937"/>
      <c r="D265" s="937"/>
      <c r="E265" s="937"/>
    </row>
    <row r="266" spans="1:5" ht="32.25" thickBot="1" x14ac:dyDescent="0.25">
      <c r="A266" s="934" t="s">
        <v>479</v>
      </c>
      <c r="B266" s="935">
        <f>B267+B268+B269+B270</f>
        <v>0</v>
      </c>
      <c r="C266" s="935">
        <f t="shared" ref="C266:E266" si="29">C267+C268+C269+C270</f>
        <v>0</v>
      </c>
      <c r="D266" s="935">
        <f t="shared" si="29"/>
        <v>0</v>
      </c>
      <c r="E266" s="935">
        <f t="shared" si="29"/>
        <v>0</v>
      </c>
    </row>
    <row r="267" spans="1:5" ht="16.5" thickBot="1" x14ac:dyDescent="0.25">
      <c r="A267" s="934" t="s">
        <v>437</v>
      </c>
      <c r="B267" s="937"/>
      <c r="C267" s="937"/>
      <c r="D267" s="937"/>
      <c r="E267" s="937"/>
    </row>
    <row r="268" spans="1:5" ht="16.5" thickBot="1" x14ac:dyDescent="0.25">
      <c r="A268" s="934" t="s">
        <v>453</v>
      </c>
      <c r="B268" s="937"/>
      <c r="C268" s="937"/>
      <c r="D268" s="937"/>
      <c r="E268" s="937"/>
    </row>
    <row r="269" spans="1:5" ht="16.5" thickBot="1" x14ac:dyDescent="0.25">
      <c r="A269" s="934" t="s">
        <v>454</v>
      </c>
      <c r="B269" s="937"/>
      <c r="C269" s="937"/>
      <c r="D269" s="937"/>
      <c r="E269" s="937"/>
    </row>
    <row r="270" spans="1:5" ht="16.5" thickBot="1" x14ac:dyDescent="0.25">
      <c r="A270" s="934" t="s">
        <v>455</v>
      </c>
      <c r="B270" s="937"/>
      <c r="C270" s="937"/>
      <c r="D270" s="937"/>
      <c r="E270" s="937"/>
    </row>
    <row r="271" spans="1:5" ht="32.25" thickBot="1" x14ac:dyDescent="0.25">
      <c r="A271" s="934" t="s">
        <v>481</v>
      </c>
      <c r="B271" s="935">
        <f>B272+B273+B274+B275</f>
        <v>14400</v>
      </c>
      <c r="C271" s="935">
        <f>C272+C273+C274+C275</f>
        <v>4400</v>
      </c>
      <c r="D271" s="935">
        <f t="shared" ref="D271:E271" si="30">D272+D273+D274+D275</f>
        <v>0</v>
      </c>
      <c r="E271" s="935">
        <f t="shared" si="30"/>
        <v>0</v>
      </c>
    </row>
    <row r="272" spans="1:5" ht="16.5" thickBot="1" x14ac:dyDescent="0.25">
      <c r="A272" s="934" t="s">
        <v>437</v>
      </c>
      <c r="B272" s="937"/>
      <c r="C272" s="937"/>
      <c r="D272" s="937"/>
      <c r="E272" s="937"/>
    </row>
    <row r="273" spans="1:5" ht="16.5" thickBot="1" x14ac:dyDescent="0.25">
      <c r="A273" s="934" t="s">
        <v>453</v>
      </c>
      <c r="B273" s="937">
        <v>4000</v>
      </c>
      <c r="C273" s="937">
        <v>4000</v>
      </c>
      <c r="D273" s="937"/>
      <c r="E273" s="937"/>
    </row>
    <row r="274" spans="1:5" ht="16.5" thickBot="1" x14ac:dyDescent="0.25">
      <c r="A274" s="934" t="s">
        <v>454</v>
      </c>
      <c r="B274" s="937">
        <v>10000</v>
      </c>
      <c r="C274" s="937"/>
      <c r="D274" s="937"/>
      <c r="E274" s="937"/>
    </row>
    <row r="275" spans="1:5" ht="16.5" thickBot="1" x14ac:dyDescent="0.25">
      <c r="A275" s="934" t="s">
        <v>455</v>
      </c>
      <c r="B275" s="937">
        <v>400</v>
      </c>
      <c r="C275" s="937">
        <v>400</v>
      </c>
      <c r="D275" s="937"/>
      <c r="E275" s="937"/>
    </row>
    <row r="276" spans="1:5" ht="32.25" thickBot="1" x14ac:dyDescent="0.25">
      <c r="A276" s="973" t="s">
        <v>781</v>
      </c>
      <c r="B276" s="935">
        <f>B245+B248+B251+B254+B257+B260+B263+B266+B271</f>
        <v>14400</v>
      </c>
      <c r="C276" s="935">
        <f>C245+C248+C251+C254+C257+C260+C263+C266+C271</f>
        <v>4400</v>
      </c>
      <c r="D276" s="935">
        <f t="shared" ref="D276:E276" si="31">D245+D248+D251+D254+D257+D260+D263+D266+D271</f>
        <v>0</v>
      </c>
      <c r="E276" s="935">
        <f t="shared" si="31"/>
        <v>0</v>
      </c>
    </row>
    <row r="277" spans="1:5" ht="16.5" thickBot="1" x14ac:dyDescent="0.25">
      <c r="A277" s="978" t="s">
        <v>482</v>
      </c>
      <c r="B277" s="979">
        <f>IF(B1277-B1278=0,0,"Error")</f>
        <v>0</v>
      </c>
      <c r="C277" s="979">
        <f t="shared" ref="C277:E277" si="32">IF(C1277-C1278=0,0,"Error")</f>
        <v>0</v>
      </c>
      <c r="D277" s="979">
        <f t="shared" si="32"/>
        <v>0</v>
      </c>
      <c r="E277" s="952">
        <f t="shared" si="32"/>
        <v>0</v>
      </c>
    </row>
    <row r="278" spans="1:5" ht="16.5" thickBot="1" x14ac:dyDescent="0.25">
      <c r="A278" s="915" t="s">
        <v>859</v>
      </c>
      <c r="B278" s="2718" t="s">
        <v>860</v>
      </c>
      <c r="C278" s="2718"/>
      <c r="D278" s="2718"/>
      <c r="E278" s="982" t="s">
        <v>861</v>
      </c>
    </row>
    <row r="279" spans="1:5" ht="47.25" customHeight="1" thickBot="1" x14ac:dyDescent="0.25">
      <c r="A279" s="918" t="s">
        <v>427</v>
      </c>
      <c r="B279" s="2715" t="s">
        <v>862</v>
      </c>
      <c r="C279" s="2716"/>
      <c r="D279" s="2716"/>
      <c r="E279" s="2719"/>
    </row>
    <row r="280" spans="1:5" ht="16.5" thickBot="1" x14ac:dyDescent="0.25">
      <c r="A280" s="918" t="s">
        <v>21</v>
      </c>
      <c r="B280" s="2671" t="s">
        <v>843</v>
      </c>
      <c r="C280" s="2672"/>
      <c r="D280" s="2672"/>
      <c r="E280" s="2673"/>
    </row>
    <row r="281" spans="1:5" ht="15.75" x14ac:dyDescent="0.2">
      <c r="A281" s="919"/>
      <c r="B281" s="920">
        <v>2023</v>
      </c>
      <c r="C281" s="920">
        <v>2024</v>
      </c>
      <c r="D281" s="920">
        <v>2025</v>
      </c>
      <c r="E281" s="920">
        <v>2026</v>
      </c>
    </row>
    <row r="282" spans="1:5" ht="16.5" thickBot="1" x14ac:dyDescent="0.25">
      <c r="A282" s="921"/>
      <c r="B282" s="933" t="s">
        <v>22</v>
      </c>
      <c r="C282" s="933" t="s">
        <v>23</v>
      </c>
      <c r="D282" s="933" t="s">
        <v>23</v>
      </c>
      <c r="E282" s="933" t="s">
        <v>23</v>
      </c>
    </row>
    <row r="283" spans="1:5" ht="16.5" thickBot="1" x14ac:dyDescent="0.25">
      <c r="A283" s="918" t="s">
        <v>33</v>
      </c>
      <c r="B283" s="963">
        <v>1</v>
      </c>
      <c r="C283" s="937">
        <v>1</v>
      </c>
      <c r="D283" s="972">
        <v>0</v>
      </c>
      <c r="E283" s="972">
        <v>0</v>
      </c>
    </row>
    <row r="284" spans="1:5" ht="32.25" thickBot="1" x14ac:dyDescent="0.25">
      <c r="A284" s="918" t="s">
        <v>431</v>
      </c>
      <c r="B284" s="963">
        <f>B292+B295+B298+B301+B304+B307+B310+B313+B318</f>
        <v>17650</v>
      </c>
      <c r="C284" s="957">
        <f>C323</f>
        <v>5350</v>
      </c>
      <c r="D284" s="957">
        <f t="shared" ref="D284:E284" si="33">D323</f>
        <v>0</v>
      </c>
      <c r="E284" s="957">
        <f t="shared" si="33"/>
        <v>0</v>
      </c>
    </row>
    <row r="285" spans="1:5" ht="32.25" thickBot="1" x14ac:dyDescent="0.25">
      <c r="A285" s="918" t="s">
        <v>432</v>
      </c>
      <c r="B285" s="963">
        <f>B284/B283</f>
        <v>17650</v>
      </c>
      <c r="C285" s="963">
        <f>C284/C283</f>
        <v>5350</v>
      </c>
      <c r="D285" s="963" t="e">
        <f>D284/D283</f>
        <v>#DIV/0!</v>
      </c>
      <c r="E285" s="963" t="e">
        <f>E284/E283</f>
        <v>#DIV/0!</v>
      </c>
    </row>
    <row r="286" spans="1:5" ht="16.5" thickBot="1" x14ac:dyDescent="0.25">
      <c r="A286" s="918" t="s">
        <v>433</v>
      </c>
      <c r="B286" s="921"/>
      <c r="C286" s="926"/>
      <c r="D286" s="926"/>
      <c r="E286" s="926"/>
    </row>
    <row r="287" spans="1:5" ht="32.25" thickBot="1" x14ac:dyDescent="0.25">
      <c r="A287" s="918" t="s">
        <v>434</v>
      </c>
      <c r="B287" s="921"/>
      <c r="C287" s="926"/>
      <c r="D287" s="926"/>
      <c r="E287" s="926"/>
    </row>
    <row r="288" spans="1:5" ht="32.25" thickBot="1" x14ac:dyDescent="0.25">
      <c r="A288" s="918" t="s">
        <v>47</v>
      </c>
      <c r="B288" s="921"/>
      <c r="C288" s="926"/>
      <c r="D288" s="926"/>
      <c r="E288" s="926"/>
    </row>
    <row r="289" spans="1:5" ht="16.5" thickBot="1" x14ac:dyDescent="0.25">
      <c r="A289" s="2709" t="s">
        <v>863</v>
      </c>
      <c r="B289" s="2710"/>
      <c r="C289" s="2710"/>
      <c r="D289" s="2710"/>
      <c r="E289" s="2711"/>
    </row>
    <row r="290" spans="1:5" ht="15.75" x14ac:dyDescent="0.2">
      <c r="A290" s="919"/>
      <c r="B290" s="920">
        <v>2023</v>
      </c>
      <c r="C290" s="920">
        <v>2024</v>
      </c>
      <c r="D290" s="920">
        <v>2025</v>
      </c>
      <c r="E290" s="920">
        <v>2026</v>
      </c>
    </row>
    <row r="291" spans="1:5" ht="16.5" thickBot="1" x14ac:dyDescent="0.25">
      <c r="A291" s="921"/>
      <c r="B291" s="933" t="s">
        <v>22</v>
      </c>
      <c r="C291" s="933" t="s">
        <v>23</v>
      </c>
      <c r="D291" s="933" t="s">
        <v>23</v>
      </c>
      <c r="E291" s="933" t="s">
        <v>23</v>
      </c>
    </row>
    <row r="292" spans="1:5" ht="16.5" thickBot="1" x14ac:dyDescent="0.25">
      <c r="A292" s="934" t="s">
        <v>436</v>
      </c>
      <c r="B292" s="935">
        <f>B293+B294</f>
        <v>0</v>
      </c>
      <c r="C292" s="935">
        <f>C293+C294</f>
        <v>0</v>
      </c>
      <c r="D292" s="935">
        <f>D293+D294</f>
        <v>0</v>
      </c>
      <c r="E292" s="935">
        <f>E293+E294</f>
        <v>0</v>
      </c>
    </row>
    <row r="293" spans="1:5" ht="16.5" thickBot="1" x14ac:dyDescent="0.25">
      <c r="A293" s="934" t="s">
        <v>437</v>
      </c>
      <c r="B293" s="972"/>
      <c r="C293" s="937"/>
      <c r="D293" s="937"/>
      <c r="E293" s="937"/>
    </row>
    <row r="294" spans="1:5" ht="16.5" thickBot="1" x14ac:dyDescent="0.25">
      <c r="A294" s="934" t="s">
        <v>438</v>
      </c>
      <c r="B294" s="937"/>
      <c r="C294" s="937"/>
      <c r="D294" s="937"/>
      <c r="E294" s="937"/>
    </row>
    <row r="295" spans="1:5" ht="48" thickBot="1" x14ac:dyDescent="0.25">
      <c r="A295" s="934" t="s">
        <v>439</v>
      </c>
      <c r="B295" s="935">
        <f>B296+B297</f>
        <v>0</v>
      </c>
      <c r="C295" s="935">
        <f>C296+C297</f>
        <v>0</v>
      </c>
      <c r="D295" s="935">
        <f>D296+D297</f>
        <v>0</v>
      </c>
      <c r="E295" s="935">
        <f>E296+E297</f>
        <v>0</v>
      </c>
    </row>
    <row r="296" spans="1:5" ht="16.5" thickBot="1" x14ac:dyDescent="0.25">
      <c r="A296" s="934" t="s">
        <v>437</v>
      </c>
      <c r="B296" s="972"/>
      <c r="C296" s="937"/>
      <c r="D296" s="937"/>
      <c r="E296" s="937"/>
    </row>
    <row r="297" spans="1:5" ht="16.5" thickBot="1" x14ac:dyDescent="0.25">
      <c r="A297" s="934" t="s">
        <v>438</v>
      </c>
      <c r="B297" s="937"/>
      <c r="C297" s="937"/>
      <c r="D297" s="937"/>
      <c r="E297" s="937"/>
    </row>
    <row r="298" spans="1:5" ht="32.25" thickBot="1" x14ac:dyDescent="0.25">
      <c r="A298" s="934" t="s">
        <v>440</v>
      </c>
      <c r="B298" s="935">
        <f>B299+B300</f>
        <v>0</v>
      </c>
      <c r="C298" s="935">
        <f>C299+C300</f>
        <v>0</v>
      </c>
      <c r="D298" s="935">
        <f>D299+D300</f>
        <v>0</v>
      </c>
      <c r="E298" s="935">
        <f>E299+E300</f>
        <v>0</v>
      </c>
    </row>
    <row r="299" spans="1:5" ht="16.5" thickBot="1" x14ac:dyDescent="0.25">
      <c r="A299" s="934" t="s">
        <v>437</v>
      </c>
      <c r="B299" s="972"/>
      <c r="C299" s="937"/>
      <c r="D299" s="937"/>
      <c r="E299" s="937"/>
    </row>
    <row r="300" spans="1:5" ht="16.5" thickBot="1" x14ac:dyDescent="0.25">
      <c r="A300" s="934" t="s">
        <v>438</v>
      </c>
      <c r="B300" s="937"/>
      <c r="C300" s="937"/>
      <c r="D300" s="937"/>
      <c r="E300" s="937"/>
    </row>
    <row r="301" spans="1:5" ht="16.5" thickBot="1" x14ac:dyDescent="0.25">
      <c r="A301" s="934" t="s">
        <v>441</v>
      </c>
      <c r="B301" s="935">
        <f>B302+B303</f>
        <v>0</v>
      </c>
      <c r="C301" s="935">
        <f>C302+C303</f>
        <v>0</v>
      </c>
      <c r="D301" s="935">
        <f>D302+D303</f>
        <v>0</v>
      </c>
      <c r="E301" s="935">
        <f>E302+E303</f>
        <v>0</v>
      </c>
    </row>
    <row r="302" spans="1:5" ht="16.5" thickBot="1" x14ac:dyDescent="0.25">
      <c r="A302" s="934" t="s">
        <v>437</v>
      </c>
      <c r="B302" s="972"/>
      <c r="C302" s="937"/>
      <c r="D302" s="937"/>
      <c r="E302" s="937"/>
    </row>
    <row r="303" spans="1:5" ht="16.5" thickBot="1" x14ac:dyDescent="0.25">
      <c r="A303" s="934" t="s">
        <v>438</v>
      </c>
      <c r="B303" s="937"/>
      <c r="C303" s="937"/>
      <c r="D303" s="937"/>
      <c r="E303" s="937"/>
    </row>
    <row r="304" spans="1:5" ht="32.25" thickBot="1" x14ac:dyDescent="0.25">
      <c r="A304" s="934" t="s">
        <v>442</v>
      </c>
      <c r="B304" s="935">
        <f>B305+B306</f>
        <v>0</v>
      </c>
      <c r="C304" s="935">
        <f>C305+C306</f>
        <v>0</v>
      </c>
      <c r="D304" s="935">
        <f>D305+D306</f>
        <v>0</v>
      </c>
      <c r="E304" s="935">
        <f>E305+E306</f>
        <v>0</v>
      </c>
    </row>
    <row r="305" spans="1:5" ht="16.5" thickBot="1" x14ac:dyDescent="0.25">
      <c r="A305" s="934" t="s">
        <v>437</v>
      </c>
      <c r="B305" s="972"/>
      <c r="C305" s="937"/>
      <c r="D305" s="937"/>
      <c r="E305" s="937"/>
    </row>
    <row r="306" spans="1:5" ht="16.5" thickBot="1" x14ac:dyDescent="0.25">
      <c r="A306" s="934" t="s">
        <v>438</v>
      </c>
      <c r="B306" s="937"/>
      <c r="C306" s="937"/>
      <c r="D306" s="937"/>
      <c r="E306" s="937"/>
    </row>
    <row r="307" spans="1:5" ht="32.25" thickBot="1" x14ac:dyDescent="0.25">
      <c r="A307" s="934" t="s">
        <v>443</v>
      </c>
      <c r="B307" s="935">
        <f>B308+B309</f>
        <v>0</v>
      </c>
      <c r="C307" s="935">
        <f>C308+C309</f>
        <v>0</v>
      </c>
      <c r="D307" s="935">
        <f>D308+D309</f>
        <v>0</v>
      </c>
      <c r="E307" s="935">
        <f>E308+E309</f>
        <v>0</v>
      </c>
    </row>
    <row r="308" spans="1:5" ht="16.5" thickBot="1" x14ac:dyDescent="0.25">
      <c r="A308" s="934" t="s">
        <v>437</v>
      </c>
      <c r="B308" s="972"/>
      <c r="C308" s="937"/>
      <c r="D308" s="937"/>
      <c r="E308" s="937"/>
    </row>
    <row r="309" spans="1:5" ht="32.450000000000003" customHeight="1" thickBot="1" x14ac:dyDescent="0.25">
      <c r="A309" s="934" t="s">
        <v>438</v>
      </c>
      <c r="B309" s="937"/>
      <c r="C309" s="937"/>
      <c r="D309" s="937"/>
      <c r="E309" s="937"/>
    </row>
    <row r="310" spans="1:5" ht="49.5" customHeight="1" thickBot="1" x14ac:dyDescent="0.25">
      <c r="A310" s="934" t="s">
        <v>444</v>
      </c>
      <c r="B310" s="935">
        <f>B311+B312</f>
        <v>0</v>
      </c>
      <c r="C310" s="935">
        <f>C311+C312</f>
        <v>0</v>
      </c>
      <c r="D310" s="935">
        <f>D311+D312</f>
        <v>0</v>
      </c>
      <c r="E310" s="935">
        <f>E311+E312</f>
        <v>0</v>
      </c>
    </row>
    <row r="311" spans="1:5" ht="16.5" thickBot="1" x14ac:dyDescent="0.25">
      <c r="A311" s="934" t="s">
        <v>437</v>
      </c>
      <c r="B311" s="972"/>
      <c r="C311" s="937"/>
      <c r="D311" s="937"/>
      <c r="E311" s="937"/>
    </row>
    <row r="312" spans="1:5" ht="16.5" thickBot="1" x14ac:dyDescent="0.25">
      <c r="A312" s="934" t="s">
        <v>438</v>
      </c>
      <c r="B312" s="937"/>
      <c r="C312" s="937"/>
      <c r="D312" s="937"/>
      <c r="E312" s="937"/>
    </row>
    <row r="313" spans="1:5" ht="32.25" thickBot="1" x14ac:dyDescent="0.25">
      <c r="A313" s="934" t="s">
        <v>479</v>
      </c>
      <c r="B313" s="935">
        <f>B314+B315+B316+B317</f>
        <v>0</v>
      </c>
      <c r="C313" s="935">
        <f t="shared" ref="C313:E313" si="34">C314+C315+C316+C317</f>
        <v>0</v>
      </c>
      <c r="D313" s="935">
        <f t="shared" si="34"/>
        <v>0</v>
      </c>
      <c r="E313" s="935">
        <f t="shared" si="34"/>
        <v>0</v>
      </c>
    </row>
    <row r="314" spans="1:5" ht="16.5" thickBot="1" x14ac:dyDescent="0.25">
      <c r="A314" s="934" t="s">
        <v>437</v>
      </c>
      <c r="B314" s="937"/>
      <c r="C314" s="937"/>
      <c r="D314" s="937"/>
      <c r="E314" s="937"/>
    </row>
    <row r="315" spans="1:5" ht="16.5" thickBot="1" x14ac:dyDescent="0.25">
      <c r="A315" s="934" t="s">
        <v>453</v>
      </c>
      <c r="B315" s="937"/>
      <c r="C315" s="937"/>
      <c r="D315" s="937"/>
      <c r="E315" s="937"/>
    </row>
    <row r="316" spans="1:5" ht="16.5" thickBot="1" x14ac:dyDescent="0.25">
      <c r="A316" s="934" t="s">
        <v>454</v>
      </c>
      <c r="B316" s="937"/>
      <c r="C316" s="937"/>
      <c r="D316" s="937"/>
      <c r="E316" s="937"/>
    </row>
    <row r="317" spans="1:5" ht="16.5" thickBot="1" x14ac:dyDescent="0.25">
      <c r="A317" s="934" t="s">
        <v>455</v>
      </c>
      <c r="B317" s="937"/>
      <c r="C317" s="937"/>
      <c r="D317" s="937"/>
      <c r="E317" s="937"/>
    </row>
    <row r="318" spans="1:5" ht="32.25" thickBot="1" x14ac:dyDescent="0.25">
      <c r="A318" s="934" t="s">
        <v>481</v>
      </c>
      <c r="B318" s="935">
        <f>B319+B320+B321+B322</f>
        <v>17650</v>
      </c>
      <c r="C318" s="935">
        <f>C319+C320+C321+C322</f>
        <v>5350</v>
      </c>
      <c r="D318" s="935">
        <f t="shared" ref="D318:E318" si="35">D319+D320+D321+D322</f>
        <v>0</v>
      </c>
      <c r="E318" s="935">
        <f t="shared" si="35"/>
        <v>0</v>
      </c>
    </row>
    <row r="319" spans="1:5" ht="16.5" thickBot="1" x14ac:dyDescent="0.25">
      <c r="A319" s="934" t="s">
        <v>437</v>
      </c>
      <c r="B319" s="937"/>
      <c r="C319" s="937"/>
      <c r="D319" s="937"/>
      <c r="E319" s="937"/>
    </row>
    <row r="320" spans="1:5" ht="16.5" thickBot="1" x14ac:dyDescent="0.25">
      <c r="A320" s="934" t="s">
        <v>453</v>
      </c>
      <c r="B320" s="937">
        <v>7300</v>
      </c>
      <c r="C320" s="937">
        <v>5000</v>
      </c>
      <c r="D320" s="937"/>
      <c r="E320" s="937"/>
    </row>
    <row r="321" spans="1:5" ht="16.5" thickBot="1" x14ac:dyDescent="0.25">
      <c r="A321" s="934" t="s">
        <v>454</v>
      </c>
      <c r="B321" s="937">
        <v>10000</v>
      </c>
      <c r="C321" s="937"/>
      <c r="D321" s="937"/>
      <c r="E321" s="937"/>
    </row>
    <row r="322" spans="1:5" ht="16.5" thickBot="1" x14ac:dyDescent="0.25">
      <c r="A322" s="934" t="s">
        <v>455</v>
      </c>
      <c r="B322" s="937">
        <v>350</v>
      </c>
      <c r="C322" s="937">
        <v>350</v>
      </c>
      <c r="D322" s="937"/>
      <c r="E322" s="937"/>
    </row>
    <row r="323" spans="1:5" ht="32.25" thickBot="1" x14ac:dyDescent="0.25">
      <c r="A323" s="973" t="s">
        <v>25</v>
      </c>
      <c r="B323" s="935">
        <f>B318+B313+B310+B307+B304+B301+B298+B295+B292</f>
        <v>17650</v>
      </c>
      <c r="C323" s="935">
        <f t="shared" ref="C323:E323" si="36">C292+C295+C298+C301+C304+C307+C310+C313+C318</f>
        <v>5350</v>
      </c>
      <c r="D323" s="935">
        <f t="shared" si="36"/>
        <v>0</v>
      </c>
      <c r="E323" s="935">
        <f t="shared" si="36"/>
        <v>0</v>
      </c>
    </row>
    <row r="324" spans="1:5" ht="16.5" thickBot="1" x14ac:dyDescent="0.25">
      <c r="A324" s="978" t="s">
        <v>482</v>
      </c>
      <c r="B324" s="952">
        <f>IF(B1325-B1326=0,0,"Error")</f>
        <v>0</v>
      </c>
      <c r="C324" s="952">
        <f t="shared" ref="C324:E324" si="37">IF(C1325-C1326=0,0,"Error")</f>
        <v>0</v>
      </c>
      <c r="D324" s="952">
        <f t="shared" si="37"/>
        <v>0</v>
      </c>
      <c r="E324" s="979">
        <f t="shared" si="37"/>
        <v>0</v>
      </c>
    </row>
    <row r="325" spans="1:5" ht="16.5" thickBot="1" x14ac:dyDescent="0.25">
      <c r="A325" s="980" t="s">
        <v>864</v>
      </c>
      <c r="B325" s="2713" t="s">
        <v>865</v>
      </c>
      <c r="C325" s="2714"/>
      <c r="D325" s="2714"/>
      <c r="E325" s="981" t="s">
        <v>866</v>
      </c>
    </row>
    <row r="326" spans="1:5" ht="43.5" customHeight="1" thickBot="1" x14ac:dyDescent="0.25">
      <c r="A326" s="918" t="s">
        <v>427</v>
      </c>
      <c r="B326" s="2715" t="s">
        <v>867</v>
      </c>
      <c r="C326" s="2716"/>
      <c r="D326" s="2716"/>
      <c r="E326" s="2717"/>
    </row>
    <row r="327" spans="1:5" ht="16.5" thickBot="1" x14ac:dyDescent="0.25">
      <c r="A327" s="918" t="s">
        <v>21</v>
      </c>
      <c r="B327" s="2671" t="s">
        <v>843</v>
      </c>
      <c r="C327" s="2672"/>
      <c r="D327" s="2672"/>
      <c r="E327" s="2673"/>
    </row>
    <row r="328" spans="1:5" ht="15.75" x14ac:dyDescent="0.2">
      <c r="A328" s="919"/>
      <c r="B328" s="920">
        <v>2023</v>
      </c>
      <c r="C328" s="920">
        <v>2024</v>
      </c>
      <c r="D328" s="920">
        <v>2025</v>
      </c>
      <c r="E328" s="920">
        <v>2026</v>
      </c>
    </row>
    <row r="329" spans="1:5" ht="16.5" thickBot="1" x14ac:dyDescent="0.25">
      <c r="A329" s="921"/>
      <c r="B329" s="933" t="s">
        <v>22</v>
      </c>
      <c r="C329" s="933" t="s">
        <v>23</v>
      </c>
      <c r="D329" s="933" t="s">
        <v>23</v>
      </c>
      <c r="E329" s="933" t="s">
        <v>23</v>
      </c>
    </row>
    <row r="330" spans="1:5" ht="16.5" thickBot="1" x14ac:dyDescent="0.25">
      <c r="A330" s="918" t="s">
        <v>33</v>
      </c>
      <c r="B330" s="963">
        <v>1</v>
      </c>
      <c r="C330" s="937">
        <v>1</v>
      </c>
      <c r="D330" s="972">
        <v>0</v>
      </c>
      <c r="E330" s="972">
        <v>0</v>
      </c>
    </row>
    <row r="331" spans="1:5" ht="32.25" thickBot="1" x14ac:dyDescent="0.25">
      <c r="A331" s="918" t="s">
        <v>431</v>
      </c>
      <c r="B331" s="963">
        <f>B339+B342+B345+B348+B351+B354+B357+B360+B365</f>
        <v>14150</v>
      </c>
      <c r="C331" s="963">
        <f t="shared" ref="C331:E331" si="38">C339+C342+C345+C348+C351+C354+C357+C360+C365</f>
        <v>4800</v>
      </c>
      <c r="D331" s="963">
        <f t="shared" si="38"/>
        <v>0</v>
      </c>
      <c r="E331" s="963">
        <f t="shared" si="38"/>
        <v>0</v>
      </c>
    </row>
    <row r="332" spans="1:5" ht="32.25" thickBot="1" x14ac:dyDescent="0.25">
      <c r="A332" s="918" t="s">
        <v>432</v>
      </c>
      <c r="B332" s="963">
        <f>B331/B330</f>
        <v>14150</v>
      </c>
      <c r="C332" s="963">
        <f t="shared" ref="C332:E332" si="39">C331/C330</f>
        <v>4800</v>
      </c>
      <c r="D332" s="963" t="e">
        <f t="shared" si="39"/>
        <v>#DIV/0!</v>
      </c>
      <c r="E332" s="963" t="e">
        <f t="shared" si="39"/>
        <v>#DIV/0!</v>
      </c>
    </row>
    <row r="333" spans="1:5" ht="16.5" thickBot="1" x14ac:dyDescent="0.25">
      <c r="A333" s="918" t="s">
        <v>433</v>
      </c>
      <c r="B333" s="921"/>
      <c r="C333" s="926"/>
      <c r="D333" s="926"/>
      <c r="E333" s="926"/>
    </row>
    <row r="334" spans="1:5" ht="32.25" thickBot="1" x14ac:dyDescent="0.25">
      <c r="A334" s="918" t="s">
        <v>434</v>
      </c>
      <c r="B334" s="921"/>
      <c r="C334" s="926"/>
      <c r="D334" s="926"/>
      <c r="E334" s="926"/>
    </row>
    <row r="335" spans="1:5" ht="32.25" thickBot="1" x14ac:dyDescent="0.25">
      <c r="A335" s="918" t="s">
        <v>47</v>
      </c>
      <c r="B335" s="921"/>
      <c r="C335" s="926"/>
      <c r="D335" s="926"/>
      <c r="E335" s="926"/>
    </row>
    <row r="336" spans="1:5" ht="16.5" thickBot="1" x14ac:dyDescent="0.25">
      <c r="A336" s="2709" t="s">
        <v>868</v>
      </c>
      <c r="B336" s="2710"/>
      <c r="C336" s="2710"/>
      <c r="D336" s="2710"/>
      <c r="E336" s="2711"/>
    </row>
    <row r="337" spans="1:5" ht="15.75" x14ac:dyDescent="0.2">
      <c r="A337" s="919"/>
      <c r="B337" s="920">
        <v>2022</v>
      </c>
      <c r="C337" s="920">
        <v>2023</v>
      </c>
      <c r="D337" s="920">
        <v>2024</v>
      </c>
      <c r="E337" s="920">
        <v>2025</v>
      </c>
    </row>
    <row r="338" spans="1:5" ht="16.5" thickBot="1" x14ac:dyDescent="0.25">
      <c r="A338" s="921"/>
      <c r="B338" s="933" t="s">
        <v>22</v>
      </c>
      <c r="C338" s="933" t="s">
        <v>23</v>
      </c>
      <c r="D338" s="933" t="s">
        <v>23</v>
      </c>
      <c r="E338" s="933" t="s">
        <v>23</v>
      </c>
    </row>
    <row r="339" spans="1:5" ht="16.5" thickBot="1" x14ac:dyDescent="0.25">
      <c r="A339" s="934" t="s">
        <v>436</v>
      </c>
      <c r="B339" s="935">
        <f>B340+B341</f>
        <v>0</v>
      </c>
      <c r="C339" s="935">
        <f>C340+C341</f>
        <v>0</v>
      </c>
      <c r="D339" s="935">
        <f>D340+D341</f>
        <v>0</v>
      </c>
      <c r="E339" s="935">
        <f>E340+E341</f>
        <v>0</v>
      </c>
    </row>
    <row r="340" spans="1:5" ht="16.5" thickBot="1" x14ac:dyDescent="0.25">
      <c r="A340" s="934" t="s">
        <v>437</v>
      </c>
      <c r="B340" s="972"/>
      <c r="C340" s="937"/>
      <c r="D340" s="937"/>
      <c r="E340" s="937"/>
    </row>
    <row r="341" spans="1:5" ht="16.5" thickBot="1" x14ac:dyDescent="0.25">
      <c r="A341" s="934" t="s">
        <v>438</v>
      </c>
      <c r="B341" s="937"/>
      <c r="C341" s="937"/>
      <c r="D341" s="937"/>
      <c r="E341" s="937"/>
    </row>
    <row r="342" spans="1:5" ht="48" thickBot="1" x14ac:dyDescent="0.25">
      <c r="A342" s="934" t="s">
        <v>439</v>
      </c>
      <c r="B342" s="935">
        <f>B343+B344</f>
        <v>0</v>
      </c>
      <c r="C342" s="935">
        <f>C343+C344</f>
        <v>0</v>
      </c>
      <c r="D342" s="935">
        <f>D343+D344</f>
        <v>0</v>
      </c>
      <c r="E342" s="935">
        <f>E343+E344</f>
        <v>0</v>
      </c>
    </row>
    <row r="343" spans="1:5" ht="16.5" thickBot="1" x14ac:dyDescent="0.25">
      <c r="A343" s="934" t="s">
        <v>437</v>
      </c>
      <c r="B343" s="972"/>
      <c r="C343" s="937"/>
      <c r="D343" s="937"/>
      <c r="E343" s="937"/>
    </row>
    <row r="344" spans="1:5" ht="16.5" thickBot="1" x14ac:dyDescent="0.25">
      <c r="A344" s="934" t="s">
        <v>438</v>
      </c>
      <c r="B344" s="937"/>
      <c r="C344" s="937"/>
      <c r="D344" s="937"/>
      <c r="E344" s="937"/>
    </row>
    <row r="345" spans="1:5" ht="32.25" thickBot="1" x14ac:dyDescent="0.25">
      <c r="A345" s="934" t="s">
        <v>440</v>
      </c>
      <c r="B345" s="935">
        <f>B346+B347</f>
        <v>0</v>
      </c>
      <c r="C345" s="935">
        <f>C346+C347</f>
        <v>0</v>
      </c>
      <c r="D345" s="935">
        <f>D346+D347</f>
        <v>0</v>
      </c>
      <c r="E345" s="935">
        <f>E346+E347</f>
        <v>0</v>
      </c>
    </row>
    <row r="346" spans="1:5" ht="16.5" thickBot="1" x14ac:dyDescent="0.25">
      <c r="A346" s="934" t="s">
        <v>437</v>
      </c>
      <c r="B346" s="972"/>
      <c r="C346" s="937"/>
      <c r="D346" s="937"/>
      <c r="E346" s="937"/>
    </row>
    <row r="347" spans="1:5" ht="16.5" thickBot="1" x14ac:dyDescent="0.25">
      <c r="A347" s="934" t="s">
        <v>438</v>
      </c>
      <c r="B347" s="937"/>
      <c r="C347" s="937"/>
      <c r="D347" s="937"/>
      <c r="E347" s="937"/>
    </row>
    <row r="348" spans="1:5" ht="16.5" thickBot="1" x14ac:dyDescent="0.25">
      <c r="A348" s="934" t="s">
        <v>441</v>
      </c>
      <c r="B348" s="935">
        <f>B349+B350</f>
        <v>0</v>
      </c>
      <c r="C348" s="935">
        <f>C349+C350</f>
        <v>0</v>
      </c>
      <c r="D348" s="935">
        <f>D349+D350</f>
        <v>0</v>
      </c>
      <c r="E348" s="935">
        <f>E349+E350</f>
        <v>0</v>
      </c>
    </row>
    <row r="349" spans="1:5" ht="16.5" thickBot="1" x14ac:dyDescent="0.25">
      <c r="A349" s="934" t="s">
        <v>437</v>
      </c>
      <c r="B349" s="972"/>
      <c r="C349" s="937"/>
      <c r="D349" s="937"/>
      <c r="E349" s="937"/>
    </row>
    <row r="350" spans="1:5" ht="16.5" thickBot="1" x14ac:dyDescent="0.25">
      <c r="A350" s="934" t="s">
        <v>438</v>
      </c>
      <c r="B350" s="937"/>
      <c r="C350" s="937"/>
      <c r="D350" s="937"/>
      <c r="E350" s="937"/>
    </row>
    <row r="351" spans="1:5" ht="32.25" thickBot="1" x14ac:dyDescent="0.25">
      <c r="A351" s="934" t="s">
        <v>442</v>
      </c>
      <c r="B351" s="935">
        <f>B352+B353</f>
        <v>0</v>
      </c>
      <c r="C351" s="935">
        <f>C352+C353</f>
        <v>0</v>
      </c>
      <c r="D351" s="935">
        <f>D352+D353</f>
        <v>0</v>
      </c>
      <c r="E351" s="935">
        <f>E352+E353</f>
        <v>0</v>
      </c>
    </row>
    <row r="352" spans="1:5" ht="16.5" thickBot="1" x14ac:dyDescent="0.25">
      <c r="A352" s="934" t="s">
        <v>437</v>
      </c>
      <c r="B352" s="972"/>
      <c r="C352" s="937"/>
      <c r="D352" s="937"/>
      <c r="E352" s="937"/>
    </row>
    <row r="353" spans="1:5" ht="16.5" thickBot="1" x14ac:dyDescent="0.25">
      <c r="A353" s="934" t="s">
        <v>438</v>
      </c>
      <c r="B353" s="937"/>
      <c r="C353" s="937"/>
      <c r="D353" s="937"/>
      <c r="E353" s="937"/>
    </row>
    <row r="354" spans="1:5" ht="32.25" thickBot="1" x14ac:dyDescent="0.25">
      <c r="A354" s="934" t="s">
        <v>443</v>
      </c>
      <c r="B354" s="935">
        <f>B355+B356</f>
        <v>0</v>
      </c>
      <c r="C354" s="935">
        <f>C355+C356</f>
        <v>0</v>
      </c>
      <c r="D354" s="935">
        <f>D355+D356</f>
        <v>0</v>
      </c>
      <c r="E354" s="935">
        <f>E355+E356</f>
        <v>0</v>
      </c>
    </row>
    <row r="355" spans="1:5" ht="16.5" thickBot="1" x14ac:dyDescent="0.25">
      <c r="A355" s="934" t="s">
        <v>437</v>
      </c>
      <c r="B355" s="972"/>
      <c r="C355" s="937"/>
      <c r="D355" s="937"/>
      <c r="E355" s="937"/>
    </row>
    <row r="356" spans="1:5" ht="16.5" thickBot="1" x14ac:dyDescent="0.25">
      <c r="A356" s="934" t="s">
        <v>438</v>
      </c>
      <c r="B356" s="937"/>
      <c r="C356" s="937"/>
      <c r="D356" s="937"/>
      <c r="E356" s="937"/>
    </row>
    <row r="357" spans="1:5" ht="43.5" customHeight="1" thickBot="1" x14ac:dyDescent="0.25">
      <c r="A357" s="934" t="s">
        <v>444</v>
      </c>
      <c r="B357" s="935">
        <f>B358+B359</f>
        <v>0</v>
      </c>
      <c r="C357" s="935">
        <f>C358+C359</f>
        <v>0</v>
      </c>
      <c r="D357" s="935">
        <f>D358+D359</f>
        <v>0</v>
      </c>
      <c r="E357" s="935">
        <f>E358+E359</f>
        <v>0</v>
      </c>
    </row>
    <row r="358" spans="1:5" ht="16.5" thickBot="1" x14ac:dyDescent="0.25">
      <c r="A358" s="934" t="s">
        <v>437</v>
      </c>
      <c r="B358" s="972"/>
      <c r="C358" s="937"/>
      <c r="D358" s="937"/>
      <c r="E358" s="937"/>
    </row>
    <row r="359" spans="1:5" ht="16.5" thickBot="1" x14ac:dyDescent="0.25">
      <c r="A359" s="934" t="s">
        <v>438</v>
      </c>
      <c r="B359" s="937"/>
      <c r="C359" s="937"/>
      <c r="D359" s="937"/>
      <c r="E359" s="937"/>
    </row>
    <row r="360" spans="1:5" ht="32.25" thickBot="1" x14ac:dyDescent="0.25">
      <c r="A360" s="934" t="s">
        <v>479</v>
      </c>
      <c r="B360" s="935">
        <f>B361+B362+B363+B364</f>
        <v>0</v>
      </c>
      <c r="C360" s="935">
        <f t="shared" ref="C360:E360" si="40">C361+C362+C363+C364</f>
        <v>0</v>
      </c>
      <c r="D360" s="935">
        <f t="shared" si="40"/>
        <v>0</v>
      </c>
      <c r="E360" s="935">
        <f t="shared" si="40"/>
        <v>0</v>
      </c>
    </row>
    <row r="361" spans="1:5" ht="16.5" thickBot="1" x14ac:dyDescent="0.25">
      <c r="A361" s="934" t="s">
        <v>437</v>
      </c>
      <c r="B361" s="937"/>
      <c r="C361" s="937"/>
      <c r="D361" s="937"/>
      <c r="E361" s="937"/>
    </row>
    <row r="362" spans="1:5" ht="16.5" thickBot="1" x14ac:dyDescent="0.25">
      <c r="A362" s="934" t="s">
        <v>453</v>
      </c>
      <c r="B362" s="937"/>
      <c r="C362" s="937"/>
      <c r="D362" s="937"/>
      <c r="E362" s="937"/>
    </row>
    <row r="363" spans="1:5" ht="16.5" thickBot="1" x14ac:dyDescent="0.25">
      <c r="A363" s="934" t="s">
        <v>454</v>
      </c>
      <c r="B363" s="937"/>
      <c r="C363" s="937"/>
      <c r="D363" s="937"/>
      <c r="E363" s="937"/>
    </row>
    <row r="364" spans="1:5" ht="16.5" thickBot="1" x14ac:dyDescent="0.25">
      <c r="A364" s="934" t="s">
        <v>455</v>
      </c>
      <c r="B364" s="937"/>
      <c r="C364" s="937"/>
      <c r="D364" s="937"/>
      <c r="E364" s="937"/>
    </row>
    <row r="365" spans="1:5" ht="32.25" thickBot="1" x14ac:dyDescent="0.25">
      <c r="A365" s="934" t="s">
        <v>481</v>
      </c>
      <c r="B365" s="935">
        <f>B366+B367+B368+B369</f>
        <v>14150</v>
      </c>
      <c r="C365" s="935">
        <f>C366+C367+C368+C369</f>
        <v>4800</v>
      </c>
      <c r="D365" s="935">
        <f t="shared" ref="D365:E365" si="41">D366+D367+D368+D369</f>
        <v>0</v>
      </c>
      <c r="E365" s="935">
        <f t="shared" si="41"/>
        <v>0</v>
      </c>
    </row>
    <row r="366" spans="1:5" ht="16.5" thickBot="1" x14ac:dyDescent="0.25">
      <c r="A366" s="934" t="s">
        <v>437</v>
      </c>
      <c r="B366" s="937"/>
      <c r="C366" s="937"/>
      <c r="D366" s="937"/>
      <c r="E366" s="937"/>
    </row>
    <row r="367" spans="1:5" ht="16.5" thickBot="1" x14ac:dyDescent="0.25">
      <c r="A367" s="934" t="s">
        <v>453</v>
      </c>
      <c r="B367" s="937">
        <v>5000</v>
      </c>
      <c r="C367" s="937">
        <v>2000</v>
      </c>
      <c r="D367" s="937"/>
      <c r="E367" s="937"/>
    </row>
    <row r="368" spans="1:5" ht="16.5" thickBot="1" x14ac:dyDescent="0.25">
      <c r="A368" s="934" t="s">
        <v>454</v>
      </c>
      <c r="B368" s="937">
        <v>9000</v>
      </c>
      <c r="C368" s="937">
        <v>2650</v>
      </c>
      <c r="D368" s="937"/>
      <c r="E368" s="937"/>
    </row>
    <row r="369" spans="1:5" ht="16.5" thickBot="1" x14ac:dyDescent="0.25">
      <c r="A369" s="934" t="s">
        <v>455</v>
      </c>
      <c r="B369" s="937">
        <v>150</v>
      </c>
      <c r="C369" s="937">
        <v>150</v>
      </c>
      <c r="D369" s="937"/>
      <c r="E369" s="937"/>
    </row>
    <row r="370" spans="1:5" ht="32.25" thickBot="1" x14ac:dyDescent="0.25">
      <c r="A370" s="973" t="s">
        <v>781</v>
      </c>
      <c r="B370" s="935">
        <f>B339+B342+B345+B348+B351+B354+B357+B360+B365</f>
        <v>14150</v>
      </c>
      <c r="C370" s="935">
        <f>C339+C342+C345+C348+C351+C354+C357+C360+C365</f>
        <v>4800</v>
      </c>
      <c r="D370" s="935">
        <f t="shared" ref="D370:E370" si="42">D339+D342+D345+D348+D351+D354+D357+D360+D365</f>
        <v>0</v>
      </c>
      <c r="E370" s="935">
        <f t="shared" si="42"/>
        <v>0</v>
      </c>
    </row>
    <row r="371" spans="1:5" ht="16.5" thickBot="1" x14ac:dyDescent="0.25">
      <c r="A371" s="978" t="s">
        <v>482</v>
      </c>
      <c r="B371" s="952">
        <f>IF(B1373-B1374=0,0,"Error")</f>
        <v>0</v>
      </c>
      <c r="C371" s="952">
        <f t="shared" ref="C371:E371" si="43">IF(C1373-C1374=0,0,"Error")</f>
        <v>0</v>
      </c>
      <c r="D371" s="952">
        <f t="shared" si="43"/>
        <v>0</v>
      </c>
      <c r="E371" s="979">
        <f t="shared" si="43"/>
        <v>0</v>
      </c>
    </row>
    <row r="372" spans="1:5" ht="16.5" thickBot="1" x14ac:dyDescent="0.25">
      <c r="A372" s="980" t="s">
        <v>869</v>
      </c>
      <c r="B372" s="2713" t="s">
        <v>870</v>
      </c>
      <c r="C372" s="2714"/>
      <c r="D372" s="2714"/>
      <c r="E372" s="981" t="s">
        <v>871</v>
      </c>
    </row>
    <row r="373" spans="1:5" ht="39" customHeight="1" thickBot="1" x14ac:dyDescent="0.25">
      <c r="A373" s="918" t="s">
        <v>427</v>
      </c>
      <c r="B373" s="2715" t="s">
        <v>872</v>
      </c>
      <c r="C373" s="2716"/>
      <c r="D373" s="2716"/>
      <c r="E373" s="2717"/>
    </row>
    <row r="374" spans="1:5" ht="16.5" thickBot="1" x14ac:dyDescent="0.25">
      <c r="A374" s="918" t="s">
        <v>21</v>
      </c>
      <c r="B374" s="2671" t="s">
        <v>843</v>
      </c>
      <c r="C374" s="2672"/>
      <c r="D374" s="2672"/>
      <c r="E374" s="2673"/>
    </row>
    <row r="375" spans="1:5" ht="15.75" x14ac:dyDescent="0.2">
      <c r="A375" s="919"/>
      <c r="B375" s="920">
        <v>2023</v>
      </c>
      <c r="C375" s="920">
        <v>2024</v>
      </c>
      <c r="D375" s="920">
        <v>2025</v>
      </c>
      <c r="E375" s="920">
        <v>2026</v>
      </c>
    </row>
    <row r="376" spans="1:5" ht="16.5" thickBot="1" x14ac:dyDescent="0.25">
      <c r="A376" s="921"/>
      <c r="B376" s="933" t="s">
        <v>22</v>
      </c>
      <c r="C376" s="933" t="s">
        <v>23</v>
      </c>
      <c r="D376" s="933" t="s">
        <v>23</v>
      </c>
      <c r="E376" s="933" t="s">
        <v>23</v>
      </c>
    </row>
    <row r="377" spans="1:5" ht="16.5" thickBot="1" x14ac:dyDescent="0.25">
      <c r="A377" s="918" t="s">
        <v>33</v>
      </c>
      <c r="B377" s="963">
        <v>1</v>
      </c>
      <c r="C377" s="937">
        <v>1</v>
      </c>
      <c r="D377" s="972">
        <v>0</v>
      </c>
      <c r="E377" s="972">
        <v>0</v>
      </c>
    </row>
    <row r="378" spans="1:5" ht="32.25" thickBot="1" x14ac:dyDescent="0.25">
      <c r="A378" s="918" t="s">
        <v>431</v>
      </c>
      <c r="B378" s="963">
        <f>B386+B389+B392+B395+B398+B401+B404+B407+B412</f>
        <v>6850</v>
      </c>
      <c r="C378" s="957">
        <f>C417</f>
        <v>2100</v>
      </c>
      <c r="D378" s="957">
        <f t="shared" ref="D378:E378" si="44">D417</f>
        <v>0</v>
      </c>
      <c r="E378" s="957">
        <f t="shared" si="44"/>
        <v>0</v>
      </c>
    </row>
    <row r="379" spans="1:5" ht="32.25" thickBot="1" x14ac:dyDescent="0.25">
      <c r="A379" s="918" t="s">
        <v>432</v>
      </c>
      <c r="B379" s="963">
        <f>B378/B377</f>
        <v>6850</v>
      </c>
      <c r="C379" s="937">
        <f>C378/C377</f>
        <v>2100</v>
      </c>
      <c r="D379" s="937" t="e">
        <f>D378/D377</f>
        <v>#DIV/0!</v>
      </c>
      <c r="E379" s="937" t="e">
        <f>E378/E377</f>
        <v>#DIV/0!</v>
      </c>
    </row>
    <row r="380" spans="1:5" ht="16.5" thickBot="1" x14ac:dyDescent="0.25">
      <c r="A380" s="918" t="s">
        <v>433</v>
      </c>
      <c r="B380" s="921"/>
      <c r="C380" s="926"/>
      <c r="D380" s="926"/>
      <c r="E380" s="926"/>
    </row>
    <row r="381" spans="1:5" ht="32.25" thickBot="1" x14ac:dyDescent="0.25">
      <c r="A381" s="918" t="s">
        <v>434</v>
      </c>
      <c r="B381" s="921"/>
      <c r="C381" s="926"/>
      <c r="D381" s="926"/>
      <c r="E381" s="926"/>
    </row>
    <row r="382" spans="1:5" ht="32.25" thickBot="1" x14ac:dyDescent="0.25">
      <c r="A382" s="918" t="s">
        <v>47</v>
      </c>
      <c r="B382" s="921"/>
      <c r="C382" s="926"/>
      <c r="D382" s="926"/>
      <c r="E382" s="926"/>
    </row>
    <row r="383" spans="1:5" ht="16.5" thickBot="1" x14ac:dyDescent="0.25">
      <c r="A383" s="2709" t="s">
        <v>873</v>
      </c>
      <c r="B383" s="2710"/>
      <c r="C383" s="2710"/>
      <c r="D383" s="2710"/>
      <c r="E383" s="2711"/>
    </row>
    <row r="384" spans="1:5" ht="15.75" x14ac:dyDescent="0.2">
      <c r="A384" s="919"/>
      <c r="B384" s="920">
        <v>2023</v>
      </c>
      <c r="C384" s="920">
        <v>2024</v>
      </c>
      <c r="D384" s="920">
        <v>2025</v>
      </c>
      <c r="E384" s="920">
        <v>2026</v>
      </c>
    </row>
    <row r="385" spans="1:5" ht="16.5" thickBot="1" x14ac:dyDescent="0.25">
      <c r="A385" s="921"/>
      <c r="B385" s="933" t="s">
        <v>22</v>
      </c>
      <c r="C385" s="933" t="s">
        <v>23</v>
      </c>
      <c r="D385" s="933" t="s">
        <v>23</v>
      </c>
      <c r="E385" s="933" t="s">
        <v>23</v>
      </c>
    </row>
    <row r="386" spans="1:5" ht="16.5" thickBot="1" x14ac:dyDescent="0.25">
      <c r="A386" s="934" t="s">
        <v>436</v>
      </c>
      <c r="B386" s="935">
        <f>B387+B388</f>
        <v>0</v>
      </c>
      <c r="C386" s="935">
        <f>C387+C388</f>
        <v>0</v>
      </c>
      <c r="D386" s="935">
        <f>D387+D388</f>
        <v>0</v>
      </c>
      <c r="E386" s="935">
        <f>E387+E388</f>
        <v>0</v>
      </c>
    </row>
    <row r="387" spans="1:5" ht="16.5" thickBot="1" x14ac:dyDescent="0.25">
      <c r="A387" s="934" t="s">
        <v>437</v>
      </c>
      <c r="B387" s="972"/>
      <c r="C387" s="937"/>
      <c r="D387" s="937"/>
      <c r="E387" s="937"/>
    </row>
    <row r="388" spans="1:5" ht="16.5" thickBot="1" x14ac:dyDescent="0.25">
      <c r="A388" s="934" t="s">
        <v>438</v>
      </c>
      <c r="B388" s="937"/>
      <c r="C388" s="937"/>
      <c r="D388" s="937"/>
      <c r="E388" s="937"/>
    </row>
    <row r="389" spans="1:5" ht="48" thickBot="1" x14ac:dyDescent="0.25">
      <c r="A389" s="934" t="s">
        <v>439</v>
      </c>
      <c r="B389" s="935">
        <f>B390+B391</f>
        <v>0</v>
      </c>
      <c r="C389" s="935">
        <f>C390+C391</f>
        <v>0</v>
      </c>
      <c r="D389" s="935">
        <f>D390+D391</f>
        <v>0</v>
      </c>
      <c r="E389" s="935">
        <f>E390+E391</f>
        <v>0</v>
      </c>
    </row>
    <row r="390" spans="1:5" ht="16.5" thickBot="1" x14ac:dyDescent="0.25">
      <c r="A390" s="934" t="s">
        <v>437</v>
      </c>
      <c r="B390" s="972"/>
      <c r="C390" s="937"/>
      <c r="D390" s="937"/>
      <c r="E390" s="937"/>
    </row>
    <row r="391" spans="1:5" ht="16.5" thickBot="1" x14ac:dyDescent="0.25">
      <c r="A391" s="934" t="s">
        <v>438</v>
      </c>
      <c r="B391" s="937"/>
      <c r="C391" s="937"/>
      <c r="D391" s="937"/>
      <c r="E391" s="937"/>
    </row>
    <row r="392" spans="1:5" ht="32.25" thickBot="1" x14ac:dyDescent="0.25">
      <c r="A392" s="934" t="s">
        <v>440</v>
      </c>
      <c r="B392" s="935">
        <f>B393+B394</f>
        <v>0</v>
      </c>
      <c r="C392" s="935">
        <f>C393+C394</f>
        <v>0</v>
      </c>
      <c r="D392" s="935">
        <f>D393+D394</f>
        <v>0</v>
      </c>
      <c r="E392" s="935">
        <f>E393+E394</f>
        <v>0</v>
      </c>
    </row>
    <row r="393" spans="1:5" ht="16.5" thickBot="1" x14ac:dyDescent="0.25">
      <c r="A393" s="934" t="s">
        <v>437</v>
      </c>
      <c r="B393" s="972"/>
      <c r="C393" s="937"/>
      <c r="D393" s="937"/>
      <c r="E393" s="937"/>
    </row>
    <row r="394" spans="1:5" ht="16.5" thickBot="1" x14ac:dyDescent="0.25">
      <c r="A394" s="934" t="s">
        <v>438</v>
      </c>
      <c r="B394" s="937"/>
      <c r="C394" s="937"/>
      <c r="D394" s="937"/>
      <c r="E394" s="937"/>
    </row>
    <row r="395" spans="1:5" ht="16.5" thickBot="1" x14ac:dyDescent="0.25">
      <c r="A395" s="934" t="s">
        <v>441</v>
      </c>
      <c r="B395" s="935">
        <f>B396+B397</f>
        <v>0</v>
      </c>
      <c r="C395" s="935">
        <f>C396+C397</f>
        <v>0</v>
      </c>
      <c r="D395" s="935">
        <f>D396+D397</f>
        <v>0</v>
      </c>
      <c r="E395" s="935">
        <f>E396+E397</f>
        <v>0</v>
      </c>
    </row>
    <row r="396" spans="1:5" ht="16.5" thickBot="1" x14ac:dyDescent="0.25">
      <c r="A396" s="934" t="s">
        <v>437</v>
      </c>
      <c r="B396" s="972"/>
      <c r="C396" s="937"/>
      <c r="D396" s="937"/>
      <c r="E396" s="937"/>
    </row>
    <row r="397" spans="1:5" ht="16.5" thickBot="1" x14ac:dyDescent="0.25">
      <c r="A397" s="934" t="s">
        <v>438</v>
      </c>
      <c r="B397" s="937"/>
      <c r="C397" s="937"/>
      <c r="D397" s="937"/>
      <c r="E397" s="937"/>
    </row>
    <row r="398" spans="1:5" ht="32.25" thickBot="1" x14ac:dyDescent="0.25">
      <c r="A398" s="934" t="s">
        <v>442</v>
      </c>
      <c r="B398" s="935">
        <f>B399+B400</f>
        <v>0</v>
      </c>
      <c r="C398" s="935">
        <f>C399+C400</f>
        <v>0</v>
      </c>
      <c r="D398" s="935">
        <f>D399+D400</f>
        <v>0</v>
      </c>
      <c r="E398" s="935">
        <f>E399+E400</f>
        <v>0</v>
      </c>
    </row>
    <row r="399" spans="1:5" ht="16.5" thickBot="1" x14ac:dyDescent="0.25">
      <c r="A399" s="934" t="s">
        <v>437</v>
      </c>
      <c r="B399" s="972"/>
      <c r="C399" s="937"/>
      <c r="D399" s="937"/>
      <c r="E399" s="937"/>
    </row>
    <row r="400" spans="1:5" ht="16.5" thickBot="1" x14ac:dyDescent="0.25">
      <c r="A400" s="934" t="s">
        <v>438</v>
      </c>
      <c r="B400" s="937"/>
      <c r="C400" s="937"/>
      <c r="D400" s="937"/>
      <c r="E400" s="937"/>
    </row>
    <row r="401" spans="1:5" ht="32.25" thickBot="1" x14ac:dyDescent="0.25">
      <c r="A401" s="934" t="s">
        <v>443</v>
      </c>
      <c r="B401" s="935">
        <f>B402+B403</f>
        <v>0</v>
      </c>
      <c r="C401" s="935">
        <f>C402+C403</f>
        <v>0</v>
      </c>
      <c r="D401" s="935">
        <f>D402+D403</f>
        <v>0</v>
      </c>
      <c r="E401" s="935">
        <f>E402+E403</f>
        <v>0</v>
      </c>
    </row>
    <row r="402" spans="1:5" ht="16.5" thickBot="1" x14ac:dyDescent="0.25">
      <c r="A402" s="934" t="s">
        <v>437</v>
      </c>
      <c r="B402" s="972"/>
      <c r="C402" s="937"/>
      <c r="D402" s="937"/>
      <c r="E402" s="937"/>
    </row>
    <row r="403" spans="1:5" ht="39.6" customHeight="1" thickBot="1" x14ac:dyDescent="0.25">
      <c r="A403" s="934" t="s">
        <v>438</v>
      </c>
      <c r="B403" s="937"/>
      <c r="C403" s="937"/>
      <c r="D403" s="937"/>
      <c r="E403" s="937"/>
    </row>
    <row r="404" spans="1:5" ht="32.25" customHeight="1" thickBot="1" x14ac:dyDescent="0.25">
      <c r="A404" s="934" t="s">
        <v>444</v>
      </c>
      <c r="B404" s="935">
        <f>B405+B406</f>
        <v>0</v>
      </c>
      <c r="C404" s="935">
        <f>C405+C406</f>
        <v>0</v>
      </c>
      <c r="D404" s="935">
        <f>D405+D406</f>
        <v>0</v>
      </c>
      <c r="E404" s="935">
        <f>E405+E406</f>
        <v>0</v>
      </c>
    </row>
    <row r="405" spans="1:5" ht="16.5" thickBot="1" x14ac:dyDescent="0.25">
      <c r="A405" s="934" t="s">
        <v>437</v>
      </c>
      <c r="B405" s="972"/>
      <c r="C405" s="937"/>
      <c r="D405" s="937"/>
      <c r="E405" s="937"/>
    </row>
    <row r="406" spans="1:5" ht="16.5" thickBot="1" x14ac:dyDescent="0.25">
      <c r="A406" s="934" t="s">
        <v>438</v>
      </c>
      <c r="B406" s="937"/>
      <c r="C406" s="937"/>
      <c r="D406" s="937"/>
      <c r="E406" s="937"/>
    </row>
    <row r="407" spans="1:5" ht="32.25" thickBot="1" x14ac:dyDescent="0.25">
      <c r="A407" s="934" t="s">
        <v>479</v>
      </c>
      <c r="B407" s="935">
        <f>B408+B409+B410+B411</f>
        <v>0</v>
      </c>
      <c r="C407" s="935">
        <f t="shared" ref="C407:E407" si="45">C408+C409+C410+C411</f>
        <v>0</v>
      </c>
      <c r="D407" s="935">
        <f t="shared" si="45"/>
        <v>0</v>
      </c>
      <c r="E407" s="935">
        <f t="shared" si="45"/>
        <v>0</v>
      </c>
    </row>
    <row r="408" spans="1:5" ht="16.5" thickBot="1" x14ac:dyDescent="0.25">
      <c r="A408" s="934" t="s">
        <v>437</v>
      </c>
      <c r="B408" s="937"/>
      <c r="C408" s="937"/>
      <c r="D408" s="937"/>
      <c r="E408" s="937"/>
    </row>
    <row r="409" spans="1:5" ht="16.5" thickBot="1" x14ac:dyDescent="0.25">
      <c r="A409" s="934" t="s">
        <v>453</v>
      </c>
      <c r="B409" s="937"/>
      <c r="C409" s="937"/>
      <c r="D409" s="937"/>
      <c r="E409" s="937"/>
    </row>
    <row r="410" spans="1:5" ht="16.5" thickBot="1" x14ac:dyDescent="0.25">
      <c r="A410" s="934" t="s">
        <v>454</v>
      </c>
      <c r="B410" s="937"/>
      <c r="C410" s="937"/>
      <c r="D410" s="937"/>
      <c r="E410" s="937"/>
    </row>
    <row r="411" spans="1:5" ht="16.5" thickBot="1" x14ac:dyDescent="0.25">
      <c r="A411" s="934" t="s">
        <v>455</v>
      </c>
      <c r="B411" s="937"/>
      <c r="C411" s="937"/>
      <c r="D411" s="937"/>
      <c r="E411" s="937"/>
    </row>
    <row r="412" spans="1:5" ht="32.25" thickBot="1" x14ac:dyDescent="0.25">
      <c r="A412" s="934" t="s">
        <v>481</v>
      </c>
      <c r="B412" s="935">
        <f>B413+B414+B415+B416</f>
        <v>6850</v>
      </c>
      <c r="C412" s="935">
        <f>C413+C414+C415+C416</f>
        <v>2100</v>
      </c>
      <c r="D412" s="935">
        <f t="shared" ref="D412:E412" si="46">D413+D414+D415+D416</f>
        <v>0</v>
      </c>
      <c r="E412" s="935">
        <f t="shared" si="46"/>
        <v>0</v>
      </c>
    </row>
    <row r="413" spans="1:5" ht="16.5" thickBot="1" x14ac:dyDescent="0.25">
      <c r="A413" s="934" t="s">
        <v>437</v>
      </c>
      <c r="B413" s="937"/>
      <c r="C413" s="937"/>
      <c r="D413" s="937"/>
      <c r="E413" s="937"/>
    </row>
    <row r="414" spans="1:5" ht="16.5" thickBot="1" x14ac:dyDescent="0.25">
      <c r="A414" s="934" t="s">
        <v>453</v>
      </c>
      <c r="B414" s="937">
        <v>3000</v>
      </c>
      <c r="C414" s="937">
        <v>2000</v>
      </c>
      <c r="D414" s="937"/>
      <c r="E414" s="937"/>
    </row>
    <row r="415" spans="1:5" ht="16.5" thickBot="1" x14ac:dyDescent="0.25">
      <c r="A415" s="934" t="s">
        <v>454</v>
      </c>
      <c r="B415" s="937">
        <v>3750</v>
      </c>
      <c r="C415" s="937"/>
      <c r="D415" s="937"/>
      <c r="E415" s="937"/>
    </row>
    <row r="416" spans="1:5" ht="16.5" thickBot="1" x14ac:dyDescent="0.25">
      <c r="A416" s="934" t="s">
        <v>455</v>
      </c>
      <c r="B416" s="937">
        <v>100</v>
      </c>
      <c r="C416" s="937">
        <v>100</v>
      </c>
      <c r="D416" s="937"/>
      <c r="E416" s="937"/>
    </row>
    <row r="417" spans="1:5" ht="32.25" thickBot="1" x14ac:dyDescent="0.25">
      <c r="A417" s="973" t="s">
        <v>781</v>
      </c>
      <c r="B417" s="935">
        <f>B412+B407+B404+B401+B398+B395+B392+B389+B386</f>
        <v>6850</v>
      </c>
      <c r="C417" s="935">
        <f t="shared" ref="C417:E417" si="47">C386+C389+C392+C395+C398+C401+C404+C407+C412</f>
        <v>2100</v>
      </c>
      <c r="D417" s="935">
        <f t="shared" si="47"/>
        <v>0</v>
      </c>
      <c r="E417" s="935">
        <f t="shared" si="47"/>
        <v>0</v>
      </c>
    </row>
    <row r="418" spans="1:5" ht="16.5" thickBot="1" x14ac:dyDescent="0.25">
      <c r="A418" s="978" t="s">
        <v>482</v>
      </c>
      <c r="B418" s="952">
        <f>IF(B1421-B1422=0,0,"Error")</f>
        <v>0</v>
      </c>
      <c r="C418" s="952">
        <f t="shared" ref="C418:E418" si="48">IF(C1421-C1422=0,0,"Error")</f>
        <v>0</v>
      </c>
      <c r="D418" s="952">
        <f t="shared" si="48"/>
        <v>0</v>
      </c>
      <c r="E418" s="979">
        <f t="shared" si="48"/>
        <v>0</v>
      </c>
    </row>
    <row r="419" spans="1:5" ht="31.5" customHeight="1" thickBot="1" x14ac:dyDescent="0.25">
      <c r="A419" s="980" t="s">
        <v>874</v>
      </c>
      <c r="B419" s="2713" t="s">
        <v>875</v>
      </c>
      <c r="C419" s="2714"/>
      <c r="D419" s="2714"/>
      <c r="E419" s="981" t="s">
        <v>876</v>
      </c>
    </row>
    <row r="420" spans="1:5" ht="48" customHeight="1" thickBot="1" x14ac:dyDescent="0.25">
      <c r="A420" s="918" t="s">
        <v>427</v>
      </c>
      <c r="B420" s="2715" t="s">
        <v>877</v>
      </c>
      <c r="C420" s="2716"/>
      <c r="D420" s="2716"/>
      <c r="E420" s="2717"/>
    </row>
    <row r="421" spans="1:5" ht="16.5" thickBot="1" x14ac:dyDescent="0.25">
      <c r="A421" s="918" t="s">
        <v>21</v>
      </c>
      <c r="B421" s="2671" t="s">
        <v>843</v>
      </c>
      <c r="C421" s="2672"/>
      <c r="D421" s="2672"/>
      <c r="E421" s="2673"/>
    </row>
    <row r="422" spans="1:5" ht="15.75" x14ac:dyDescent="0.2">
      <c r="A422" s="919"/>
      <c r="B422" s="920">
        <v>2023</v>
      </c>
      <c r="C422" s="920">
        <v>2024</v>
      </c>
      <c r="D422" s="920">
        <v>2025</v>
      </c>
      <c r="E422" s="920">
        <v>2026</v>
      </c>
    </row>
    <row r="423" spans="1:5" ht="16.5" thickBot="1" x14ac:dyDescent="0.25">
      <c r="A423" s="921"/>
      <c r="B423" s="933" t="s">
        <v>22</v>
      </c>
      <c r="C423" s="933" t="s">
        <v>23</v>
      </c>
      <c r="D423" s="933" t="s">
        <v>23</v>
      </c>
      <c r="E423" s="933" t="s">
        <v>23</v>
      </c>
    </row>
    <row r="424" spans="1:5" ht="16.5" thickBot="1" x14ac:dyDescent="0.25">
      <c r="A424" s="918" t="s">
        <v>33</v>
      </c>
      <c r="B424" s="963">
        <v>1</v>
      </c>
      <c r="C424" s="937">
        <v>0</v>
      </c>
      <c r="D424" s="937">
        <v>0</v>
      </c>
      <c r="E424" s="937">
        <v>0</v>
      </c>
    </row>
    <row r="425" spans="1:5" ht="32.25" thickBot="1" x14ac:dyDescent="0.25">
      <c r="A425" s="918" t="s">
        <v>431</v>
      </c>
      <c r="B425" s="963">
        <f>B433+B436+B439+B442+B445+B448+B451+B454+B459</f>
        <v>2000</v>
      </c>
      <c r="C425" s="957">
        <f>C464</f>
        <v>0</v>
      </c>
      <c r="D425" s="957">
        <f t="shared" ref="D425:E425" si="49">D464</f>
        <v>0</v>
      </c>
      <c r="E425" s="957">
        <f t="shared" si="49"/>
        <v>0</v>
      </c>
    </row>
    <row r="426" spans="1:5" ht="32.25" thickBot="1" x14ac:dyDescent="0.25">
      <c r="A426" s="918" t="s">
        <v>432</v>
      </c>
      <c r="B426" s="963">
        <f>B425/B424</f>
        <v>2000</v>
      </c>
      <c r="C426" s="937"/>
      <c r="D426" s="937"/>
      <c r="E426" s="937"/>
    </row>
    <row r="427" spans="1:5" ht="16.5" thickBot="1" x14ac:dyDescent="0.25">
      <c r="A427" s="918" t="s">
        <v>433</v>
      </c>
      <c r="B427" s="921"/>
      <c r="C427" s="926"/>
      <c r="D427" s="926"/>
      <c r="E427" s="926"/>
    </row>
    <row r="428" spans="1:5" ht="32.25" thickBot="1" x14ac:dyDescent="0.25">
      <c r="A428" s="918" t="s">
        <v>434</v>
      </c>
      <c r="B428" s="921"/>
      <c r="C428" s="926"/>
      <c r="D428" s="926"/>
      <c r="E428" s="926"/>
    </row>
    <row r="429" spans="1:5" ht="32.25" thickBot="1" x14ac:dyDescent="0.25">
      <c r="A429" s="918" t="s">
        <v>47</v>
      </c>
      <c r="B429" s="921"/>
      <c r="C429" s="926"/>
      <c r="D429" s="926"/>
      <c r="E429" s="926"/>
    </row>
    <row r="430" spans="1:5" ht="16.5" thickBot="1" x14ac:dyDescent="0.25">
      <c r="A430" s="2709" t="s">
        <v>878</v>
      </c>
      <c r="B430" s="2710"/>
      <c r="C430" s="2710"/>
      <c r="D430" s="2710"/>
      <c r="E430" s="2711"/>
    </row>
    <row r="431" spans="1:5" ht="15.75" x14ac:dyDescent="0.2">
      <c r="A431" s="919"/>
      <c r="B431" s="920">
        <v>2023</v>
      </c>
      <c r="C431" s="920">
        <v>2024</v>
      </c>
      <c r="D431" s="920">
        <v>2025</v>
      </c>
      <c r="E431" s="920">
        <v>2026</v>
      </c>
    </row>
    <row r="432" spans="1:5" ht="16.5" thickBot="1" x14ac:dyDescent="0.25">
      <c r="A432" s="921"/>
      <c r="B432" s="933" t="s">
        <v>22</v>
      </c>
      <c r="C432" s="933" t="s">
        <v>23</v>
      </c>
      <c r="D432" s="933" t="s">
        <v>23</v>
      </c>
      <c r="E432" s="933" t="s">
        <v>23</v>
      </c>
    </row>
    <row r="433" spans="1:5" ht="16.5" thickBot="1" x14ac:dyDescent="0.25">
      <c r="A433" s="934" t="s">
        <v>436</v>
      </c>
      <c r="B433" s="935">
        <f>B434+B435</f>
        <v>0</v>
      </c>
      <c r="C433" s="935">
        <f>C434+C435</f>
        <v>0</v>
      </c>
      <c r="D433" s="935">
        <f>D434+D435</f>
        <v>0</v>
      </c>
      <c r="E433" s="935">
        <f>E434+E435</f>
        <v>0</v>
      </c>
    </row>
    <row r="434" spans="1:5" ht="16.5" thickBot="1" x14ac:dyDescent="0.25">
      <c r="A434" s="934" t="s">
        <v>437</v>
      </c>
      <c r="B434" s="972"/>
      <c r="C434" s="937"/>
      <c r="D434" s="937"/>
      <c r="E434" s="937"/>
    </row>
    <row r="435" spans="1:5" ht="16.5" thickBot="1" x14ac:dyDescent="0.25">
      <c r="A435" s="934" t="s">
        <v>438</v>
      </c>
      <c r="B435" s="937"/>
      <c r="C435" s="937"/>
      <c r="D435" s="937"/>
      <c r="E435" s="937"/>
    </row>
    <row r="436" spans="1:5" ht="48" thickBot="1" x14ac:dyDescent="0.25">
      <c r="A436" s="934" t="s">
        <v>439</v>
      </c>
      <c r="B436" s="935">
        <f>B437+B438</f>
        <v>0</v>
      </c>
      <c r="C436" s="935">
        <f>C437+C438</f>
        <v>0</v>
      </c>
      <c r="D436" s="935">
        <f>D437+D438</f>
        <v>0</v>
      </c>
      <c r="E436" s="935">
        <f>E437+E438</f>
        <v>0</v>
      </c>
    </row>
    <row r="437" spans="1:5" ht="16.5" thickBot="1" x14ac:dyDescent="0.25">
      <c r="A437" s="934" t="s">
        <v>437</v>
      </c>
      <c r="B437" s="972"/>
      <c r="C437" s="937"/>
      <c r="D437" s="937"/>
      <c r="E437" s="937"/>
    </row>
    <row r="438" spans="1:5" ht="16.5" thickBot="1" x14ac:dyDescent="0.25">
      <c r="A438" s="934" t="s">
        <v>438</v>
      </c>
      <c r="B438" s="937"/>
      <c r="C438" s="937"/>
      <c r="D438" s="937"/>
      <c r="E438" s="937"/>
    </row>
    <row r="439" spans="1:5" ht="32.25" thickBot="1" x14ac:dyDescent="0.25">
      <c r="A439" s="934" t="s">
        <v>440</v>
      </c>
      <c r="B439" s="935">
        <f>B440+B441</f>
        <v>0</v>
      </c>
      <c r="C439" s="935">
        <f>C440+C441</f>
        <v>0</v>
      </c>
      <c r="D439" s="935">
        <f>D440+D441</f>
        <v>0</v>
      </c>
      <c r="E439" s="935">
        <f>E440+E441</f>
        <v>0</v>
      </c>
    </row>
    <row r="440" spans="1:5" ht="16.5" thickBot="1" x14ac:dyDescent="0.25">
      <c r="A440" s="934" t="s">
        <v>437</v>
      </c>
      <c r="B440" s="972"/>
      <c r="C440" s="937"/>
      <c r="D440" s="937"/>
      <c r="E440" s="937"/>
    </row>
    <row r="441" spans="1:5" ht="16.5" thickBot="1" x14ac:dyDescent="0.25">
      <c r="A441" s="934" t="s">
        <v>438</v>
      </c>
      <c r="B441" s="937"/>
      <c r="C441" s="937"/>
      <c r="D441" s="937"/>
      <c r="E441" s="937"/>
    </row>
    <row r="442" spans="1:5" ht="16.5" thickBot="1" x14ac:dyDescent="0.25">
      <c r="A442" s="934" t="s">
        <v>441</v>
      </c>
      <c r="B442" s="935">
        <f>B443+B444</f>
        <v>0</v>
      </c>
      <c r="C442" s="935">
        <f>C443+C444</f>
        <v>0</v>
      </c>
      <c r="D442" s="935">
        <f>D443+D444</f>
        <v>0</v>
      </c>
      <c r="E442" s="935">
        <f>E443+E444</f>
        <v>0</v>
      </c>
    </row>
    <row r="443" spans="1:5" ht="16.5" thickBot="1" x14ac:dyDescent="0.25">
      <c r="A443" s="934" t="s">
        <v>437</v>
      </c>
      <c r="B443" s="972"/>
      <c r="C443" s="937"/>
      <c r="D443" s="937"/>
      <c r="E443" s="937"/>
    </row>
    <row r="444" spans="1:5" ht="16.5" thickBot="1" x14ac:dyDescent="0.25">
      <c r="A444" s="934" t="s">
        <v>438</v>
      </c>
      <c r="B444" s="937"/>
      <c r="C444" s="937"/>
      <c r="D444" s="937"/>
      <c r="E444" s="937"/>
    </row>
    <row r="445" spans="1:5" ht="32.25" thickBot="1" x14ac:dyDescent="0.25">
      <c r="A445" s="934" t="s">
        <v>442</v>
      </c>
      <c r="B445" s="935">
        <f>B446+B447</f>
        <v>0</v>
      </c>
      <c r="C445" s="935">
        <f>C446+C447</f>
        <v>0</v>
      </c>
      <c r="D445" s="935">
        <f>D446+D447</f>
        <v>0</v>
      </c>
      <c r="E445" s="935">
        <f>E446+E447</f>
        <v>0</v>
      </c>
    </row>
    <row r="446" spans="1:5" ht="16.5" thickBot="1" x14ac:dyDescent="0.25">
      <c r="A446" s="934" t="s">
        <v>437</v>
      </c>
      <c r="B446" s="972"/>
      <c r="C446" s="937"/>
      <c r="D446" s="937"/>
      <c r="E446" s="937"/>
    </row>
    <row r="447" spans="1:5" ht="16.5" thickBot="1" x14ac:dyDescent="0.25">
      <c r="A447" s="934" t="s">
        <v>438</v>
      </c>
      <c r="B447" s="937"/>
      <c r="C447" s="937"/>
      <c r="D447" s="937"/>
      <c r="E447" s="937"/>
    </row>
    <row r="448" spans="1:5" ht="32.25" thickBot="1" x14ac:dyDescent="0.25">
      <c r="A448" s="934" t="s">
        <v>443</v>
      </c>
      <c r="B448" s="935">
        <f>B449+B450</f>
        <v>0</v>
      </c>
      <c r="C448" s="935">
        <f>C449+C450</f>
        <v>0</v>
      </c>
      <c r="D448" s="935">
        <f>D449+D450</f>
        <v>0</v>
      </c>
      <c r="E448" s="935">
        <f>E449+E450</f>
        <v>0</v>
      </c>
    </row>
    <row r="449" spans="1:5" ht="16.5" thickBot="1" x14ac:dyDescent="0.25">
      <c r="A449" s="934" t="s">
        <v>437</v>
      </c>
      <c r="B449" s="972"/>
      <c r="C449" s="937"/>
      <c r="D449" s="937"/>
      <c r="E449" s="937"/>
    </row>
    <row r="450" spans="1:5" ht="31.5" customHeight="1" thickBot="1" x14ac:dyDescent="0.25">
      <c r="A450" s="934" t="s">
        <v>438</v>
      </c>
      <c r="B450" s="937"/>
      <c r="C450" s="937"/>
      <c r="D450" s="937"/>
      <c r="E450" s="937"/>
    </row>
    <row r="451" spans="1:5" ht="46.9" customHeight="1" thickBot="1" x14ac:dyDescent="0.25">
      <c r="A451" s="934" t="s">
        <v>444</v>
      </c>
      <c r="B451" s="935">
        <f>B452+B453</f>
        <v>0</v>
      </c>
      <c r="C451" s="935">
        <f>C452+C453</f>
        <v>0</v>
      </c>
      <c r="D451" s="935">
        <f>D452+D453</f>
        <v>0</v>
      </c>
      <c r="E451" s="935">
        <f>E452+E453</f>
        <v>0</v>
      </c>
    </row>
    <row r="452" spans="1:5" ht="16.5" thickBot="1" x14ac:dyDescent="0.25">
      <c r="A452" s="934" t="s">
        <v>437</v>
      </c>
      <c r="B452" s="972"/>
      <c r="C452" s="937"/>
      <c r="D452" s="937"/>
      <c r="E452" s="937"/>
    </row>
    <row r="453" spans="1:5" ht="16.5" thickBot="1" x14ac:dyDescent="0.25">
      <c r="A453" s="934" t="s">
        <v>438</v>
      </c>
      <c r="B453" s="937"/>
      <c r="C453" s="937"/>
      <c r="D453" s="937"/>
      <c r="E453" s="937"/>
    </row>
    <row r="454" spans="1:5" ht="32.25" thickBot="1" x14ac:dyDescent="0.25">
      <c r="A454" s="934" t="s">
        <v>479</v>
      </c>
      <c r="B454" s="935">
        <f>B455+B456+B457+B458</f>
        <v>0</v>
      </c>
      <c r="C454" s="935">
        <f t="shared" ref="C454:E454" si="50">C455+C456+C457+C458</f>
        <v>0</v>
      </c>
      <c r="D454" s="935">
        <f t="shared" si="50"/>
        <v>0</v>
      </c>
      <c r="E454" s="935">
        <f t="shared" si="50"/>
        <v>0</v>
      </c>
    </row>
    <row r="455" spans="1:5" ht="16.5" thickBot="1" x14ac:dyDescent="0.25">
      <c r="A455" s="934" t="s">
        <v>437</v>
      </c>
      <c r="B455" s="937"/>
      <c r="C455" s="937"/>
      <c r="D455" s="937"/>
      <c r="E455" s="937"/>
    </row>
    <row r="456" spans="1:5" ht="16.5" thickBot="1" x14ac:dyDescent="0.25">
      <c r="A456" s="934" t="s">
        <v>453</v>
      </c>
      <c r="B456" s="937"/>
      <c r="C456" s="937"/>
      <c r="D456" s="937"/>
      <c r="E456" s="937"/>
    </row>
    <row r="457" spans="1:5" ht="16.5" thickBot="1" x14ac:dyDescent="0.25">
      <c r="A457" s="934" t="s">
        <v>454</v>
      </c>
      <c r="B457" s="937"/>
      <c r="C457" s="937"/>
      <c r="D457" s="937"/>
      <c r="E457" s="937"/>
    </row>
    <row r="458" spans="1:5" ht="16.5" thickBot="1" x14ac:dyDescent="0.25">
      <c r="A458" s="934" t="s">
        <v>455</v>
      </c>
      <c r="B458" s="937"/>
      <c r="C458" s="937"/>
      <c r="D458" s="937"/>
      <c r="E458" s="937"/>
    </row>
    <row r="459" spans="1:5" ht="32.25" thickBot="1" x14ac:dyDescent="0.25">
      <c r="A459" s="934" t="s">
        <v>481</v>
      </c>
      <c r="B459" s="935">
        <f>B460+B461+B462+B463</f>
        <v>2000</v>
      </c>
      <c r="C459" s="935">
        <f>C460+C461+C462+C463</f>
        <v>0</v>
      </c>
      <c r="D459" s="935">
        <f t="shared" ref="D459:E459" si="51">D460+D461+D462+D463</f>
        <v>0</v>
      </c>
      <c r="E459" s="935">
        <f t="shared" si="51"/>
        <v>0</v>
      </c>
    </row>
    <row r="460" spans="1:5" ht="16.5" thickBot="1" x14ac:dyDescent="0.25">
      <c r="A460" s="934" t="s">
        <v>437</v>
      </c>
      <c r="B460" s="937"/>
      <c r="C460" s="937"/>
      <c r="D460" s="937"/>
      <c r="E460" s="937"/>
    </row>
    <row r="461" spans="1:5" ht="16.5" thickBot="1" x14ac:dyDescent="0.25">
      <c r="A461" s="934" t="s">
        <v>453</v>
      </c>
      <c r="B461" s="937">
        <v>2000</v>
      </c>
      <c r="C461" s="937"/>
      <c r="D461" s="937">
        <v>0</v>
      </c>
      <c r="E461" s="937">
        <v>0</v>
      </c>
    </row>
    <row r="462" spans="1:5" ht="16.5" thickBot="1" x14ac:dyDescent="0.25">
      <c r="A462" s="934" t="s">
        <v>454</v>
      </c>
      <c r="B462" s="937">
        <v>0</v>
      </c>
      <c r="C462" s="937">
        <v>0</v>
      </c>
      <c r="D462" s="937">
        <v>0</v>
      </c>
      <c r="E462" s="937">
        <v>0</v>
      </c>
    </row>
    <row r="463" spans="1:5" ht="16.5" thickBot="1" x14ac:dyDescent="0.25">
      <c r="A463" s="934" t="s">
        <v>455</v>
      </c>
      <c r="B463" s="937">
        <v>0</v>
      </c>
      <c r="C463" s="937">
        <v>0</v>
      </c>
      <c r="D463" s="937">
        <v>0</v>
      </c>
      <c r="E463" s="937">
        <v>0</v>
      </c>
    </row>
    <row r="464" spans="1:5" ht="32.25" thickBot="1" x14ac:dyDescent="0.25">
      <c r="A464" s="973" t="s">
        <v>781</v>
      </c>
      <c r="B464" s="935">
        <f>B459+B454+B451+B448+B445+B442+B439+B436+B433</f>
        <v>2000</v>
      </c>
      <c r="C464" s="935">
        <f t="shared" ref="C464:E464" si="52">C433+C436+C439+C442+C445+C448+C451+C454+C459</f>
        <v>0</v>
      </c>
      <c r="D464" s="935">
        <f t="shared" si="52"/>
        <v>0</v>
      </c>
      <c r="E464" s="935">
        <f t="shared" si="52"/>
        <v>0</v>
      </c>
    </row>
    <row r="465" spans="1:5" ht="16.5" thickBot="1" x14ac:dyDescent="0.25">
      <c r="A465" s="978" t="s">
        <v>482</v>
      </c>
      <c r="B465" s="952">
        <f>IF(B1469-B1470=0,0,"Error")</f>
        <v>0</v>
      </c>
      <c r="C465" s="952">
        <f t="shared" ref="C465:E465" si="53">IF(C1469-C1470=0,0,"Error")</f>
        <v>0</v>
      </c>
      <c r="D465" s="952">
        <f t="shared" si="53"/>
        <v>0</v>
      </c>
      <c r="E465" s="979">
        <f t="shared" si="53"/>
        <v>0</v>
      </c>
    </row>
    <row r="466" spans="1:5" ht="33.75" customHeight="1" thickBot="1" x14ac:dyDescent="0.25">
      <c r="A466" s="980" t="s">
        <v>879</v>
      </c>
      <c r="B466" s="2713" t="s">
        <v>880</v>
      </c>
      <c r="C466" s="2714"/>
      <c r="D466" s="2714"/>
      <c r="E466" s="981" t="s">
        <v>881</v>
      </c>
    </row>
    <row r="467" spans="1:5" ht="47.25" customHeight="1" thickBot="1" x14ac:dyDescent="0.25">
      <c r="A467" s="918" t="s">
        <v>427</v>
      </c>
      <c r="B467" s="2715" t="s">
        <v>882</v>
      </c>
      <c r="C467" s="2716"/>
      <c r="D467" s="2716"/>
      <c r="E467" s="2717"/>
    </row>
    <row r="468" spans="1:5" ht="16.5" thickBot="1" x14ac:dyDescent="0.25">
      <c r="A468" s="918" t="s">
        <v>21</v>
      </c>
      <c r="B468" s="2671" t="s">
        <v>843</v>
      </c>
      <c r="C468" s="2672"/>
      <c r="D468" s="2672"/>
      <c r="E468" s="2673"/>
    </row>
    <row r="469" spans="1:5" ht="15.75" x14ac:dyDescent="0.2">
      <c r="A469" s="919"/>
      <c r="B469" s="920">
        <v>2023</v>
      </c>
      <c r="C469" s="920">
        <v>2024</v>
      </c>
      <c r="D469" s="920">
        <v>2025</v>
      </c>
      <c r="E469" s="920">
        <v>2026</v>
      </c>
    </row>
    <row r="470" spans="1:5" ht="16.5" thickBot="1" x14ac:dyDescent="0.25">
      <c r="A470" s="921"/>
      <c r="B470" s="933" t="s">
        <v>22</v>
      </c>
      <c r="C470" s="933" t="s">
        <v>23</v>
      </c>
      <c r="D470" s="933" t="s">
        <v>23</v>
      </c>
      <c r="E470" s="933" t="s">
        <v>23</v>
      </c>
    </row>
    <row r="471" spans="1:5" ht="16.5" thickBot="1" x14ac:dyDescent="0.25">
      <c r="A471" s="918" t="s">
        <v>33</v>
      </c>
      <c r="B471" s="963">
        <v>1</v>
      </c>
      <c r="C471" s="937">
        <v>1</v>
      </c>
      <c r="D471" s="972">
        <v>0</v>
      </c>
      <c r="E471" s="972">
        <v>0</v>
      </c>
    </row>
    <row r="472" spans="1:5" ht="32.25" thickBot="1" x14ac:dyDescent="0.25">
      <c r="A472" s="918" t="s">
        <v>431</v>
      </c>
      <c r="B472" s="963">
        <f>B480+B483+B486+B489+B492+B495+B498+B501+B506</f>
        <v>40240</v>
      </c>
      <c r="C472" s="957">
        <f>C511</f>
        <v>8400</v>
      </c>
      <c r="D472" s="957">
        <f t="shared" ref="D472:E472" si="54">D511</f>
        <v>0</v>
      </c>
      <c r="E472" s="957">
        <f t="shared" si="54"/>
        <v>0</v>
      </c>
    </row>
    <row r="473" spans="1:5" ht="32.25" thickBot="1" x14ac:dyDescent="0.25">
      <c r="A473" s="918" t="s">
        <v>432</v>
      </c>
      <c r="B473" s="963">
        <f>B472/B471</f>
        <v>40240</v>
      </c>
      <c r="C473" s="937">
        <f>C472/C471</f>
        <v>8400</v>
      </c>
      <c r="D473" s="937" t="e">
        <f>D472/D471</f>
        <v>#DIV/0!</v>
      </c>
      <c r="E473" s="937" t="e">
        <f>E472/E471</f>
        <v>#DIV/0!</v>
      </c>
    </row>
    <row r="474" spans="1:5" ht="16.5" thickBot="1" x14ac:dyDescent="0.25">
      <c r="A474" s="918" t="s">
        <v>433</v>
      </c>
      <c r="B474" s="921"/>
      <c r="C474" s="926"/>
      <c r="D474" s="926"/>
      <c r="E474" s="926"/>
    </row>
    <row r="475" spans="1:5" ht="32.25" thickBot="1" x14ac:dyDescent="0.25">
      <c r="A475" s="918" t="s">
        <v>434</v>
      </c>
      <c r="B475" s="921"/>
      <c r="C475" s="926"/>
      <c r="D475" s="926"/>
      <c r="E475" s="926"/>
    </row>
    <row r="476" spans="1:5" ht="32.25" thickBot="1" x14ac:dyDescent="0.25">
      <c r="A476" s="918" t="s">
        <v>47</v>
      </c>
      <c r="B476" s="921"/>
      <c r="C476" s="926"/>
      <c r="D476" s="926"/>
      <c r="E476" s="926"/>
    </row>
    <row r="477" spans="1:5" ht="16.5" thickBot="1" x14ac:dyDescent="0.25">
      <c r="A477" s="2709" t="s">
        <v>883</v>
      </c>
      <c r="B477" s="2710"/>
      <c r="C477" s="2710"/>
      <c r="D477" s="2710"/>
      <c r="E477" s="2711"/>
    </row>
    <row r="478" spans="1:5" ht="15.75" x14ac:dyDescent="0.2">
      <c r="A478" s="919"/>
      <c r="B478" s="920">
        <v>2023</v>
      </c>
      <c r="C478" s="920">
        <v>2024</v>
      </c>
      <c r="D478" s="920">
        <v>2025</v>
      </c>
      <c r="E478" s="920">
        <v>2026</v>
      </c>
    </row>
    <row r="479" spans="1:5" ht="16.5" thickBot="1" x14ac:dyDescent="0.25">
      <c r="A479" s="921"/>
      <c r="B479" s="933" t="s">
        <v>22</v>
      </c>
      <c r="C479" s="933" t="s">
        <v>23</v>
      </c>
      <c r="D479" s="933" t="s">
        <v>23</v>
      </c>
      <c r="E479" s="933" t="s">
        <v>23</v>
      </c>
    </row>
    <row r="480" spans="1:5" ht="16.5" thickBot="1" x14ac:dyDescent="0.25">
      <c r="A480" s="934" t="s">
        <v>436</v>
      </c>
      <c r="B480" s="935">
        <f>B481+B482</f>
        <v>0</v>
      </c>
      <c r="C480" s="935">
        <f>C481+C482</f>
        <v>0</v>
      </c>
      <c r="D480" s="935">
        <f>D481+D482</f>
        <v>0</v>
      </c>
      <c r="E480" s="935">
        <f>E481+E482</f>
        <v>0</v>
      </c>
    </row>
    <row r="481" spans="1:5" ht="16.5" thickBot="1" x14ac:dyDescent="0.25">
      <c r="A481" s="934" t="s">
        <v>437</v>
      </c>
      <c r="B481" s="972"/>
      <c r="C481" s="937"/>
      <c r="D481" s="937"/>
      <c r="E481" s="937"/>
    </row>
    <row r="482" spans="1:5" ht="16.5" thickBot="1" x14ac:dyDescent="0.25">
      <c r="A482" s="934" t="s">
        <v>438</v>
      </c>
      <c r="B482" s="937"/>
      <c r="C482" s="937"/>
      <c r="D482" s="937"/>
      <c r="E482" s="937"/>
    </row>
    <row r="483" spans="1:5" ht="48" thickBot="1" x14ac:dyDescent="0.25">
      <c r="A483" s="934" t="s">
        <v>439</v>
      </c>
      <c r="B483" s="935">
        <f>B484+B485</f>
        <v>0</v>
      </c>
      <c r="C483" s="935">
        <f>C484+C485</f>
        <v>0</v>
      </c>
      <c r="D483" s="935">
        <f>D484+D485</f>
        <v>0</v>
      </c>
      <c r="E483" s="935">
        <f>E484+E485</f>
        <v>0</v>
      </c>
    </row>
    <row r="484" spans="1:5" ht="16.5" thickBot="1" x14ac:dyDescent="0.25">
      <c r="A484" s="934" t="s">
        <v>437</v>
      </c>
      <c r="B484" s="972"/>
      <c r="C484" s="937"/>
      <c r="D484" s="937"/>
      <c r="E484" s="937"/>
    </row>
    <row r="485" spans="1:5" ht="16.5" thickBot="1" x14ac:dyDescent="0.25">
      <c r="A485" s="934" t="s">
        <v>438</v>
      </c>
      <c r="B485" s="937"/>
      <c r="C485" s="937"/>
      <c r="D485" s="937"/>
      <c r="E485" s="937"/>
    </row>
    <row r="486" spans="1:5" ht="32.25" thickBot="1" x14ac:dyDescent="0.25">
      <c r="A486" s="934" t="s">
        <v>440</v>
      </c>
      <c r="B486" s="935">
        <f>B487+B488</f>
        <v>0</v>
      </c>
      <c r="C486" s="935">
        <f>C487+C488</f>
        <v>0</v>
      </c>
      <c r="D486" s="935">
        <f>D487+D488</f>
        <v>0</v>
      </c>
      <c r="E486" s="935">
        <f>E487+E488</f>
        <v>0</v>
      </c>
    </row>
    <row r="487" spans="1:5" ht="16.5" thickBot="1" x14ac:dyDescent="0.25">
      <c r="A487" s="934" t="s">
        <v>437</v>
      </c>
      <c r="B487" s="972"/>
      <c r="C487" s="937"/>
      <c r="D487" s="937"/>
      <c r="E487" s="937"/>
    </row>
    <row r="488" spans="1:5" ht="16.5" thickBot="1" x14ac:dyDescent="0.25">
      <c r="A488" s="934" t="s">
        <v>438</v>
      </c>
      <c r="B488" s="937"/>
      <c r="C488" s="937"/>
      <c r="D488" s="937"/>
      <c r="E488" s="937"/>
    </row>
    <row r="489" spans="1:5" ht="16.5" thickBot="1" x14ac:dyDescent="0.25">
      <c r="A489" s="934" t="s">
        <v>441</v>
      </c>
      <c r="B489" s="935">
        <f>B490+B491</f>
        <v>0</v>
      </c>
      <c r="C489" s="935">
        <f>C490+C491</f>
        <v>0</v>
      </c>
      <c r="D489" s="935">
        <f>D490+D491</f>
        <v>0</v>
      </c>
      <c r="E489" s="935">
        <f>E490+E491</f>
        <v>0</v>
      </c>
    </row>
    <row r="490" spans="1:5" ht="16.5" thickBot="1" x14ac:dyDescent="0.25">
      <c r="A490" s="934" t="s">
        <v>437</v>
      </c>
      <c r="B490" s="972"/>
      <c r="C490" s="937"/>
      <c r="D490" s="937"/>
      <c r="E490" s="937"/>
    </row>
    <row r="491" spans="1:5" ht="16.5" thickBot="1" x14ac:dyDescent="0.25">
      <c r="A491" s="934" t="s">
        <v>438</v>
      </c>
      <c r="B491" s="937"/>
      <c r="C491" s="937"/>
      <c r="D491" s="937"/>
      <c r="E491" s="937"/>
    </row>
    <row r="492" spans="1:5" ht="32.25" thickBot="1" x14ac:dyDescent="0.25">
      <c r="A492" s="934" t="s">
        <v>442</v>
      </c>
      <c r="B492" s="935">
        <f>B493+B494</f>
        <v>0</v>
      </c>
      <c r="C492" s="935">
        <f>C493+C494</f>
        <v>0</v>
      </c>
      <c r="D492" s="935">
        <f>D493+D494</f>
        <v>0</v>
      </c>
      <c r="E492" s="935">
        <f>E493+E494</f>
        <v>0</v>
      </c>
    </row>
    <row r="493" spans="1:5" ht="16.5" thickBot="1" x14ac:dyDescent="0.25">
      <c r="A493" s="934" t="s">
        <v>437</v>
      </c>
      <c r="B493" s="972"/>
      <c r="C493" s="937"/>
      <c r="D493" s="937"/>
      <c r="E493" s="937"/>
    </row>
    <row r="494" spans="1:5" ht="16.5" thickBot="1" x14ac:dyDescent="0.25">
      <c r="A494" s="934" t="s">
        <v>438</v>
      </c>
      <c r="B494" s="937"/>
      <c r="C494" s="937"/>
      <c r="D494" s="937"/>
      <c r="E494" s="937"/>
    </row>
    <row r="495" spans="1:5" ht="32.25" thickBot="1" x14ac:dyDescent="0.25">
      <c r="A495" s="934" t="s">
        <v>443</v>
      </c>
      <c r="B495" s="935">
        <f>B496+B497</f>
        <v>0</v>
      </c>
      <c r="C495" s="935">
        <f>C496+C497</f>
        <v>0</v>
      </c>
      <c r="D495" s="935">
        <f>D496+D497</f>
        <v>0</v>
      </c>
      <c r="E495" s="935">
        <f>E496+E497</f>
        <v>0</v>
      </c>
    </row>
    <row r="496" spans="1:5" ht="16.5" thickBot="1" x14ac:dyDescent="0.25">
      <c r="A496" s="934" t="s">
        <v>437</v>
      </c>
      <c r="B496" s="972"/>
      <c r="C496" s="937"/>
      <c r="D496" s="937"/>
      <c r="E496" s="937"/>
    </row>
    <row r="497" spans="1:5" ht="27.75" customHeight="1" thickBot="1" x14ac:dyDescent="0.25">
      <c r="A497" s="934" t="s">
        <v>438</v>
      </c>
      <c r="B497" s="937"/>
      <c r="C497" s="937"/>
      <c r="D497" s="937"/>
      <c r="E497" s="937"/>
    </row>
    <row r="498" spans="1:5" ht="38.25" customHeight="1" thickBot="1" x14ac:dyDescent="0.25">
      <c r="A498" s="934" t="s">
        <v>444</v>
      </c>
      <c r="B498" s="935">
        <f>B499+B500</f>
        <v>0</v>
      </c>
      <c r="C498" s="935">
        <f>C499+C500</f>
        <v>0</v>
      </c>
      <c r="D498" s="935">
        <f>D499+D500</f>
        <v>0</v>
      </c>
      <c r="E498" s="935">
        <f>E499+E500</f>
        <v>0</v>
      </c>
    </row>
    <row r="499" spans="1:5" ht="16.5" thickBot="1" x14ac:dyDescent="0.25">
      <c r="A499" s="934" t="s">
        <v>437</v>
      </c>
      <c r="B499" s="972"/>
      <c r="C499" s="937"/>
      <c r="D499" s="937"/>
      <c r="E499" s="937"/>
    </row>
    <row r="500" spans="1:5" ht="16.5" thickBot="1" x14ac:dyDescent="0.25">
      <c r="A500" s="934" t="s">
        <v>438</v>
      </c>
      <c r="B500" s="937"/>
      <c r="C500" s="937"/>
      <c r="D500" s="937"/>
      <c r="E500" s="937"/>
    </row>
    <row r="501" spans="1:5" ht="32.25" thickBot="1" x14ac:dyDescent="0.25">
      <c r="A501" s="934" t="s">
        <v>479</v>
      </c>
      <c r="B501" s="935">
        <f>B502+B503+B504+B505</f>
        <v>0</v>
      </c>
      <c r="C501" s="935">
        <f t="shared" ref="C501:E501" si="55">C502+C503+C504+C505</f>
        <v>0</v>
      </c>
      <c r="D501" s="935">
        <f t="shared" si="55"/>
        <v>0</v>
      </c>
      <c r="E501" s="935">
        <f t="shared" si="55"/>
        <v>0</v>
      </c>
    </row>
    <row r="502" spans="1:5" ht="16.5" thickBot="1" x14ac:dyDescent="0.25">
      <c r="A502" s="934" t="s">
        <v>437</v>
      </c>
      <c r="B502" s="937"/>
      <c r="C502" s="937"/>
      <c r="D502" s="937"/>
      <c r="E502" s="937"/>
    </row>
    <row r="503" spans="1:5" ht="16.5" thickBot="1" x14ac:dyDescent="0.25">
      <c r="A503" s="934" t="s">
        <v>453</v>
      </c>
      <c r="B503" s="937"/>
      <c r="C503" s="937"/>
      <c r="D503" s="937"/>
      <c r="E503" s="937"/>
    </row>
    <row r="504" spans="1:5" ht="16.5" thickBot="1" x14ac:dyDescent="0.25">
      <c r="A504" s="934" t="s">
        <v>454</v>
      </c>
      <c r="B504" s="937"/>
      <c r="C504" s="937"/>
      <c r="D504" s="937"/>
      <c r="E504" s="937"/>
    </row>
    <row r="505" spans="1:5" ht="16.5" thickBot="1" x14ac:dyDescent="0.25">
      <c r="A505" s="934" t="s">
        <v>455</v>
      </c>
      <c r="B505" s="937"/>
      <c r="C505" s="937"/>
      <c r="D505" s="937"/>
      <c r="E505" s="937"/>
    </row>
    <row r="506" spans="1:5" ht="32.25" thickBot="1" x14ac:dyDescent="0.25">
      <c r="A506" s="934" t="s">
        <v>481</v>
      </c>
      <c r="B506" s="935">
        <f>B507+B508+B509+B510</f>
        <v>40240</v>
      </c>
      <c r="C506" s="935">
        <f>C507+C508+C509+C510</f>
        <v>8400</v>
      </c>
      <c r="D506" s="935">
        <f t="shared" ref="D506:E506" si="56">D507+D508+D509+D510</f>
        <v>0</v>
      </c>
      <c r="E506" s="935">
        <f t="shared" si="56"/>
        <v>0</v>
      </c>
    </row>
    <row r="507" spans="1:5" ht="16.5" thickBot="1" x14ac:dyDescent="0.25">
      <c r="A507" s="934" t="s">
        <v>437</v>
      </c>
      <c r="B507" s="937"/>
      <c r="C507" s="937"/>
      <c r="D507" s="937"/>
      <c r="E507" s="937"/>
    </row>
    <row r="508" spans="1:5" ht="16.5" thickBot="1" x14ac:dyDescent="0.25">
      <c r="A508" s="934" t="s">
        <v>453</v>
      </c>
      <c r="B508" s="937">
        <v>18000</v>
      </c>
      <c r="C508" s="937">
        <v>8000</v>
      </c>
      <c r="D508" s="937"/>
      <c r="E508" s="937"/>
    </row>
    <row r="509" spans="1:5" ht="16.5" thickBot="1" x14ac:dyDescent="0.25">
      <c r="A509" s="934" t="s">
        <v>454</v>
      </c>
      <c r="B509" s="937">
        <v>21840</v>
      </c>
      <c r="C509" s="937"/>
      <c r="D509" s="937">
        <v>0</v>
      </c>
      <c r="E509" s="937">
        <v>0</v>
      </c>
    </row>
    <row r="510" spans="1:5" ht="16.5" thickBot="1" x14ac:dyDescent="0.25">
      <c r="A510" s="934" t="s">
        <v>455</v>
      </c>
      <c r="B510" s="937">
        <v>400</v>
      </c>
      <c r="C510" s="937">
        <v>400</v>
      </c>
      <c r="D510" s="937">
        <v>0</v>
      </c>
      <c r="E510" s="937">
        <v>0</v>
      </c>
    </row>
    <row r="511" spans="1:5" ht="32.25" thickBot="1" x14ac:dyDescent="0.25">
      <c r="A511" s="973" t="s">
        <v>781</v>
      </c>
      <c r="B511" s="935">
        <f>B506+B501+B498+B495+B492+B489+B486+B483+B480</f>
        <v>40240</v>
      </c>
      <c r="C511" s="935">
        <f t="shared" ref="C511:E511" si="57">C480+C483+C486+C489+C492+C495+C498+C501+C506</f>
        <v>8400</v>
      </c>
      <c r="D511" s="935">
        <f t="shared" si="57"/>
        <v>0</v>
      </c>
      <c r="E511" s="935">
        <f t="shared" si="57"/>
        <v>0</v>
      </c>
    </row>
    <row r="512" spans="1:5" ht="16.5" thickBot="1" x14ac:dyDescent="0.25">
      <c r="A512" s="978" t="s">
        <v>482</v>
      </c>
      <c r="B512" s="952">
        <f>IF(B1421-B1422=0,0,"Error")</f>
        <v>0</v>
      </c>
      <c r="C512" s="952">
        <f t="shared" ref="C512:E512" si="58">IF(C1421-C1422=0,0,"Error")</f>
        <v>0</v>
      </c>
      <c r="D512" s="952">
        <f t="shared" si="58"/>
        <v>0</v>
      </c>
      <c r="E512" s="979">
        <f t="shared" si="58"/>
        <v>0</v>
      </c>
    </row>
    <row r="513" spans="1:5" ht="20.25" customHeight="1" thickBot="1" x14ac:dyDescent="0.25">
      <c r="A513" s="980" t="s">
        <v>884</v>
      </c>
      <c r="B513" s="2713" t="s">
        <v>885</v>
      </c>
      <c r="C513" s="2714"/>
      <c r="D513" s="2714"/>
      <c r="E513" s="981" t="s">
        <v>886</v>
      </c>
    </row>
    <row r="514" spans="1:5" ht="33.75" customHeight="1" thickBot="1" x14ac:dyDescent="0.25">
      <c r="A514" s="918" t="s">
        <v>427</v>
      </c>
      <c r="B514" s="2715" t="s">
        <v>887</v>
      </c>
      <c r="C514" s="2716"/>
      <c r="D514" s="2716"/>
      <c r="E514" s="2717"/>
    </row>
    <row r="515" spans="1:5" ht="16.5" thickBot="1" x14ac:dyDescent="0.25">
      <c r="A515" s="918" t="s">
        <v>21</v>
      </c>
      <c r="B515" s="2671" t="s">
        <v>888</v>
      </c>
      <c r="C515" s="2672"/>
      <c r="D515" s="2672"/>
      <c r="E515" s="2673"/>
    </row>
    <row r="516" spans="1:5" ht="15.75" x14ac:dyDescent="0.2">
      <c r="A516" s="919"/>
      <c r="B516" s="920">
        <v>2023</v>
      </c>
      <c r="C516" s="920">
        <v>2024</v>
      </c>
      <c r="D516" s="920">
        <v>2025</v>
      </c>
      <c r="E516" s="920">
        <v>2026</v>
      </c>
    </row>
    <row r="517" spans="1:5" ht="16.5" thickBot="1" x14ac:dyDescent="0.25">
      <c r="A517" s="921"/>
      <c r="B517" s="933" t="s">
        <v>22</v>
      </c>
      <c r="C517" s="933" t="s">
        <v>23</v>
      </c>
      <c r="D517" s="933" t="s">
        <v>23</v>
      </c>
      <c r="E517" s="933" t="s">
        <v>23</v>
      </c>
    </row>
    <row r="518" spans="1:5" ht="16.5" thickBot="1" x14ac:dyDescent="0.25">
      <c r="A518" s="918" t="s">
        <v>33</v>
      </c>
      <c r="B518" s="963">
        <v>1</v>
      </c>
      <c r="C518" s="937">
        <v>1</v>
      </c>
      <c r="D518" s="972">
        <v>0</v>
      </c>
      <c r="E518" s="972">
        <v>0</v>
      </c>
    </row>
    <row r="519" spans="1:5" ht="32.25" thickBot="1" x14ac:dyDescent="0.25">
      <c r="A519" s="918" t="s">
        <v>431</v>
      </c>
      <c r="B519" s="963">
        <f>B527+B530+B533+B536+B539+B542+B545+B548+B553</f>
        <v>19990</v>
      </c>
      <c r="C519" s="957">
        <f>C558</f>
        <v>5100</v>
      </c>
      <c r="D519" s="957">
        <f t="shared" ref="D519:E519" si="59">D558</f>
        <v>0</v>
      </c>
      <c r="E519" s="957">
        <f t="shared" si="59"/>
        <v>0</v>
      </c>
    </row>
    <row r="520" spans="1:5" ht="32.25" thickBot="1" x14ac:dyDescent="0.25">
      <c r="A520" s="918" t="s">
        <v>432</v>
      </c>
      <c r="B520" s="963">
        <f>B519/B518</f>
        <v>19990</v>
      </c>
      <c r="C520" s="937">
        <f>C519/C518</f>
        <v>5100</v>
      </c>
      <c r="D520" s="937" t="e">
        <f t="shared" ref="D520:E520" si="60">D519/D518</f>
        <v>#DIV/0!</v>
      </c>
      <c r="E520" s="937" t="e">
        <f t="shared" si="60"/>
        <v>#DIV/0!</v>
      </c>
    </row>
    <row r="521" spans="1:5" ht="16.5" thickBot="1" x14ac:dyDescent="0.25">
      <c r="A521" s="918" t="s">
        <v>433</v>
      </c>
      <c r="B521" s="921"/>
      <c r="C521" s="926"/>
      <c r="D521" s="926"/>
      <c r="E521" s="926"/>
    </row>
    <row r="522" spans="1:5" ht="32.25" thickBot="1" x14ac:dyDescent="0.25">
      <c r="A522" s="918" t="s">
        <v>434</v>
      </c>
      <c r="B522" s="921"/>
      <c r="C522" s="926"/>
      <c r="D522" s="926"/>
      <c r="E522" s="926"/>
    </row>
    <row r="523" spans="1:5" ht="32.25" thickBot="1" x14ac:dyDescent="0.25">
      <c r="A523" s="918" t="s">
        <v>47</v>
      </c>
      <c r="B523" s="921"/>
      <c r="C523" s="926"/>
      <c r="D523" s="926"/>
      <c r="E523" s="926"/>
    </row>
    <row r="524" spans="1:5" ht="16.5" thickBot="1" x14ac:dyDescent="0.25">
      <c r="A524" s="2709" t="s">
        <v>889</v>
      </c>
      <c r="B524" s="2710"/>
      <c r="C524" s="2710"/>
      <c r="D524" s="2710"/>
      <c r="E524" s="2711"/>
    </row>
    <row r="525" spans="1:5" ht="15.75" x14ac:dyDescent="0.2">
      <c r="A525" s="919"/>
      <c r="B525" s="920">
        <v>2023</v>
      </c>
      <c r="C525" s="920">
        <v>2024</v>
      </c>
      <c r="D525" s="920">
        <v>2025</v>
      </c>
      <c r="E525" s="920">
        <v>2026</v>
      </c>
    </row>
    <row r="526" spans="1:5" ht="16.5" thickBot="1" x14ac:dyDescent="0.25">
      <c r="A526" s="921"/>
      <c r="B526" s="933" t="s">
        <v>22</v>
      </c>
      <c r="C526" s="933" t="s">
        <v>23</v>
      </c>
      <c r="D526" s="933" t="s">
        <v>23</v>
      </c>
      <c r="E526" s="933" t="s">
        <v>23</v>
      </c>
    </row>
    <row r="527" spans="1:5" ht="16.5" thickBot="1" x14ac:dyDescent="0.25">
      <c r="A527" s="934" t="s">
        <v>436</v>
      </c>
      <c r="B527" s="935">
        <f>B528+B529</f>
        <v>0</v>
      </c>
      <c r="C527" s="935">
        <f>C528+C529</f>
        <v>0</v>
      </c>
      <c r="D527" s="935">
        <f>D528+D529</f>
        <v>0</v>
      </c>
      <c r="E527" s="935">
        <f>E528+E529</f>
        <v>0</v>
      </c>
    </row>
    <row r="528" spans="1:5" ht="16.5" thickBot="1" x14ac:dyDescent="0.25">
      <c r="A528" s="934" t="s">
        <v>437</v>
      </c>
      <c r="B528" s="972"/>
      <c r="C528" s="937"/>
      <c r="D528" s="937"/>
      <c r="E528" s="937"/>
    </row>
    <row r="529" spans="1:5" ht="16.5" thickBot="1" x14ac:dyDescent="0.25">
      <c r="A529" s="934" t="s">
        <v>438</v>
      </c>
      <c r="B529" s="937"/>
      <c r="C529" s="937"/>
      <c r="D529" s="937"/>
      <c r="E529" s="937"/>
    </row>
    <row r="530" spans="1:5" ht="48" thickBot="1" x14ac:dyDescent="0.25">
      <c r="A530" s="934" t="s">
        <v>439</v>
      </c>
      <c r="B530" s="935">
        <f>B531+B532</f>
        <v>0</v>
      </c>
      <c r="C530" s="935">
        <f>C531+C532</f>
        <v>0</v>
      </c>
      <c r="D530" s="935">
        <f>D531+D532</f>
        <v>0</v>
      </c>
      <c r="E530" s="935">
        <f>E531+E532</f>
        <v>0</v>
      </c>
    </row>
    <row r="531" spans="1:5" ht="16.5" thickBot="1" x14ac:dyDescent="0.25">
      <c r="A531" s="934" t="s">
        <v>437</v>
      </c>
      <c r="B531" s="972"/>
      <c r="C531" s="937"/>
      <c r="D531" s="937"/>
      <c r="E531" s="937"/>
    </row>
    <row r="532" spans="1:5" ht="16.5" thickBot="1" x14ac:dyDescent="0.25">
      <c r="A532" s="934" t="s">
        <v>438</v>
      </c>
      <c r="B532" s="937"/>
      <c r="C532" s="937"/>
      <c r="D532" s="937"/>
      <c r="E532" s="937"/>
    </row>
    <row r="533" spans="1:5" ht="32.25" thickBot="1" x14ac:dyDescent="0.25">
      <c r="A533" s="934" t="s">
        <v>440</v>
      </c>
      <c r="B533" s="935">
        <f>B534+B535</f>
        <v>0</v>
      </c>
      <c r="C533" s="935">
        <f>C534+C535</f>
        <v>0</v>
      </c>
      <c r="D533" s="935">
        <f>D534+D535</f>
        <v>0</v>
      </c>
      <c r="E533" s="935">
        <f>E534+E535</f>
        <v>0</v>
      </c>
    </row>
    <row r="534" spans="1:5" ht="16.5" thickBot="1" x14ac:dyDescent="0.25">
      <c r="A534" s="934" t="s">
        <v>437</v>
      </c>
      <c r="B534" s="972"/>
      <c r="C534" s="937"/>
      <c r="D534" s="937"/>
      <c r="E534" s="937"/>
    </row>
    <row r="535" spans="1:5" ht="16.5" thickBot="1" x14ac:dyDescent="0.25">
      <c r="A535" s="934" t="s">
        <v>438</v>
      </c>
      <c r="B535" s="937"/>
      <c r="C535" s="937"/>
      <c r="D535" s="937"/>
      <c r="E535" s="937"/>
    </row>
    <row r="536" spans="1:5" ht="16.5" thickBot="1" x14ac:dyDescent="0.25">
      <c r="A536" s="934" t="s">
        <v>441</v>
      </c>
      <c r="B536" s="935">
        <f>B537+B538</f>
        <v>0</v>
      </c>
      <c r="C536" s="935">
        <f>C537+C538</f>
        <v>0</v>
      </c>
      <c r="D536" s="935">
        <f>D537+D538</f>
        <v>0</v>
      </c>
      <c r="E536" s="935">
        <f>E537+E538</f>
        <v>0</v>
      </c>
    </row>
    <row r="537" spans="1:5" ht="16.5" thickBot="1" x14ac:dyDescent="0.25">
      <c r="A537" s="934" t="s">
        <v>437</v>
      </c>
      <c r="B537" s="972"/>
      <c r="C537" s="937"/>
      <c r="D537" s="937"/>
      <c r="E537" s="937"/>
    </row>
    <row r="538" spans="1:5" ht="16.5" thickBot="1" x14ac:dyDescent="0.25">
      <c r="A538" s="934" t="s">
        <v>438</v>
      </c>
      <c r="B538" s="937"/>
      <c r="C538" s="937"/>
      <c r="D538" s="937"/>
      <c r="E538" s="937"/>
    </row>
    <row r="539" spans="1:5" ht="32.25" thickBot="1" x14ac:dyDescent="0.25">
      <c r="A539" s="934" t="s">
        <v>442</v>
      </c>
      <c r="B539" s="935">
        <f>B540+B541</f>
        <v>0</v>
      </c>
      <c r="C539" s="935">
        <f>C540+C541</f>
        <v>0</v>
      </c>
      <c r="D539" s="935">
        <f>D540+D541</f>
        <v>0</v>
      </c>
      <c r="E539" s="935">
        <f>E540+E541</f>
        <v>0</v>
      </c>
    </row>
    <row r="540" spans="1:5" ht="16.5" thickBot="1" x14ac:dyDescent="0.25">
      <c r="A540" s="934" t="s">
        <v>437</v>
      </c>
      <c r="B540" s="972"/>
      <c r="C540" s="937"/>
      <c r="D540" s="937"/>
      <c r="E540" s="937"/>
    </row>
    <row r="541" spans="1:5" ht="16.5" thickBot="1" x14ac:dyDescent="0.25">
      <c r="A541" s="934" t="s">
        <v>438</v>
      </c>
      <c r="B541" s="937"/>
      <c r="C541" s="937"/>
      <c r="D541" s="937"/>
      <c r="E541" s="937"/>
    </row>
    <row r="542" spans="1:5" ht="32.25" thickBot="1" x14ac:dyDescent="0.25">
      <c r="A542" s="934" t="s">
        <v>443</v>
      </c>
      <c r="B542" s="935">
        <f>B543+B544</f>
        <v>0</v>
      </c>
      <c r="C542" s="935">
        <f>C543+C544</f>
        <v>0</v>
      </c>
      <c r="D542" s="935">
        <f>D543+D544</f>
        <v>0</v>
      </c>
      <c r="E542" s="935">
        <f>E543+E544</f>
        <v>0</v>
      </c>
    </row>
    <row r="543" spans="1:5" ht="16.5" thickBot="1" x14ac:dyDescent="0.25">
      <c r="A543" s="934" t="s">
        <v>437</v>
      </c>
      <c r="B543" s="972"/>
      <c r="C543" s="937"/>
      <c r="D543" s="937"/>
      <c r="E543" s="937"/>
    </row>
    <row r="544" spans="1:5" ht="41.25" customHeight="1" thickBot="1" x14ac:dyDescent="0.25">
      <c r="A544" s="934" t="s">
        <v>438</v>
      </c>
      <c r="B544" s="937"/>
      <c r="C544" s="937"/>
      <c r="D544" s="937"/>
      <c r="E544" s="937"/>
    </row>
    <row r="545" spans="1:5" ht="45.6" customHeight="1" thickBot="1" x14ac:dyDescent="0.25">
      <c r="A545" s="934" t="s">
        <v>444</v>
      </c>
      <c r="B545" s="935">
        <f>B546+B547</f>
        <v>0</v>
      </c>
      <c r="C545" s="935">
        <f>C546+C547</f>
        <v>0</v>
      </c>
      <c r="D545" s="935">
        <f>D546+D547</f>
        <v>0</v>
      </c>
      <c r="E545" s="935">
        <f>E546+E547</f>
        <v>0</v>
      </c>
    </row>
    <row r="546" spans="1:5" ht="17.25" customHeight="1" thickBot="1" x14ac:dyDescent="0.25">
      <c r="A546" s="934" t="s">
        <v>437</v>
      </c>
      <c r="B546" s="972"/>
      <c r="C546" s="937"/>
      <c r="D546" s="937"/>
      <c r="E546" s="937"/>
    </row>
    <row r="547" spans="1:5" ht="16.5" thickBot="1" x14ac:dyDescent="0.25">
      <c r="A547" s="934" t="s">
        <v>438</v>
      </c>
      <c r="B547" s="937"/>
      <c r="C547" s="937"/>
      <c r="D547" s="937"/>
      <c r="E547" s="937"/>
    </row>
    <row r="548" spans="1:5" ht="32.25" thickBot="1" x14ac:dyDescent="0.25">
      <c r="A548" s="934" t="s">
        <v>479</v>
      </c>
      <c r="B548" s="935">
        <f>B549+B550+B551+B552</f>
        <v>0</v>
      </c>
      <c r="C548" s="935">
        <f t="shared" ref="C548:E548" si="61">C549+C550+C551+C552</f>
        <v>0</v>
      </c>
      <c r="D548" s="935">
        <f t="shared" si="61"/>
        <v>0</v>
      </c>
      <c r="E548" s="935">
        <f t="shared" si="61"/>
        <v>0</v>
      </c>
    </row>
    <row r="549" spans="1:5" ht="16.5" thickBot="1" x14ac:dyDescent="0.25">
      <c r="A549" s="934" t="s">
        <v>437</v>
      </c>
      <c r="B549" s="937"/>
      <c r="C549" s="937"/>
      <c r="D549" s="937"/>
      <c r="E549" s="937"/>
    </row>
    <row r="550" spans="1:5" ht="16.5" thickBot="1" x14ac:dyDescent="0.25">
      <c r="A550" s="934" t="s">
        <v>453</v>
      </c>
      <c r="B550" s="937"/>
      <c r="C550" s="937"/>
      <c r="D550" s="937"/>
      <c r="E550" s="937"/>
    </row>
    <row r="551" spans="1:5" ht="16.5" thickBot="1" x14ac:dyDescent="0.25">
      <c r="A551" s="934" t="s">
        <v>454</v>
      </c>
      <c r="B551" s="937"/>
      <c r="C551" s="937"/>
      <c r="D551" s="937"/>
      <c r="E551" s="937"/>
    </row>
    <row r="552" spans="1:5" ht="16.5" thickBot="1" x14ac:dyDescent="0.25">
      <c r="A552" s="934" t="s">
        <v>455</v>
      </c>
      <c r="B552" s="937"/>
      <c r="C552" s="937"/>
      <c r="D552" s="937"/>
      <c r="E552" s="937"/>
    </row>
    <row r="553" spans="1:5" ht="32.25" thickBot="1" x14ac:dyDescent="0.25">
      <c r="A553" s="934" t="s">
        <v>481</v>
      </c>
      <c r="B553" s="935">
        <f>B554+B555+B556+B557</f>
        <v>19990</v>
      </c>
      <c r="C553" s="935">
        <f>C554+C555+C556+C557</f>
        <v>5100</v>
      </c>
      <c r="D553" s="935">
        <f t="shared" ref="D553:E553" si="62">D554+D555+D556+D557</f>
        <v>0</v>
      </c>
      <c r="E553" s="935">
        <f t="shared" si="62"/>
        <v>0</v>
      </c>
    </row>
    <row r="554" spans="1:5" ht="16.5" thickBot="1" x14ac:dyDescent="0.25">
      <c r="A554" s="934" t="s">
        <v>437</v>
      </c>
      <c r="B554" s="937"/>
      <c r="C554" s="937"/>
      <c r="D554" s="937"/>
      <c r="E554" s="937"/>
    </row>
    <row r="555" spans="1:5" ht="16.5" thickBot="1" x14ac:dyDescent="0.3">
      <c r="A555" s="934" t="s">
        <v>453</v>
      </c>
      <c r="B555" s="937">
        <v>6480</v>
      </c>
      <c r="C555" s="983">
        <v>5000</v>
      </c>
      <c r="D555" s="983"/>
      <c r="E555" s="983"/>
    </row>
    <row r="556" spans="1:5" ht="16.5" thickBot="1" x14ac:dyDescent="0.25">
      <c r="A556" s="934" t="s">
        <v>454</v>
      </c>
      <c r="B556" s="937">
        <v>13410</v>
      </c>
      <c r="C556" s="937"/>
      <c r="D556" s="937"/>
      <c r="E556" s="937"/>
    </row>
    <row r="557" spans="1:5" ht="16.5" thickBot="1" x14ac:dyDescent="0.25">
      <c r="A557" s="934" t="s">
        <v>455</v>
      </c>
      <c r="B557" s="937">
        <v>100</v>
      </c>
      <c r="C557" s="937">
        <v>100</v>
      </c>
      <c r="D557" s="937">
        <v>0</v>
      </c>
      <c r="E557" s="937">
        <v>0</v>
      </c>
    </row>
    <row r="558" spans="1:5" ht="32.25" thickBot="1" x14ac:dyDescent="0.25">
      <c r="A558" s="973" t="s">
        <v>781</v>
      </c>
      <c r="B558" s="935">
        <f>B553+B548+B545+B542+B539+B536+B533+B530+B527</f>
        <v>19990</v>
      </c>
      <c r="C558" s="935">
        <f t="shared" ref="C558:E558" si="63">C527+C530+C533+C536+C539+C542+C545+C548+C553</f>
        <v>5100</v>
      </c>
      <c r="D558" s="935">
        <f t="shared" si="63"/>
        <v>0</v>
      </c>
      <c r="E558" s="935">
        <f t="shared" si="63"/>
        <v>0</v>
      </c>
    </row>
    <row r="559" spans="1:5" ht="15.75" x14ac:dyDescent="0.2">
      <c r="A559" s="984" t="s">
        <v>482</v>
      </c>
      <c r="B559" s="979">
        <f>IF(B1517-B1518=0,0,"Error")</f>
        <v>0</v>
      </c>
      <c r="C559" s="979">
        <f>IF(C1517-C1518=0,0,"Error")</f>
        <v>0</v>
      </c>
      <c r="D559" s="979">
        <f>IF(D1517-D1518=0,0,"Error")</f>
        <v>0</v>
      </c>
      <c r="E559" s="979">
        <f>IF(E1517-E1518=0,0,"Error")</f>
        <v>0</v>
      </c>
    </row>
    <row r="560" spans="1:5" ht="34.5" customHeight="1" thickBot="1" x14ac:dyDescent="0.25">
      <c r="A560" s="980" t="s">
        <v>890</v>
      </c>
      <c r="B560" s="2712" t="s">
        <v>891</v>
      </c>
      <c r="C560" s="2712"/>
      <c r="D560" s="2712"/>
      <c r="E560" s="985" t="s">
        <v>892</v>
      </c>
    </row>
    <row r="561" spans="1:5" ht="37.5" customHeight="1" thickBot="1" x14ac:dyDescent="0.25">
      <c r="A561" s="986" t="s">
        <v>427</v>
      </c>
      <c r="B561" s="2706" t="s">
        <v>893</v>
      </c>
      <c r="C561" s="2706"/>
      <c r="D561" s="2706"/>
      <c r="E561" s="2682"/>
    </row>
    <row r="562" spans="1:5" ht="21.75" customHeight="1" thickBot="1" x14ac:dyDescent="0.25">
      <c r="A562" s="987" t="s">
        <v>21</v>
      </c>
      <c r="B562" s="2683" t="s">
        <v>894</v>
      </c>
      <c r="C562" s="2684"/>
      <c r="D562" s="2684"/>
      <c r="E562" s="2685"/>
    </row>
    <row r="563" spans="1:5" ht="15.75" x14ac:dyDescent="0.2">
      <c r="A563" s="2663"/>
      <c r="B563" s="920">
        <v>2023</v>
      </c>
      <c r="C563" s="920">
        <v>2024</v>
      </c>
      <c r="D563" s="920">
        <v>2025</v>
      </c>
      <c r="E563" s="920">
        <v>2026</v>
      </c>
    </row>
    <row r="564" spans="1:5" ht="13.5" thickBot="1" x14ac:dyDescent="0.25">
      <c r="A564" s="2664"/>
      <c r="B564" s="988" t="s">
        <v>22</v>
      </c>
      <c r="C564" s="988" t="s">
        <v>23</v>
      </c>
      <c r="D564" s="988" t="s">
        <v>23</v>
      </c>
      <c r="E564" s="988" t="s">
        <v>23</v>
      </c>
    </row>
    <row r="565" spans="1:5" ht="13.5" thickBot="1" x14ac:dyDescent="0.25">
      <c r="A565" s="987" t="s">
        <v>33</v>
      </c>
      <c r="B565" s="989">
        <v>1</v>
      </c>
      <c r="C565" s="989">
        <v>1</v>
      </c>
      <c r="D565" s="989">
        <v>1</v>
      </c>
      <c r="E565" s="989">
        <v>1</v>
      </c>
    </row>
    <row r="566" spans="1:5" ht="13.5" thickBot="1" x14ac:dyDescent="0.25">
      <c r="A566" s="987" t="s">
        <v>431</v>
      </c>
      <c r="B566" s="989">
        <f>B584</f>
        <v>22970</v>
      </c>
      <c r="C566" s="989">
        <f>C584</f>
        <v>12920</v>
      </c>
      <c r="D566" s="989">
        <f>D584</f>
        <v>0</v>
      </c>
      <c r="E566" s="989">
        <f>E584</f>
        <v>0</v>
      </c>
    </row>
    <row r="567" spans="1:5" ht="13.5" thickBot="1" x14ac:dyDescent="0.25">
      <c r="A567" s="987" t="s">
        <v>432</v>
      </c>
      <c r="B567" s="989">
        <f>B566/B565</f>
        <v>22970</v>
      </c>
      <c r="C567" s="989">
        <f>C566/C565</f>
        <v>12920</v>
      </c>
      <c r="D567" s="989">
        <f>D566/D565</f>
        <v>0</v>
      </c>
      <c r="E567" s="989">
        <v>0</v>
      </c>
    </row>
    <row r="568" spans="1:5" ht="13.5" thickBot="1" x14ac:dyDescent="0.25">
      <c r="A568" s="987" t="s">
        <v>433</v>
      </c>
      <c r="B568" s="990" t="s">
        <v>499</v>
      </c>
      <c r="C568" s="991"/>
      <c r="D568" s="991"/>
      <c r="E568" s="991"/>
    </row>
    <row r="569" spans="1:5" ht="26.25" thickBot="1" x14ac:dyDescent="0.25">
      <c r="A569" s="987" t="s">
        <v>434</v>
      </c>
      <c r="B569" s="990" t="s">
        <v>499</v>
      </c>
      <c r="C569" s="991"/>
      <c r="D569" s="991"/>
      <c r="E569" s="991"/>
    </row>
    <row r="570" spans="1:5" ht="26.25" thickBot="1" x14ac:dyDescent="0.25">
      <c r="A570" s="987" t="s">
        <v>47</v>
      </c>
      <c r="B570" s="990" t="s">
        <v>499</v>
      </c>
      <c r="C570" s="991"/>
      <c r="D570" s="991"/>
      <c r="E570" s="991"/>
    </row>
    <row r="571" spans="1:5" ht="21" customHeight="1" thickBot="1" x14ac:dyDescent="0.25">
      <c r="A571" s="2660" t="s">
        <v>895</v>
      </c>
      <c r="B571" s="2661"/>
      <c r="C571" s="2661"/>
      <c r="D571" s="2661"/>
      <c r="E571" s="2662"/>
    </row>
    <row r="572" spans="1:5" ht="27" customHeight="1" x14ac:dyDescent="0.2">
      <c r="A572" s="2663"/>
      <c r="B572" s="920">
        <v>2023</v>
      </c>
      <c r="C572" s="920">
        <v>2024</v>
      </c>
      <c r="D572" s="920">
        <v>2025</v>
      </c>
      <c r="E572" s="920">
        <v>2026</v>
      </c>
    </row>
    <row r="573" spans="1:5" ht="13.5" thickBot="1" x14ac:dyDescent="0.25">
      <c r="A573" s="2664"/>
      <c r="B573" s="988" t="s">
        <v>22</v>
      </c>
      <c r="C573" s="988" t="s">
        <v>23</v>
      </c>
      <c r="D573" s="988" t="s">
        <v>23</v>
      </c>
      <c r="E573" s="988" t="s">
        <v>23</v>
      </c>
    </row>
    <row r="574" spans="1:5" ht="13.5" thickBot="1" x14ac:dyDescent="0.25">
      <c r="A574" s="992" t="s">
        <v>452</v>
      </c>
      <c r="B574" s="993">
        <f>B575+B576+B577+B578</f>
        <v>0</v>
      </c>
      <c r="C574" s="993">
        <f t="shared" ref="C574:E574" si="64">C575+C576+C577+C578</f>
        <v>0</v>
      </c>
      <c r="D574" s="993">
        <f t="shared" si="64"/>
        <v>0</v>
      </c>
      <c r="E574" s="993">
        <f t="shared" si="64"/>
        <v>0</v>
      </c>
    </row>
    <row r="575" spans="1:5" ht="13.5" thickBot="1" x14ac:dyDescent="0.25">
      <c r="A575" s="994" t="s">
        <v>437</v>
      </c>
      <c r="B575" s="995">
        <v>0</v>
      </c>
      <c r="C575" s="995">
        <v>0</v>
      </c>
      <c r="D575" s="995">
        <v>0</v>
      </c>
      <c r="E575" s="995">
        <v>0</v>
      </c>
    </row>
    <row r="576" spans="1:5" ht="13.5" thickBot="1" x14ac:dyDescent="0.25">
      <c r="A576" s="994" t="s">
        <v>453</v>
      </c>
      <c r="B576" s="993"/>
      <c r="C576" s="996"/>
      <c r="D576" s="996"/>
      <c r="E576" s="996"/>
    </row>
    <row r="577" spans="1:5" ht="13.5" thickBot="1" x14ac:dyDescent="0.25">
      <c r="A577" s="994" t="s">
        <v>454</v>
      </c>
      <c r="B577" s="995"/>
      <c r="C577" s="997"/>
      <c r="D577" s="997"/>
      <c r="E577" s="998"/>
    </row>
    <row r="578" spans="1:5" ht="13.5" thickBot="1" x14ac:dyDescent="0.25">
      <c r="A578" s="994" t="s">
        <v>455</v>
      </c>
      <c r="B578" s="993">
        <v>0</v>
      </c>
      <c r="C578" s="996">
        <v>0</v>
      </c>
      <c r="D578" s="996">
        <v>0</v>
      </c>
      <c r="E578" s="996">
        <v>0</v>
      </c>
    </row>
    <row r="579" spans="1:5" ht="14.25" thickBot="1" x14ac:dyDescent="0.25">
      <c r="A579" s="992" t="s">
        <v>456</v>
      </c>
      <c r="B579" s="999">
        <f>B580+B581+B582+B583</f>
        <v>22970</v>
      </c>
      <c r="C579" s="999">
        <f t="shared" ref="C579:E579" si="65">C580+C581+C582+C583</f>
        <v>12920</v>
      </c>
      <c r="D579" s="999">
        <f t="shared" si="65"/>
        <v>0</v>
      </c>
      <c r="E579" s="999">
        <f t="shared" si="65"/>
        <v>0</v>
      </c>
    </row>
    <row r="580" spans="1:5" ht="13.5" thickBot="1" x14ac:dyDescent="0.25">
      <c r="A580" s="994" t="s">
        <v>437</v>
      </c>
      <c r="B580" s="1000">
        <v>22970</v>
      </c>
      <c r="C580" s="995">
        <v>12920</v>
      </c>
      <c r="D580" s="995">
        <v>0</v>
      </c>
      <c r="E580" s="995">
        <v>0</v>
      </c>
    </row>
    <row r="581" spans="1:5" ht="13.5" thickBot="1" x14ac:dyDescent="0.25">
      <c r="A581" s="994" t="s">
        <v>453</v>
      </c>
      <c r="B581" s="1000"/>
      <c r="C581" s="995"/>
      <c r="D581" s="995"/>
      <c r="E581" s="995"/>
    </row>
    <row r="582" spans="1:5" ht="13.5" thickBot="1" x14ac:dyDescent="0.25">
      <c r="A582" s="994" t="s">
        <v>454</v>
      </c>
      <c r="B582" s="1000"/>
      <c r="C582" s="995"/>
      <c r="D582" s="995"/>
      <c r="E582" s="995"/>
    </row>
    <row r="583" spans="1:5" ht="13.5" thickBot="1" x14ac:dyDescent="0.25">
      <c r="A583" s="994" t="s">
        <v>455</v>
      </c>
      <c r="B583" s="1000"/>
      <c r="C583" s="995"/>
      <c r="D583" s="995"/>
      <c r="E583" s="995"/>
    </row>
    <row r="584" spans="1:5" ht="27.75" thickBot="1" x14ac:dyDescent="0.25">
      <c r="A584" s="1001" t="s">
        <v>896</v>
      </c>
      <c r="B584" s="999">
        <f>B574+B579</f>
        <v>22970</v>
      </c>
      <c r="C584" s="999">
        <f t="shared" ref="C584:E584" si="66">C574+C579</f>
        <v>12920</v>
      </c>
      <c r="D584" s="999">
        <f t="shared" si="66"/>
        <v>0</v>
      </c>
      <c r="E584" s="999">
        <f t="shared" si="66"/>
        <v>0</v>
      </c>
    </row>
    <row r="585" spans="1:5" ht="13.5" thickBot="1" x14ac:dyDescent="0.25">
      <c r="A585" s="1002" t="s">
        <v>482</v>
      </c>
      <c r="B585" s="1003">
        <f>B584-B566</f>
        <v>0</v>
      </c>
      <c r="C585" s="1003">
        <f>C584-C566</f>
        <v>0</v>
      </c>
      <c r="D585" s="1003">
        <f>D584-D566</f>
        <v>0</v>
      </c>
      <c r="E585" s="1003">
        <f>E584-E566</f>
        <v>0</v>
      </c>
    </row>
    <row r="586" spans="1:5" ht="13.5" thickBot="1" x14ac:dyDescent="0.25">
      <c r="A586" s="1004"/>
      <c r="B586" s="1005"/>
      <c r="C586" s="1005"/>
      <c r="D586" s="1005"/>
      <c r="E586" s="1006"/>
    </row>
    <row r="587" spans="1:5" ht="13.5" thickBot="1" x14ac:dyDescent="0.25">
      <c r="A587" s="1007" t="s">
        <v>897</v>
      </c>
      <c r="B587" s="2707" t="s">
        <v>898</v>
      </c>
      <c r="C587" s="2708"/>
      <c r="D587" s="2708"/>
      <c r="E587" s="1008" t="s">
        <v>899</v>
      </c>
    </row>
    <row r="588" spans="1:5" ht="34.5" customHeight="1" thickBot="1" x14ac:dyDescent="0.25">
      <c r="A588" s="987" t="s">
        <v>427</v>
      </c>
      <c r="B588" s="2680" t="s">
        <v>900</v>
      </c>
      <c r="C588" s="2681"/>
      <c r="D588" s="2681"/>
      <c r="E588" s="2682"/>
    </row>
    <row r="589" spans="1:5" ht="13.5" thickBot="1" x14ac:dyDescent="0.25">
      <c r="A589" s="987" t="s">
        <v>21</v>
      </c>
      <c r="B589" s="2683" t="s">
        <v>901</v>
      </c>
      <c r="C589" s="2684"/>
      <c r="D589" s="2684"/>
      <c r="E589" s="2685"/>
    </row>
    <row r="590" spans="1:5" ht="15.75" x14ac:dyDescent="0.2">
      <c r="A590" s="2663"/>
      <c r="B590" s="920">
        <v>2023</v>
      </c>
      <c r="C590" s="920">
        <v>2024</v>
      </c>
      <c r="D590" s="920">
        <v>2025</v>
      </c>
      <c r="E590" s="920">
        <v>2026</v>
      </c>
    </row>
    <row r="591" spans="1:5" ht="13.5" thickBot="1" x14ac:dyDescent="0.25">
      <c r="A591" s="2664"/>
      <c r="B591" s="988" t="s">
        <v>22</v>
      </c>
      <c r="C591" s="988" t="s">
        <v>23</v>
      </c>
      <c r="D591" s="988" t="s">
        <v>23</v>
      </c>
      <c r="E591" s="988" t="s">
        <v>23</v>
      </c>
    </row>
    <row r="592" spans="1:5" ht="13.5" thickBot="1" x14ac:dyDescent="0.25">
      <c r="A592" s="987" t="s">
        <v>33</v>
      </c>
      <c r="B592" s="989">
        <v>1</v>
      </c>
      <c r="C592" s="989">
        <v>1</v>
      </c>
      <c r="D592" s="989">
        <v>0</v>
      </c>
      <c r="E592" s="989">
        <v>0</v>
      </c>
    </row>
    <row r="593" spans="1:5" ht="13.5" thickBot="1" x14ac:dyDescent="0.25">
      <c r="A593" s="987" t="s">
        <v>431</v>
      </c>
      <c r="B593" s="989">
        <f>B611</f>
        <v>2000</v>
      </c>
      <c r="C593" s="989">
        <v>2000</v>
      </c>
      <c r="D593" s="989">
        <f>D611</f>
        <v>0</v>
      </c>
      <c r="E593" s="989">
        <f>E611</f>
        <v>0</v>
      </c>
    </row>
    <row r="594" spans="1:5" ht="13.5" thickBot="1" x14ac:dyDescent="0.25">
      <c r="A594" s="987" t="s">
        <v>432</v>
      </c>
      <c r="B594" s="989">
        <f>B593/B592</f>
        <v>2000</v>
      </c>
      <c r="C594" s="989">
        <v>2000</v>
      </c>
      <c r="D594" s="989"/>
      <c r="E594" s="989"/>
    </row>
    <row r="595" spans="1:5" ht="13.5" thickBot="1" x14ac:dyDescent="0.25">
      <c r="A595" s="987" t="s">
        <v>433</v>
      </c>
      <c r="B595" s="990" t="s">
        <v>499</v>
      </c>
      <c r="C595" s="991"/>
      <c r="D595" s="991"/>
      <c r="E595" s="991"/>
    </row>
    <row r="596" spans="1:5" ht="26.25" thickBot="1" x14ac:dyDescent="0.25">
      <c r="A596" s="987" t="s">
        <v>434</v>
      </c>
      <c r="B596" s="990" t="s">
        <v>499</v>
      </c>
      <c r="C596" s="991"/>
      <c r="D596" s="991"/>
      <c r="E596" s="991"/>
    </row>
    <row r="597" spans="1:5" ht="26.25" hidden="1" thickBot="1" x14ac:dyDescent="0.25">
      <c r="A597" s="987" t="s">
        <v>47</v>
      </c>
      <c r="B597" s="990" t="s">
        <v>499</v>
      </c>
      <c r="C597" s="991"/>
      <c r="D597" s="991"/>
      <c r="E597" s="991"/>
    </row>
    <row r="598" spans="1:5" ht="13.5" hidden="1" thickBot="1" x14ac:dyDescent="0.25">
      <c r="A598" s="2660" t="s">
        <v>902</v>
      </c>
      <c r="B598" s="2661"/>
      <c r="C598" s="2661"/>
      <c r="D598" s="2661"/>
      <c r="E598" s="2662"/>
    </row>
    <row r="599" spans="1:5" ht="15.75" hidden="1" x14ac:dyDescent="0.2">
      <c r="A599" s="2663"/>
      <c r="B599" s="920">
        <v>2023</v>
      </c>
      <c r="C599" s="920">
        <v>2024</v>
      </c>
      <c r="D599" s="920">
        <v>2025</v>
      </c>
      <c r="E599" s="920">
        <v>2026</v>
      </c>
    </row>
    <row r="600" spans="1:5" ht="13.5" hidden="1" thickBot="1" x14ac:dyDescent="0.25">
      <c r="A600" s="2664"/>
      <c r="B600" s="988" t="s">
        <v>22</v>
      </c>
      <c r="C600" s="988" t="s">
        <v>23</v>
      </c>
      <c r="D600" s="988" t="s">
        <v>23</v>
      </c>
      <c r="E600" s="988" t="s">
        <v>23</v>
      </c>
    </row>
    <row r="601" spans="1:5" ht="13.5" hidden="1" thickBot="1" x14ac:dyDescent="0.25">
      <c r="A601" s="992" t="s">
        <v>452</v>
      </c>
      <c r="B601" s="993">
        <f>B602+B603+B604+B605</f>
        <v>0</v>
      </c>
      <c r="C601" s="993">
        <f t="shared" ref="C601:E601" si="67">C602+C603+C604+C605</f>
        <v>0</v>
      </c>
      <c r="D601" s="993">
        <f t="shared" si="67"/>
        <v>0</v>
      </c>
      <c r="E601" s="993">
        <f t="shared" si="67"/>
        <v>0</v>
      </c>
    </row>
    <row r="602" spans="1:5" ht="13.5" hidden="1" thickBot="1" x14ac:dyDescent="0.25">
      <c r="A602" s="994" t="s">
        <v>437</v>
      </c>
      <c r="B602" s="995">
        <v>0</v>
      </c>
      <c r="C602" s="995"/>
      <c r="D602" s="995"/>
      <c r="E602" s="995"/>
    </row>
    <row r="603" spans="1:5" ht="13.5" hidden="1" thickBot="1" x14ac:dyDescent="0.25">
      <c r="A603" s="994" t="s">
        <v>453</v>
      </c>
      <c r="B603" s="993"/>
      <c r="C603" s="996"/>
      <c r="D603" s="996"/>
      <c r="E603" s="996"/>
    </row>
    <row r="604" spans="1:5" ht="13.5" hidden="1" thickBot="1" x14ac:dyDescent="0.25">
      <c r="A604" s="994" t="s">
        <v>454</v>
      </c>
      <c r="B604" s="995"/>
      <c r="C604" s="997"/>
      <c r="D604" s="997"/>
      <c r="E604" s="998"/>
    </row>
    <row r="605" spans="1:5" ht="13.5" hidden="1" thickBot="1" x14ac:dyDescent="0.25">
      <c r="A605" s="994" t="s">
        <v>455</v>
      </c>
      <c r="B605" s="993">
        <v>0</v>
      </c>
      <c r="C605" s="996">
        <v>0</v>
      </c>
      <c r="D605" s="996">
        <v>0</v>
      </c>
      <c r="E605" s="996">
        <v>0</v>
      </c>
    </row>
    <row r="606" spans="1:5" ht="14.25" hidden="1" thickBot="1" x14ac:dyDescent="0.25">
      <c r="A606" s="992" t="s">
        <v>456</v>
      </c>
      <c r="B606" s="999">
        <f>B607+B608+B609+B610</f>
        <v>2000</v>
      </c>
      <c r="C606" s="999">
        <f t="shared" ref="C606:E606" si="68">C607+C608+C609+C610</f>
        <v>0</v>
      </c>
      <c r="D606" s="999">
        <f t="shared" si="68"/>
        <v>0</v>
      </c>
      <c r="E606" s="999">
        <f t="shared" si="68"/>
        <v>0</v>
      </c>
    </row>
    <row r="607" spans="1:5" ht="13.5" hidden="1" thickBot="1" x14ac:dyDescent="0.25">
      <c r="A607" s="994" t="s">
        <v>437</v>
      </c>
      <c r="B607" s="1000">
        <v>2000</v>
      </c>
      <c r="C607" s="995"/>
      <c r="D607" s="995">
        <v>0</v>
      </c>
      <c r="E607" s="995">
        <v>0</v>
      </c>
    </row>
    <row r="608" spans="1:5" ht="13.5" hidden="1" thickBot="1" x14ac:dyDescent="0.25">
      <c r="A608" s="994" t="s">
        <v>453</v>
      </c>
      <c r="B608" s="1000"/>
      <c r="C608" s="995"/>
      <c r="D608" s="995"/>
      <c r="E608" s="995"/>
    </row>
    <row r="609" spans="1:5" ht="13.5" hidden="1" thickBot="1" x14ac:dyDescent="0.25">
      <c r="A609" s="994" t="s">
        <v>454</v>
      </c>
      <c r="B609" s="1000"/>
      <c r="C609" s="995"/>
      <c r="D609" s="995"/>
      <c r="E609" s="995"/>
    </row>
    <row r="610" spans="1:5" ht="13.5" hidden="1" thickBot="1" x14ac:dyDescent="0.25">
      <c r="A610" s="994" t="s">
        <v>455</v>
      </c>
      <c r="B610" s="1000"/>
      <c r="C610" s="995"/>
      <c r="D610" s="995"/>
      <c r="E610" s="995"/>
    </row>
    <row r="611" spans="1:5" ht="27.75" hidden="1" thickBot="1" x14ac:dyDescent="0.25">
      <c r="A611" s="1001" t="s">
        <v>903</v>
      </c>
      <c r="B611" s="999">
        <f>B601+B606</f>
        <v>2000</v>
      </c>
      <c r="C611" s="999">
        <f t="shared" ref="C611:E611" si="69">C601+C606</f>
        <v>0</v>
      </c>
      <c r="D611" s="999">
        <f t="shared" si="69"/>
        <v>0</v>
      </c>
      <c r="E611" s="999">
        <f t="shared" si="69"/>
        <v>0</v>
      </c>
    </row>
    <row r="612" spans="1:5" ht="13.5" hidden="1" thickBot="1" x14ac:dyDescent="0.25">
      <c r="A612" s="1002" t="s">
        <v>482</v>
      </c>
      <c r="B612" s="1003">
        <f>B611-B593</f>
        <v>0</v>
      </c>
      <c r="C612" s="1003">
        <f>C611-C593</f>
        <v>-2000</v>
      </c>
      <c r="D612" s="1003">
        <f>D611-D593</f>
        <v>0</v>
      </c>
      <c r="E612" s="1003">
        <f>E611-E593</f>
        <v>0</v>
      </c>
    </row>
    <row r="613" spans="1:5" ht="13.5" hidden="1" thickBot="1" x14ac:dyDescent="0.25">
      <c r="A613" s="1007" t="s">
        <v>904</v>
      </c>
      <c r="B613" s="2702" t="s">
        <v>905</v>
      </c>
      <c r="C613" s="2703"/>
      <c r="D613" s="2704"/>
      <c r="E613" s="1008" t="s">
        <v>906</v>
      </c>
    </row>
    <row r="614" spans="1:5" ht="13.5" hidden="1" thickBot="1" x14ac:dyDescent="0.25">
      <c r="A614" s="987" t="s">
        <v>427</v>
      </c>
      <c r="B614" s="2705" t="s">
        <v>907</v>
      </c>
      <c r="C614" s="2706"/>
      <c r="D614" s="2706"/>
      <c r="E614" s="2682"/>
    </row>
    <row r="615" spans="1:5" ht="13.5" hidden="1" thickBot="1" x14ac:dyDescent="0.25">
      <c r="A615" s="987" t="s">
        <v>21</v>
      </c>
      <c r="B615" s="2683" t="s">
        <v>908</v>
      </c>
      <c r="C615" s="2684"/>
      <c r="D615" s="2684"/>
      <c r="E615" s="2685"/>
    </row>
    <row r="616" spans="1:5" ht="15.75" hidden="1" x14ac:dyDescent="0.2">
      <c r="A616" s="2663"/>
      <c r="B616" s="920">
        <v>2023</v>
      </c>
      <c r="C616" s="920">
        <v>2024</v>
      </c>
      <c r="D616" s="920">
        <v>2025</v>
      </c>
      <c r="E616" s="920">
        <v>2026</v>
      </c>
    </row>
    <row r="617" spans="1:5" ht="13.5" hidden="1" thickBot="1" x14ac:dyDescent="0.25">
      <c r="A617" s="2664"/>
      <c r="B617" s="988" t="s">
        <v>22</v>
      </c>
      <c r="C617" s="988" t="s">
        <v>23</v>
      </c>
      <c r="D617" s="988" t="s">
        <v>23</v>
      </c>
      <c r="E617" s="988" t="s">
        <v>23</v>
      </c>
    </row>
    <row r="618" spans="1:5" ht="13.5" hidden="1" thickBot="1" x14ac:dyDescent="0.25">
      <c r="A618" s="987" t="s">
        <v>33</v>
      </c>
      <c r="B618" s="989">
        <v>0</v>
      </c>
      <c r="C618" s="989">
        <v>0</v>
      </c>
      <c r="D618" s="989">
        <v>0</v>
      </c>
      <c r="E618" s="989">
        <v>0</v>
      </c>
    </row>
    <row r="619" spans="1:5" ht="13.5" hidden="1" thickBot="1" x14ac:dyDescent="0.25">
      <c r="A619" s="987" t="s">
        <v>431</v>
      </c>
      <c r="B619" s="989">
        <f>B637</f>
        <v>0</v>
      </c>
      <c r="C619" s="989">
        <f>C637</f>
        <v>0</v>
      </c>
      <c r="D619" s="989">
        <f>D637</f>
        <v>0</v>
      </c>
      <c r="E619" s="989">
        <f>E637</f>
        <v>0</v>
      </c>
    </row>
    <row r="620" spans="1:5" ht="13.5" hidden="1" thickBot="1" x14ac:dyDescent="0.25">
      <c r="A620" s="987" t="s">
        <v>432</v>
      </c>
      <c r="B620" s="989">
        <v>0</v>
      </c>
      <c r="C620" s="989"/>
      <c r="D620" s="989"/>
      <c r="E620" s="989"/>
    </row>
    <row r="621" spans="1:5" ht="13.5" hidden="1" thickBot="1" x14ac:dyDescent="0.25">
      <c r="A621" s="987" t="s">
        <v>433</v>
      </c>
      <c r="B621" s="990" t="s">
        <v>499</v>
      </c>
      <c r="C621" s="991"/>
      <c r="D621" s="991"/>
      <c r="E621" s="991"/>
    </row>
    <row r="622" spans="1:5" ht="26.25" hidden="1" thickBot="1" x14ac:dyDescent="0.25">
      <c r="A622" s="987" t="s">
        <v>434</v>
      </c>
      <c r="B622" s="990" t="s">
        <v>499</v>
      </c>
      <c r="C622" s="991"/>
      <c r="D622" s="991"/>
      <c r="E622" s="991"/>
    </row>
    <row r="623" spans="1:5" ht="26.25" hidden="1" thickBot="1" x14ac:dyDescent="0.25">
      <c r="A623" s="987" t="s">
        <v>47</v>
      </c>
      <c r="B623" s="990" t="s">
        <v>499</v>
      </c>
      <c r="C623" s="991"/>
      <c r="D623" s="991"/>
      <c r="E623" s="991"/>
    </row>
    <row r="624" spans="1:5" ht="13.5" hidden="1" thickBot="1" x14ac:dyDescent="0.25">
      <c r="A624" s="2660" t="s">
        <v>909</v>
      </c>
      <c r="B624" s="2661"/>
      <c r="C624" s="2661"/>
      <c r="D624" s="2661"/>
      <c r="E624" s="2662"/>
    </row>
    <row r="625" spans="1:5" ht="15.75" hidden="1" x14ac:dyDescent="0.2">
      <c r="A625" s="2663"/>
      <c r="B625" s="920">
        <v>2023</v>
      </c>
      <c r="C625" s="920">
        <v>2024</v>
      </c>
      <c r="D625" s="920">
        <v>2025</v>
      </c>
      <c r="E625" s="920">
        <v>2026</v>
      </c>
    </row>
    <row r="626" spans="1:5" ht="13.5" hidden="1" thickBot="1" x14ac:dyDescent="0.25">
      <c r="A626" s="2664"/>
      <c r="B626" s="988" t="s">
        <v>22</v>
      </c>
      <c r="C626" s="988" t="s">
        <v>23</v>
      </c>
      <c r="D626" s="988" t="s">
        <v>23</v>
      </c>
      <c r="E626" s="988" t="s">
        <v>23</v>
      </c>
    </row>
    <row r="627" spans="1:5" ht="13.5" hidden="1" thickBot="1" x14ac:dyDescent="0.25">
      <c r="A627" s="992" t="s">
        <v>452</v>
      </c>
      <c r="B627" s="993">
        <f>B628+B629+B630+B631</f>
        <v>0</v>
      </c>
      <c r="C627" s="993">
        <f t="shared" ref="C627:E627" si="70">C628+C629+C630+C631</f>
        <v>0</v>
      </c>
      <c r="D627" s="993">
        <f t="shared" si="70"/>
        <v>0</v>
      </c>
      <c r="E627" s="993">
        <f t="shared" si="70"/>
        <v>0</v>
      </c>
    </row>
    <row r="628" spans="1:5" ht="13.5" hidden="1" thickBot="1" x14ac:dyDescent="0.25">
      <c r="A628" s="994" t="s">
        <v>437</v>
      </c>
      <c r="B628" s="995">
        <v>0</v>
      </c>
      <c r="C628" s="995">
        <v>0</v>
      </c>
      <c r="D628" s="995">
        <v>0</v>
      </c>
      <c r="E628" s="995">
        <v>0</v>
      </c>
    </row>
    <row r="629" spans="1:5" ht="13.5" hidden="1" thickBot="1" x14ac:dyDescent="0.25">
      <c r="A629" s="994" t="s">
        <v>453</v>
      </c>
      <c r="B629" s="993"/>
      <c r="C629" s="996"/>
      <c r="D629" s="996"/>
      <c r="E629" s="996"/>
    </row>
    <row r="630" spans="1:5" ht="13.5" hidden="1" thickBot="1" x14ac:dyDescent="0.25">
      <c r="A630" s="994" t="s">
        <v>454</v>
      </c>
      <c r="B630" s="995"/>
      <c r="C630" s="997"/>
      <c r="D630" s="997"/>
      <c r="E630" s="998"/>
    </row>
    <row r="631" spans="1:5" ht="13.5" hidden="1" thickBot="1" x14ac:dyDescent="0.25">
      <c r="A631" s="994" t="s">
        <v>455</v>
      </c>
      <c r="B631" s="993">
        <v>0</v>
      </c>
      <c r="C631" s="996">
        <v>0</v>
      </c>
      <c r="D631" s="996">
        <v>0</v>
      </c>
      <c r="E631" s="996">
        <v>0</v>
      </c>
    </row>
    <row r="632" spans="1:5" ht="14.25" hidden="1" thickBot="1" x14ac:dyDescent="0.25">
      <c r="A632" s="992" t="s">
        <v>456</v>
      </c>
      <c r="B632" s="999">
        <f>B633+B634+B635+B636</f>
        <v>0</v>
      </c>
      <c r="C632" s="999">
        <f t="shared" ref="C632:E632" si="71">C633+C634+C635+C636</f>
        <v>0</v>
      </c>
      <c r="D632" s="999">
        <f t="shared" si="71"/>
        <v>0</v>
      </c>
      <c r="E632" s="999">
        <f t="shared" si="71"/>
        <v>0</v>
      </c>
    </row>
    <row r="633" spans="1:5" ht="13.5" hidden="1" thickBot="1" x14ac:dyDescent="0.25">
      <c r="A633" s="994" t="s">
        <v>437</v>
      </c>
      <c r="B633" s="1000"/>
      <c r="C633" s="995">
        <v>0</v>
      </c>
      <c r="D633" s="995">
        <v>0</v>
      </c>
      <c r="E633" s="995">
        <v>0</v>
      </c>
    </row>
    <row r="634" spans="1:5" ht="13.5" hidden="1" thickBot="1" x14ac:dyDescent="0.25">
      <c r="A634" s="994" t="s">
        <v>453</v>
      </c>
      <c r="B634" s="1000"/>
      <c r="C634" s="995"/>
      <c r="D634" s="995"/>
      <c r="E634" s="995"/>
    </row>
    <row r="635" spans="1:5" ht="13.5" hidden="1" thickBot="1" x14ac:dyDescent="0.25">
      <c r="A635" s="994" t="s">
        <v>454</v>
      </c>
      <c r="B635" s="1000"/>
      <c r="C635" s="995"/>
      <c r="D635" s="995"/>
      <c r="E635" s="995"/>
    </row>
    <row r="636" spans="1:5" ht="13.5" hidden="1" thickBot="1" x14ac:dyDescent="0.25">
      <c r="A636" s="994" t="s">
        <v>455</v>
      </c>
      <c r="B636" s="1000"/>
      <c r="C636" s="995"/>
      <c r="D636" s="995"/>
      <c r="E636" s="995"/>
    </row>
    <row r="637" spans="1:5" ht="27.75" hidden="1" thickBot="1" x14ac:dyDescent="0.25">
      <c r="A637" s="1001" t="s">
        <v>910</v>
      </c>
      <c r="B637" s="999">
        <f>B627+B632</f>
        <v>0</v>
      </c>
      <c r="C637" s="999">
        <f t="shared" ref="C637:E637" si="72">C627+C632</f>
        <v>0</v>
      </c>
      <c r="D637" s="999">
        <f t="shared" si="72"/>
        <v>0</v>
      </c>
      <c r="E637" s="999">
        <f t="shared" si="72"/>
        <v>0</v>
      </c>
    </row>
    <row r="638" spans="1:5" ht="13.5" hidden="1" thickBot="1" x14ac:dyDescent="0.25">
      <c r="A638" s="1002" t="s">
        <v>482</v>
      </c>
      <c r="B638" s="1003">
        <f>B637-B619</f>
        <v>0</v>
      </c>
      <c r="C638" s="1003">
        <f>C637-C619</f>
        <v>0</v>
      </c>
      <c r="D638" s="1003">
        <f>D637-D619</f>
        <v>0</v>
      </c>
      <c r="E638" s="1003">
        <f>E637-E619</f>
        <v>0</v>
      </c>
    </row>
    <row r="639" spans="1:5" ht="13.5" hidden="1" thickBot="1" x14ac:dyDescent="0.25">
      <c r="A639" s="1004"/>
      <c r="B639" s="1005"/>
      <c r="C639" s="1005"/>
      <c r="D639" s="1005"/>
      <c r="E639" s="1006"/>
    </row>
    <row r="640" spans="1:5" ht="13.5" hidden="1" thickBot="1" x14ac:dyDescent="0.25">
      <c r="A640" s="1007" t="s">
        <v>911</v>
      </c>
      <c r="B640" s="2693" t="s">
        <v>912</v>
      </c>
      <c r="C640" s="2694"/>
      <c r="D640" s="2695"/>
      <c r="E640" s="1009" t="s">
        <v>913</v>
      </c>
    </row>
    <row r="641" spans="1:5" ht="13.5" hidden="1" thickBot="1" x14ac:dyDescent="0.25">
      <c r="A641" s="1010" t="s">
        <v>427</v>
      </c>
      <c r="B641" s="2696" t="s">
        <v>914</v>
      </c>
      <c r="C641" s="2697"/>
      <c r="D641" s="2697"/>
      <c r="E641" s="2698"/>
    </row>
    <row r="642" spans="1:5" ht="13.5" hidden="1" thickBot="1" x14ac:dyDescent="0.25">
      <c r="A642" s="987" t="s">
        <v>21</v>
      </c>
      <c r="B642" s="2699"/>
      <c r="C642" s="2700"/>
      <c r="D642" s="2700"/>
      <c r="E642" s="2701"/>
    </row>
    <row r="643" spans="1:5" ht="15.75" hidden="1" x14ac:dyDescent="0.2">
      <c r="A643" s="2663"/>
      <c r="B643" s="920">
        <v>2023</v>
      </c>
      <c r="C643" s="920">
        <v>2024</v>
      </c>
      <c r="D643" s="920">
        <v>2025</v>
      </c>
      <c r="E643" s="920">
        <v>2026</v>
      </c>
    </row>
    <row r="644" spans="1:5" ht="13.5" hidden="1" thickBot="1" x14ac:dyDescent="0.25">
      <c r="A644" s="2664"/>
      <c r="B644" s="988" t="s">
        <v>22</v>
      </c>
      <c r="C644" s="988" t="s">
        <v>23</v>
      </c>
      <c r="D644" s="988" t="s">
        <v>23</v>
      </c>
      <c r="E644" s="988" t="s">
        <v>23</v>
      </c>
    </row>
    <row r="645" spans="1:5" ht="13.5" hidden="1" thickBot="1" x14ac:dyDescent="0.25">
      <c r="A645" s="987" t="s">
        <v>33</v>
      </c>
      <c r="B645" s="989">
        <v>0</v>
      </c>
      <c r="C645" s="989">
        <v>0</v>
      </c>
      <c r="D645" s="989">
        <v>0</v>
      </c>
      <c r="E645" s="989">
        <v>0</v>
      </c>
    </row>
    <row r="646" spans="1:5" ht="13.5" hidden="1" thickBot="1" x14ac:dyDescent="0.25">
      <c r="A646" s="987" t="s">
        <v>431</v>
      </c>
      <c r="B646" s="989">
        <f>B664</f>
        <v>2000</v>
      </c>
      <c r="C646" s="989">
        <f>C664</f>
        <v>2000</v>
      </c>
      <c r="D646" s="989">
        <f>D664</f>
        <v>0</v>
      </c>
      <c r="E646" s="989">
        <f>E664</f>
        <v>0</v>
      </c>
    </row>
    <row r="647" spans="1:5" ht="13.5" hidden="1" thickBot="1" x14ac:dyDescent="0.25">
      <c r="A647" s="987" t="s">
        <v>432</v>
      </c>
      <c r="B647" s="989"/>
      <c r="C647" s="989"/>
      <c r="D647" s="989"/>
      <c r="E647" s="989"/>
    </row>
    <row r="648" spans="1:5" ht="13.5" hidden="1" thickBot="1" x14ac:dyDescent="0.25">
      <c r="A648" s="987" t="s">
        <v>433</v>
      </c>
      <c r="B648" s="990" t="s">
        <v>499</v>
      </c>
      <c r="C648" s="991"/>
      <c r="D648" s="991"/>
      <c r="E648" s="991"/>
    </row>
    <row r="649" spans="1:5" ht="26.25" hidden="1" thickBot="1" x14ac:dyDescent="0.25">
      <c r="A649" s="987" t="s">
        <v>434</v>
      </c>
      <c r="B649" s="990" t="s">
        <v>499</v>
      </c>
      <c r="C649" s="991"/>
      <c r="D649" s="991"/>
      <c r="E649" s="991"/>
    </row>
    <row r="650" spans="1:5" ht="66.75" customHeight="1" thickBot="1" x14ac:dyDescent="0.25">
      <c r="A650" s="987" t="s">
        <v>47</v>
      </c>
      <c r="B650" s="990" t="s">
        <v>499</v>
      </c>
      <c r="C650" s="991"/>
      <c r="D650" s="991"/>
      <c r="E650" s="991"/>
    </row>
    <row r="651" spans="1:5" ht="39.75" customHeight="1" thickBot="1" x14ac:dyDescent="0.25">
      <c r="A651" s="2660" t="s">
        <v>902</v>
      </c>
      <c r="B651" s="2661"/>
      <c r="C651" s="2661"/>
      <c r="D651" s="2661"/>
      <c r="E651" s="2662"/>
    </row>
    <row r="652" spans="1:5" ht="15.75" x14ac:dyDescent="0.2">
      <c r="A652" s="2663"/>
      <c r="B652" s="920">
        <v>2023</v>
      </c>
      <c r="C652" s="920">
        <v>2024</v>
      </c>
      <c r="D652" s="920">
        <v>2025</v>
      </c>
      <c r="E652" s="920">
        <v>2026</v>
      </c>
    </row>
    <row r="653" spans="1:5" ht="13.5" thickBot="1" x14ac:dyDescent="0.25">
      <c r="A653" s="2664"/>
      <c r="B653" s="988" t="s">
        <v>22</v>
      </c>
      <c r="C653" s="988" t="s">
        <v>23</v>
      </c>
      <c r="D653" s="988" t="s">
        <v>23</v>
      </c>
      <c r="E653" s="988" t="s">
        <v>23</v>
      </c>
    </row>
    <row r="654" spans="1:5" ht="13.5" thickBot="1" x14ac:dyDescent="0.25">
      <c r="A654" s="992" t="s">
        <v>452</v>
      </c>
      <c r="B654" s="993">
        <f>B655+B656+B657+B658</f>
        <v>0</v>
      </c>
      <c r="C654" s="993">
        <f t="shared" ref="C654:E654" si="73">C655+C656+C657+C658</f>
        <v>0</v>
      </c>
      <c r="D654" s="993">
        <f t="shared" si="73"/>
        <v>0</v>
      </c>
      <c r="E654" s="993">
        <f t="shared" si="73"/>
        <v>0</v>
      </c>
    </row>
    <row r="655" spans="1:5" ht="13.5" thickBot="1" x14ac:dyDescent="0.25">
      <c r="A655" s="994" t="s">
        <v>437</v>
      </c>
      <c r="B655" s="995">
        <v>0</v>
      </c>
      <c r="C655" s="995"/>
      <c r="D655" s="995"/>
      <c r="E655" s="995"/>
    </row>
    <row r="656" spans="1:5" ht="13.5" thickBot="1" x14ac:dyDescent="0.25">
      <c r="A656" s="994" t="s">
        <v>453</v>
      </c>
      <c r="B656" s="993"/>
      <c r="C656" s="996"/>
      <c r="D656" s="996"/>
      <c r="E656" s="996"/>
    </row>
    <row r="657" spans="1:5" ht="13.5" thickBot="1" x14ac:dyDescent="0.25">
      <c r="A657" s="994" t="s">
        <v>454</v>
      </c>
      <c r="B657" s="995"/>
      <c r="C657" s="997"/>
      <c r="D657" s="997"/>
      <c r="E657" s="998"/>
    </row>
    <row r="658" spans="1:5" ht="13.5" thickBot="1" x14ac:dyDescent="0.25">
      <c r="A658" s="994" t="s">
        <v>455</v>
      </c>
      <c r="B658" s="993">
        <v>0</v>
      </c>
      <c r="C658" s="996">
        <v>0</v>
      </c>
      <c r="D658" s="996">
        <v>0</v>
      </c>
      <c r="E658" s="996">
        <v>0</v>
      </c>
    </row>
    <row r="659" spans="1:5" ht="14.25" thickBot="1" x14ac:dyDescent="0.25">
      <c r="A659" s="992" t="s">
        <v>456</v>
      </c>
      <c r="B659" s="999">
        <f>B660+B661+B662+B663</f>
        <v>2000</v>
      </c>
      <c r="C659" s="999">
        <f t="shared" ref="C659:E659" si="74">C660+C661+C662+C663</f>
        <v>2000</v>
      </c>
      <c r="D659" s="999">
        <f t="shared" si="74"/>
        <v>0</v>
      </c>
      <c r="E659" s="999">
        <f t="shared" si="74"/>
        <v>0</v>
      </c>
    </row>
    <row r="660" spans="1:5" ht="13.5" thickBot="1" x14ac:dyDescent="0.25">
      <c r="A660" s="994" t="s">
        <v>437</v>
      </c>
      <c r="B660" s="1000">
        <v>2000</v>
      </c>
      <c r="C660" s="995">
        <v>2000</v>
      </c>
      <c r="D660" s="995">
        <v>0</v>
      </c>
      <c r="E660" s="995">
        <v>0</v>
      </c>
    </row>
    <row r="661" spans="1:5" ht="13.5" thickBot="1" x14ac:dyDescent="0.25">
      <c r="A661" s="994" t="s">
        <v>453</v>
      </c>
      <c r="B661" s="1000"/>
      <c r="C661" s="995"/>
      <c r="D661" s="995"/>
      <c r="E661" s="995"/>
    </row>
    <row r="662" spans="1:5" ht="13.5" thickBot="1" x14ac:dyDescent="0.25">
      <c r="A662" s="994" t="s">
        <v>454</v>
      </c>
      <c r="B662" s="1000"/>
      <c r="C662" s="995"/>
      <c r="D662" s="995"/>
      <c r="E662" s="995"/>
    </row>
    <row r="663" spans="1:5" ht="13.5" thickBot="1" x14ac:dyDescent="0.25">
      <c r="A663" s="994" t="s">
        <v>455</v>
      </c>
      <c r="B663" s="1000"/>
      <c r="C663" s="995"/>
      <c r="D663" s="995"/>
      <c r="E663" s="995"/>
    </row>
    <row r="664" spans="1:5" ht="27.75" thickBot="1" x14ac:dyDescent="0.25">
      <c r="A664" s="1001" t="s">
        <v>903</v>
      </c>
      <c r="B664" s="999">
        <f>B654+B659</f>
        <v>2000</v>
      </c>
      <c r="C664" s="999">
        <f t="shared" ref="C664:E664" si="75">C654+C659</f>
        <v>2000</v>
      </c>
      <c r="D664" s="999">
        <f t="shared" si="75"/>
        <v>0</v>
      </c>
      <c r="E664" s="999">
        <f t="shared" si="75"/>
        <v>0</v>
      </c>
    </row>
    <row r="665" spans="1:5" ht="13.5" thickBot="1" x14ac:dyDescent="0.25">
      <c r="A665" s="1002" t="s">
        <v>482</v>
      </c>
      <c r="B665" s="1003">
        <f>B664-B646</f>
        <v>0</v>
      </c>
      <c r="C665" s="1003">
        <f>C664-C646</f>
        <v>0</v>
      </c>
      <c r="D665" s="1003">
        <f>D664-D646</f>
        <v>0</v>
      </c>
      <c r="E665" s="1003">
        <f>E664-E646</f>
        <v>0</v>
      </c>
    </row>
    <row r="666" spans="1:5" ht="37.5" customHeight="1" thickBot="1" x14ac:dyDescent="0.25">
      <c r="A666" s="1007" t="s">
        <v>904</v>
      </c>
      <c r="B666" s="2686" t="s">
        <v>915</v>
      </c>
      <c r="C666" s="2687"/>
      <c r="D666" s="2688"/>
      <c r="E666" s="1011" t="s">
        <v>916</v>
      </c>
    </row>
    <row r="667" spans="1:5" ht="40.5" customHeight="1" thickBot="1" x14ac:dyDescent="0.25">
      <c r="A667" s="1010" t="s">
        <v>427</v>
      </c>
      <c r="B667" s="2689" t="s">
        <v>917</v>
      </c>
      <c r="C667" s="2689"/>
      <c r="D667" s="2689"/>
      <c r="E667" s="2689"/>
    </row>
    <row r="668" spans="1:5" ht="13.5" thickBot="1" x14ac:dyDescent="0.25">
      <c r="A668" s="987" t="s">
        <v>21</v>
      </c>
      <c r="B668" s="2690"/>
      <c r="C668" s="2691"/>
      <c r="D668" s="2691"/>
      <c r="E668" s="2692"/>
    </row>
    <row r="669" spans="1:5" ht="15.75" x14ac:dyDescent="0.2">
      <c r="A669" s="2663"/>
      <c r="B669" s="920">
        <v>2023</v>
      </c>
      <c r="C669" s="920">
        <v>2024</v>
      </c>
      <c r="D669" s="920">
        <v>2025</v>
      </c>
      <c r="E669" s="920">
        <v>2026</v>
      </c>
    </row>
    <row r="670" spans="1:5" ht="13.5" thickBot="1" x14ac:dyDescent="0.25">
      <c r="A670" s="2664"/>
      <c r="B670" s="988" t="s">
        <v>22</v>
      </c>
      <c r="C670" s="988" t="s">
        <v>23</v>
      </c>
      <c r="D670" s="988" t="s">
        <v>23</v>
      </c>
      <c r="E670" s="988" t="s">
        <v>23</v>
      </c>
    </row>
    <row r="671" spans="1:5" ht="13.5" thickBot="1" x14ac:dyDescent="0.25">
      <c r="A671" s="987" t="s">
        <v>33</v>
      </c>
      <c r="B671" s="989">
        <v>1</v>
      </c>
      <c r="C671" s="989">
        <v>1</v>
      </c>
      <c r="D671" s="989">
        <v>0</v>
      </c>
      <c r="E671" s="989">
        <v>0</v>
      </c>
    </row>
    <row r="672" spans="1:5" ht="13.5" thickBot="1" x14ac:dyDescent="0.25">
      <c r="A672" s="987" t="s">
        <v>431</v>
      </c>
      <c r="B672" s="989">
        <f>B690</f>
        <v>7650</v>
      </c>
      <c r="C672" s="989">
        <f>C690</f>
        <v>1450</v>
      </c>
      <c r="D672" s="989">
        <f>D690</f>
        <v>0</v>
      </c>
      <c r="E672" s="989">
        <f>E690</f>
        <v>0</v>
      </c>
    </row>
    <row r="673" spans="1:9" ht="13.5" thickBot="1" x14ac:dyDescent="0.25">
      <c r="A673" s="987" t="s">
        <v>432</v>
      </c>
      <c r="B673" s="989">
        <f>B672/B671</f>
        <v>7650</v>
      </c>
      <c r="C673" s="989">
        <f>C672/C671</f>
        <v>1450</v>
      </c>
      <c r="D673" s="989"/>
      <c r="E673" s="989"/>
    </row>
    <row r="674" spans="1:9" ht="13.5" thickBot="1" x14ac:dyDescent="0.25">
      <c r="A674" s="987" t="s">
        <v>433</v>
      </c>
      <c r="B674" s="990" t="s">
        <v>499</v>
      </c>
      <c r="C674" s="991"/>
      <c r="D674" s="991"/>
      <c r="E674" s="991"/>
    </row>
    <row r="675" spans="1:9" ht="27.75" customHeight="1" thickBot="1" x14ac:dyDescent="0.25">
      <c r="A675" s="987" t="s">
        <v>434</v>
      </c>
      <c r="B675" s="990" t="s">
        <v>499</v>
      </c>
      <c r="C675" s="991"/>
      <c r="D675" s="991"/>
      <c r="E675" s="991"/>
    </row>
    <row r="676" spans="1:9" ht="34.5" customHeight="1" thickBot="1" x14ac:dyDescent="0.25">
      <c r="A676" s="987" t="s">
        <v>47</v>
      </c>
      <c r="B676" s="990" t="s">
        <v>499</v>
      </c>
      <c r="C676" s="991"/>
      <c r="D676" s="991"/>
      <c r="E676" s="991"/>
    </row>
    <row r="677" spans="1:9" ht="13.5" thickBot="1" x14ac:dyDescent="0.25">
      <c r="A677" s="2660" t="s">
        <v>909</v>
      </c>
      <c r="B677" s="2661"/>
      <c r="C677" s="2661"/>
      <c r="D677" s="2661"/>
      <c r="E677" s="2662"/>
    </row>
    <row r="678" spans="1:9" ht="15.75" x14ac:dyDescent="0.2">
      <c r="A678" s="2663"/>
      <c r="B678" s="920">
        <v>2023</v>
      </c>
      <c r="C678" s="920">
        <v>2024</v>
      </c>
      <c r="D678" s="920">
        <v>2025</v>
      </c>
      <c r="E678" s="920">
        <v>2026</v>
      </c>
    </row>
    <row r="679" spans="1:9" ht="13.5" thickBot="1" x14ac:dyDescent="0.25">
      <c r="A679" s="2664"/>
      <c r="B679" s="988" t="s">
        <v>22</v>
      </c>
      <c r="C679" s="988" t="s">
        <v>23</v>
      </c>
      <c r="D679" s="988" t="s">
        <v>23</v>
      </c>
      <c r="E679" s="988" t="s">
        <v>23</v>
      </c>
    </row>
    <row r="680" spans="1:9" ht="13.5" thickBot="1" x14ac:dyDescent="0.25">
      <c r="A680" s="992" t="s">
        <v>452</v>
      </c>
      <c r="B680" s="993">
        <f>B681+B682+B683+B684</f>
        <v>0</v>
      </c>
      <c r="C680" s="993">
        <f t="shared" ref="C680:E680" si="76">C681+C682+C683+C684</f>
        <v>0</v>
      </c>
      <c r="D680" s="993">
        <f t="shared" si="76"/>
        <v>0</v>
      </c>
      <c r="E680" s="993">
        <f t="shared" si="76"/>
        <v>0</v>
      </c>
    </row>
    <row r="681" spans="1:9" ht="13.5" thickBot="1" x14ac:dyDescent="0.25">
      <c r="A681" s="994" t="s">
        <v>437</v>
      </c>
      <c r="B681" s="995">
        <v>0</v>
      </c>
      <c r="C681" s="995"/>
      <c r="D681" s="995"/>
      <c r="E681" s="995"/>
    </row>
    <row r="682" spans="1:9" ht="13.5" thickBot="1" x14ac:dyDescent="0.25">
      <c r="A682" s="994" t="s">
        <v>453</v>
      </c>
      <c r="B682" s="993"/>
      <c r="C682" s="996"/>
      <c r="D682" s="996"/>
      <c r="E682" s="996"/>
      <c r="G682" s="917"/>
    </row>
    <row r="683" spans="1:9" ht="13.5" thickBot="1" x14ac:dyDescent="0.25">
      <c r="A683" s="994" t="s">
        <v>454</v>
      </c>
      <c r="B683" s="995"/>
      <c r="C683" s="997"/>
      <c r="D683" s="997"/>
      <c r="E683" s="998"/>
    </row>
    <row r="684" spans="1:9" ht="13.5" thickBot="1" x14ac:dyDescent="0.25">
      <c r="A684" s="994" t="s">
        <v>455</v>
      </c>
      <c r="B684" s="993">
        <v>0</v>
      </c>
      <c r="C684" s="996">
        <v>0</v>
      </c>
      <c r="D684" s="996">
        <v>0</v>
      </c>
      <c r="E684" s="996">
        <v>0</v>
      </c>
      <c r="F684" s="917"/>
      <c r="G684" s="917"/>
      <c r="H684" s="917"/>
      <c r="I684" s="917"/>
    </row>
    <row r="685" spans="1:9" ht="14.25" thickBot="1" x14ac:dyDescent="0.25">
      <c r="A685" s="992" t="s">
        <v>456</v>
      </c>
      <c r="B685" s="999">
        <f>B686+B687+B688+B689</f>
        <v>7650</v>
      </c>
      <c r="C685" s="999">
        <f t="shared" ref="C685:E685" si="77">C686+C687+C688+C689</f>
        <v>1450</v>
      </c>
      <c r="D685" s="999">
        <f t="shared" si="77"/>
        <v>0</v>
      </c>
      <c r="E685" s="999">
        <f t="shared" si="77"/>
        <v>0</v>
      </c>
    </row>
    <row r="686" spans="1:9" ht="13.5" thickBot="1" x14ac:dyDescent="0.25">
      <c r="A686" s="994" t="s">
        <v>437</v>
      </c>
      <c r="B686" s="1000">
        <v>0</v>
      </c>
      <c r="C686" s="995">
        <v>0</v>
      </c>
      <c r="D686" s="995">
        <v>0</v>
      </c>
      <c r="E686" s="995">
        <v>0</v>
      </c>
    </row>
    <row r="687" spans="1:9" ht="13.5" thickBot="1" x14ac:dyDescent="0.25">
      <c r="A687" s="994" t="s">
        <v>453</v>
      </c>
      <c r="B687" s="1000"/>
      <c r="C687" s="995"/>
      <c r="D687" s="995"/>
      <c r="E687" s="995"/>
    </row>
    <row r="688" spans="1:9" ht="13.5" thickBot="1" x14ac:dyDescent="0.25">
      <c r="A688" s="994" t="s">
        <v>454</v>
      </c>
      <c r="B688" s="1000"/>
      <c r="C688" s="995"/>
      <c r="D688" s="995"/>
      <c r="E688" s="995"/>
    </row>
    <row r="689" spans="1:8" ht="13.5" thickBot="1" x14ac:dyDescent="0.25">
      <c r="A689" s="994" t="s">
        <v>455</v>
      </c>
      <c r="B689" s="1000">
        <v>7650</v>
      </c>
      <c r="C689" s="995">
        <v>1450</v>
      </c>
      <c r="D689" s="995">
        <v>0</v>
      </c>
      <c r="E689" s="995">
        <v>0</v>
      </c>
    </row>
    <row r="690" spans="1:8" ht="27.75" thickBot="1" x14ac:dyDescent="0.25">
      <c r="A690" s="1001" t="s">
        <v>910</v>
      </c>
      <c r="B690" s="999">
        <f>B680+B685</f>
        <v>7650</v>
      </c>
      <c r="C690" s="993">
        <f t="shared" ref="C690:E690" si="78">C680+C685</f>
        <v>1450</v>
      </c>
      <c r="D690" s="993">
        <f t="shared" si="78"/>
        <v>0</v>
      </c>
      <c r="E690" s="993">
        <f t="shared" si="78"/>
        <v>0</v>
      </c>
    </row>
    <row r="691" spans="1:8" ht="21.75" customHeight="1" thickBot="1" x14ac:dyDescent="0.25">
      <c r="A691" s="1007" t="s">
        <v>911</v>
      </c>
      <c r="B691" s="2678" t="s">
        <v>918</v>
      </c>
      <c r="C691" s="2679"/>
      <c r="D691" s="2679"/>
      <c r="E691" s="1012"/>
      <c r="F691" s="883" t="s">
        <v>919</v>
      </c>
    </row>
    <row r="692" spans="1:8" ht="38.25" customHeight="1" thickBot="1" x14ac:dyDescent="0.25">
      <c r="A692" s="987" t="s">
        <v>427</v>
      </c>
      <c r="B692" s="2680" t="s">
        <v>920</v>
      </c>
      <c r="C692" s="2681"/>
      <c r="D692" s="2681"/>
      <c r="E692" s="2682"/>
    </row>
    <row r="693" spans="1:8" ht="13.5" thickBot="1" x14ac:dyDescent="0.25">
      <c r="A693" s="987" t="s">
        <v>21</v>
      </c>
      <c r="B693" s="2683" t="s">
        <v>921</v>
      </c>
      <c r="C693" s="2684"/>
      <c r="D693" s="2684"/>
      <c r="E693" s="2685"/>
    </row>
    <row r="694" spans="1:8" ht="15.75" x14ac:dyDescent="0.2">
      <c r="A694" s="2663"/>
      <c r="B694" s="920">
        <v>2023</v>
      </c>
      <c r="C694" s="920">
        <v>2024</v>
      </c>
      <c r="D694" s="920">
        <v>2025</v>
      </c>
      <c r="E694" s="920">
        <v>2026</v>
      </c>
    </row>
    <row r="695" spans="1:8" ht="13.5" thickBot="1" x14ac:dyDescent="0.25">
      <c r="A695" s="2664"/>
      <c r="B695" s="988" t="s">
        <v>22</v>
      </c>
      <c r="C695" s="988" t="s">
        <v>23</v>
      </c>
      <c r="D695" s="988" t="s">
        <v>23</v>
      </c>
      <c r="E695" s="988" t="s">
        <v>23</v>
      </c>
    </row>
    <row r="696" spans="1:8" ht="13.5" thickBot="1" x14ac:dyDescent="0.25">
      <c r="A696" s="987" t="s">
        <v>33</v>
      </c>
      <c r="B696" s="989">
        <v>0</v>
      </c>
      <c r="C696" s="989">
        <v>1</v>
      </c>
      <c r="D696" s="989">
        <v>1</v>
      </c>
      <c r="E696" s="989">
        <v>1</v>
      </c>
    </row>
    <row r="697" spans="1:8" ht="13.5" thickBot="1" x14ac:dyDescent="0.25">
      <c r="A697" s="987" t="s">
        <v>431</v>
      </c>
      <c r="B697" s="989">
        <f>B715</f>
        <v>0</v>
      </c>
      <c r="C697" s="989">
        <f>C715</f>
        <v>39780</v>
      </c>
      <c r="D697" s="989">
        <f>D715</f>
        <v>39780</v>
      </c>
      <c r="E697" s="989">
        <f>E715</f>
        <v>39780</v>
      </c>
    </row>
    <row r="698" spans="1:8" ht="13.5" thickBot="1" x14ac:dyDescent="0.25">
      <c r="A698" s="987" t="s">
        <v>432</v>
      </c>
      <c r="B698" s="989">
        <v>0</v>
      </c>
      <c r="C698" s="989">
        <f>C697/C696</f>
        <v>39780</v>
      </c>
      <c r="D698" s="989">
        <f t="shared" ref="D698:E698" si="79">D697/D696</f>
        <v>39780</v>
      </c>
      <c r="E698" s="989">
        <f t="shared" si="79"/>
        <v>39780</v>
      </c>
    </row>
    <row r="699" spans="1:8" ht="13.5" thickBot="1" x14ac:dyDescent="0.25">
      <c r="A699" s="987" t="s">
        <v>433</v>
      </c>
      <c r="B699" s="990" t="s">
        <v>499</v>
      </c>
      <c r="C699" s="991"/>
      <c r="D699" s="991"/>
      <c r="E699" s="991"/>
    </row>
    <row r="700" spans="1:8" ht="26.25" thickBot="1" x14ac:dyDescent="0.25">
      <c r="A700" s="987" t="s">
        <v>434</v>
      </c>
      <c r="B700" s="990" t="s">
        <v>499</v>
      </c>
      <c r="C700" s="991"/>
      <c r="D700" s="991"/>
      <c r="E700" s="991"/>
    </row>
    <row r="701" spans="1:8" ht="26.25" thickBot="1" x14ac:dyDescent="0.25">
      <c r="A701" s="987" t="s">
        <v>47</v>
      </c>
      <c r="B701" s="990" t="s">
        <v>499</v>
      </c>
      <c r="C701" s="991"/>
      <c r="D701" s="991"/>
      <c r="E701" s="991"/>
    </row>
    <row r="702" spans="1:8" ht="13.5" thickBot="1" x14ac:dyDescent="0.25">
      <c r="A702" s="2660" t="s">
        <v>922</v>
      </c>
      <c r="B702" s="2661"/>
      <c r="C702" s="2661"/>
      <c r="D702" s="2661"/>
      <c r="E702" s="2662"/>
    </row>
    <row r="703" spans="1:8" ht="15.75" x14ac:dyDescent="0.2">
      <c r="A703" s="2663"/>
      <c r="B703" s="920">
        <v>2023</v>
      </c>
      <c r="C703" s="920">
        <v>2024</v>
      </c>
      <c r="D703" s="920">
        <v>2025</v>
      </c>
      <c r="E703" s="920">
        <v>2026</v>
      </c>
    </row>
    <row r="704" spans="1:8" ht="13.5" thickBot="1" x14ac:dyDescent="0.25">
      <c r="A704" s="2664"/>
      <c r="B704" s="988" t="s">
        <v>22</v>
      </c>
      <c r="C704" s="988" t="s">
        <v>23</v>
      </c>
      <c r="D704" s="988" t="s">
        <v>23</v>
      </c>
      <c r="E704" s="988" t="s">
        <v>23</v>
      </c>
      <c r="F704" s="917"/>
      <c r="H704" s="917"/>
    </row>
    <row r="705" spans="1:8" ht="13.5" thickBot="1" x14ac:dyDescent="0.25">
      <c r="A705" s="992" t="s">
        <v>452</v>
      </c>
      <c r="B705" s="993">
        <f>B706+B707+B708+B709</f>
        <v>0</v>
      </c>
      <c r="C705" s="993">
        <f t="shared" ref="C705:E705" si="80">C706+C707+C708+C709</f>
        <v>0</v>
      </c>
      <c r="D705" s="993">
        <f t="shared" si="80"/>
        <v>0</v>
      </c>
      <c r="E705" s="993">
        <f t="shared" si="80"/>
        <v>0</v>
      </c>
      <c r="H705" s="917"/>
    </row>
    <row r="706" spans="1:8" ht="13.5" thickBot="1" x14ac:dyDescent="0.25">
      <c r="A706" s="994" t="s">
        <v>437</v>
      </c>
      <c r="B706" s="995">
        <v>0</v>
      </c>
      <c r="C706" s="995">
        <v>0</v>
      </c>
      <c r="D706" s="995">
        <v>0</v>
      </c>
      <c r="E706" s="995">
        <v>0</v>
      </c>
      <c r="G706" s="917"/>
    </row>
    <row r="707" spans="1:8" ht="13.5" thickBot="1" x14ac:dyDescent="0.25">
      <c r="A707" s="994" t="s">
        <v>453</v>
      </c>
      <c r="B707" s="993"/>
      <c r="C707" s="996"/>
      <c r="D707" s="996"/>
      <c r="E707" s="996"/>
      <c r="H707" s="917"/>
    </row>
    <row r="708" spans="1:8" ht="13.5" thickBot="1" x14ac:dyDescent="0.25">
      <c r="A708" s="994" t="s">
        <v>454</v>
      </c>
      <c r="B708" s="995"/>
      <c r="C708" s="997"/>
      <c r="D708" s="997"/>
      <c r="E708" s="998"/>
    </row>
    <row r="709" spans="1:8" ht="13.5" thickBot="1" x14ac:dyDescent="0.25">
      <c r="A709" s="994" t="s">
        <v>455</v>
      </c>
      <c r="B709" s="993">
        <v>0</v>
      </c>
      <c r="C709" s="996">
        <v>0</v>
      </c>
      <c r="D709" s="996">
        <v>0</v>
      </c>
      <c r="E709" s="996">
        <v>0</v>
      </c>
    </row>
    <row r="710" spans="1:8" ht="12.75" customHeight="1" thickBot="1" x14ac:dyDescent="0.25">
      <c r="A710" s="992" t="s">
        <v>456</v>
      </c>
      <c r="B710" s="999">
        <f>B711+B712+B713+B714</f>
        <v>0</v>
      </c>
      <c r="C710" s="999">
        <f t="shared" ref="C710:E710" si="81">C711+C712+C713+C714</f>
        <v>39780</v>
      </c>
      <c r="D710" s="999">
        <f t="shared" si="81"/>
        <v>39780</v>
      </c>
      <c r="E710" s="999">
        <f t="shared" si="81"/>
        <v>39780</v>
      </c>
      <c r="F710" s="1013"/>
    </row>
    <row r="711" spans="1:8" ht="13.5" thickBot="1" x14ac:dyDescent="0.25">
      <c r="A711" s="994" t="s">
        <v>437</v>
      </c>
      <c r="B711" s="1000"/>
      <c r="C711" s="995"/>
      <c r="D711" s="995">
        <v>0</v>
      </c>
      <c r="E711" s="995">
        <v>0</v>
      </c>
      <c r="F711" s="1013"/>
    </row>
    <row r="712" spans="1:8" ht="13.5" thickBot="1" x14ac:dyDescent="0.25">
      <c r="A712" s="994" t="s">
        <v>453</v>
      </c>
      <c r="B712" s="1000"/>
      <c r="C712" s="995">
        <v>39780</v>
      </c>
      <c r="D712" s="995">
        <v>39780</v>
      </c>
      <c r="E712" s="995">
        <v>39780</v>
      </c>
      <c r="F712" s="1013"/>
    </row>
    <row r="713" spans="1:8" ht="13.5" thickBot="1" x14ac:dyDescent="0.25">
      <c r="A713" s="994" t="s">
        <v>454</v>
      </c>
      <c r="B713" s="1000"/>
      <c r="C713" s="995"/>
      <c r="D713" s="995"/>
      <c r="E713" s="995"/>
    </row>
    <row r="714" spans="1:8" ht="40.5" customHeight="1" thickBot="1" x14ac:dyDescent="0.25">
      <c r="A714" s="994" t="s">
        <v>455</v>
      </c>
      <c r="B714" s="1000"/>
      <c r="C714" s="995"/>
      <c r="D714" s="995"/>
      <c r="E714" s="995"/>
    </row>
    <row r="715" spans="1:8" ht="27.75" thickBot="1" x14ac:dyDescent="0.25">
      <c r="A715" s="1001" t="s">
        <v>923</v>
      </c>
      <c r="B715" s="999">
        <f>B705+B710</f>
        <v>0</v>
      </c>
      <c r="C715" s="999">
        <f t="shared" ref="C715:E715" si="82">C705+C710</f>
        <v>39780</v>
      </c>
      <c r="D715" s="999">
        <f t="shared" si="82"/>
        <v>39780</v>
      </c>
      <c r="E715" s="999">
        <f t="shared" si="82"/>
        <v>39780</v>
      </c>
    </row>
    <row r="716" spans="1:8" ht="21.75" customHeight="1" thickBot="1" x14ac:dyDescent="0.25">
      <c r="A716" s="1007" t="s">
        <v>924</v>
      </c>
      <c r="B716" s="2674" t="s">
        <v>925</v>
      </c>
      <c r="C716" s="2674"/>
      <c r="D716" s="2674"/>
      <c r="E716" s="1014"/>
      <c r="F716" s="883" t="s">
        <v>919</v>
      </c>
    </row>
    <row r="717" spans="1:8" ht="39" customHeight="1" thickBot="1" x14ac:dyDescent="0.25">
      <c r="A717" s="987" t="s">
        <v>427</v>
      </c>
      <c r="B717" s="2675" t="s">
        <v>849</v>
      </c>
      <c r="C717" s="2676"/>
      <c r="D717" s="2676"/>
      <c r="E717" s="2677"/>
    </row>
    <row r="718" spans="1:8" ht="16.5" thickBot="1" x14ac:dyDescent="0.25">
      <c r="A718" s="987" t="s">
        <v>21</v>
      </c>
      <c r="B718" s="2671" t="s">
        <v>843</v>
      </c>
      <c r="C718" s="2672"/>
      <c r="D718" s="2672"/>
      <c r="E718" s="2673"/>
    </row>
    <row r="719" spans="1:8" ht="15.75" x14ac:dyDescent="0.2">
      <c r="A719" s="2663"/>
      <c r="B719" s="920">
        <v>2023</v>
      </c>
      <c r="C719" s="920">
        <v>2024</v>
      </c>
      <c r="D719" s="920">
        <v>2025</v>
      </c>
      <c r="E719" s="920">
        <v>2026</v>
      </c>
    </row>
    <row r="720" spans="1:8" ht="13.5" thickBot="1" x14ac:dyDescent="0.25">
      <c r="A720" s="2664"/>
      <c r="B720" s="988" t="s">
        <v>22</v>
      </c>
      <c r="C720" s="988" t="s">
        <v>23</v>
      </c>
      <c r="D720" s="988" t="s">
        <v>23</v>
      </c>
      <c r="E720" s="988" t="s">
        <v>23</v>
      </c>
    </row>
    <row r="721" spans="1:8" ht="13.5" thickBot="1" x14ac:dyDescent="0.25">
      <c r="A721" s="987" t="s">
        <v>33</v>
      </c>
      <c r="B721" s="989">
        <v>0</v>
      </c>
      <c r="C721" s="989">
        <v>1</v>
      </c>
      <c r="D721" s="989">
        <v>1</v>
      </c>
      <c r="E721" s="989">
        <v>1</v>
      </c>
    </row>
    <row r="722" spans="1:8" ht="13.5" thickBot="1" x14ac:dyDescent="0.25">
      <c r="A722" s="987" t="s">
        <v>431</v>
      </c>
      <c r="B722" s="989">
        <f>B740</f>
        <v>0</v>
      </c>
      <c r="C722" s="989">
        <f>C740</f>
        <v>0</v>
      </c>
      <c r="D722" s="989">
        <f>D740</f>
        <v>10000</v>
      </c>
      <c r="E722" s="989">
        <f>E740</f>
        <v>10000</v>
      </c>
    </row>
    <row r="723" spans="1:8" ht="13.5" thickBot="1" x14ac:dyDescent="0.25">
      <c r="A723" s="987" t="s">
        <v>432</v>
      </c>
      <c r="B723" s="989" t="e">
        <f>B722/B721</f>
        <v>#DIV/0!</v>
      </c>
      <c r="C723" s="989">
        <f>C722/C721</f>
        <v>0</v>
      </c>
      <c r="D723" s="989">
        <f t="shared" ref="D723:E723" si="83">D722/D721</f>
        <v>10000</v>
      </c>
      <c r="E723" s="989">
        <f t="shared" si="83"/>
        <v>10000</v>
      </c>
    </row>
    <row r="724" spans="1:8" ht="13.5" thickBot="1" x14ac:dyDescent="0.25">
      <c r="A724" s="987" t="s">
        <v>433</v>
      </c>
      <c r="B724" s="990" t="s">
        <v>499</v>
      </c>
      <c r="C724" s="991"/>
      <c r="D724" s="991"/>
      <c r="E724" s="991"/>
    </row>
    <row r="725" spans="1:8" ht="26.25" thickBot="1" x14ac:dyDescent="0.25">
      <c r="A725" s="987" t="s">
        <v>434</v>
      </c>
      <c r="B725" s="990" t="s">
        <v>499</v>
      </c>
      <c r="C725" s="991"/>
      <c r="D725" s="991"/>
      <c r="E725" s="991"/>
    </row>
    <row r="726" spans="1:8" ht="26.25" thickBot="1" x14ac:dyDescent="0.25">
      <c r="A726" s="987" t="s">
        <v>47</v>
      </c>
      <c r="B726" s="990" t="s">
        <v>499</v>
      </c>
      <c r="C726" s="991"/>
      <c r="D726" s="991"/>
      <c r="E726" s="991"/>
    </row>
    <row r="727" spans="1:8" ht="13.5" thickBot="1" x14ac:dyDescent="0.25">
      <c r="A727" s="2660" t="s">
        <v>926</v>
      </c>
      <c r="B727" s="2661"/>
      <c r="C727" s="2661"/>
      <c r="D727" s="2661"/>
      <c r="E727" s="2662"/>
    </row>
    <row r="728" spans="1:8" ht="15.75" x14ac:dyDescent="0.2">
      <c r="A728" s="2663"/>
      <c r="B728" s="920">
        <v>2023</v>
      </c>
      <c r="C728" s="920">
        <v>2024</v>
      </c>
      <c r="D728" s="920">
        <v>2025</v>
      </c>
      <c r="E728" s="920">
        <v>2026</v>
      </c>
    </row>
    <row r="729" spans="1:8" ht="13.5" thickBot="1" x14ac:dyDescent="0.25">
      <c r="A729" s="2664"/>
      <c r="B729" s="988" t="s">
        <v>22</v>
      </c>
      <c r="C729" s="988" t="s">
        <v>23</v>
      </c>
      <c r="D729" s="988" t="s">
        <v>23</v>
      </c>
      <c r="E729" s="988" t="s">
        <v>23</v>
      </c>
    </row>
    <row r="730" spans="1:8" ht="13.5" thickBot="1" x14ac:dyDescent="0.25">
      <c r="A730" s="992" t="s">
        <v>452</v>
      </c>
      <c r="B730" s="993">
        <f>B731+B732+B733+B734</f>
        <v>0</v>
      </c>
      <c r="C730" s="993">
        <f t="shared" ref="C730:E730" si="84">C731+C732+C733+C734</f>
        <v>0</v>
      </c>
      <c r="D730" s="993">
        <f t="shared" si="84"/>
        <v>0</v>
      </c>
      <c r="E730" s="993">
        <f t="shared" si="84"/>
        <v>0</v>
      </c>
    </row>
    <row r="731" spans="1:8" ht="13.5" thickBot="1" x14ac:dyDescent="0.25">
      <c r="A731" s="994" t="s">
        <v>437</v>
      </c>
      <c r="B731" s="995">
        <v>0</v>
      </c>
      <c r="C731" s="995"/>
      <c r="D731" s="995"/>
      <c r="E731" s="995"/>
      <c r="G731" s="917"/>
      <c r="H731" s="917"/>
    </row>
    <row r="732" spans="1:8" ht="13.5" thickBot="1" x14ac:dyDescent="0.25">
      <c r="A732" s="994" t="s">
        <v>453</v>
      </c>
      <c r="B732" s="993"/>
      <c r="C732" s="996"/>
      <c r="D732" s="996"/>
      <c r="E732" s="996"/>
    </row>
    <row r="733" spans="1:8" ht="13.5" thickBot="1" x14ac:dyDescent="0.25">
      <c r="A733" s="994" t="s">
        <v>454</v>
      </c>
      <c r="B733" s="995"/>
      <c r="C733" s="997"/>
      <c r="D733" s="997"/>
      <c r="E733" s="998"/>
    </row>
    <row r="734" spans="1:8" ht="13.5" thickBot="1" x14ac:dyDescent="0.25">
      <c r="A734" s="994" t="s">
        <v>455</v>
      </c>
      <c r="B734" s="993">
        <v>0</v>
      </c>
      <c r="C734" s="996">
        <v>0</v>
      </c>
      <c r="D734" s="996">
        <v>0</v>
      </c>
      <c r="E734" s="996">
        <v>0</v>
      </c>
    </row>
    <row r="735" spans="1:8" ht="14.25" thickBot="1" x14ac:dyDescent="0.25">
      <c r="A735" s="992" t="s">
        <v>456</v>
      </c>
      <c r="B735" s="999">
        <f>B736+B737+B738+B739</f>
        <v>0</v>
      </c>
      <c r="C735" s="999">
        <f t="shared" ref="C735:E735" si="85">C736+C737+C738+C739</f>
        <v>0</v>
      </c>
      <c r="D735" s="999">
        <f t="shared" si="85"/>
        <v>10000</v>
      </c>
      <c r="E735" s="999">
        <f t="shared" si="85"/>
        <v>10000</v>
      </c>
      <c r="H735" s="917"/>
    </row>
    <row r="736" spans="1:8" ht="13.5" thickBot="1" x14ac:dyDescent="0.25">
      <c r="A736" s="994" t="s">
        <v>437</v>
      </c>
      <c r="B736" s="1000"/>
      <c r="C736" s="995"/>
      <c r="D736" s="995">
        <v>0</v>
      </c>
      <c r="E736" s="995">
        <v>0</v>
      </c>
    </row>
    <row r="737" spans="1:9" ht="13.5" thickBot="1" x14ac:dyDescent="0.25">
      <c r="A737" s="994" t="s">
        <v>453</v>
      </c>
      <c r="B737" s="1000"/>
      <c r="C737" s="995"/>
      <c r="D737" s="995">
        <v>10000</v>
      </c>
      <c r="E737" s="995">
        <v>10000</v>
      </c>
    </row>
    <row r="738" spans="1:9" ht="13.5" thickBot="1" x14ac:dyDescent="0.25">
      <c r="A738" s="994" t="s">
        <v>454</v>
      </c>
      <c r="B738" s="1000"/>
      <c r="C738" s="995"/>
      <c r="D738" s="995"/>
      <c r="E738" s="995"/>
    </row>
    <row r="739" spans="1:9" ht="13.5" thickBot="1" x14ac:dyDescent="0.25">
      <c r="A739" s="994" t="s">
        <v>455</v>
      </c>
      <c r="B739" s="1000"/>
      <c r="C739" s="995"/>
      <c r="D739" s="995"/>
      <c r="E739" s="995"/>
    </row>
    <row r="740" spans="1:9" ht="43.5" customHeight="1" thickBot="1" x14ac:dyDescent="0.25">
      <c r="A740" s="1001" t="s">
        <v>927</v>
      </c>
      <c r="B740" s="999">
        <f>B730+B735</f>
        <v>0</v>
      </c>
      <c r="C740" s="999">
        <f t="shared" ref="C740:E740" si="86">C730+C735</f>
        <v>0</v>
      </c>
      <c r="D740" s="999">
        <f t="shared" si="86"/>
        <v>10000</v>
      </c>
      <c r="E740" s="999">
        <f t="shared" si="86"/>
        <v>10000</v>
      </c>
    </row>
    <row r="741" spans="1:9" ht="31.5" customHeight="1" thickBot="1" x14ac:dyDescent="0.25">
      <c r="A741" s="1007" t="s">
        <v>928</v>
      </c>
      <c r="B741" s="2665" t="s">
        <v>929</v>
      </c>
      <c r="C741" s="2666"/>
      <c r="D741" s="2667"/>
      <c r="E741" s="1015"/>
      <c r="F741" s="883" t="s">
        <v>919</v>
      </c>
    </row>
    <row r="742" spans="1:9" ht="39" customHeight="1" thickBot="1" x14ac:dyDescent="0.3">
      <c r="A742" s="987" t="s">
        <v>427</v>
      </c>
      <c r="B742" s="2668" t="s">
        <v>853</v>
      </c>
      <c r="C742" s="2669"/>
      <c r="D742" s="2669"/>
      <c r="E742" s="2670"/>
    </row>
    <row r="743" spans="1:9" ht="16.5" thickBot="1" x14ac:dyDescent="0.25">
      <c r="A743" s="987" t="s">
        <v>21</v>
      </c>
      <c r="B743" s="2671" t="s">
        <v>843</v>
      </c>
      <c r="C743" s="2672"/>
      <c r="D743" s="2672"/>
      <c r="E743" s="2673"/>
    </row>
    <row r="744" spans="1:9" ht="15.75" x14ac:dyDescent="0.2">
      <c r="A744" s="2663"/>
      <c r="B744" s="920">
        <v>2023</v>
      </c>
      <c r="C744" s="920">
        <v>2024</v>
      </c>
      <c r="D744" s="920">
        <v>2025</v>
      </c>
      <c r="E744" s="920">
        <v>2026</v>
      </c>
    </row>
    <row r="745" spans="1:9" ht="13.5" thickBot="1" x14ac:dyDescent="0.25">
      <c r="A745" s="2664"/>
      <c r="B745" s="988" t="s">
        <v>22</v>
      </c>
      <c r="C745" s="988" t="s">
        <v>23</v>
      </c>
      <c r="D745" s="988" t="s">
        <v>23</v>
      </c>
      <c r="E745" s="988" t="s">
        <v>23</v>
      </c>
    </row>
    <row r="746" spans="1:9" ht="13.5" thickBot="1" x14ac:dyDescent="0.25">
      <c r="A746" s="987" t="s">
        <v>33</v>
      </c>
      <c r="B746" s="989">
        <v>0</v>
      </c>
      <c r="C746" s="989">
        <v>1</v>
      </c>
      <c r="D746" s="989">
        <v>1</v>
      </c>
      <c r="E746" s="989">
        <v>1</v>
      </c>
    </row>
    <row r="747" spans="1:9" ht="13.5" thickBot="1" x14ac:dyDescent="0.25">
      <c r="A747" s="987" t="s">
        <v>431</v>
      </c>
      <c r="B747" s="989">
        <f>B765</f>
        <v>0</v>
      </c>
      <c r="C747" s="989">
        <f>C765</f>
        <v>0</v>
      </c>
      <c r="D747" s="989">
        <f>D765</f>
        <v>31000</v>
      </c>
      <c r="E747" s="989">
        <f>E765</f>
        <v>31000</v>
      </c>
      <c r="H747" s="917"/>
    </row>
    <row r="748" spans="1:9" ht="13.5" thickBot="1" x14ac:dyDescent="0.25">
      <c r="A748" s="987" t="s">
        <v>432</v>
      </c>
      <c r="B748" s="989" t="e">
        <f>B747/B746</f>
        <v>#DIV/0!</v>
      </c>
      <c r="C748" s="989">
        <f>C747/C746</f>
        <v>0</v>
      </c>
      <c r="D748" s="989">
        <f t="shared" ref="D748:E748" si="87">D747/D746</f>
        <v>31000</v>
      </c>
      <c r="E748" s="989">
        <f t="shared" si="87"/>
        <v>31000</v>
      </c>
    </row>
    <row r="749" spans="1:9" ht="13.5" thickBot="1" x14ac:dyDescent="0.25">
      <c r="A749" s="987" t="s">
        <v>433</v>
      </c>
      <c r="B749" s="990" t="s">
        <v>499</v>
      </c>
      <c r="C749" s="991"/>
      <c r="D749" s="991"/>
      <c r="E749" s="991"/>
      <c r="G749" s="917"/>
    </row>
    <row r="750" spans="1:9" ht="26.25" thickBot="1" x14ac:dyDescent="0.25">
      <c r="A750" s="987" t="s">
        <v>434</v>
      </c>
      <c r="B750" s="990" t="s">
        <v>499</v>
      </c>
      <c r="C750" s="991"/>
      <c r="D750" s="991"/>
      <c r="E750" s="991"/>
      <c r="I750" s="917"/>
    </row>
    <row r="751" spans="1:9" ht="26.25" thickBot="1" x14ac:dyDescent="0.25">
      <c r="A751" s="987" t="s">
        <v>47</v>
      </c>
      <c r="B751" s="990" t="s">
        <v>499</v>
      </c>
      <c r="C751" s="991"/>
      <c r="D751" s="991"/>
      <c r="E751" s="991"/>
    </row>
    <row r="752" spans="1:9" ht="13.5" thickBot="1" x14ac:dyDescent="0.25">
      <c r="A752" s="2660" t="s">
        <v>930</v>
      </c>
      <c r="B752" s="2661"/>
      <c r="C752" s="2661"/>
      <c r="D752" s="2661"/>
      <c r="E752" s="2662"/>
      <c r="H752" s="917"/>
    </row>
    <row r="753" spans="1:5" ht="15.75" x14ac:dyDescent="0.2">
      <c r="A753" s="2663"/>
      <c r="B753" s="920">
        <v>2023</v>
      </c>
      <c r="C753" s="920">
        <v>2024</v>
      </c>
      <c r="D753" s="920">
        <v>2025</v>
      </c>
      <c r="E753" s="920">
        <v>2026</v>
      </c>
    </row>
    <row r="754" spans="1:5" ht="13.5" thickBot="1" x14ac:dyDescent="0.25">
      <c r="A754" s="2664"/>
      <c r="B754" s="988" t="s">
        <v>22</v>
      </c>
      <c r="C754" s="988" t="s">
        <v>23</v>
      </c>
      <c r="D754" s="988" t="s">
        <v>23</v>
      </c>
      <c r="E754" s="988" t="s">
        <v>23</v>
      </c>
    </row>
    <row r="755" spans="1:5" ht="13.5" thickBot="1" x14ac:dyDescent="0.25">
      <c r="A755" s="992" t="s">
        <v>452</v>
      </c>
      <c r="B755" s="993">
        <f>B756+B757+B758+B759</f>
        <v>0</v>
      </c>
      <c r="C755" s="993">
        <f t="shared" ref="C755:E755" si="88">C756+C757+C758+C759</f>
        <v>0</v>
      </c>
      <c r="D755" s="993">
        <f t="shared" si="88"/>
        <v>0</v>
      </c>
      <c r="E755" s="993">
        <f t="shared" si="88"/>
        <v>0</v>
      </c>
    </row>
    <row r="756" spans="1:5" ht="13.5" thickBot="1" x14ac:dyDescent="0.25">
      <c r="A756" s="994" t="s">
        <v>437</v>
      </c>
      <c r="B756" s="995">
        <v>0</v>
      </c>
      <c r="C756" s="995"/>
      <c r="D756" s="995"/>
      <c r="E756" s="995"/>
    </row>
    <row r="757" spans="1:5" ht="13.5" thickBot="1" x14ac:dyDescent="0.25">
      <c r="A757" s="994" t="s">
        <v>453</v>
      </c>
      <c r="B757" s="993"/>
      <c r="C757" s="996"/>
      <c r="D757" s="996"/>
      <c r="E757" s="996"/>
    </row>
    <row r="758" spans="1:5" ht="13.5" thickBot="1" x14ac:dyDescent="0.25">
      <c r="A758" s="994" t="s">
        <v>454</v>
      </c>
      <c r="B758" s="995"/>
      <c r="C758" s="997"/>
      <c r="D758" s="997"/>
      <c r="E758" s="998"/>
    </row>
    <row r="759" spans="1:5" ht="13.5" thickBot="1" x14ac:dyDescent="0.25">
      <c r="A759" s="994" t="s">
        <v>455</v>
      </c>
      <c r="B759" s="993">
        <v>0</v>
      </c>
      <c r="C759" s="996">
        <v>0</v>
      </c>
      <c r="D759" s="996">
        <v>0</v>
      </c>
      <c r="E759" s="996">
        <v>0</v>
      </c>
    </row>
    <row r="760" spans="1:5" ht="14.25" thickBot="1" x14ac:dyDescent="0.25">
      <c r="A760" s="992" t="s">
        <v>456</v>
      </c>
      <c r="B760" s="999">
        <f>B761+B762+B763+B764</f>
        <v>0</v>
      </c>
      <c r="C760" s="999">
        <f t="shared" ref="C760:E760" si="89">C761+C762+C763+C764</f>
        <v>0</v>
      </c>
      <c r="D760" s="999">
        <f t="shared" si="89"/>
        <v>31000</v>
      </c>
      <c r="E760" s="999">
        <f t="shared" si="89"/>
        <v>31000</v>
      </c>
    </row>
    <row r="761" spans="1:5" ht="13.5" thickBot="1" x14ac:dyDescent="0.25">
      <c r="A761" s="994" t="s">
        <v>437</v>
      </c>
      <c r="B761" s="1000"/>
      <c r="C761" s="995"/>
      <c r="D761" s="995">
        <v>0</v>
      </c>
      <c r="E761" s="995">
        <v>0</v>
      </c>
    </row>
    <row r="762" spans="1:5" ht="13.5" thickBot="1" x14ac:dyDescent="0.25">
      <c r="A762" s="994" t="s">
        <v>453</v>
      </c>
      <c r="B762" s="1000"/>
      <c r="C762" s="995"/>
      <c r="D762" s="995">
        <v>31000</v>
      </c>
      <c r="E762" s="995">
        <v>31000</v>
      </c>
    </row>
    <row r="763" spans="1:5" ht="13.5" thickBot="1" x14ac:dyDescent="0.25">
      <c r="A763" s="994" t="s">
        <v>454</v>
      </c>
      <c r="B763" s="1000"/>
      <c r="C763" s="995"/>
      <c r="D763" s="995"/>
      <c r="E763" s="995"/>
    </row>
    <row r="764" spans="1:5" ht="13.5" thickBot="1" x14ac:dyDescent="0.25">
      <c r="A764" s="994" t="s">
        <v>455</v>
      </c>
      <c r="B764" s="1000"/>
      <c r="C764" s="995"/>
      <c r="D764" s="995"/>
      <c r="E764" s="995"/>
    </row>
    <row r="765" spans="1:5" ht="27.75" thickBot="1" x14ac:dyDescent="0.25">
      <c r="A765" s="1001" t="s">
        <v>931</v>
      </c>
      <c r="B765" s="999">
        <f>B755+B760</f>
        <v>0</v>
      </c>
      <c r="C765" s="999">
        <f t="shared" ref="C765:E765" si="90">C755+C760</f>
        <v>0</v>
      </c>
      <c r="D765" s="999">
        <f t="shared" si="90"/>
        <v>31000</v>
      </c>
      <c r="E765" s="999">
        <f t="shared" si="90"/>
        <v>31000</v>
      </c>
    </row>
    <row r="766" spans="1:5" ht="13.5" thickBot="1" x14ac:dyDescent="0.25">
      <c r="A766" s="1002" t="s">
        <v>482</v>
      </c>
      <c r="B766" s="1003">
        <f>B690-B672</f>
        <v>0</v>
      </c>
      <c r="C766" s="1003">
        <f>C690-C672</f>
        <v>0</v>
      </c>
      <c r="D766" s="1003">
        <f>D690-D672</f>
        <v>0</v>
      </c>
      <c r="E766" s="1003">
        <f>E690-E672</f>
        <v>0</v>
      </c>
    </row>
    <row r="767" spans="1:5" ht="39" thickBot="1" x14ac:dyDescent="0.25">
      <c r="A767" s="1016" t="s">
        <v>475</v>
      </c>
      <c r="B767" s="1017">
        <f>B769+B772+B775+B781+B784+B787+B790+B795</f>
        <v>363544</v>
      </c>
      <c r="C767" s="1017">
        <f>C769+C772+C775+C778+C781+C784+C787+C790+C795</f>
        <v>252165</v>
      </c>
      <c r="D767" s="1017">
        <f t="shared" ref="D767:E767" si="91">D769+D772+D775+D781+D784+D787+D790+D795</f>
        <v>226044</v>
      </c>
      <c r="E767" s="1017">
        <f t="shared" si="91"/>
        <v>226044</v>
      </c>
    </row>
    <row r="768" spans="1:5" ht="39" thickBot="1" x14ac:dyDescent="0.25">
      <c r="A768" s="1016" t="s">
        <v>476</v>
      </c>
      <c r="B768" s="1017">
        <f>B770+B771+B773+B774+B776+B777+B779+B780+B782+B783+B785+B786+B788+B789+B791+B792+B793+B794+B796+B797+B798+B799</f>
        <v>363544</v>
      </c>
      <c r="C768" s="1017">
        <f t="shared" ref="C768:E768" si="92">C770+C771+C773+C774+C776+C777+C779+C780+C782+C783+C785+C786+C788+C789+C791+C792+C793+C794+C796+C797+C798+C799</f>
        <v>252165</v>
      </c>
      <c r="D768" s="1017">
        <f t="shared" si="92"/>
        <v>226044</v>
      </c>
      <c r="E768" s="1017">
        <f t="shared" si="92"/>
        <v>226044</v>
      </c>
    </row>
    <row r="769" spans="1:5" ht="13.5" thickBot="1" x14ac:dyDescent="0.25">
      <c r="A769" s="992" t="s">
        <v>436</v>
      </c>
      <c r="B769" s="1018">
        <f t="shared" ref="B769:E770" si="93">B37</f>
        <v>79143</v>
      </c>
      <c r="C769" s="1018">
        <f t="shared" si="93"/>
        <v>79143</v>
      </c>
      <c r="D769" s="1018">
        <f t="shared" si="93"/>
        <v>79143</v>
      </c>
      <c r="E769" s="1018">
        <f t="shared" si="93"/>
        <v>79143</v>
      </c>
    </row>
    <row r="770" spans="1:5" ht="13.5" thickBot="1" x14ac:dyDescent="0.25">
      <c r="A770" s="994" t="s">
        <v>437</v>
      </c>
      <c r="B770" s="1019">
        <f t="shared" si="93"/>
        <v>79143</v>
      </c>
      <c r="C770" s="1019">
        <f t="shared" si="93"/>
        <v>79143</v>
      </c>
      <c r="D770" s="1019">
        <f t="shared" si="93"/>
        <v>79143</v>
      </c>
      <c r="E770" s="1019">
        <f t="shared" si="93"/>
        <v>79143</v>
      </c>
    </row>
    <row r="771" spans="1:5" ht="13.5" thickBot="1" x14ac:dyDescent="0.25">
      <c r="A771" s="994" t="s">
        <v>477</v>
      </c>
      <c r="B771" s="1019">
        <f>B535</f>
        <v>0</v>
      </c>
      <c r="C771" s="1019">
        <f>C535</f>
        <v>0</v>
      </c>
      <c r="D771" s="1019">
        <f>D535</f>
        <v>0</v>
      </c>
      <c r="E771" s="1019">
        <f>E535</f>
        <v>0</v>
      </c>
    </row>
    <row r="772" spans="1:5" ht="26.25" thickBot="1" x14ac:dyDescent="0.25">
      <c r="A772" s="992" t="s">
        <v>478</v>
      </c>
      <c r="B772" s="1018">
        <f t="shared" ref="B772:E773" si="94">B40</f>
        <v>14842</v>
      </c>
      <c r="C772" s="1018">
        <f t="shared" si="94"/>
        <v>14842</v>
      </c>
      <c r="D772" s="1018">
        <f t="shared" si="94"/>
        <v>14842</v>
      </c>
      <c r="E772" s="1018">
        <f t="shared" si="94"/>
        <v>14842</v>
      </c>
    </row>
    <row r="773" spans="1:5" ht="13.5" thickBot="1" x14ac:dyDescent="0.25">
      <c r="A773" s="994" t="s">
        <v>437</v>
      </c>
      <c r="B773" s="1019">
        <f t="shared" si="94"/>
        <v>14842</v>
      </c>
      <c r="C773" s="1019">
        <f t="shared" si="94"/>
        <v>14842</v>
      </c>
      <c r="D773" s="1019">
        <f t="shared" si="94"/>
        <v>14842</v>
      </c>
      <c r="E773" s="1019">
        <f t="shared" si="94"/>
        <v>14842</v>
      </c>
    </row>
    <row r="774" spans="1:5" ht="13.5" thickBot="1" x14ac:dyDescent="0.25">
      <c r="A774" s="994" t="s">
        <v>477</v>
      </c>
      <c r="B774" s="1019">
        <f>B538</f>
        <v>0</v>
      </c>
      <c r="C774" s="1019">
        <f>C538</f>
        <v>0</v>
      </c>
      <c r="D774" s="1019">
        <f>D538</f>
        <v>0</v>
      </c>
      <c r="E774" s="1019">
        <f>E538</f>
        <v>0</v>
      </c>
    </row>
    <row r="775" spans="1:5" ht="13.5" thickBot="1" x14ac:dyDescent="0.25">
      <c r="A775" s="992" t="s">
        <v>440</v>
      </c>
      <c r="B775" s="1018">
        <f t="shared" ref="B775:E776" si="95">B43+B81+B119</f>
        <v>53679</v>
      </c>
      <c r="C775" s="1018">
        <f t="shared" si="95"/>
        <v>51000</v>
      </c>
      <c r="D775" s="1018">
        <f t="shared" si="95"/>
        <v>51279</v>
      </c>
      <c r="E775" s="1018">
        <f t="shared" si="95"/>
        <v>51279</v>
      </c>
    </row>
    <row r="776" spans="1:5" ht="13.5" thickBot="1" x14ac:dyDescent="0.25">
      <c r="A776" s="994" t="s">
        <v>437</v>
      </c>
      <c r="B776" s="1019">
        <f t="shared" si="95"/>
        <v>53679</v>
      </c>
      <c r="C776" s="1019">
        <f t="shared" si="95"/>
        <v>51000</v>
      </c>
      <c r="D776" s="1019">
        <f t="shared" si="95"/>
        <v>51279</v>
      </c>
      <c r="E776" s="1019">
        <f t="shared" si="95"/>
        <v>51279</v>
      </c>
    </row>
    <row r="777" spans="1:5" ht="13.5" thickBot="1" x14ac:dyDescent="0.25">
      <c r="A777" s="994" t="s">
        <v>477</v>
      </c>
      <c r="B777" s="1019">
        <f t="shared" ref="B777:E786" si="96">B541</f>
        <v>0</v>
      </c>
      <c r="C777" s="1019">
        <f t="shared" si="96"/>
        <v>0</v>
      </c>
      <c r="D777" s="1019">
        <f t="shared" si="96"/>
        <v>0</v>
      </c>
      <c r="E777" s="1019">
        <f t="shared" si="96"/>
        <v>0</v>
      </c>
    </row>
    <row r="778" spans="1:5" ht="13.5" thickBot="1" x14ac:dyDescent="0.25">
      <c r="A778" s="992" t="s">
        <v>441</v>
      </c>
      <c r="B778" s="1018">
        <f t="shared" si="96"/>
        <v>0</v>
      </c>
      <c r="C778" s="1018">
        <f t="shared" si="96"/>
        <v>0</v>
      </c>
      <c r="D778" s="1018">
        <f t="shared" si="96"/>
        <v>0</v>
      </c>
      <c r="E778" s="1018">
        <f t="shared" si="96"/>
        <v>0</v>
      </c>
    </row>
    <row r="779" spans="1:5" ht="13.5" thickBot="1" x14ac:dyDescent="0.25">
      <c r="A779" s="994" t="s">
        <v>437</v>
      </c>
      <c r="B779" s="1019">
        <f t="shared" si="96"/>
        <v>0</v>
      </c>
      <c r="C779" s="1019">
        <f t="shared" si="96"/>
        <v>0</v>
      </c>
      <c r="D779" s="1019">
        <f t="shared" si="96"/>
        <v>0</v>
      </c>
      <c r="E779" s="1019">
        <f t="shared" si="96"/>
        <v>0</v>
      </c>
    </row>
    <row r="780" spans="1:5" ht="13.5" thickBot="1" x14ac:dyDescent="0.25">
      <c r="A780" s="994" t="s">
        <v>477</v>
      </c>
      <c r="B780" s="1019">
        <f t="shared" si="96"/>
        <v>0</v>
      </c>
      <c r="C780" s="1019">
        <f t="shared" si="96"/>
        <v>0</v>
      </c>
      <c r="D780" s="1019">
        <f t="shared" si="96"/>
        <v>0</v>
      </c>
      <c r="E780" s="1019">
        <f t="shared" si="96"/>
        <v>0</v>
      </c>
    </row>
    <row r="781" spans="1:5" ht="26.25" thickBot="1" x14ac:dyDescent="0.25">
      <c r="A781" s="992" t="s">
        <v>442</v>
      </c>
      <c r="B781" s="1018">
        <f t="shared" si="96"/>
        <v>0</v>
      </c>
      <c r="C781" s="1018">
        <f t="shared" si="96"/>
        <v>0</v>
      </c>
      <c r="D781" s="1018">
        <f t="shared" si="96"/>
        <v>0</v>
      </c>
      <c r="E781" s="1018">
        <f t="shared" si="96"/>
        <v>0</v>
      </c>
    </row>
    <row r="782" spans="1:5" ht="13.5" thickBot="1" x14ac:dyDescent="0.25">
      <c r="A782" s="994" t="s">
        <v>437</v>
      </c>
      <c r="B782" s="1019">
        <f t="shared" si="96"/>
        <v>0</v>
      </c>
      <c r="C782" s="1019">
        <f t="shared" si="96"/>
        <v>0</v>
      </c>
      <c r="D782" s="1019">
        <f t="shared" si="96"/>
        <v>0</v>
      </c>
      <c r="E782" s="1019">
        <f t="shared" si="96"/>
        <v>0</v>
      </c>
    </row>
    <row r="783" spans="1:5" ht="13.5" thickBot="1" x14ac:dyDescent="0.25">
      <c r="A783" s="994" t="s">
        <v>477</v>
      </c>
      <c r="B783" s="1019">
        <f t="shared" si="96"/>
        <v>0</v>
      </c>
      <c r="C783" s="1019">
        <f t="shared" si="96"/>
        <v>0</v>
      </c>
      <c r="D783" s="1019">
        <f t="shared" si="96"/>
        <v>0</v>
      </c>
      <c r="E783" s="1019">
        <f t="shared" si="96"/>
        <v>0</v>
      </c>
    </row>
    <row r="784" spans="1:5" ht="13.5" thickBot="1" x14ac:dyDescent="0.25">
      <c r="A784" s="992" t="s">
        <v>443</v>
      </c>
      <c r="B784" s="1018">
        <f t="shared" si="96"/>
        <v>0</v>
      </c>
      <c r="C784" s="1018">
        <f t="shared" si="96"/>
        <v>0</v>
      </c>
      <c r="D784" s="1018">
        <f t="shared" si="96"/>
        <v>0</v>
      </c>
      <c r="E784" s="1018">
        <f t="shared" si="96"/>
        <v>0</v>
      </c>
    </row>
    <row r="785" spans="1:7" ht="13.5" thickBot="1" x14ac:dyDescent="0.25">
      <c r="A785" s="994" t="s">
        <v>437</v>
      </c>
      <c r="B785" s="1019">
        <f t="shared" si="96"/>
        <v>0</v>
      </c>
      <c r="C785" s="1019">
        <f t="shared" si="96"/>
        <v>0</v>
      </c>
      <c r="D785" s="1019">
        <f t="shared" si="96"/>
        <v>0</v>
      </c>
      <c r="E785" s="1019">
        <f t="shared" si="96"/>
        <v>0</v>
      </c>
    </row>
    <row r="786" spans="1:7" ht="13.5" thickBot="1" x14ac:dyDescent="0.25">
      <c r="A786" s="994" t="s">
        <v>477</v>
      </c>
      <c r="B786" s="1019">
        <f t="shared" si="96"/>
        <v>0</v>
      </c>
      <c r="C786" s="1019">
        <f t="shared" si="96"/>
        <v>0</v>
      </c>
      <c r="D786" s="1019">
        <f t="shared" si="96"/>
        <v>0</v>
      </c>
      <c r="E786" s="1019">
        <f t="shared" si="96"/>
        <v>0</v>
      </c>
    </row>
    <row r="787" spans="1:7" ht="26.25" thickBot="1" x14ac:dyDescent="0.25">
      <c r="A787" s="992" t="s">
        <v>444</v>
      </c>
      <c r="B787" s="1018">
        <f>B788+B789</f>
        <v>100</v>
      </c>
      <c r="C787" s="1018">
        <f t="shared" ref="C787" si="97">C788+C789</f>
        <v>0</v>
      </c>
      <c r="D787" s="1018">
        <v>0</v>
      </c>
      <c r="E787" s="1018">
        <v>0</v>
      </c>
    </row>
    <row r="788" spans="1:7" ht="13.5" thickBot="1" x14ac:dyDescent="0.25">
      <c r="A788" s="994" t="s">
        <v>437</v>
      </c>
      <c r="B788" s="1019">
        <v>100</v>
      </c>
      <c r="C788" s="1019">
        <v>0</v>
      </c>
      <c r="D788" s="1019">
        <f>D552</f>
        <v>0</v>
      </c>
      <c r="E788" s="1019">
        <f>E552</f>
        <v>0</v>
      </c>
    </row>
    <row r="789" spans="1:7" ht="13.5" thickBot="1" x14ac:dyDescent="0.25">
      <c r="A789" s="994" t="s">
        <v>477</v>
      </c>
      <c r="B789" s="1019"/>
      <c r="C789" s="1019"/>
      <c r="D789" s="1019">
        <v>0</v>
      </c>
      <c r="E789" s="1019">
        <v>0</v>
      </c>
    </row>
    <row r="790" spans="1:7" ht="13.5" thickBot="1" x14ac:dyDescent="0.25">
      <c r="A790" s="992" t="s">
        <v>479</v>
      </c>
      <c r="B790" s="1018">
        <f>B791+B792+B793+B794</f>
        <v>0</v>
      </c>
      <c r="C790" s="1018">
        <f t="shared" ref="C790:E790" si="98">C791+C792+C793+C794</f>
        <v>0</v>
      </c>
      <c r="D790" s="1018">
        <f t="shared" si="98"/>
        <v>0</v>
      </c>
      <c r="E790" s="1018">
        <f t="shared" si="98"/>
        <v>0</v>
      </c>
    </row>
    <row r="791" spans="1:7" ht="13.5" thickBot="1" x14ac:dyDescent="0.25">
      <c r="A791" s="994" t="s">
        <v>437</v>
      </c>
      <c r="B791" s="1019">
        <f t="shared" ref="B791:E794" si="99">B574+B601</f>
        <v>0</v>
      </c>
      <c r="C791" s="1019">
        <f t="shared" si="99"/>
        <v>0</v>
      </c>
      <c r="D791" s="1019">
        <f t="shared" si="99"/>
        <v>0</v>
      </c>
      <c r="E791" s="1019">
        <f t="shared" si="99"/>
        <v>0</v>
      </c>
    </row>
    <row r="792" spans="1:7" ht="13.5" thickBot="1" x14ac:dyDescent="0.25">
      <c r="A792" s="994" t="s">
        <v>480</v>
      </c>
      <c r="B792" s="1019">
        <f t="shared" si="99"/>
        <v>0</v>
      </c>
      <c r="C792" s="1019">
        <f t="shared" si="99"/>
        <v>0</v>
      </c>
      <c r="D792" s="1019">
        <f t="shared" si="99"/>
        <v>0</v>
      </c>
      <c r="E792" s="1019">
        <f t="shared" si="99"/>
        <v>0</v>
      </c>
    </row>
    <row r="793" spans="1:7" ht="13.5" thickBot="1" x14ac:dyDescent="0.25">
      <c r="A793" s="994" t="s">
        <v>454</v>
      </c>
      <c r="B793" s="1019">
        <f t="shared" si="99"/>
        <v>0</v>
      </c>
      <c r="C793" s="1019">
        <f t="shared" si="99"/>
        <v>0</v>
      </c>
      <c r="D793" s="1019">
        <f t="shared" si="99"/>
        <v>0</v>
      </c>
      <c r="E793" s="1019">
        <f t="shared" si="99"/>
        <v>0</v>
      </c>
    </row>
    <row r="794" spans="1:7" ht="13.5" thickBot="1" x14ac:dyDescent="0.25">
      <c r="A794" s="994" t="s">
        <v>455</v>
      </c>
      <c r="B794" s="1019">
        <f t="shared" si="99"/>
        <v>0</v>
      </c>
      <c r="C794" s="1019">
        <f t="shared" si="99"/>
        <v>0</v>
      </c>
      <c r="D794" s="1019">
        <f t="shared" si="99"/>
        <v>0</v>
      </c>
      <c r="E794" s="1019">
        <f t="shared" si="99"/>
        <v>0</v>
      </c>
    </row>
    <row r="795" spans="1:7" ht="13.5" thickBot="1" x14ac:dyDescent="0.25">
      <c r="A795" s="992" t="s">
        <v>481</v>
      </c>
      <c r="B795" s="1018">
        <f>B177+B224+B271+B318+B365+B412+B459+B506+B553+B579+B606+B685</f>
        <v>215780</v>
      </c>
      <c r="C795" s="1018">
        <f>C177+C224+C271+C318+C365+C412+C459+C506+C553+C579+C606+C685+C712+C659</f>
        <v>107180</v>
      </c>
      <c r="D795" s="1018">
        <f>D177+D224+D271+D318+D365+D412+D459+D506+D553+D579+D606+D685+D712+D760+D735</f>
        <v>80780</v>
      </c>
      <c r="E795" s="1018">
        <f>E177+E224+E271+E318+E365+E412+E459+E506+E553+E579+E606+E685+E712+E760+E735</f>
        <v>80780</v>
      </c>
      <c r="F795" s="917"/>
    </row>
    <row r="796" spans="1:7" ht="13.5" thickBot="1" x14ac:dyDescent="0.25">
      <c r="A796" s="994" t="s">
        <v>437</v>
      </c>
      <c r="B796" s="1019">
        <f>B178+B225+B272+B319+B366+B413+B460+B507+B554+B580+B607+B686</f>
        <v>24970</v>
      </c>
      <c r="C796" s="1019">
        <f>C178+C225+C272+C319+C366+C413+C460+C507+C554+C580+C607+C686+C660</f>
        <v>14920</v>
      </c>
      <c r="D796" s="1019">
        <f>D178+D225+D272+D319+D366+D413+D460+D507+D554+D580+D607+D686</f>
        <v>0</v>
      </c>
      <c r="E796" s="1019">
        <f>E178+E225+E272+E319+E366+E413+E460+E507+E554+E580+E607+E686</f>
        <v>0</v>
      </c>
      <c r="F796" s="917"/>
    </row>
    <row r="797" spans="1:7" ht="13.5" thickBot="1" x14ac:dyDescent="0.25">
      <c r="A797" s="994" t="s">
        <v>480</v>
      </c>
      <c r="B797" s="1019">
        <f>B179+B226+B273+B320+B367+B414+B461+B508+B555+B581+B608+B687</f>
        <v>80780</v>
      </c>
      <c r="C797" s="1019">
        <f>C712+C687+C608+C581++C555+C508+C461+C414+C367+C320++C273+C226+C179+C762+C737</f>
        <v>80780</v>
      </c>
      <c r="D797" s="1019">
        <f>D712+D687+D608+D581++D555+D508+D461+D414+D367+D320++D273+D226+D179+D762+D737</f>
        <v>80780</v>
      </c>
      <c r="E797" s="1019">
        <f>E712+E687+E608+E581++E555+E508+E461+E414+E367+E320++E273+E226+E179+E762+E737</f>
        <v>80780</v>
      </c>
      <c r="F797" s="917"/>
      <c r="G797" s="917"/>
    </row>
    <row r="798" spans="1:7" ht="13.5" thickBot="1" x14ac:dyDescent="0.25">
      <c r="A798" s="994" t="s">
        <v>454</v>
      </c>
      <c r="B798" s="1019">
        <f>B180+B227+B274+B321+B368+B415+B462+B509+B556+B582+B609+B688</f>
        <v>100000</v>
      </c>
      <c r="C798" s="1019">
        <f>C180+C227+C274+C321+C368+C415+C462+C509+C556+C582+C609+C688</f>
        <v>7650</v>
      </c>
      <c r="D798" s="1019">
        <f t="shared" ref="D798:E799" si="100">D180+D227+D274+D321+D368+D415+D462+D509+D556+D582+D609+D688</f>
        <v>0</v>
      </c>
      <c r="E798" s="1019">
        <f t="shared" si="100"/>
        <v>0</v>
      </c>
      <c r="F798" s="917"/>
    </row>
    <row r="799" spans="1:7" ht="13.5" thickBot="1" x14ac:dyDescent="0.25">
      <c r="A799" s="994" t="s">
        <v>455</v>
      </c>
      <c r="B799" s="1019">
        <f>B181+B228+B275+B322+B369+B416+B463+B510+B557+B583+B610+B689</f>
        <v>10030</v>
      </c>
      <c r="C799" s="1019">
        <f>C181+C228+C275+C322+C369+C416+C463+C510+C557+C583+C610+C689</f>
        <v>3830</v>
      </c>
      <c r="D799" s="1019">
        <f t="shared" si="100"/>
        <v>0</v>
      </c>
      <c r="E799" s="1019">
        <f t="shared" si="100"/>
        <v>0</v>
      </c>
      <c r="F799" s="917"/>
    </row>
    <row r="800" spans="1:7" ht="13.5" thickBot="1" x14ac:dyDescent="0.25">
      <c r="A800" s="1002" t="s">
        <v>482</v>
      </c>
      <c r="B800" s="1003">
        <f>IF(B768-B767=0,0,"Error")</f>
        <v>0</v>
      </c>
      <c r="C800" s="1003">
        <f t="shared" ref="C800:E800" si="101">IF(C768-C767=0,0,"Error")</f>
        <v>0</v>
      </c>
      <c r="D800" s="1003">
        <f t="shared" si="101"/>
        <v>0</v>
      </c>
      <c r="E800" s="1003">
        <f t="shared" si="101"/>
        <v>0</v>
      </c>
      <c r="F800" s="917"/>
    </row>
    <row r="801" spans="1:5" x14ac:dyDescent="0.2">
      <c r="A801" s="1020"/>
      <c r="B801" s="1021"/>
      <c r="C801" s="1021"/>
      <c r="D801" s="1021"/>
      <c r="E801" s="1022"/>
    </row>
  </sheetData>
  <mergeCells count="138">
    <mergeCell ref="A9:E10"/>
    <mergeCell ref="B11:E11"/>
    <mergeCell ref="H11:L13"/>
    <mergeCell ref="A12:A13"/>
    <mergeCell ref="B16:E16"/>
    <mergeCell ref="A17:E17"/>
    <mergeCell ref="A2:E2"/>
    <mergeCell ref="A3:E3"/>
    <mergeCell ref="B5:E5"/>
    <mergeCell ref="B6:E6"/>
    <mergeCell ref="B7:E7"/>
    <mergeCell ref="A8:E8"/>
    <mergeCell ref="B25:E25"/>
    <mergeCell ref="A26:A27"/>
    <mergeCell ref="H33:K33"/>
    <mergeCell ref="L33:M33"/>
    <mergeCell ref="N33:N34"/>
    <mergeCell ref="O33:O34"/>
    <mergeCell ref="A34:E34"/>
    <mergeCell ref="A20:E20"/>
    <mergeCell ref="F20:H20"/>
    <mergeCell ref="A21:E21"/>
    <mergeCell ref="B22:E22"/>
    <mergeCell ref="B23:E23"/>
    <mergeCell ref="B24:E24"/>
    <mergeCell ref="H47:K47"/>
    <mergeCell ref="L47:M47"/>
    <mergeCell ref="N47:N48"/>
    <mergeCell ref="O47:O48"/>
    <mergeCell ref="B60:E60"/>
    <mergeCell ref="B61:E61"/>
    <mergeCell ref="A35:A36"/>
    <mergeCell ref="H37:K37"/>
    <mergeCell ref="L37:M37"/>
    <mergeCell ref="N37:N38"/>
    <mergeCell ref="O37:O38"/>
    <mergeCell ref="H42:K42"/>
    <mergeCell ref="L42:M42"/>
    <mergeCell ref="N42:N43"/>
    <mergeCell ref="O42:O43"/>
    <mergeCell ref="B99:E99"/>
    <mergeCell ref="B100:E100"/>
    <mergeCell ref="B101:E101"/>
    <mergeCell ref="A102:A103"/>
    <mergeCell ref="A110:E110"/>
    <mergeCell ref="A111:A112"/>
    <mergeCell ref="B62:E62"/>
    <mergeCell ref="B63:E63"/>
    <mergeCell ref="A64:A65"/>
    <mergeCell ref="A72:E72"/>
    <mergeCell ref="A73:A74"/>
    <mergeCell ref="B98:E98"/>
    <mergeCell ref="B184:D184"/>
    <mergeCell ref="B185:E185"/>
    <mergeCell ref="B186:E186"/>
    <mergeCell ref="A195:E195"/>
    <mergeCell ref="B231:D231"/>
    <mergeCell ref="B232:E232"/>
    <mergeCell ref="A136:E136"/>
    <mergeCell ref="B137:E137"/>
    <mergeCell ref="B138:D138"/>
    <mergeCell ref="B139:E139"/>
    <mergeCell ref="B140:E140"/>
    <mergeCell ref="A150:E150"/>
    <mergeCell ref="B325:D325"/>
    <mergeCell ref="B326:E326"/>
    <mergeCell ref="B327:E327"/>
    <mergeCell ref="A336:E336"/>
    <mergeCell ref="B372:D372"/>
    <mergeCell ref="B373:E373"/>
    <mergeCell ref="B233:E233"/>
    <mergeCell ref="A242:E242"/>
    <mergeCell ref="B278:D278"/>
    <mergeCell ref="B279:E279"/>
    <mergeCell ref="B280:E280"/>
    <mergeCell ref="A289:E289"/>
    <mergeCell ref="B466:D466"/>
    <mergeCell ref="B467:E467"/>
    <mergeCell ref="B468:E468"/>
    <mergeCell ref="A477:E477"/>
    <mergeCell ref="B513:D513"/>
    <mergeCell ref="B514:E514"/>
    <mergeCell ref="B374:E374"/>
    <mergeCell ref="A383:E383"/>
    <mergeCell ref="B419:D419"/>
    <mergeCell ref="B420:E420"/>
    <mergeCell ref="B421:E421"/>
    <mergeCell ref="A430:E430"/>
    <mergeCell ref="A571:E571"/>
    <mergeCell ref="A572:A573"/>
    <mergeCell ref="B587:D587"/>
    <mergeCell ref="B588:E588"/>
    <mergeCell ref="B589:E589"/>
    <mergeCell ref="A590:A591"/>
    <mergeCell ref="B515:E515"/>
    <mergeCell ref="A524:E524"/>
    <mergeCell ref="B560:D560"/>
    <mergeCell ref="B561:E561"/>
    <mergeCell ref="B562:E562"/>
    <mergeCell ref="A563:A564"/>
    <mergeCell ref="A624:E624"/>
    <mergeCell ref="A625:A626"/>
    <mergeCell ref="B640:D640"/>
    <mergeCell ref="B641:E641"/>
    <mergeCell ref="B642:E642"/>
    <mergeCell ref="A643:A644"/>
    <mergeCell ref="A598:E598"/>
    <mergeCell ref="A599:A600"/>
    <mergeCell ref="B613:D613"/>
    <mergeCell ref="B614:E614"/>
    <mergeCell ref="B615:E615"/>
    <mergeCell ref="A616:A617"/>
    <mergeCell ref="A677:E677"/>
    <mergeCell ref="A678:A679"/>
    <mergeCell ref="B691:D691"/>
    <mergeCell ref="B692:E692"/>
    <mergeCell ref="B693:E693"/>
    <mergeCell ref="A694:A695"/>
    <mergeCell ref="A651:E651"/>
    <mergeCell ref="A652:A653"/>
    <mergeCell ref="B666:D666"/>
    <mergeCell ref="B667:E667"/>
    <mergeCell ref="B668:E668"/>
    <mergeCell ref="A669:A670"/>
    <mergeCell ref="A752:E752"/>
    <mergeCell ref="A753:A754"/>
    <mergeCell ref="A727:E727"/>
    <mergeCell ref="A728:A729"/>
    <mergeCell ref="B741:D741"/>
    <mergeCell ref="B742:E742"/>
    <mergeCell ref="B743:E743"/>
    <mergeCell ref="A744:A745"/>
    <mergeCell ref="A702:E702"/>
    <mergeCell ref="A703:A704"/>
    <mergeCell ref="B716:D716"/>
    <mergeCell ref="B717:E717"/>
    <mergeCell ref="B718:E718"/>
    <mergeCell ref="A719:A720"/>
  </mergeCells>
  <pageMargins left="0.26" right="0.32" top="0.4"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8"/>
  <sheetViews>
    <sheetView view="pageBreakPreview" zoomScale="60" zoomScaleNormal="170" workbookViewId="0">
      <selection activeCell="K22" sqref="K22"/>
    </sheetView>
  </sheetViews>
  <sheetFormatPr defaultRowHeight="15" x14ac:dyDescent="0.25"/>
  <cols>
    <col min="1" max="1" width="24.140625" style="1023" customWidth="1"/>
    <col min="2" max="2" width="11.7109375" style="1023" customWidth="1"/>
    <col min="3" max="3" width="13.28515625" style="1023" customWidth="1"/>
    <col min="4" max="4" width="10.85546875" style="1023" customWidth="1"/>
    <col min="5" max="5" width="11" style="1023" customWidth="1"/>
    <col min="6" max="7" width="9.140625" style="1023"/>
    <col min="8" max="8" width="11" style="1023" customWidth="1"/>
    <col min="9" max="9" width="11" style="1023" bestFit="1" customWidth="1"/>
    <col min="10" max="16384" width="9.140625" style="1023"/>
  </cols>
  <sheetData>
    <row r="1" spans="1:7" x14ac:dyDescent="0.25">
      <c r="A1" s="2843" t="s">
        <v>402</v>
      </c>
      <c r="B1" s="2843"/>
      <c r="C1" s="2843"/>
      <c r="D1" s="2843"/>
      <c r="E1" s="2843"/>
      <c r="F1" s="2843"/>
      <c r="G1" s="2843"/>
    </row>
    <row r="2" spans="1:7" ht="18" customHeight="1" x14ac:dyDescent="0.25">
      <c r="A2" s="1024"/>
      <c r="B2" s="2844"/>
      <c r="C2" s="2844"/>
      <c r="D2" s="2844"/>
      <c r="E2" s="2844"/>
      <c r="F2" s="2844"/>
      <c r="G2" s="1024"/>
    </row>
    <row r="3" spans="1:7" ht="18" customHeight="1" thickBot="1" x14ac:dyDescent="0.3">
      <c r="A3" s="2844" t="s">
        <v>403</v>
      </c>
      <c r="B3" s="2844"/>
      <c r="C3" s="2844"/>
      <c r="D3" s="2844"/>
      <c r="E3" s="2844"/>
      <c r="F3" s="1025"/>
      <c r="G3" s="1025"/>
    </row>
    <row r="4" spans="1:7" ht="15.75" hidden="1" thickBot="1" x14ac:dyDescent="0.3">
      <c r="A4" s="1026"/>
      <c r="B4" s="1026"/>
      <c r="C4" s="1026"/>
      <c r="D4" s="1026"/>
      <c r="E4" s="1026"/>
      <c r="F4" s="1027"/>
      <c r="G4" s="1027"/>
    </row>
    <row r="5" spans="1:7" ht="24" customHeight="1" thickBot="1" x14ac:dyDescent="0.3">
      <c r="A5" s="1028" t="s">
        <v>6</v>
      </c>
      <c r="B5" s="2845" t="s">
        <v>819</v>
      </c>
      <c r="C5" s="2845"/>
      <c r="D5" s="2845"/>
      <c r="E5" s="2845"/>
      <c r="F5" s="1027"/>
      <c r="G5" s="1027"/>
    </row>
    <row r="6" spans="1:7" ht="24" customHeight="1" thickBot="1" x14ac:dyDescent="0.3">
      <c r="A6" s="1028" t="s">
        <v>8</v>
      </c>
      <c r="B6" s="2846" t="s">
        <v>749</v>
      </c>
      <c r="C6" s="2847"/>
      <c r="D6" s="2847"/>
      <c r="E6" s="2848"/>
      <c r="F6" s="1027"/>
      <c r="G6" s="1027"/>
    </row>
    <row r="7" spans="1:7" ht="27" customHeight="1" thickBot="1" x14ac:dyDescent="0.3">
      <c r="A7" s="1028" t="s">
        <v>10</v>
      </c>
      <c r="B7" s="2802" t="s">
        <v>932</v>
      </c>
      <c r="C7" s="2803"/>
      <c r="D7" s="2803"/>
      <c r="E7" s="2804"/>
      <c r="F7" s="1027"/>
      <c r="G7" s="1027"/>
    </row>
    <row r="8" spans="1:7" ht="15.75" thickBot="1" x14ac:dyDescent="0.3">
      <c r="A8" s="2825" t="s">
        <v>12</v>
      </c>
      <c r="B8" s="2826"/>
      <c r="C8" s="2826"/>
      <c r="D8" s="2826"/>
      <c r="E8" s="2827"/>
      <c r="F8" s="1027"/>
      <c r="G8" s="1027"/>
    </row>
    <row r="9" spans="1:7" ht="15.75" customHeight="1" x14ac:dyDescent="0.25">
      <c r="A9" s="2828" t="s">
        <v>933</v>
      </c>
      <c r="B9" s="2829"/>
      <c r="C9" s="2829"/>
      <c r="D9" s="2829"/>
      <c r="E9" s="2830"/>
      <c r="F9" s="1027"/>
      <c r="G9" s="1027"/>
    </row>
    <row r="10" spans="1:7" ht="36.75" customHeight="1" x14ac:dyDescent="0.25">
      <c r="A10" s="2831"/>
      <c r="B10" s="2832"/>
      <c r="C10" s="2832"/>
      <c r="D10" s="2832"/>
      <c r="E10" s="2833"/>
      <c r="F10" s="1027"/>
      <c r="G10" s="1027"/>
    </row>
    <row r="11" spans="1:7" ht="15.75" customHeight="1" thickBot="1" x14ac:dyDescent="0.3">
      <c r="A11" s="2834"/>
      <c r="B11" s="2835"/>
      <c r="C11" s="2835"/>
      <c r="D11" s="2835"/>
      <c r="E11" s="2836"/>
      <c r="F11" s="1027"/>
      <c r="G11" s="1027"/>
    </row>
    <row r="12" spans="1:7" ht="72.75" customHeight="1" thickBot="1" x14ac:dyDescent="0.3">
      <c r="A12" s="1029" t="s">
        <v>14</v>
      </c>
      <c r="B12" s="2837" t="s">
        <v>934</v>
      </c>
      <c r="C12" s="2838"/>
      <c r="D12" s="2838"/>
      <c r="E12" s="2839"/>
      <c r="F12" s="1027"/>
      <c r="G12" s="1027"/>
    </row>
    <row r="13" spans="1:7" ht="23.25" customHeight="1" x14ac:dyDescent="0.25">
      <c r="A13" s="2794" t="s">
        <v>179</v>
      </c>
      <c r="B13" s="1030">
        <v>2023</v>
      </c>
      <c r="C13" s="1030">
        <v>2024</v>
      </c>
      <c r="D13" s="1030">
        <v>2025</v>
      </c>
      <c r="E13" s="1030">
        <v>2026</v>
      </c>
      <c r="F13" s="1027"/>
      <c r="G13" s="1027"/>
    </row>
    <row r="14" spans="1:7" ht="15.75" thickBot="1" x14ac:dyDescent="0.3">
      <c r="A14" s="2795"/>
      <c r="B14" s="1032" t="s">
        <v>935</v>
      </c>
      <c r="C14" s="1032" t="s">
        <v>936</v>
      </c>
      <c r="D14" s="1032" t="s">
        <v>23</v>
      </c>
      <c r="E14" s="1032" t="s">
        <v>936</v>
      </c>
      <c r="F14" s="1027"/>
      <c r="G14" s="1027"/>
    </row>
    <row r="15" spans="1:7" ht="76.5" customHeight="1" thickBot="1" x14ac:dyDescent="0.3">
      <c r="A15" s="1033" t="s">
        <v>937</v>
      </c>
      <c r="B15" s="1034">
        <v>12</v>
      </c>
      <c r="C15" s="1034">
        <v>13</v>
      </c>
      <c r="D15" s="1034">
        <v>13</v>
      </c>
      <c r="E15" s="1034">
        <v>14</v>
      </c>
      <c r="F15" s="1027"/>
      <c r="G15" s="1027"/>
    </row>
    <row r="16" spans="1:7" ht="72.75" customHeight="1" thickBot="1" x14ac:dyDescent="0.3">
      <c r="A16" s="1033" t="s">
        <v>938</v>
      </c>
      <c r="B16" s="1035">
        <v>14</v>
      </c>
      <c r="C16" s="1035">
        <v>15</v>
      </c>
      <c r="D16" s="1035">
        <v>16</v>
      </c>
      <c r="E16" s="1035">
        <v>18</v>
      </c>
      <c r="F16" s="1027"/>
      <c r="G16" s="1027"/>
    </row>
    <row r="17" spans="1:10" ht="60.75" customHeight="1" thickBot="1" x14ac:dyDescent="0.3">
      <c r="A17" s="1033" t="s">
        <v>939</v>
      </c>
      <c r="B17" s="1035">
        <v>12</v>
      </c>
      <c r="C17" s="1035">
        <v>13</v>
      </c>
      <c r="D17" s="1035">
        <v>15</v>
      </c>
      <c r="E17" s="1035">
        <v>15</v>
      </c>
      <c r="F17" s="1027"/>
      <c r="G17" s="1027"/>
    </row>
    <row r="18" spans="1:10" ht="99.75" customHeight="1" thickBot="1" x14ac:dyDescent="0.3">
      <c r="A18" s="1033" t="s">
        <v>940</v>
      </c>
      <c r="B18" s="1034">
        <v>11</v>
      </c>
      <c r="C18" s="1034">
        <v>15</v>
      </c>
      <c r="D18" s="1034">
        <v>18</v>
      </c>
      <c r="E18" s="1034">
        <v>18</v>
      </c>
      <c r="F18" s="1027"/>
      <c r="G18" s="1027"/>
    </row>
    <row r="19" spans="1:10" ht="87.75" customHeight="1" thickBot="1" x14ac:dyDescent="0.3">
      <c r="A19" s="1033" t="s">
        <v>941</v>
      </c>
      <c r="B19" s="1034">
        <v>10</v>
      </c>
      <c r="C19" s="1034">
        <v>11</v>
      </c>
      <c r="D19" s="1034">
        <v>12</v>
      </c>
      <c r="E19" s="1034">
        <v>12</v>
      </c>
      <c r="F19" s="1027"/>
      <c r="G19" s="1027"/>
    </row>
    <row r="20" spans="1:10" ht="32.25" customHeight="1" thickBot="1" x14ac:dyDescent="0.3">
      <c r="A20" s="1036" t="s">
        <v>422</v>
      </c>
      <c r="B20" s="2802" t="s">
        <v>942</v>
      </c>
      <c r="C20" s="2803"/>
      <c r="D20" s="2803"/>
      <c r="E20" s="2804"/>
      <c r="F20" s="1027"/>
      <c r="G20" s="1027"/>
    </row>
    <row r="21" spans="1:10" ht="23.25" customHeight="1" thickBot="1" x14ac:dyDescent="0.3">
      <c r="A21" s="2802" t="s">
        <v>489</v>
      </c>
      <c r="B21" s="2803"/>
      <c r="C21" s="2803"/>
      <c r="D21" s="2803"/>
      <c r="E21" s="2804"/>
      <c r="F21" s="1027"/>
      <c r="G21" s="1027"/>
      <c r="H21" s="1037"/>
      <c r="J21" s="1037"/>
    </row>
    <row r="22" spans="1:10" ht="36" customHeight="1" thickBot="1" x14ac:dyDescent="0.3">
      <c r="A22" s="1038" t="s">
        <v>943</v>
      </c>
      <c r="B22" s="1039">
        <v>11</v>
      </c>
      <c r="C22" s="1035">
        <v>14</v>
      </c>
      <c r="D22" s="1035">
        <v>16</v>
      </c>
      <c r="E22" s="1035">
        <v>16</v>
      </c>
      <c r="F22" s="1027"/>
      <c r="G22" s="1040"/>
    </row>
    <row r="23" spans="1:10" ht="30.75" customHeight="1" thickBot="1" x14ac:dyDescent="0.3">
      <c r="A23" s="1038" t="s">
        <v>944</v>
      </c>
      <c r="B23" s="1041">
        <v>0.625</v>
      </c>
      <c r="C23" s="1042" t="s">
        <v>490</v>
      </c>
      <c r="D23" s="1042" t="s">
        <v>490</v>
      </c>
      <c r="E23" s="1042" t="s">
        <v>490</v>
      </c>
      <c r="F23" s="1027"/>
      <c r="G23" s="1027"/>
    </row>
    <row r="24" spans="1:10" ht="24" customHeight="1" thickBot="1" x14ac:dyDescent="0.3">
      <c r="A24" s="2808" t="s">
        <v>493</v>
      </c>
      <c r="B24" s="2809"/>
      <c r="C24" s="2809"/>
      <c r="D24" s="2809"/>
      <c r="E24" s="2810"/>
      <c r="F24" s="1027"/>
      <c r="G24" s="1027"/>
    </row>
    <row r="25" spans="1:10" ht="15.75" thickBot="1" x14ac:dyDescent="0.3">
      <c r="A25" s="2808" t="s">
        <v>424</v>
      </c>
      <c r="B25" s="2809"/>
      <c r="C25" s="2809"/>
      <c r="D25" s="2809"/>
      <c r="E25" s="2810"/>
      <c r="F25" s="1027"/>
      <c r="G25" s="1027"/>
    </row>
    <row r="26" spans="1:10" ht="18.75" customHeight="1" thickBot="1" x14ac:dyDescent="0.3">
      <c r="A26" s="1043" t="s">
        <v>425</v>
      </c>
      <c r="B26" s="2802" t="s">
        <v>945</v>
      </c>
      <c r="C26" s="2806"/>
      <c r="D26" s="2806"/>
      <c r="E26" s="2807"/>
      <c r="F26" s="1027"/>
      <c r="G26" s="1027"/>
    </row>
    <row r="27" spans="1:10" ht="31.5" customHeight="1" thickBot="1" x14ac:dyDescent="0.3">
      <c r="A27" s="1038" t="s">
        <v>427</v>
      </c>
      <c r="B27" s="2840" t="s">
        <v>946</v>
      </c>
      <c r="C27" s="2841"/>
      <c r="D27" s="2841"/>
      <c r="E27" s="2842"/>
      <c r="F27" s="1027"/>
      <c r="G27" s="1027"/>
    </row>
    <row r="28" spans="1:10" ht="15.75" thickBot="1" x14ac:dyDescent="0.3">
      <c r="A28" s="1038" t="s">
        <v>21</v>
      </c>
      <c r="B28" s="2805" t="s">
        <v>947</v>
      </c>
      <c r="C28" s="2806"/>
      <c r="D28" s="2806"/>
      <c r="E28" s="2807"/>
      <c r="F28" s="1027"/>
      <c r="G28" s="1027"/>
      <c r="H28" s="1023" t="s">
        <v>948</v>
      </c>
    </row>
    <row r="29" spans="1:10" ht="12.75" customHeight="1" x14ac:dyDescent="0.25">
      <c r="A29" s="2794"/>
      <c r="B29" s="1030">
        <v>2023</v>
      </c>
      <c r="C29" s="1030">
        <v>2024</v>
      </c>
      <c r="D29" s="1030">
        <v>2025</v>
      </c>
      <c r="E29" s="1030">
        <v>2026</v>
      </c>
      <c r="F29" s="1027"/>
      <c r="G29" s="1027"/>
    </row>
    <row r="30" spans="1:10" ht="9" customHeight="1" thickBot="1" x14ac:dyDescent="0.3">
      <c r="A30" s="2795"/>
      <c r="B30" s="1044" t="s">
        <v>22</v>
      </c>
      <c r="C30" s="1044" t="s">
        <v>23</v>
      </c>
      <c r="D30" s="1044" t="s">
        <v>23</v>
      </c>
      <c r="E30" s="1044" t="s">
        <v>23</v>
      </c>
      <c r="F30" s="1027"/>
      <c r="G30" s="1027"/>
    </row>
    <row r="31" spans="1:10" ht="15.75" thickBot="1" x14ac:dyDescent="0.3">
      <c r="A31" s="1038" t="s">
        <v>33</v>
      </c>
      <c r="B31" s="1045">
        <v>1</v>
      </c>
      <c r="C31" s="1045">
        <v>1</v>
      </c>
      <c r="D31" s="1045">
        <v>1</v>
      </c>
      <c r="E31" s="1045">
        <v>1</v>
      </c>
      <c r="F31" s="1027"/>
      <c r="G31" s="1027"/>
    </row>
    <row r="32" spans="1:10" ht="15.75" thickBot="1" x14ac:dyDescent="0.3">
      <c r="A32" s="1038" t="s">
        <v>431</v>
      </c>
      <c r="B32" s="1045">
        <f>B40+B43+B46</f>
        <v>122085</v>
      </c>
      <c r="C32" s="1045">
        <f>C40+C43+C46</f>
        <v>125164</v>
      </c>
      <c r="D32" s="1045">
        <f>D40+D43+D46</f>
        <v>128085</v>
      </c>
      <c r="E32" s="1045">
        <f>E40+E43+E46</f>
        <v>128085</v>
      </c>
      <c r="F32" s="1027"/>
      <c r="G32" s="1027"/>
    </row>
    <row r="33" spans="1:11" ht="15.75" thickBot="1" x14ac:dyDescent="0.3">
      <c r="A33" s="1038" t="s">
        <v>432</v>
      </c>
      <c r="B33" s="1045">
        <f>B32/B31</f>
        <v>122085</v>
      </c>
      <c r="C33" s="1045">
        <f>C32/C31</f>
        <v>125164</v>
      </c>
      <c r="D33" s="1045">
        <f>D32/D31</f>
        <v>128085</v>
      </c>
      <c r="E33" s="1045">
        <f>E32/E31</f>
        <v>128085</v>
      </c>
      <c r="F33" s="1027"/>
      <c r="G33" s="1027"/>
    </row>
    <row r="34" spans="1:11" ht="15.75" thickBot="1" x14ac:dyDescent="0.3">
      <c r="A34" s="1038" t="s">
        <v>433</v>
      </c>
      <c r="B34" s="1031" t="s">
        <v>499</v>
      </c>
      <c r="C34" s="1046">
        <f>C31/B31-1</f>
        <v>0</v>
      </c>
      <c r="D34" s="1046">
        <f t="shared" ref="D34:E36" si="0">D31/C31-1</f>
        <v>0</v>
      </c>
      <c r="E34" s="1046">
        <f t="shared" si="0"/>
        <v>0</v>
      </c>
      <c r="F34" s="1027"/>
      <c r="G34" s="1047"/>
      <c r="H34" s="1048"/>
      <c r="I34" s="1048"/>
      <c r="J34" s="1048"/>
      <c r="K34" s="1048"/>
    </row>
    <row r="35" spans="1:11" ht="15.75" thickBot="1" x14ac:dyDescent="0.3">
      <c r="A35" s="1038" t="s">
        <v>434</v>
      </c>
      <c r="B35" s="1026"/>
      <c r="C35" s="1046">
        <f>C32/B32-1</f>
        <v>2.5220133513535581E-2</v>
      </c>
      <c r="D35" s="1046">
        <f t="shared" si="0"/>
        <v>2.3337381355661435E-2</v>
      </c>
      <c r="E35" s="1046">
        <f t="shared" si="0"/>
        <v>0</v>
      </c>
      <c r="F35" s="1027"/>
      <c r="G35" s="1027"/>
    </row>
    <row r="36" spans="1:11" ht="26.25" thickBot="1" x14ac:dyDescent="0.3">
      <c r="A36" s="1038" t="s">
        <v>47</v>
      </c>
      <c r="B36" s="1031" t="s">
        <v>499</v>
      </c>
      <c r="C36" s="1046">
        <f>C33/B33-1</f>
        <v>2.5220133513535581E-2</v>
      </c>
      <c r="D36" s="1046">
        <f t="shared" si="0"/>
        <v>2.3337381355661435E-2</v>
      </c>
      <c r="E36" s="1046">
        <f t="shared" si="0"/>
        <v>0</v>
      </c>
      <c r="F36" s="1027"/>
      <c r="G36" s="1027"/>
    </row>
    <row r="37" spans="1:11" ht="15.75" thickBot="1" x14ac:dyDescent="0.3">
      <c r="A37" s="2796" t="s">
        <v>644</v>
      </c>
      <c r="B37" s="2797"/>
      <c r="C37" s="2797"/>
      <c r="D37" s="2797"/>
      <c r="E37" s="2798"/>
      <c r="F37" s="1027"/>
      <c r="G37" s="1027"/>
    </row>
    <row r="38" spans="1:11" ht="12.75" customHeight="1" x14ac:dyDescent="0.25">
      <c r="A38" s="2794"/>
      <c r="B38" s="1030">
        <v>2023</v>
      </c>
      <c r="C38" s="1030">
        <v>2024</v>
      </c>
      <c r="D38" s="1030">
        <v>2025</v>
      </c>
      <c r="E38" s="1030">
        <v>2026</v>
      </c>
      <c r="F38" s="1027"/>
      <c r="G38" s="1027"/>
    </row>
    <row r="39" spans="1:11" ht="13.5" customHeight="1" thickBot="1" x14ac:dyDescent="0.3">
      <c r="A39" s="2795"/>
      <c r="B39" s="1044" t="s">
        <v>22</v>
      </c>
      <c r="C39" s="1044" t="s">
        <v>23</v>
      </c>
      <c r="D39" s="1044" t="s">
        <v>23</v>
      </c>
      <c r="E39" s="1044" t="s">
        <v>23</v>
      </c>
      <c r="F39" s="1027"/>
      <c r="G39" s="1027"/>
    </row>
    <row r="40" spans="1:11" ht="15.75" thickBot="1" x14ac:dyDescent="0.3">
      <c r="A40" s="1049" t="s">
        <v>436</v>
      </c>
      <c r="B40" s="1050">
        <f>B41+B42</f>
        <v>78985</v>
      </c>
      <c r="C40" s="1050">
        <f>C41+C42</f>
        <v>78985</v>
      </c>
      <c r="D40" s="1050">
        <f>D41+D42</f>
        <v>78985</v>
      </c>
      <c r="E40" s="1050">
        <f>E41+E42</f>
        <v>78985</v>
      </c>
      <c r="F40" s="1027"/>
      <c r="G40" s="1027"/>
    </row>
    <row r="41" spans="1:11" ht="15.75" thickBot="1" x14ac:dyDescent="0.3">
      <c r="A41" s="1051" t="s">
        <v>437</v>
      </c>
      <c r="B41" s="1052">
        <v>78985</v>
      </c>
      <c r="C41" s="1052">
        <v>78985</v>
      </c>
      <c r="D41" s="1052">
        <v>78985</v>
      </c>
      <c r="E41" s="1052">
        <v>78985</v>
      </c>
      <c r="F41" s="1027"/>
      <c r="G41" s="1027"/>
    </row>
    <row r="42" spans="1:11" ht="15.75" thickBot="1" x14ac:dyDescent="0.3">
      <c r="A42" s="1051" t="s">
        <v>438</v>
      </c>
      <c r="B42" s="1052"/>
      <c r="C42" s="1052"/>
      <c r="D42" s="1052"/>
      <c r="E42" s="1052"/>
      <c r="F42" s="1027"/>
      <c r="G42" s="1027"/>
      <c r="H42" s="1048"/>
    </row>
    <row r="43" spans="1:11" ht="26.25" thickBot="1" x14ac:dyDescent="0.3">
      <c r="A43" s="1049" t="s">
        <v>478</v>
      </c>
      <c r="B43" s="1050">
        <f>B44+B45</f>
        <v>13100</v>
      </c>
      <c r="C43" s="1050">
        <f>C44+C45</f>
        <v>13100</v>
      </c>
      <c r="D43" s="1050">
        <f>D44+D45</f>
        <v>13100</v>
      </c>
      <c r="E43" s="1050">
        <f>E44+E45</f>
        <v>13100</v>
      </c>
      <c r="F43" s="1027"/>
      <c r="G43" s="1027"/>
    </row>
    <row r="44" spans="1:11" ht="15.75" thickBot="1" x14ac:dyDescent="0.3">
      <c r="A44" s="1051" t="s">
        <v>437</v>
      </c>
      <c r="B44" s="1052">
        <v>13100</v>
      </c>
      <c r="C44" s="1052">
        <v>13100</v>
      </c>
      <c r="D44" s="1052">
        <v>13100</v>
      </c>
      <c r="E44" s="1052">
        <v>13100</v>
      </c>
      <c r="F44" s="1027"/>
      <c r="G44" s="1027"/>
      <c r="H44" s="1048"/>
    </row>
    <row r="45" spans="1:11" ht="15.75" thickBot="1" x14ac:dyDescent="0.3">
      <c r="A45" s="1051" t="s">
        <v>438</v>
      </c>
      <c r="B45" s="1052"/>
      <c r="C45" s="1050"/>
      <c r="D45" s="1050"/>
      <c r="E45" s="1050"/>
      <c r="F45" s="1027"/>
      <c r="G45" s="1027"/>
      <c r="H45" s="1048"/>
    </row>
    <row r="46" spans="1:11" ht="15.75" thickBot="1" x14ac:dyDescent="0.3">
      <c r="A46" s="1049" t="s">
        <v>440</v>
      </c>
      <c r="B46" s="1052">
        <f>B47+B48</f>
        <v>30000</v>
      </c>
      <c r="C46" s="1050">
        <f>C47+C48</f>
        <v>33079</v>
      </c>
      <c r="D46" s="1050">
        <f>D47+D48</f>
        <v>36000</v>
      </c>
      <c r="E46" s="1050">
        <f>E47+E48</f>
        <v>36000</v>
      </c>
      <c r="F46" s="1027"/>
      <c r="G46" s="1027"/>
    </row>
    <row r="47" spans="1:11" ht="15.75" thickBot="1" x14ac:dyDescent="0.3">
      <c r="A47" s="1051" t="s">
        <v>437</v>
      </c>
      <c r="B47" s="1052">
        <v>30000</v>
      </c>
      <c r="C47" s="1052">
        <v>33079</v>
      </c>
      <c r="D47" s="1052">
        <v>36000</v>
      </c>
      <c r="E47" s="1052">
        <v>36000</v>
      </c>
      <c r="F47" s="1027"/>
      <c r="G47" s="1027"/>
    </row>
    <row r="48" spans="1:11" ht="15.75" thickBot="1" x14ac:dyDescent="0.3">
      <c r="A48" s="1051" t="s">
        <v>438</v>
      </c>
      <c r="B48" s="1052"/>
      <c r="C48" s="1050"/>
      <c r="D48" s="1050"/>
      <c r="E48" s="1050"/>
      <c r="F48" s="1027"/>
      <c r="G48" s="1027"/>
    </row>
    <row r="49" spans="1:12" ht="15.75" thickBot="1" x14ac:dyDescent="0.3">
      <c r="A49" s="1049" t="s">
        <v>441</v>
      </c>
      <c r="B49" s="1052"/>
      <c r="C49" s="1050"/>
      <c r="D49" s="1050"/>
      <c r="E49" s="1050"/>
      <c r="F49" s="1027"/>
      <c r="G49" s="1027"/>
    </row>
    <row r="50" spans="1:12" ht="15.75" thickBot="1" x14ac:dyDescent="0.3">
      <c r="A50" s="1051" t="s">
        <v>437</v>
      </c>
      <c r="B50" s="1052"/>
      <c r="C50" s="1050"/>
      <c r="D50" s="1050"/>
      <c r="E50" s="1050"/>
      <c r="F50" s="1027"/>
      <c r="G50" s="1027"/>
    </row>
    <row r="51" spans="1:12" ht="15.75" thickBot="1" x14ac:dyDescent="0.3">
      <c r="A51" s="1051" t="s">
        <v>438</v>
      </c>
      <c r="B51" s="1052"/>
      <c r="C51" s="1050"/>
      <c r="D51" s="1050"/>
      <c r="E51" s="1050"/>
      <c r="F51" s="1027"/>
      <c r="G51" s="1027"/>
    </row>
    <row r="52" spans="1:12" ht="15.75" thickBot="1" x14ac:dyDescent="0.3">
      <c r="A52" s="1049" t="s">
        <v>442</v>
      </c>
      <c r="B52" s="1052"/>
      <c r="C52" s="1050"/>
      <c r="D52" s="1050"/>
      <c r="E52" s="1050"/>
      <c r="F52" s="1027"/>
      <c r="G52" s="1027"/>
    </row>
    <row r="53" spans="1:12" ht="15.75" thickBot="1" x14ac:dyDescent="0.3">
      <c r="A53" s="1051" t="s">
        <v>437</v>
      </c>
      <c r="B53" s="1052"/>
      <c r="C53" s="1050"/>
      <c r="D53" s="1050"/>
      <c r="E53" s="1050"/>
      <c r="F53" s="1027"/>
      <c r="G53" s="1027"/>
    </row>
    <row r="54" spans="1:12" ht="15.75" thickBot="1" x14ac:dyDescent="0.3">
      <c r="A54" s="1051" t="s">
        <v>438</v>
      </c>
      <c r="B54" s="1052"/>
      <c r="C54" s="1050"/>
      <c r="D54" s="1050"/>
      <c r="E54" s="1050"/>
      <c r="F54" s="1027"/>
      <c r="G54" s="1027"/>
    </row>
    <row r="55" spans="1:12" ht="15.75" thickBot="1" x14ac:dyDescent="0.3">
      <c r="A55" s="1049" t="s">
        <v>443</v>
      </c>
      <c r="B55" s="1052">
        <f>B56+B57</f>
        <v>0</v>
      </c>
      <c r="C55" s="1050">
        <f>C56+C57</f>
        <v>0</v>
      </c>
      <c r="D55" s="1050">
        <f>D56+D57</f>
        <v>0</v>
      </c>
      <c r="E55" s="1050">
        <f>E56+E57</f>
        <v>0</v>
      </c>
      <c r="F55" s="1027"/>
      <c r="G55" s="1027"/>
    </row>
    <row r="56" spans="1:12" ht="15.75" thickBot="1" x14ac:dyDescent="0.3">
      <c r="A56" s="1051" t="s">
        <v>437</v>
      </c>
      <c r="B56" s="1052"/>
      <c r="C56" s="1050">
        <v>0</v>
      </c>
      <c r="D56" s="1050">
        <v>0</v>
      </c>
      <c r="E56" s="1050">
        <v>0</v>
      </c>
      <c r="F56" s="1027"/>
      <c r="G56" s="1027"/>
      <c r="L56" s="1053" t="s">
        <v>499</v>
      </c>
    </row>
    <row r="57" spans="1:12" ht="15.75" thickBot="1" x14ac:dyDescent="0.3">
      <c r="A57" s="1051" t="s">
        <v>438</v>
      </c>
      <c r="B57" s="1052"/>
      <c r="C57" s="1050"/>
      <c r="D57" s="1050"/>
      <c r="E57" s="1050"/>
      <c r="F57" s="1027"/>
      <c r="G57" s="1027"/>
    </row>
    <row r="58" spans="1:12" ht="26.25" thickBot="1" x14ac:dyDescent="0.3">
      <c r="A58" s="1049" t="s">
        <v>444</v>
      </c>
      <c r="B58" s="1052">
        <v>0</v>
      </c>
      <c r="C58" s="1050">
        <v>0</v>
      </c>
      <c r="D58" s="1050">
        <f>C58*1.03*0.99</f>
        <v>0</v>
      </c>
      <c r="E58" s="1050">
        <f>D58*1.03*0.99</f>
        <v>0</v>
      </c>
      <c r="F58" s="1027"/>
      <c r="G58" s="1027"/>
      <c r="H58" s="1054"/>
    </row>
    <row r="59" spans="1:12" ht="15.75" thickBot="1" x14ac:dyDescent="0.3">
      <c r="A59" s="1051" t="s">
        <v>437</v>
      </c>
      <c r="B59" s="1052"/>
      <c r="C59" s="1055"/>
      <c r="D59" s="1055"/>
      <c r="E59" s="1055"/>
      <c r="F59" s="1027"/>
      <c r="G59" s="1027"/>
      <c r="J59" s="359"/>
      <c r="K59" s="359"/>
      <c r="L59" s="359"/>
    </row>
    <row r="60" spans="1:12" ht="15.75" thickBot="1" x14ac:dyDescent="0.3">
      <c r="A60" s="1051" t="s">
        <v>438</v>
      </c>
      <c r="B60" s="1052"/>
      <c r="C60" s="1041"/>
      <c r="D60" s="1055"/>
      <c r="E60" s="1055"/>
      <c r="F60" s="1027"/>
      <c r="G60" s="1027"/>
    </row>
    <row r="61" spans="1:12" ht="15.75" thickBot="1" x14ac:dyDescent="0.3">
      <c r="A61" s="1056" t="s">
        <v>457</v>
      </c>
      <c r="B61" s="1052">
        <f>B58+B55+B52+B49+B46+B43+B40</f>
        <v>122085</v>
      </c>
      <c r="C61" s="1052">
        <f>C58+C55+C52+C49+C46+C43+C40</f>
        <v>125164</v>
      </c>
      <c r="D61" s="1052">
        <f>D58+D55+D52+D49+D46+D43+D40</f>
        <v>128085</v>
      </c>
      <c r="E61" s="1052">
        <f>E58+E55+E52+E49+E46+E43+E40</f>
        <v>128085</v>
      </c>
      <c r="F61" s="1027"/>
      <c r="G61" s="1027"/>
    </row>
    <row r="62" spans="1:12" ht="15.75" thickBot="1" x14ac:dyDescent="0.3">
      <c r="A62" s="1036" t="s">
        <v>482</v>
      </c>
      <c r="B62" s="1057">
        <f>IF(B61-B32=0,0,"Error")</f>
        <v>0</v>
      </c>
      <c r="C62" s="1057">
        <f>IF(C61-C32=0,0,"Error")</f>
        <v>0</v>
      </c>
      <c r="D62" s="1057">
        <f>IF(D61-D32=0,0,"Error")</f>
        <v>0</v>
      </c>
      <c r="E62" s="1057">
        <f>IF(E61-E32=0,0,"Error")</f>
        <v>0</v>
      </c>
      <c r="F62" s="1027"/>
      <c r="G62" s="1027"/>
    </row>
    <row r="63" spans="1:12" ht="26.25" hidden="1" customHeight="1" thickBot="1" x14ac:dyDescent="0.3">
      <c r="A63" s="1058" t="s">
        <v>949</v>
      </c>
      <c r="B63" s="2805"/>
      <c r="C63" s="2806"/>
      <c r="D63" s="2806"/>
      <c r="E63" s="2807"/>
      <c r="F63" s="1027"/>
      <c r="G63" s="1027"/>
    </row>
    <row r="64" spans="1:12" ht="15.75" hidden="1" customHeight="1" thickBot="1" x14ac:dyDescent="0.3">
      <c r="A64" s="1038" t="s">
        <v>427</v>
      </c>
      <c r="B64" s="2802"/>
      <c r="C64" s="2803"/>
      <c r="D64" s="2803"/>
      <c r="E64" s="2804"/>
      <c r="F64" s="1027"/>
      <c r="G64" s="1027"/>
    </row>
    <row r="65" spans="1:7" ht="15.75" hidden="1" customHeight="1" thickBot="1" x14ac:dyDescent="0.3">
      <c r="A65" s="1038" t="s">
        <v>21</v>
      </c>
      <c r="B65" s="2805"/>
      <c r="C65" s="2806"/>
      <c r="D65" s="2806"/>
      <c r="E65" s="2807"/>
      <c r="F65" s="1027"/>
      <c r="G65" s="1027"/>
    </row>
    <row r="66" spans="1:7" ht="15" hidden="1" customHeight="1" x14ac:dyDescent="0.25">
      <c r="A66" s="2794"/>
      <c r="B66" s="1059">
        <v>2018</v>
      </c>
      <c r="C66" s="1059">
        <v>2019</v>
      </c>
      <c r="D66" s="1059">
        <v>2024</v>
      </c>
      <c r="E66" s="1059">
        <v>2025</v>
      </c>
      <c r="F66" s="1027"/>
      <c r="G66" s="1027"/>
    </row>
    <row r="67" spans="1:7" ht="15.75" hidden="1" customHeight="1" thickBot="1" x14ac:dyDescent="0.3">
      <c r="A67" s="2795"/>
      <c r="B67" s="1044" t="s">
        <v>22</v>
      </c>
      <c r="C67" s="1044" t="s">
        <v>23</v>
      </c>
      <c r="D67" s="1044" t="s">
        <v>23</v>
      </c>
      <c r="E67" s="1044" t="s">
        <v>23</v>
      </c>
      <c r="F67" s="1027"/>
      <c r="G67" s="1027"/>
    </row>
    <row r="68" spans="1:7" ht="15.75" hidden="1" customHeight="1" thickBot="1" x14ac:dyDescent="0.3">
      <c r="A68" s="1038" t="s">
        <v>33</v>
      </c>
      <c r="B68" s="1038"/>
      <c r="C68" s="1038"/>
      <c r="D68" s="1038"/>
      <c r="E68" s="1038"/>
      <c r="F68" s="1027"/>
      <c r="G68" s="1027"/>
    </row>
    <row r="69" spans="1:7" ht="15.75" hidden="1" customHeight="1" thickBot="1" x14ac:dyDescent="0.3">
      <c r="A69" s="1038" t="s">
        <v>431</v>
      </c>
      <c r="B69" s="1045">
        <f>B98</f>
        <v>0</v>
      </c>
      <c r="C69" s="1045">
        <f>C98</f>
        <v>0</v>
      </c>
      <c r="D69" s="1045">
        <f>D98</f>
        <v>0</v>
      </c>
      <c r="E69" s="1045">
        <f>E98</f>
        <v>0</v>
      </c>
      <c r="F69" s="1027"/>
      <c r="G69" s="1027"/>
    </row>
    <row r="70" spans="1:7" ht="15.75" hidden="1" customHeight="1" thickBot="1" x14ac:dyDescent="0.3">
      <c r="A70" s="1038" t="s">
        <v>432</v>
      </c>
      <c r="B70" s="1045" t="e">
        <f>B69/B68</f>
        <v>#DIV/0!</v>
      </c>
      <c r="C70" s="1045" t="e">
        <f>C69/C68</f>
        <v>#DIV/0!</v>
      </c>
      <c r="D70" s="1045" t="e">
        <f>D69/D68</f>
        <v>#DIV/0!</v>
      </c>
      <c r="E70" s="1045" t="e">
        <f>E69/E68</f>
        <v>#DIV/0!</v>
      </c>
      <c r="F70" s="1027"/>
      <c r="G70" s="1027"/>
    </row>
    <row r="71" spans="1:7" ht="15.75" hidden="1" customHeight="1" thickBot="1" x14ac:dyDescent="0.3">
      <c r="A71" s="1038" t="s">
        <v>433</v>
      </c>
      <c r="B71" s="1031"/>
      <c r="C71" s="1046" t="e">
        <f t="shared" ref="C71:E73" si="1">C68/B68-1</f>
        <v>#DIV/0!</v>
      </c>
      <c r="D71" s="1046" t="e">
        <f t="shared" si="1"/>
        <v>#DIV/0!</v>
      </c>
      <c r="E71" s="1046" t="e">
        <f t="shared" si="1"/>
        <v>#DIV/0!</v>
      </c>
      <c r="F71" s="1027"/>
      <c r="G71" s="1027"/>
    </row>
    <row r="72" spans="1:7" ht="15.75" hidden="1" customHeight="1" thickBot="1" x14ac:dyDescent="0.3">
      <c r="A72" s="1038" t="s">
        <v>434</v>
      </c>
      <c r="B72" s="1031"/>
      <c r="C72" s="1046" t="e">
        <f t="shared" si="1"/>
        <v>#DIV/0!</v>
      </c>
      <c r="D72" s="1046" t="e">
        <f t="shared" si="1"/>
        <v>#DIV/0!</v>
      </c>
      <c r="E72" s="1046" t="e">
        <f t="shared" si="1"/>
        <v>#DIV/0!</v>
      </c>
      <c r="F72" s="1027"/>
      <c r="G72" s="1027"/>
    </row>
    <row r="73" spans="1:7" ht="26.25" hidden="1" customHeight="1" thickBot="1" x14ac:dyDescent="0.3">
      <c r="A73" s="1038" t="s">
        <v>47</v>
      </c>
      <c r="B73" s="1031"/>
      <c r="C73" s="1046" t="e">
        <f t="shared" si="1"/>
        <v>#DIV/0!</v>
      </c>
      <c r="D73" s="1046" t="e">
        <f t="shared" si="1"/>
        <v>#DIV/0!</v>
      </c>
      <c r="E73" s="1046" t="e">
        <f t="shared" si="1"/>
        <v>#DIV/0!</v>
      </c>
      <c r="F73" s="1027"/>
      <c r="G73" s="1027"/>
    </row>
    <row r="74" spans="1:7" ht="15.75" hidden="1" customHeight="1" thickBot="1" x14ac:dyDescent="0.3">
      <c r="A74" s="2796" t="s">
        <v>950</v>
      </c>
      <c r="B74" s="2797"/>
      <c r="C74" s="2797"/>
      <c r="D74" s="2797"/>
      <c r="E74" s="2798"/>
      <c r="F74" s="1027"/>
      <c r="G74" s="1027"/>
    </row>
    <row r="75" spans="1:7" ht="15" hidden="1" customHeight="1" x14ac:dyDescent="0.25">
      <c r="A75" s="2794"/>
      <c r="B75" s="1059">
        <v>2018</v>
      </c>
      <c r="C75" s="1059">
        <v>2019</v>
      </c>
      <c r="D75" s="1059">
        <v>2024</v>
      </c>
      <c r="E75" s="1059">
        <v>2025</v>
      </c>
      <c r="F75" s="1027"/>
      <c r="G75" s="1027"/>
    </row>
    <row r="76" spans="1:7" ht="15.75" hidden="1" customHeight="1" thickBot="1" x14ac:dyDescent="0.3">
      <c r="A76" s="2795"/>
      <c r="B76" s="1044" t="s">
        <v>22</v>
      </c>
      <c r="C76" s="1044" t="s">
        <v>23</v>
      </c>
      <c r="D76" s="1044" t="s">
        <v>23</v>
      </c>
      <c r="E76" s="1044" t="s">
        <v>23</v>
      </c>
      <c r="F76" s="1027"/>
      <c r="G76" s="1027"/>
    </row>
    <row r="77" spans="1:7" ht="15.75" hidden="1" customHeight="1" thickBot="1" x14ac:dyDescent="0.3">
      <c r="A77" s="1049" t="s">
        <v>436</v>
      </c>
      <c r="B77" s="1050"/>
      <c r="C77" s="1050"/>
      <c r="D77" s="1050"/>
      <c r="E77" s="1050"/>
      <c r="F77" s="1027"/>
      <c r="G77" s="1027"/>
    </row>
    <row r="78" spans="1:7" ht="15.75" hidden="1" customHeight="1" thickBot="1" x14ac:dyDescent="0.3">
      <c r="A78" s="1051" t="s">
        <v>437</v>
      </c>
      <c r="B78" s="1052"/>
      <c r="C78" s="1060"/>
      <c r="D78" s="1060"/>
      <c r="E78" s="1060"/>
      <c r="F78" s="1027"/>
      <c r="G78" s="1027"/>
    </row>
    <row r="79" spans="1:7" ht="15.75" hidden="1" customHeight="1" thickBot="1" x14ac:dyDescent="0.3">
      <c r="A79" s="1051" t="s">
        <v>438</v>
      </c>
      <c r="B79" s="1052"/>
      <c r="C79" s="1060"/>
      <c r="D79" s="1060"/>
      <c r="E79" s="1060"/>
      <c r="F79" s="1027"/>
      <c r="G79" s="1027"/>
    </row>
    <row r="80" spans="1:7" ht="26.25" hidden="1" customHeight="1" thickBot="1" x14ac:dyDescent="0.3">
      <c r="A80" s="1049" t="s">
        <v>478</v>
      </c>
      <c r="B80" s="1050"/>
      <c r="C80" s="1050"/>
      <c r="D80" s="1050"/>
      <c r="E80" s="1050"/>
      <c r="F80" s="1027"/>
      <c r="G80" s="1027"/>
    </row>
    <row r="81" spans="1:7" ht="15.75" hidden="1" customHeight="1" thickBot="1" x14ac:dyDescent="0.3">
      <c r="A81" s="1051" t="s">
        <v>437</v>
      </c>
      <c r="B81" s="1052"/>
      <c r="C81" s="1050"/>
      <c r="D81" s="1050"/>
      <c r="E81" s="1050"/>
      <c r="F81" s="1027"/>
      <c r="G81" s="1027"/>
    </row>
    <row r="82" spans="1:7" ht="15.75" hidden="1" customHeight="1" thickBot="1" x14ac:dyDescent="0.3">
      <c r="A82" s="1051" t="s">
        <v>438</v>
      </c>
      <c r="B82" s="1052"/>
      <c r="C82" s="1050"/>
      <c r="D82" s="1050"/>
      <c r="E82" s="1050"/>
      <c r="F82" s="1027"/>
      <c r="G82" s="1027"/>
    </row>
    <row r="83" spans="1:7" ht="15.75" hidden="1" customHeight="1" thickBot="1" x14ac:dyDescent="0.3">
      <c r="A83" s="1049" t="s">
        <v>440</v>
      </c>
      <c r="B83" s="1052">
        <v>0</v>
      </c>
      <c r="C83" s="1050">
        <v>0</v>
      </c>
      <c r="D83" s="1050">
        <v>0</v>
      </c>
      <c r="E83" s="1050">
        <v>0</v>
      </c>
      <c r="F83" s="1027"/>
      <c r="G83" s="1027"/>
    </row>
    <row r="84" spans="1:7" ht="15.75" hidden="1" customHeight="1" thickBot="1" x14ac:dyDescent="0.3">
      <c r="A84" s="1051" t="s">
        <v>437</v>
      </c>
      <c r="B84" s="1052"/>
      <c r="C84" s="1050"/>
      <c r="D84" s="1050"/>
      <c r="E84" s="1050"/>
      <c r="F84" s="1027"/>
      <c r="G84" s="1027"/>
    </row>
    <row r="85" spans="1:7" ht="15.75" hidden="1" customHeight="1" thickBot="1" x14ac:dyDescent="0.3">
      <c r="A85" s="1051" t="s">
        <v>438</v>
      </c>
      <c r="B85" s="1052"/>
      <c r="C85" s="1050"/>
      <c r="D85" s="1050"/>
      <c r="E85" s="1050"/>
      <c r="F85" s="1027"/>
      <c r="G85" s="1027"/>
    </row>
    <row r="86" spans="1:7" ht="15.75" hidden="1" customHeight="1" thickBot="1" x14ac:dyDescent="0.3">
      <c r="A86" s="1049" t="s">
        <v>441</v>
      </c>
      <c r="B86" s="1052"/>
      <c r="C86" s="1050"/>
      <c r="D86" s="1050"/>
      <c r="E86" s="1050"/>
      <c r="F86" s="1027"/>
      <c r="G86" s="1027"/>
    </row>
    <row r="87" spans="1:7" ht="15.75" hidden="1" customHeight="1" thickBot="1" x14ac:dyDescent="0.3">
      <c r="A87" s="1051" t="s">
        <v>437</v>
      </c>
      <c r="B87" s="1052"/>
      <c r="C87" s="1050"/>
      <c r="D87" s="1050"/>
      <c r="E87" s="1050"/>
      <c r="F87" s="1027"/>
      <c r="G87" s="1027"/>
    </row>
    <row r="88" spans="1:7" ht="15.75" hidden="1" customHeight="1" thickBot="1" x14ac:dyDescent="0.3">
      <c r="A88" s="1051" t="s">
        <v>438</v>
      </c>
      <c r="B88" s="1052"/>
      <c r="C88" s="1050"/>
      <c r="D88" s="1050"/>
      <c r="E88" s="1050"/>
      <c r="F88" s="1027"/>
      <c r="G88" s="1027"/>
    </row>
    <row r="89" spans="1:7" ht="15.75" hidden="1" customHeight="1" thickBot="1" x14ac:dyDescent="0.3">
      <c r="A89" s="1049" t="s">
        <v>442</v>
      </c>
      <c r="B89" s="1052"/>
      <c r="C89" s="1050"/>
      <c r="D89" s="1050"/>
      <c r="E89" s="1050"/>
      <c r="F89" s="1027"/>
      <c r="G89" s="1027"/>
    </row>
    <row r="90" spans="1:7" ht="15.75" hidden="1" customHeight="1" thickBot="1" x14ac:dyDescent="0.3">
      <c r="A90" s="1051" t="s">
        <v>437</v>
      </c>
      <c r="B90" s="1052"/>
      <c r="C90" s="1050"/>
      <c r="D90" s="1050"/>
      <c r="E90" s="1050"/>
      <c r="F90" s="1027"/>
      <c r="G90" s="1027"/>
    </row>
    <row r="91" spans="1:7" ht="15.75" hidden="1" customHeight="1" thickBot="1" x14ac:dyDescent="0.3">
      <c r="A91" s="1051" t="s">
        <v>438</v>
      </c>
      <c r="B91" s="1052"/>
      <c r="C91" s="1050"/>
      <c r="D91" s="1050"/>
      <c r="E91" s="1050"/>
      <c r="F91" s="1027"/>
      <c r="G91" s="1027"/>
    </row>
    <row r="92" spans="1:7" ht="15.75" hidden="1" customHeight="1" thickBot="1" x14ac:dyDescent="0.3">
      <c r="A92" s="1049" t="s">
        <v>443</v>
      </c>
      <c r="B92" s="1052"/>
      <c r="C92" s="1050"/>
      <c r="D92" s="1050"/>
      <c r="E92" s="1050"/>
      <c r="F92" s="1027"/>
      <c r="G92" s="1027"/>
    </row>
    <row r="93" spans="1:7" ht="15.75" hidden="1" customHeight="1" thickBot="1" x14ac:dyDescent="0.3">
      <c r="A93" s="1051" t="s">
        <v>437</v>
      </c>
      <c r="B93" s="1052"/>
      <c r="C93" s="1050"/>
      <c r="D93" s="1050"/>
      <c r="E93" s="1050"/>
      <c r="F93" s="1027"/>
      <c r="G93" s="1027"/>
    </row>
    <row r="94" spans="1:7" ht="15.75" hidden="1" customHeight="1" thickBot="1" x14ac:dyDescent="0.3">
      <c r="A94" s="1051" t="s">
        <v>438</v>
      </c>
      <c r="B94" s="1052"/>
      <c r="C94" s="1050"/>
      <c r="D94" s="1050"/>
      <c r="E94" s="1050"/>
      <c r="F94" s="1027"/>
      <c r="G94" s="1027"/>
    </row>
    <row r="95" spans="1:7" ht="26.25" hidden="1" customHeight="1" thickBot="1" x14ac:dyDescent="0.3">
      <c r="A95" s="1049" t="s">
        <v>444</v>
      </c>
      <c r="B95" s="1052"/>
      <c r="C95" s="1050"/>
      <c r="D95" s="1050"/>
      <c r="E95" s="1050"/>
      <c r="F95" s="1027"/>
      <c r="G95" s="1027"/>
    </row>
    <row r="96" spans="1:7" ht="15.75" hidden="1" customHeight="1" thickBot="1" x14ac:dyDescent="0.3">
      <c r="A96" s="1051" t="s">
        <v>437</v>
      </c>
      <c r="B96" s="1052"/>
      <c r="C96" s="1050"/>
      <c r="D96" s="1050"/>
      <c r="E96" s="1050"/>
      <c r="F96" s="1027"/>
      <c r="G96" s="1027"/>
    </row>
    <row r="97" spans="1:7" ht="15.75" hidden="1" customHeight="1" thickBot="1" x14ac:dyDescent="0.3">
      <c r="A97" s="1051" t="s">
        <v>438</v>
      </c>
      <c r="B97" s="1052"/>
      <c r="C97" s="1050"/>
      <c r="D97" s="1050"/>
      <c r="E97" s="1050"/>
      <c r="F97" s="1027"/>
      <c r="G97" s="1027"/>
    </row>
    <row r="98" spans="1:7" ht="15.75" hidden="1" customHeight="1" thickBot="1" x14ac:dyDescent="0.3">
      <c r="A98" s="1061" t="s">
        <v>445</v>
      </c>
      <c r="B98" s="1052">
        <f>B95+B92+B89+B86+B83+B80+B77</f>
        <v>0</v>
      </c>
      <c r="C98" s="1052">
        <f>C95+C92+C89+C86+C83+C80+C77</f>
        <v>0</v>
      </c>
      <c r="D98" s="1052">
        <f>D95+D92+D89+D86+D83+D80+D77</f>
        <v>0</v>
      </c>
      <c r="E98" s="1052">
        <f>E95+E92+E89+E86+E83+E80+E77</f>
        <v>0</v>
      </c>
      <c r="F98" s="1027"/>
      <c r="G98" s="1027"/>
    </row>
    <row r="99" spans="1:7" ht="15.75" hidden="1" customHeight="1" thickBot="1" x14ac:dyDescent="0.3">
      <c r="A99" s="1036" t="s">
        <v>482</v>
      </c>
      <c r="B99" s="1057">
        <f>IF(B98-B69=0,0,"Error")</f>
        <v>0</v>
      </c>
      <c r="C99" s="1057">
        <f>IF(C98-C69=0,0,"Error")</f>
        <v>0</v>
      </c>
      <c r="D99" s="1057">
        <f>IF(D98-D69=0,0,"Error")</f>
        <v>0</v>
      </c>
      <c r="E99" s="1057">
        <f>IF(E98-E69=0,0,"Error")</f>
        <v>0</v>
      </c>
      <c r="F99" s="1027"/>
      <c r="G99" s="1027"/>
    </row>
    <row r="100" spans="1:7" ht="26.25" hidden="1" customHeight="1" thickBot="1" x14ac:dyDescent="0.3">
      <c r="A100" s="1058" t="s">
        <v>951</v>
      </c>
      <c r="B100" s="2805"/>
      <c r="C100" s="2806"/>
      <c r="D100" s="2806"/>
      <c r="E100" s="2807"/>
      <c r="F100" s="1027"/>
      <c r="G100" s="1027"/>
    </row>
    <row r="101" spans="1:7" ht="15.75" hidden="1" customHeight="1" thickBot="1" x14ac:dyDescent="0.3">
      <c r="A101" s="1038" t="s">
        <v>427</v>
      </c>
      <c r="B101" s="2802"/>
      <c r="C101" s="2803"/>
      <c r="D101" s="2803"/>
      <c r="E101" s="2804"/>
      <c r="F101" s="1027"/>
      <c r="G101" s="1027"/>
    </row>
    <row r="102" spans="1:7" ht="15.75" hidden="1" customHeight="1" thickBot="1" x14ac:dyDescent="0.3">
      <c r="A102" s="1038" t="s">
        <v>21</v>
      </c>
      <c r="B102" s="2805"/>
      <c r="C102" s="2806"/>
      <c r="D102" s="2806"/>
      <c r="E102" s="2807"/>
      <c r="F102" s="1027"/>
      <c r="G102" s="1027"/>
    </row>
    <row r="103" spans="1:7" ht="15" hidden="1" customHeight="1" x14ac:dyDescent="0.25">
      <c r="A103" s="2794"/>
      <c r="B103" s="1059">
        <v>2018</v>
      </c>
      <c r="C103" s="1059">
        <v>2019</v>
      </c>
      <c r="D103" s="1059">
        <v>2024</v>
      </c>
      <c r="E103" s="1059">
        <v>2025</v>
      </c>
      <c r="F103" s="1027"/>
      <c r="G103" s="1027"/>
    </row>
    <row r="104" spans="1:7" ht="15.75" hidden="1" customHeight="1" thickBot="1" x14ac:dyDescent="0.3">
      <c r="A104" s="2795"/>
      <c r="B104" s="1044" t="s">
        <v>22</v>
      </c>
      <c r="C104" s="1044" t="s">
        <v>23</v>
      </c>
      <c r="D104" s="1044" t="s">
        <v>23</v>
      </c>
      <c r="E104" s="1044" t="s">
        <v>23</v>
      </c>
      <c r="F104" s="1027"/>
      <c r="G104" s="1027"/>
    </row>
    <row r="105" spans="1:7" ht="15.75" hidden="1" customHeight="1" thickBot="1" x14ac:dyDescent="0.3">
      <c r="A105" s="1038" t="s">
        <v>33</v>
      </c>
      <c r="B105" s="1045"/>
      <c r="C105" s="1045"/>
      <c r="D105" s="1045"/>
      <c r="E105" s="1045"/>
      <c r="F105" s="1027"/>
      <c r="G105" s="1027"/>
    </row>
    <row r="106" spans="1:7" ht="15.75" hidden="1" customHeight="1" thickBot="1" x14ac:dyDescent="0.3">
      <c r="A106" s="1038" t="s">
        <v>431</v>
      </c>
      <c r="B106" s="1045">
        <f>B135</f>
        <v>0</v>
      </c>
      <c r="C106" s="1045">
        <f>C135</f>
        <v>0</v>
      </c>
      <c r="D106" s="1045">
        <f>D135</f>
        <v>0</v>
      </c>
      <c r="E106" s="1045">
        <f>E135</f>
        <v>0</v>
      </c>
      <c r="F106" s="1027"/>
      <c r="G106" s="1027"/>
    </row>
    <row r="107" spans="1:7" ht="15.75" hidden="1" customHeight="1" thickBot="1" x14ac:dyDescent="0.3">
      <c r="A107" s="1038" t="s">
        <v>432</v>
      </c>
      <c r="B107" s="1045" t="e">
        <f>B106/B105</f>
        <v>#DIV/0!</v>
      </c>
      <c r="C107" s="1045" t="e">
        <f>C106/C105</f>
        <v>#DIV/0!</v>
      </c>
      <c r="D107" s="1045" t="e">
        <f>D106/D105</f>
        <v>#DIV/0!</v>
      </c>
      <c r="E107" s="1045" t="e">
        <f>E106/E105</f>
        <v>#DIV/0!</v>
      </c>
      <c r="F107" s="1027"/>
      <c r="G107" s="1027"/>
    </row>
    <row r="108" spans="1:7" ht="15.75" hidden="1" customHeight="1" thickBot="1" x14ac:dyDescent="0.3">
      <c r="A108" s="1038" t="s">
        <v>433</v>
      </c>
      <c r="B108" s="1031"/>
      <c r="C108" s="1046" t="e">
        <f t="shared" ref="C108:E110" si="2">C105/B105-1</f>
        <v>#DIV/0!</v>
      </c>
      <c r="D108" s="1046" t="e">
        <f t="shared" si="2"/>
        <v>#DIV/0!</v>
      </c>
      <c r="E108" s="1046" t="e">
        <f t="shared" si="2"/>
        <v>#DIV/0!</v>
      </c>
      <c r="F108" s="1027"/>
      <c r="G108" s="1027"/>
    </row>
    <row r="109" spans="1:7" ht="15.75" hidden="1" customHeight="1" thickBot="1" x14ac:dyDescent="0.3">
      <c r="A109" s="1038" t="s">
        <v>434</v>
      </c>
      <c r="B109" s="1031"/>
      <c r="C109" s="1046" t="e">
        <f t="shared" si="2"/>
        <v>#DIV/0!</v>
      </c>
      <c r="D109" s="1046" t="e">
        <f t="shared" si="2"/>
        <v>#DIV/0!</v>
      </c>
      <c r="E109" s="1046" t="e">
        <f t="shared" si="2"/>
        <v>#DIV/0!</v>
      </c>
      <c r="F109" s="1027"/>
      <c r="G109" s="1027"/>
    </row>
    <row r="110" spans="1:7" ht="26.25" hidden="1" customHeight="1" thickBot="1" x14ac:dyDescent="0.3">
      <c r="A110" s="1038" t="s">
        <v>47</v>
      </c>
      <c r="B110" s="1031"/>
      <c r="C110" s="1046" t="e">
        <f t="shared" si="2"/>
        <v>#DIV/0!</v>
      </c>
      <c r="D110" s="1046" t="e">
        <f t="shared" si="2"/>
        <v>#DIV/0!</v>
      </c>
      <c r="E110" s="1046" t="e">
        <f t="shared" si="2"/>
        <v>#DIV/0!</v>
      </c>
      <c r="F110" s="1027"/>
      <c r="G110" s="1027"/>
    </row>
    <row r="111" spans="1:7" ht="15.75" hidden="1" customHeight="1" thickBot="1" x14ac:dyDescent="0.3">
      <c r="A111" s="2796" t="s">
        <v>950</v>
      </c>
      <c r="B111" s="2797"/>
      <c r="C111" s="2797"/>
      <c r="D111" s="2797"/>
      <c r="E111" s="2798"/>
      <c r="F111" s="1027"/>
      <c r="G111" s="1027"/>
    </row>
    <row r="112" spans="1:7" ht="15" hidden="1" customHeight="1" x14ac:dyDescent="0.25">
      <c r="A112" s="2794"/>
      <c r="B112" s="1059">
        <v>2018</v>
      </c>
      <c r="C112" s="1059">
        <v>2019</v>
      </c>
      <c r="D112" s="1059">
        <v>2024</v>
      </c>
      <c r="E112" s="1059">
        <v>2025</v>
      </c>
      <c r="F112" s="1027"/>
      <c r="G112" s="1027"/>
    </row>
    <row r="113" spans="1:7" ht="15.75" hidden="1" customHeight="1" thickBot="1" x14ac:dyDescent="0.3">
      <c r="A113" s="2795"/>
      <c r="B113" s="1044" t="s">
        <v>22</v>
      </c>
      <c r="C113" s="1044" t="s">
        <v>23</v>
      </c>
      <c r="D113" s="1044" t="s">
        <v>23</v>
      </c>
      <c r="E113" s="1044" t="s">
        <v>23</v>
      </c>
      <c r="F113" s="1027"/>
      <c r="G113" s="1027"/>
    </row>
    <row r="114" spans="1:7" ht="15.75" hidden="1" customHeight="1" thickBot="1" x14ac:dyDescent="0.3">
      <c r="A114" s="1049" t="s">
        <v>436</v>
      </c>
      <c r="B114" s="1050"/>
      <c r="C114" s="1050"/>
      <c r="D114" s="1050"/>
      <c r="E114" s="1050"/>
      <c r="F114" s="1027"/>
      <c r="G114" s="1027"/>
    </row>
    <row r="115" spans="1:7" ht="15.75" hidden="1" customHeight="1" thickBot="1" x14ac:dyDescent="0.3">
      <c r="A115" s="1051" t="s">
        <v>437</v>
      </c>
      <c r="B115" s="1052"/>
      <c r="C115" s="1060"/>
      <c r="D115" s="1060"/>
      <c r="E115" s="1060"/>
      <c r="F115" s="1027"/>
      <c r="G115" s="1027"/>
    </row>
    <row r="116" spans="1:7" ht="15.75" hidden="1" customHeight="1" thickBot="1" x14ac:dyDescent="0.3">
      <c r="A116" s="1051" t="s">
        <v>438</v>
      </c>
      <c r="B116" s="1052"/>
      <c r="C116" s="1060"/>
      <c r="D116" s="1060"/>
      <c r="E116" s="1060"/>
      <c r="F116" s="1027"/>
      <c r="G116" s="1027"/>
    </row>
    <row r="117" spans="1:7" ht="26.25" hidden="1" customHeight="1" thickBot="1" x14ac:dyDescent="0.3">
      <c r="A117" s="1049" t="s">
        <v>478</v>
      </c>
      <c r="B117" s="1050"/>
      <c r="C117" s="1050"/>
      <c r="D117" s="1050"/>
      <c r="E117" s="1050"/>
      <c r="F117" s="1027"/>
      <c r="G117" s="1027"/>
    </row>
    <row r="118" spans="1:7" ht="15.75" hidden="1" customHeight="1" thickBot="1" x14ac:dyDescent="0.3">
      <c r="A118" s="1051" t="s">
        <v>437</v>
      </c>
      <c r="B118" s="1052"/>
      <c r="C118" s="1050"/>
      <c r="D118" s="1050"/>
      <c r="E118" s="1050"/>
      <c r="F118" s="1027"/>
      <c r="G118" s="1027"/>
    </row>
    <row r="119" spans="1:7" ht="15.75" hidden="1" customHeight="1" thickBot="1" x14ac:dyDescent="0.3">
      <c r="A119" s="1051" t="s">
        <v>438</v>
      </c>
      <c r="B119" s="1052"/>
      <c r="C119" s="1050"/>
      <c r="D119" s="1050"/>
      <c r="E119" s="1050"/>
      <c r="F119" s="1027"/>
      <c r="G119" s="1027"/>
    </row>
    <row r="120" spans="1:7" ht="15.75" hidden="1" customHeight="1" thickBot="1" x14ac:dyDescent="0.3">
      <c r="A120" s="1049" t="s">
        <v>440</v>
      </c>
      <c r="B120" s="1052">
        <v>0</v>
      </c>
      <c r="C120" s="1050">
        <v>0</v>
      </c>
      <c r="D120" s="1050">
        <v>0</v>
      </c>
      <c r="E120" s="1050">
        <v>0</v>
      </c>
      <c r="F120" s="1027"/>
      <c r="G120" s="1027"/>
    </row>
    <row r="121" spans="1:7" ht="15.75" hidden="1" customHeight="1" thickBot="1" x14ac:dyDescent="0.3">
      <c r="A121" s="1051" t="s">
        <v>437</v>
      </c>
      <c r="B121" s="1052"/>
      <c r="C121" s="1050"/>
      <c r="D121" s="1050"/>
      <c r="E121" s="1050"/>
      <c r="F121" s="1027"/>
      <c r="G121" s="1027"/>
    </row>
    <row r="122" spans="1:7" ht="15.75" hidden="1" customHeight="1" thickBot="1" x14ac:dyDescent="0.3">
      <c r="A122" s="1051" t="s">
        <v>438</v>
      </c>
      <c r="B122" s="1052"/>
      <c r="C122" s="1050"/>
      <c r="D122" s="1050"/>
      <c r="E122" s="1050"/>
      <c r="F122" s="1027"/>
      <c r="G122" s="1027"/>
    </row>
    <row r="123" spans="1:7" ht="15.75" hidden="1" customHeight="1" thickBot="1" x14ac:dyDescent="0.3">
      <c r="A123" s="1049" t="s">
        <v>441</v>
      </c>
      <c r="B123" s="1052"/>
      <c r="C123" s="1050"/>
      <c r="D123" s="1050"/>
      <c r="E123" s="1050"/>
      <c r="F123" s="1027"/>
      <c r="G123" s="1027"/>
    </row>
    <row r="124" spans="1:7" ht="15.75" hidden="1" customHeight="1" thickBot="1" x14ac:dyDescent="0.3">
      <c r="A124" s="1051" t="s">
        <v>437</v>
      </c>
      <c r="B124" s="1052"/>
      <c r="C124" s="1050"/>
      <c r="D124" s="1050"/>
      <c r="E124" s="1050"/>
      <c r="F124" s="1027"/>
      <c r="G124" s="1027"/>
    </row>
    <row r="125" spans="1:7" ht="15.75" hidden="1" customHeight="1" thickBot="1" x14ac:dyDescent="0.3">
      <c r="A125" s="1051" t="s">
        <v>438</v>
      </c>
      <c r="B125" s="1052"/>
      <c r="C125" s="1050"/>
      <c r="D125" s="1050"/>
      <c r="E125" s="1050"/>
      <c r="F125" s="1027"/>
      <c r="G125" s="1027"/>
    </row>
    <row r="126" spans="1:7" ht="15.75" hidden="1" customHeight="1" thickBot="1" x14ac:dyDescent="0.3">
      <c r="A126" s="1049" t="s">
        <v>442</v>
      </c>
      <c r="B126" s="1052"/>
      <c r="C126" s="1050"/>
      <c r="D126" s="1050"/>
      <c r="E126" s="1050"/>
      <c r="F126" s="1027"/>
      <c r="G126" s="1027"/>
    </row>
    <row r="127" spans="1:7" ht="15.75" hidden="1" customHeight="1" thickBot="1" x14ac:dyDescent="0.3">
      <c r="A127" s="1051" t="s">
        <v>437</v>
      </c>
      <c r="B127" s="1052"/>
      <c r="C127" s="1050"/>
      <c r="D127" s="1050"/>
      <c r="E127" s="1050"/>
      <c r="F127" s="1027"/>
      <c r="G127" s="1027"/>
    </row>
    <row r="128" spans="1:7" ht="15.75" hidden="1" customHeight="1" thickBot="1" x14ac:dyDescent="0.3">
      <c r="A128" s="1051" t="s">
        <v>438</v>
      </c>
      <c r="B128" s="1052"/>
      <c r="C128" s="1050"/>
      <c r="D128" s="1050"/>
      <c r="E128" s="1050"/>
      <c r="F128" s="1027"/>
      <c r="G128" s="1027"/>
    </row>
    <row r="129" spans="1:16" ht="15.75" hidden="1" customHeight="1" thickBot="1" x14ac:dyDescent="0.3">
      <c r="A129" s="1049" t="s">
        <v>443</v>
      </c>
      <c r="B129" s="1052">
        <v>0</v>
      </c>
      <c r="C129" s="1050">
        <v>0</v>
      </c>
      <c r="D129" s="1050">
        <v>0</v>
      </c>
      <c r="E129" s="1050">
        <v>0</v>
      </c>
      <c r="F129" s="1027"/>
      <c r="G129" s="1027"/>
    </row>
    <row r="130" spans="1:16" ht="15.75" hidden="1" customHeight="1" thickBot="1" x14ac:dyDescent="0.3">
      <c r="A130" s="1051" t="s">
        <v>437</v>
      </c>
      <c r="B130" s="1052"/>
      <c r="C130" s="1050"/>
      <c r="D130" s="1050"/>
      <c r="E130" s="1050"/>
      <c r="F130" s="1027"/>
      <c r="G130" s="1027"/>
    </row>
    <row r="131" spans="1:16" ht="15.75" hidden="1" customHeight="1" thickBot="1" x14ac:dyDescent="0.3">
      <c r="A131" s="1051" t="s">
        <v>438</v>
      </c>
      <c r="B131" s="1052"/>
      <c r="C131" s="1050"/>
      <c r="D131" s="1050"/>
      <c r="E131" s="1050"/>
      <c r="F131" s="1027"/>
      <c r="G131" s="1027"/>
    </row>
    <row r="132" spans="1:16" ht="26.25" hidden="1" customHeight="1" thickBot="1" x14ac:dyDescent="0.3">
      <c r="A132" s="1049" t="s">
        <v>444</v>
      </c>
      <c r="B132" s="1052"/>
      <c r="C132" s="1050"/>
      <c r="D132" s="1050"/>
      <c r="E132" s="1050"/>
      <c r="F132" s="1027"/>
      <c r="G132" s="1027"/>
    </row>
    <row r="133" spans="1:16" ht="15.75" hidden="1" customHeight="1" thickBot="1" x14ac:dyDescent="0.3">
      <c r="A133" s="1051" t="s">
        <v>437</v>
      </c>
      <c r="B133" s="1052"/>
      <c r="C133" s="1050"/>
      <c r="D133" s="1050"/>
      <c r="E133" s="1050"/>
      <c r="F133" s="1027"/>
      <c r="G133" s="1027"/>
    </row>
    <row r="134" spans="1:16" ht="15.75" hidden="1" customHeight="1" thickBot="1" x14ac:dyDescent="0.3">
      <c r="A134" s="1051" t="s">
        <v>438</v>
      </c>
      <c r="B134" s="1052"/>
      <c r="C134" s="1050"/>
      <c r="D134" s="1050"/>
      <c r="E134" s="1050"/>
      <c r="F134" s="1027"/>
      <c r="G134" s="1027"/>
    </row>
    <row r="135" spans="1:16" ht="15.75" hidden="1" customHeight="1" thickBot="1" x14ac:dyDescent="0.3">
      <c r="A135" s="1061" t="s">
        <v>445</v>
      </c>
      <c r="B135" s="1052">
        <f>B132+B129+B126+B123+B120+B117+B114</f>
        <v>0</v>
      </c>
      <c r="C135" s="1052">
        <f>C132+C129+C126+C123+C120+C117+C114</f>
        <v>0</v>
      </c>
      <c r="D135" s="1052">
        <f>D132+D129+D126+D123+D120+D117+D114</f>
        <v>0</v>
      </c>
      <c r="E135" s="1052">
        <f>E132+E129+E126+E123+E120+E117+E114</f>
        <v>0</v>
      </c>
      <c r="F135" s="1027"/>
      <c r="G135" s="1027"/>
    </row>
    <row r="136" spans="1:16" ht="15.75" hidden="1" customHeight="1" thickBot="1" x14ac:dyDescent="0.3">
      <c r="A136" s="1036" t="s">
        <v>482</v>
      </c>
      <c r="B136" s="1057">
        <f>IF(B135-B106=0,0,"Error")</f>
        <v>0</v>
      </c>
      <c r="C136" s="1057">
        <f>IF(C135-C106=0,0,"Error")</f>
        <v>0</v>
      </c>
      <c r="D136" s="1057">
        <f>IF(D135-D106=0,0,"Error")</f>
        <v>0</v>
      </c>
      <c r="E136" s="1057">
        <f>IF(E135-E106=0,0,"Error")</f>
        <v>0</v>
      </c>
      <c r="F136" s="1027"/>
      <c r="G136" s="1027"/>
    </row>
    <row r="137" spans="1:16" ht="15.75" thickBot="1" x14ac:dyDescent="0.3">
      <c r="A137" s="2808" t="s">
        <v>514</v>
      </c>
      <c r="B137" s="2809"/>
      <c r="C137" s="2809"/>
      <c r="D137" s="2809"/>
      <c r="E137" s="2810"/>
      <c r="F137" s="1027"/>
      <c r="G137" s="1027"/>
    </row>
    <row r="138" spans="1:16" ht="15.75" thickBot="1" x14ac:dyDescent="0.3">
      <c r="A138" s="2808" t="s">
        <v>515</v>
      </c>
      <c r="B138" s="2809"/>
      <c r="C138" s="2809"/>
      <c r="D138" s="2809"/>
      <c r="E138" s="2810"/>
      <c r="F138" s="1027"/>
      <c r="G138" s="1027"/>
    </row>
    <row r="139" spans="1:16" ht="26.25" thickBot="1" x14ac:dyDescent="0.3">
      <c r="A139" s="1062" t="s">
        <v>516</v>
      </c>
      <c r="B139" s="2821"/>
      <c r="C139" s="2822"/>
      <c r="D139" s="2823"/>
      <c r="E139" s="2824"/>
      <c r="F139" s="1027"/>
      <c r="G139" s="1027"/>
    </row>
    <row r="140" spans="1:16" ht="36.75" customHeight="1" thickBot="1" x14ac:dyDescent="0.3">
      <c r="A140" s="1062" t="s">
        <v>518</v>
      </c>
      <c r="B140" s="1062"/>
      <c r="C140" s="1063" t="s">
        <v>449</v>
      </c>
      <c r="D140" s="2800"/>
      <c r="E140" s="2801"/>
      <c r="F140" s="1027"/>
      <c r="G140" s="1027"/>
      <c r="L140" s="2811" t="s">
        <v>682</v>
      </c>
      <c r="M140" s="2812"/>
      <c r="N140" s="2812"/>
      <c r="O140" s="2812"/>
      <c r="P140" s="2813"/>
    </row>
    <row r="141" spans="1:16" ht="15.75" thickBot="1" x14ac:dyDescent="0.3">
      <c r="A141" s="1064"/>
      <c r="B141" s="2799"/>
      <c r="C141" s="2820"/>
      <c r="D141" s="2800"/>
      <c r="E141" s="2801"/>
      <c r="F141" s="1027"/>
      <c r="G141" s="1027"/>
      <c r="L141" s="2814"/>
      <c r="M141" s="2815"/>
      <c r="N141" s="2815"/>
      <c r="O141" s="2815"/>
      <c r="P141" s="2816"/>
    </row>
    <row r="142" spans="1:16" ht="17.25" customHeight="1" thickBot="1" x14ac:dyDescent="0.3">
      <c r="A142" s="1038" t="s">
        <v>427</v>
      </c>
      <c r="B142" s="2802" t="s">
        <v>686</v>
      </c>
      <c r="C142" s="2803"/>
      <c r="D142" s="2803"/>
      <c r="E142" s="2804"/>
      <c r="F142" s="1027"/>
      <c r="G142" s="1027"/>
      <c r="L142" s="2817"/>
      <c r="M142" s="2818"/>
      <c r="N142" s="2818"/>
      <c r="O142" s="2818"/>
      <c r="P142" s="2819"/>
    </row>
    <row r="143" spans="1:16" ht="15.75" thickBot="1" x14ac:dyDescent="0.3">
      <c r="A143" s="1038" t="s">
        <v>21</v>
      </c>
      <c r="B143" s="2805" t="s">
        <v>952</v>
      </c>
      <c r="C143" s="2806"/>
      <c r="D143" s="2806"/>
      <c r="E143" s="2807"/>
      <c r="F143" s="1027"/>
      <c r="G143" s="1027"/>
    </row>
    <row r="144" spans="1:16" ht="12.75" customHeight="1" x14ac:dyDescent="0.25">
      <c r="A144" s="2794"/>
      <c r="B144" s="1030">
        <v>2023</v>
      </c>
      <c r="C144" s="1030">
        <v>2024</v>
      </c>
      <c r="D144" s="1030">
        <v>2025</v>
      </c>
      <c r="E144" s="1030">
        <v>2026</v>
      </c>
      <c r="F144" s="1027"/>
      <c r="G144" s="1027"/>
    </row>
    <row r="145" spans="1:11" ht="12" customHeight="1" thickBot="1" x14ac:dyDescent="0.3">
      <c r="A145" s="2795"/>
      <c r="B145" s="1044" t="s">
        <v>22</v>
      </c>
      <c r="C145" s="1044" t="s">
        <v>23</v>
      </c>
      <c r="D145" s="1044" t="s">
        <v>23</v>
      </c>
      <c r="E145" s="1044" t="s">
        <v>23</v>
      </c>
      <c r="F145" s="1027"/>
      <c r="G145" s="1027"/>
    </row>
    <row r="146" spans="1:11" ht="27.75" customHeight="1" thickBot="1" x14ac:dyDescent="0.3">
      <c r="A146" s="1038" t="s">
        <v>33</v>
      </c>
      <c r="B146" s="1045">
        <v>1</v>
      </c>
      <c r="C146" s="1045">
        <v>1</v>
      </c>
      <c r="D146" s="1045">
        <v>1</v>
      </c>
      <c r="E146" s="1045">
        <v>1</v>
      </c>
      <c r="F146" s="1027"/>
      <c r="G146" s="1027"/>
    </row>
    <row r="147" spans="1:11" ht="15.75" thickBot="1" x14ac:dyDescent="0.3">
      <c r="A147" s="1038" t="s">
        <v>431</v>
      </c>
      <c r="B147" s="1045">
        <v>1000</v>
      </c>
      <c r="C147" s="1045"/>
      <c r="D147" s="1045"/>
      <c r="E147" s="1045"/>
      <c r="F147" s="1027"/>
      <c r="G147" s="1027"/>
    </row>
    <row r="148" spans="1:11" ht="15.75" thickBot="1" x14ac:dyDescent="0.3">
      <c r="A148" s="1038" t="s">
        <v>432</v>
      </c>
      <c r="B148" s="1045">
        <f>B147/B146</f>
        <v>1000</v>
      </c>
      <c r="C148" s="1045">
        <f>C147/C146</f>
        <v>0</v>
      </c>
      <c r="D148" s="1045">
        <f>D147/D146</f>
        <v>0</v>
      </c>
      <c r="E148" s="1045">
        <f>E147/E146</f>
        <v>0</v>
      </c>
      <c r="F148" s="1027"/>
      <c r="G148" s="1027"/>
    </row>
    <row r="149" spans="1:11" ht="15.75" thickBot="1" x14ac:dyDescent="0.3">
      <c r="A149" s="1038" t="s">
        <v>433</v>
      </c>
      <c r="B149" s="1031" t="s">
        <v>499</v>
      </c>
      <c r="C149" s="1046"/>
      <c r="D149" s="1046"/>
      <c r="E149" s="1046"/>
      <c r="F149" s="1027"/>
      <c r="G149" s="1047"/>
      <c r="H149" s="1048"/>
      <c r="I149" s="1048"/>
      <c r="J149" s="1048"/>
      <c r="K149" s="1048"/>
    </row>
    <row r="150" spans="1:11" ht="15.75" thickBot="1" x14ac:dyDescent="0.3">
      <c r="A150" s="1038" t="s">
        <v>434</v>
      </c>
      <c r="B150" s="1031" t="s">
        <v>499</v>
      </c>
      <c r="C150" s="1046"/>
      <c r="D150" s="1046"/>
      <c r="E150" s="1046"/>
      <c r="F150" s="1027"/>
      <c r="G150" s="1027"/>
    </row>
    <row r="151" spans="1:11" ht="26.25" thickBot="1" x14ac:dyDescent="0.3">
      <c r="A151" s="1038" t="s">
        <v>47</v>
      </c>
      <c r="B151" s="1031" t="s">
        <v>499</v>
      </c>
      <c r="C151" s="1046"/>
      <c r="D151" s="1046"/>
      <c r="E151" s="1046"/>
      <c r="F151" s="1027"/>
      <c r="G151" s="1027"/>
    </row>
    <row r="152" spans="1:11" ht="15.75" thickBot="1" x14ac:dyDescent="0.3">
      <c r="A152" s="2796" t="s">
        <v>644</v>
      </c>
      <c r="B152" s="2797"/>
      <c r="C152" s="2797"/>
      <c r="D152" s="2797"/>
      <c r="E152" s="2798"/>
      <c r="F152" s="1027"/>
      <c r="G152" s="1027"/>
    </row>
    <row r="153" spans="1:11" ht="12.75" customHeight="1" x14ac:dyDescent="0.25">
      <c r="A153" s="2794"/>
      <c r="B153" s="1030">
        <v>2023</v>
      </c>
      <c r="C153" s="1030">
        <v>2024</v>
      </c>
      <c r="D153" s="1030">
        <v>2025</v>
      </c>
      <c r="E153" s="1030">
        <v>2026</v>
      </c>
      <c r="F153" s="1027"/>
      <c r="G153" s="1027"/>
    </row>
    <row r="154" spans="1:11" ht="12" customHeight="1" thickBot="1" x14ac:dyDescent="0.3">
      <c r="A154" s="2795"/>
      <c r="B154" s="1044" t="s">
        <v>22</v>
      </c>
      <c r="C154" s="1044" t="s">
        <v>23</v>
      </c>
      <c r="D154" s="1044" t="s">
        <v>23</v>
      </c>
      <c r="E154" s="1044" t="s">
        <v>23</v>
      </c>
      <c r="F154" s="1027"/>
      <c r="G154" s="1027"/>
    </row>
    <row r="155" spans="1:11" ht="15.75" thickBot="1" x14ac:dyDescent="0.3">
      <c r="A155" s="1049" t="s">
        <v>452</v>
      </c>
      <c r="B155" s="1050">
        <f>B156+B157+B158+B159</f>
        <v>0</v>
      </c>
      <c r="C155" s="1050">
        <f>C156+C157+C158+C159</f>
        <v>0</v>
      </c>
      <c r="D155" s="1050">
        <f>D156+D157+D158+D159</f>
        <v>0</v>
      </c>
      <c r="E155" s="1050">
        <f>E156+E157+E158+E159</f>
        <v>0</v>
      </c>
      <c r="F155" s="1027"/>
      <c r="G155" s="1027"/>
    </row>
    <row r="156" spans="1:11" ht="15.75" thickBot="1" x14ac:dyDescent="0.3">
      <c r="A156" s="1051" t="s">
        <v>437</v>
      </c>
      <c r="B156" s="1050"/>
      <c r="C156" s="1050"/>
      <c r="D156" s="1050"/>
      <c r="E156" s="1050"/>
      <c r="F156" s="1027"/>
      <c r="G156" s="1027"/>
    </row>
    <row r="157" spans="1:11" ht="15.75" thickBot="1" x14ac:dyDescent="0.3">
      <c r="A157" s="1051" t="s">
        <v>453</v>
      </c>
      <c r="B157" s="1050"/>
      <c r="C157" s="1050"/>
      <c r="D157" s="1050"/>
      <c r="E157" s="1050"/>
      <c r="F157" s="1027"/>
      <c r="G157" s="1027"/>
    </row>
    <row r="158" spans="1:11" ht="15.75" thickBot="1" x14ac:dyDescent="0.3">
      <c r="A158" s="1051" t="s">
        <v>454</v>
      </c>
      <c r="B158" s="1050"/>
      <c r="C158" s="1050"/>
      <c r="D158" s="1050"/>
      <c r="E158" s="1050"/>
      <c r="F158" s="1027"/>
      <c r="G158" s="1027"/>
    </row>
    <row r="159" spans="1:11" ht="15.75" thickBot="1" x14ac:dyDescent="0.3">
      <c r="A159" s="1051" t="s">
        <v>455</v>
      </c>
      <c r="B159" s="1050"/>
      <c r="C159" s="1050"/>
      <c r="D159" s="1050"/>
      <c r="E159" s="1050"/>
      <c r="F159" s="1027"/>
      <c r="G159" s="1027"/>
    </row>
    <row r="160" spans="1:11" ht="15.75" thickBot="1" x14ac:dyDescent="0.3">
      <c r="A160" s="1049" t="s">
        <v>456</v>
      </c>
      <c r="B160" s="1052">
        <f>B161+B162+B163+B164</f>
        <v>1000</v>
      </c>
      <c r="C160" s="1052">
        <f>C161+C162+C163+C164</f>
        <v>0</v>
      </c>
      <c r="D160" s="1052">
        <f>D161+D162+D163+D164</f>
        <v>0</v>
      </c>
      <c r="E160" s="1052">
        <f>E161+E162+E163+E164</f>
        <v>0</v>
      </c>
      <c r="F160" s="1027"/>
      <c r="G160" s="1027"/>
    </row>
    <row r="161" spans="1:11" ht="15.75" thickBot="1" x14ac:dyDescent="0.3">
      <c r="A161" s="1051" t="s">
        <v>437</v>
      </c>
      <c r="B161" s="1052">
        <v>1000</v>
      </c>
      <c r="C161" s="1045"/>
      <c r="D161" s="1045"/>
      <c r="E161" s="1045"/>
      <c r="F161" s="1027"/>
      <c r="G161" s="1027"/>
    </row>
    <row r="162" spans="1:11" ht="15.75" thickBot="1" x14ac:dyDescent="0.3">
      <c r="A162" s="1051" t="s">
        <v>453</v>
      </c>
      <c r="B162" s="1052"/>
      <c r="C162" s="1050"/>
      <c r="D162" s="1050"/>
      <c r="E162" s="1050"/>
      <c r="F162" s="1027"/>
      <c r="G162" s="1027"/>
    </row>
    <row r="163" spans="1:11" ht="15.75" thickBot="1" x14ac:dyDescent="0.3">
      <c r="A163" s="1051" t="s">
        <v>454</v>
      </c>
      <c r="B163" s="1052"/>
      <c r="C163" s="1050"/>
      <c r="D163" s="1050"/>
      <c r="E163" s="1050"/>
      <c r="F163" s="1027"/>
      <c r="G163" s="1027"/>
    </row>
    <row r="164" spans="1:11" ht="15.75" thickBot="1" x14ac:dyDescent="0.3">
      <c r="A164" s="1051" t="s">
        <v>455</v>
      </c>
      <c r="B164" s="1052"/>
      <c r="C164" s="1050"/>
      <c r="D164" s="1050"/>
      <c r="E164" s="1050"/>
      <c r="F164" s="1027"/>
      <c r="G164" s="1027"/>
    </row>
    <row r="165" spans="1:11" ht="15.75" thickBot="1" x14ac:dyDescent="0.3">
      <c r="A165" s="1065" t="s">
        <v>457</v>
      </c>
      <c r="B165" s="1052">
        <f>B155+B160</f>
        <v>1000</v>
      </c>
      <c r="C165" s="1052">
        <f t="shared" ref="C165:E165" si="3">C155+C160</f>
        <v>0</v>
      </c>
      <c r="D165" s="1052">
        <f t="shared" si="3"/>
        <v>0</v>
      </c>
      <c r="E165" s="1052">
        <f t="shared" si="3"/>
        <v>0</v>
      </c>
      <c r="F165" s="1027"/>
      <c r="G165" s="1027"/>
    </row>
    <row r="166" spans="1:11" ht="51.75" hidden="1" thickBot="1" x14ac:dyDescent="0.3">
      <c r="A166" s="1062" t="s">
        <v>502</v>
      </c>
      <c r="B166" s="1062" t="s">
        <v>685</v>
      </c>
      <c r="C166" s="1063" t="s">
        <v>449</v>
      </c>
      <c r="D166" s="2800"/>
      <c r="E166" s="2801"/>
      <c r="F166" s="1027"/>
      <c r="G166" s="1027"/>
    </row>
    <row r="167" spans="1:11" ht="17.25" hidden="1" customHeight="1" thickBot="1" x14ac:dyDescent="0.3">
      <c r="A167" s="1038" t="s">
        <v>427</v>
      </c>
      <c r="B167" s="2802"/>
      <c r="C167" s="2803"/>
      <c r="D167" s="2803"/>
      <c r="E167" s="2804"/>
      <c r="F167" s="1027"/>
      <c r="G167" s="1027"/>
    </row>
    <row r="168" spans="1:11" ht="15.75" hidden="1" thickBot="1" x14ac:dyDescent="0.3">
      <c r="A168" s="1038" t="s">
        <v>21</v>
      </c>
      <c r="B168" s="2805"/>
      <c r="C168" s="2806"/>
      <c r="D168" s="2806"/>
      <c r="E168" s="2807"/>
      <c r="F168" s="1027"/>
      <c r="G168" s="1027"/>
    </row>
    <row r="169" spans="1:11" ht="12.75" hidden="1" customHeight="1" x14ac:dyDescent="0.25">
      <c r="A169" s="2794"/>
      <c r="B169" s="1030">
        <v>2023</v>
      </c>
      <c r="C169" s="1030">
        <v>2024</v>
      </c>
      <c r="D169" s="1030">
        <v>2025</v>
      </c>
      <c r="E169" s="1030">
        <v>2026</v>
      </c>
      <c r="F169" s="1027"/>
      <c r="G169" s="1027"/>
    </row>
    <row r="170" spans="1:11" ht="12" hidden="1" customHeight="1" thickBot="1" x14ac:dyDescent="0.3">
      <c r="A170" s="2795"/>
      <c r="B170" s="1044" t="s">
        <v>22</v>
      </c>
      <c r="C170" s="1044" t="s">
        <v>23</v>
      </c>
      <c r="D170" s="1044" t="s">
        <v>23</v>
      </c>
      <c r="E170" s="1044" t="s">
        <v>23</v>
      </c>
      <c r="F170" s="1027"/>
      <c r="G170" s="1027"/>
    </row>
    <row r="171" spans="1:11" ht="15.75" hidden="1" thickBot="1" x14ac:dyDescent="0.3">
      <c r="A171" s="1038" t="s">
        <v>33</v>
      </c>
      <c r="B171" s="1038"/>
      <c r="C171" s="1031">
        <v>0</v>
      </c>
      <c r="D171" s="1038"/>
      <c r="E171" s="1038"/>
      <c r="F171" s="1027"/>
      <c r="G171" s="1027"/>
    </row>
    <row r="172" spans="1:11" ht="15.75" hidden="1" thickBot="1" x14ac:dyDescent="0.3">
      <c r="A172" s="1038" t="s">
        <v>431</v>
      </c>
      <c r="B172" s="1045">
        <v>0</v>
      </c>
      <c r="C172" s="1045">
        <f>C190</f>
        <v>0</v>
      </c>
      <c r="D172" s="1045">
        <v>0</v>
      </c>
      <c r="E172" s="1045">
        <v>0</v>
      </c>
      <c r="F172" s="1027"/>
      <c r="G172" s="1027"/>
    </row>
    <row r="173" spans="1:11" ht="15.75" hidden="1" thickBot="1" x14ac:dyDescent="0.3">
      <c r="A173" s="1038" t="s">
        <v>432</v>
      </c>
      <c r="B173" s="1045">
        <v>0</v>
      </c>
      <c r="C173" s="1045">
        <v>0</v>
      </c>
      <c r="D173" s="1045">
        <v>0</v>
      </c>
      <c r="E173" s="1045">
        <v>0</v>
      </c>
      <c r="F173" s="1027"/>
      <c r="G173" s="1027"/>
    </row>
    <row r="174" spans="1:11" ht="15.75" hidden="1" thickBot="1" x14ac:dyDescent="0.3">
      <c r="A174" s="1038" t="s">
        <v>433</v>
      </c>
      <c r="B174" s="1031"/>
      <c r="C174" s="1046"/>
      <c r="D174" s="1046"/>
      <c r="E174" s="1046"/>
      <c r="F174" s="1027"/>
      <c r="G174" s="1047"/>
      <c r="H174" s="1048"/>
      <c r="I174" s="1048"/>
      <c r="J174" s="1048"/>
      <c r="K174" s="1048"/>
    </row>
    <row r="175" spans="1:11" ht="15.75" hidden="1" thickBot="1" x14ac:dyDescent="0.3">
      <c r="A175" s="1038" t="s">
        <v>434</v>
      </c>
      <c r="B175" s="1031"/>
      <c r="C175" s="1046"/>
      <c r="D175" s="1046"/>
      <c r="E175" s="1046"/>
      <c r="F175" s="1027"/>
      <c r="G175" s="1027"/>
    </row>
    <row r="176" spans="1:11" ht="26.25" hidden="1" thickBot="1" x14ac:dyDescent="0.3">
      <c r="A176" s="1038" t="s">
        <v>47</v>
      </c>
      <c r="B176" s="1031"/>
      <c r="C176" s="1046"/>
      <c r="D176" s="1046"/>
      <c r="E176" s="1046"/>
      <c r="F176" s="1027"/>
      <c r="G176" s="1027"/>
    </row>
    <row r="177" spans="1:7" ht="15.75" hidden="1" thickBot="1" x14ac:dyDescent="0.3">
      <c r="A177" s="2796" t="s">
        <v>953</v>
      </c>
      <c r="B177" s="2797"/>
      <c r="C177" s="2797"/>
      <c r="D177" s="2797"/>
      <c r="E177" s="2798"/>
      <c r="F177" s="1027"/>
      <c r="G177" s="1027"/>
    </row>
    <row r="178" spans="1:7" ht="12.75" hidden="1" customHeight="1" x14ac:dyDescent="0.25">
      <c r="A178" s="2794"/>
      <c r="B178" s="1030">
        <v>2023</v>
      </c>
      <c r="C178" s="1030">
        <v>2024</v>
      </c>
      <c r="D178" s="1030">
        <v>2025</v>
      </c>
      <c r="E178" s="1030">
        <v>2026</v>
      </c>
      <c r="F178" s="1027"/>
      <c r="G178" s="1027"/>
    </row>
    <row r="179" spans="1:7" ht="9" hidden="1" customHeight="1" thickBot="1" x14ac:dyDescent="0.3">
      <c r="A179" s="2795"/>
      <c r="B179" s="1044" t="s">
        <v>22</v>
      </c>
      <c r="C179" s="1044" t="s">
        <v>23</v>
      </c>
      <c r="D179" s="1044" t="s">
        <v>23</v>
      </c>
      <c r="E179" s="1044" t="s">
        <v>23</v>
      </c>
      <c r="F179" s="1027"/>
      <c r="G179" s="1027"/>
    </row>
    <row r="180" spans="1:7" ht="15.75" hidden="1" thickBot="1" x14ac:dyDescent="0.3">
      <c r="A180" s="1049" t="s">
        <v>452</v>
      </c>
      <c r="B180" s="1050">
        <f>B181+B182+B183+B184</f>
        <v>0</v>
      </c>
      <c r="C180" s="1050">
        <f>C181+C182+C183+C184</f>
        <v>0</v>
      </c>
      <c r="D180" s="1050">
        <f>D181+D182+D183+D184</f>
        <v>0</v>
      </c>
      <c r="E180" s="1050">
        <f>E181+E182+E183+E184</f>
        <v>0</v>
      </c>
      <c r="F180" s="1027"/>
      <c r="G180" s="1027"/>
    </row>
    <row r="181" spans="1:7" ht="15.75" hidden="1" thickBot="1" x14ac:dyDescent="0.3">
      <c r="A181" s="1051" t="s">
        <v>437</v>
      </c>
      <c r="B181" s="1050"/>
      <c r="C181" s="1050"/>
      <c r="D181" s="1050"/>
      <c r="E181" s="1050"/>
      <c r="F181" s="1027"/>
      <c r="G181" s="1027"/>
    </row>
    <row r="182" spans="1:7" ht="15.75" hidden="1" thickBot="1" x14ac:dyDescent="0.3">
      <c r="A182" s="1051" t="s">
        <v>453</v>
      </c>
      <c r="B182" s="1050"/>
      <c r="C182" s="1050"/>
      <c r="D182" s="1050"/>
      <c r="E182" s="1050"/>
      <c r="F182" s="1027"/>
      <c r="G182" s="1027"/>
    </row>
    <row r="183" spans="1:7" ht="15.75" hidden="1" thickBot="1" x14ac:dyDescent="0.3">
      <c r="A183" s="1051" t="s">
        <v>454</v>
      </c>
      <c r="B183" s="1050"/>
      <c r="C183" s="1050"/>
      <c r="D183" s="1050"/>
      <c r="E183" s="1050"/>
      <c r="F183" s="1027"/>
      <c r="G183" s="1027"/>
    </row>
    <row r="184" spans="1:7" ht="15.75" hidden="1" thickBot="1" x14ac:dyDescent="0.3">
      <c r="A184" s="1051" t="s">
        <v>455</v>
      </c>
      <c r="B184" s="1050"/>
      <c r="C184" s="1050"/>
      <c r="D184" s="1050"/>
      <c r="E184" s="1050"/>
      <c r="F184" s="1027"/>
      <c r="G184" s="1027"/>
    </row>
    <row r="185" spans="1:7" ht="15.75" hidden="1" thickBot="1" x14ac:dyDescent="0.3">
      <c r="A185" s="1049" t="s">
        <v>456</v>
      </c>
      <c r="B185" s="1052">
        <f>B186+B187+B188+B189</f>
        <v>0</v>
      </c>
      <c r="C185" s="1052">
        <f>C186+C187+C188+C189</f>
        <v>0</v>
      </c>
      <c r="D185" s="1052">
        <f>D186+D187+D188+D189</f>
        <v>0</v>
      </c>
      <c r="E185" s="1052">
        <f>E186+E187+E188+E189</f>
        <v>0</v>
      </c>
      <c r="F185" s="1027"/>
      <c r="G185" s="1027"/>
    </row>
    <row r="186" spans="1:7" ht="15.75" hidden="1" thickBot="1" x14ac:dyDescent="0.3">
      <c r="A186" s="1051" t="s">
        <v>437</v>
      </c>
      <c r="B186" s="1052"/>
      <c r="C186" s="1050"/>
      <c r="D186" s="1050"/>
      <c r="E186" s="1050"/>
      <c r="F186" s="1027"/>
      <c r="G186" s="1027"/>
    </row>
    <row r="187" spans="1:7" ht="15.75" hidden="1" thickBot="1" x14ac:dyDescent="0.3">
      <c r="A187" s="1051" t="s">
        <v>453</v>
      </c>
      <c r="B187" s="1052"/>
      <c r="C187" s="1050"/>
      <c r="D187" s="1050"/>
      <c r="E187" s="1050"/>
      <c r="F187" s="1027"/>
      <c r="G187" s="1027"/>
    </row>
    <row r="188" spans="1:7" ht="15.75" hidden="1" thickBot="1" x14ac:dyDescent="0.3">
      <c r="A188" s="1051" t="s">
        <v>454</v>
      </c>
      <c r="B188" s="1052"/>
      <c r="C188" s="1050"/>
      <c r="D188" s="1050"/>
      <c r="E188" s="1050"/>
      <c r="F188" s="1027"/>
      <c r="G188" s="1027"/>
    </row>
    <row r="189" spans="1:7" ht="15.75" hidden="1" thickBot="1" x14ac:dyDescent="0.3">
      <c r="A189" s="1051" t="s">
        <v>455</v>
      </c>
      <c r="B189" s="1052"/>
      <c r="C189" s="1050"/>
      <c r="D189" s="1050"/>
      <c r="E189" s="1050"/>
      <c r="F189" s="1027"/>
      <c r="G189" s="1027"/>
    </row>
    <row r="190" spans="1:7" ht="15.75" hidden="1" thickBot="1" x14ac:dyDescent="0.3">
      <c r="A190" s="1065" t="s">
        <v>548</v>
      </c>
      <c r="B190" s="1052">
        <f>B180+B185</f>
        <v>0</v>
      </c>
      <c r="C190" s="1052">
        <f>C180+C185</f>
        <v>0</v>
      </c>
      <c r="D190" s="1052">
        <f>D180+D185</f>
        <v>0</v>
      </c>
      <c r="E190" s="1052">
        <f>E180+E185</f>
        <v>0</v>
      </c>
      <c r="F190" s="1027"/>
      <c r="G190" s="1027"/>
    </row>
    <row r="191" spans="1:7" ht="51.75" hidden="1" thickBot="1" x14ac:dyDescent="0.3">
      <c r="A191" s="1062" t="s">
        <v>549</v>
      </c>
      <c r="B191" s="1066"/>
      <c r="C191" s="1029" t="s">
        <v>449</v>
      </c>
      <c r="D191" s="1067"/>
      <c r="E191" s="1068"/>
      <c r="F191" s="1027"/>
      <c r="G191" s="1027"/>
    </row>
    <row r="192" spans="1:7" ht="17.25" hidden="1" customHeight="1" thickBot="1" x14ac:dyDescent="0.3">
      <c r="A192" s="1038" t="s">
        <v>427</v>
      </c>
      <c r="B192" s="2802"/>
      <c r="C192" s="2803"/>
      <c r="D192" s="2803"/>
      <c r="E192" s="2804"/>
      <c r="F192" s="1027"/>
      <c r="G192" s="1027"/>
    </row>
    <row r="193" spans="1:11" ht="15.75" hidden="1" thickBot="1" x14ac:dyDescent="0.3">
      <c r="A193" s="1038" t="s">
        <v>21</v>
      </c>
      <c r="B193" s="2805"/>
      <c r="C193" s="2806"/>
      <c r="D193" s="2806"/>
      <c r="E193" s="2807"/>
      <c r="F193" s="1027"/>
      <c r="G193" s="1027"/>
    </row>
    <row r="194" spans="1:11" ht="12.75" hidden="1" customHeight="1" x14ac:dyDescent="0.25">
      <c r="A194" s="2794"/>
      <c r="B194" s="1059">
        <v>2018</v>
      </c>
      <c r="C194" s="1059">
        <v>2019</v>
      </c>
      <c r="D194" s="1059">
        <v>2024</v>
      </c>
      <c r="E194" s="1059">
        <v>2025</v>
      </c>
      <c r="F194" s="1027"/>
      <c r="G194" s="1027"/>
    </row>
    <row r="195" spans="1:11" ht="9" hidden="1" customHeight="1" thickBot="1" x14ac:dyDescent="0.3">
      <c r="A195" s="2795"/>
      <c r="B195" s="1044" t="s">
        <v>22</v>
      </c>
      <c r="C195" s="1044" t="s">
        <v>23</v>
      </c>
      <c r="D195" s="1044" t="s">
        <v>23</v>
      </c>
      <c r="E195" s="1044" t="s">
        <v>23</v>
      </c>
      <c r="F195" s="1027"/>
      <c r="G195" s="1027"/>
    </row>
    <row r="196" spans="1:11" ht="15.75" hidden="1" thickBot="1" x14ac:dyDescent="0.3">
      <c r="A196" s="1038" t="s">
        <v>33</v>
      </c>
      <c r="B196" s="1038"/>
      <c r="C196" s="1038"/>
      <c r="D196" s="1038"/>
      <c r="E196" s="1038"/>
      <c r="F196" s="1027"/>
      <c r="G196" s="1027"/>
    </row>
    <row r="197" spans="1:11" ht="15.75" hidden="1" thickBot="1" x14ac:dyDescent="0.3">
      <c r="A197" s="1038" t="s">
        <v>431</v>
      </c>
      <c r="B197" s="1045">
        <f>B215</f>
        <v>0</v>
      </c>
      <c r="C197" s="1045">
        <f>C215</f>
        <v>0</v>
      </c>
      <c r="D197" s="1045">
        <f>D215</f>
        <v>0</v>
      </c>
      <c r="E197" s="1045">
        <f>E215</f>
        <v>0</v>
      </c>
      <c r="F197" s="1027"/>
      <c r="G197" s="1027"/>
    </row>
    <row r="198" spans="1:11" ht="15.75" hidden="1" thickBot="1" x14ac:dyDescent="0.3">
      <c r="A198" s="1038" t="s">
        <v>432</v>
      </c>
      <c r="B198" s="1045" t="e">
        <f>B197/B196</f>
        <v>#DIV/0!</v>
      </c>
      <c r="C198" s="1045" t="e">
        <f>C197/C196</f>
        <v>#DIV/0!</v>
      </c>
      <c r="D198" s="1045" t="e">
        <f>D197/D196</f>
        <v>#DIV/0!</v>
      </c>
      <c r="E198" s="1045" t="e">
        <f>E197/E196</f>
        <v>#DIV/0!</v>
      </c>
      <c r="F198" s="1027"/>
      <c r="G198" s="1027"/>
    </row>
    <row r="199" spans="1:11" ht="15.75" hidden="1" thickBot="1" x14ac:dyDescent="0.3">
      <c r="A199" s="1038" t="s">
        <v>433</v>
      </c>
      <c r="B199" s="1031" t="s">
        <v>499</v>
      </c>
      <c r="C199" s="1046" t="e">
        <f>C196/B196-1</f>
        <v>#DIV/0!</v>
      </c>
      <c r="D199" s="1046" t="e">
        <f t="shared" ref="D199:E201" si="4">D196/C196-1</f>
        <v>#DIV/0!</v>
      </c>
      <c r="E199" s="1046" t="e">
        <f t="shared" si="4"/>
        <v>#DIV/0!</v>
      </c>
      <c r="F199" s="1027"/>
      <c r="G199" s="1047"/>
      <c r="H199" s="1048"/>
      <c r="I199" s="1048"/>
      <c r="J199" s="1048"/>
      <c r="K199" s="1048"/>
    </row>
    <row r="200" spans="1:11" ht="15.75" hidden="1" thickBot="1" x14ac:dyDescent="0.3">
      <c r="A200" s="1038" t="s">
        <v>434</v>
      </c>
      <c r="B200" s="1031" t="s">
        <v>499</v>
      </c>
      <c r="C200" s="1046" t="e">
        <f>C197/B197-1</f>
        <v>#DIV/0!</v>
      </c>
      <c r="D200" s="1046" t="e">
        <f t="shared" si="4"/>
        <v>#DIV/0!</v>
      </c>
      <c r="E200" s="1046" t="e">
        <f t="shared" si="4"/>
        <v>#DIV/0!</v>
      </c>
      <c r="F200" s="1027"/>
      <c r="G200" s="1027"/>
    </row>
    <row r="201" spans="1:11" ht="26.25" hidden="1" thickBot="1" x14ac:dyDescent="0.3">
      <c r="A201" s="1038" t="s">
        <v>47</v>
      </c>
      <c r="B201" s="1031" t="s">
        <v>499</v>
      </c>
      <c r="C201" s="1046" t="e">
        <f>C198/B198-1</f>
        <v>#DIV/0!</v>
      </c>
      <c r="D201" s="1046" t="e">
        <f t="shared" si="4"/>
        <v>#DIV/0!</v>
      </c>
      <c r="E201" s="1046" t="e">
        <f t="shared" si="4"/>
        <v>#DIV/0!</v>
      </c>
      <c r="F201" s="1027"/>
      <c r="G201" s="1027"/>
    </row>
    <row r="202" spans="1:11" ht="15.75" hidden="1" thickBot="1" x14ac:dyDescent="0.3">
      <c r="A202" s="2796" t="s">
        <v>954</v>
      </c>
      <c r="B202" s="2797"/>
      <c r="C202" s="2797"/>
      <c r="D202" s="2797"/>
      <c r="E202" s="2798"/>
      <c r="F202" s="1027"/>
      <c r="G202" s="1027"/>
    </row>
    <row r="203" spans="1:11" ht="12.75" hidden="1" customHeight="1" x14ac:dyDescent="0.25">
      <c r="A203" s="2794"/>
      <c r="B203" s="1059">
        <v>2018</v>
      </c>
      <c r="C203" s="1059">
        <v>2019</v>
      </c>
      <c r="D203" s="1059">
        <v>2024</v>
      </c>
      <c r="E203" s="1059">
        <v>2025</v>
      </c>
      <c r="F203" s="1027"/>
      <c r="G203" s="1027"/>
    </row>
    <row r="204" spans="1:11" ht="9" hidden="1" customHeight="1" thickBot="1" x14ac:dyDescent="0.3">
      <c r="A204" s="2795"/>
      <c r="B204" s="1044" t="s">
        <v>22</v>
      </c>
      <c r="C204" s="1044" t="s">
        <v>23</v>
      </c>
      <c r="D204" s="1044" t="s">
        <v>23</v>
      </c>
      <c r="E204" s="1044" t="s">
        <v>23</v>
      </c>
      <c r="F204" s="1027"/>
      <c r="G204" s="1027"/>
    </row>
    <row r="205" spans="1:11" ht="15.75" hidden="1" thickBot="1" x14ac:dyDescent="0.3">
      <c r="A205" s="1049" t="s">
        <v>452</v>
      </c>
      <c r="B205" s="1050">
        <f>B206+B207+B208+B209</f>
        <v>0</v>
      </c>
      <c r="C205" s="1050">
        <f>C206+C207+C208+C209</f>
        <v>0</v>
      </c>
      <c r="D205" s="1050">
        <f>D206+D207+D208+D209</f>
        <v>0</v>
      </c>
      <c r="E205" s="1050">
        <f>E206+E207+E208+E209</f>
        <v>0</v>
      </c>
      <c r="F205" s="1027"/>
      <c r="G205" s="1027"/>
    </row>
    <row r="206" spans="1:11" ht="15.75" hidden="1" thickBot="1" x14ac:dyDescent="0.3">
      <c r="A206" s="1051" t="s">
        <v>437</v>
      </c>
      <c r="B206" s="1050"/>
      <c r="C206" s="1050"/>
      <c r="D206" s="1050"/>
      <c r="E206" s="1050"/>
      <c r="F206" s="1027"/>
      <c r="G206" s="1027"/>
    </row>
    <row r="207" spans="1:11" ht="15.75" hidden="1" thickBot="1" x14ac:dyDescent="0.3">
      <c r="A207" s="1051" t="s">
        <v>453</v>
      </c>
      <c r="B207" s="1050"/>
      <c r="C207" s="1050"/>
      <c r="D207" s="1050"/>
      <c r="E207" s="1050"/>
      <c r="F207" s="1027"/>
      <c r="G207" s="1027"/>
    </row>
    <row r="208" spans="1:11" ht="15.75" hidden="1" thickBot="1" x14ac:dyDescent="0.3">
      <c r="A208" s="1051" t="s">
        <v>454</v>
      </c>
      <c r="B208" s="1050"/>
      <c r="C208" s="1050"/>
      <c r="D208" s="1050"/>
      <c r="E208" s="1050"/>
      <c r="F208" s="1027"/>
      <c r="G208" s="1027"/>
    </row>
    <row r="209" spans="1:7" ht="15.75" hidden="1" thickBot="1" x14ac:dyDescent="0.3">
      <c r="A209" s="1051" t="s">
        <v>455</v>
      </c>
      <c r="B209" s="1050"/>
      <c r="C209" s="1050"/>
      <c r="D209" s="1050"/>
      <c r="E209" s="1050"/>
      <c r="F209" s="1027"/>
      <c r="G209" s="1027"/>
    </row>
    <row r="210" spans="1:7" ht="15.75" hidden="1" thickBot="1" x14ac:dyDescent="0.3">
      <c r="A210" s="1049" t="s">
        <v>456</v>
      </c>
      <c r="B210" s="1052">
        <f>B211+B212+B213+B214</f>
        <v>0</v>
      </c>
      <c r="C210" s="1052">
        <f>C211+C212+C213+C214</f>
        <v>0</v>
      </c>
      <c r="D210" s="1052">
        <f>D211+D212+D213+D214</f>
        <v>0</v>
      </c>
      <c r="E210" s="1052">
        <f>E211+E212+E213+E214</f>
        <v>0</v>
      </c>
      <c r="F210" s="1027"/>
      <c r="G210" s="1027"/>
    </row>
    <row r="211" spans="1:7" ht="15.75" hidden="1" thickBot="1" x14ac:dyDescent="0.3">
      <c r="A211" s="1051" t="s">
        <v>437</v>
      </c>
      <c r="B211" s="1052"/>
      <c r="C211" s="1050"/>
      <c r="D211" s="1050"/>
      <c r="E211" s="1050"/>
      <c r="F211" s="1027"/>
      <c r="G211" s="1027"/>
    </row>
    <row r="212" spans="1:7" ht="15.75" hidden="1" thickBot="1" x14ac:dyDescent="0.3">
      <c r="A212" s="1051" t="s">
        <v>453</v>
      </c>
      <c r="B212" s="1052"/>
      <c r="C212" s="1050"/>
      <c r="D212" s="1050"/>
      <c r="E212" s="1050"/>
      <c r="F212" s="1027"/>
      <c r="G212" s="1027"/>
    </row>
    <row r="213" spans="1:7" ht="15.75" hidden="1" thickBot="1" x14ac:dyDescent="0.3">
      <c r="A213" s="1051" t="s">
        <v>454</v>
      </c>
      <c r="B213" s="1052"/>
      <c r="C213" s="1050"/>
      <c r="D213" s="1050"/>
      <c r="E213" s="1050"/>
      <c r="F213" s="1027"/>
      <c r="G213" s="1027"/>
    </row>
    <row r="214" spans="1:7" ht="15.75" hidden="1" thickBot="1" x14ac:dyDescent="0.3">
      <c r="A214" s="1051" t="s">
        <v>455</v>
      </c>
      <c r="B214" s="1052"/>
      <c r="C214" s="1050"/>
      <c r="D214" s="1050"/>
      <c r="E214" s="1050"/>
      <c r="F214" s="1027"/>
      <c r="G214" s="1027"/>
    </row>
    <row r="215" spans="1:7" ht="15.75" hidden="1" thickBot="1" x14ac:dyDescent="0.3">
      <c r="A215" s="1056" t="s">
        <v>551</v>
      </c>
      <c r="B215" s="1052">
        <f>B205+B210</f>
        <v>0</v>
      </c>
      <c r="C215" s="1052">
        <f>C205+C210</f>
        <v>0</v>
      </c>
      <c r="D215" s="1052">
        <f>D205+D210</f>
        <v>0</v>
      </c>
      <c r="E215" s="1052">
        <f>E205+E210</f>
        <v>0</v>
      </c>
      <c r="F215" s="1027"/>
      <c r="G215" s="1027"/>
    </row>
    <row r="216" spans="1:7" ht="25.5" hidden="1" customHeight="1" thickBot="1" x14ac:dyDescent="0.3">
      <c r="A216" s="1028" t="s">
        <v>458</v>
      </c>
      <c r="B216" s="2799"/>
      <c r="C216" s="2800"/>
      <c r="D216" s="2800"/>
      <c r="E216" s="2801"/>
      <c r="F216" s="1027"/>
      <c r="G216" s="1027"/>
    </row>
    <row r="217" spans="1:7" ht="60.75" hidden="1" customHeight="1" thickBot="1" x14ac:dyDescent="0.3">
      <c r="A217" s="1062" t="s">
        <v>447</v>
      </c>
      <c r="B217" s="1066"/>
      <c r="C217" s="1029" t="s">
        <v>449</v>
      </c>
      <c r="D217" s="1067"/>
      <c r="E217" s="1068"/>
      <c r="F217" s="1027"/>
      <c r="G217" s="1027"/>
    </row>
    <row r="218" spans="1:7" ht="17.25" hidden="1" customHeight="1" thickBot="1" x14ac:dyDescent="0.3">
      <c r="A218" s="1038" t="s">
        <v>427</v>
      </c>
      <c r="B218" s="2802"/>
      <c r="C218" s="2803"/>
      <c r="D218" s="2803"/>
      <c r="E218" s="2804"/>
      <c r="F218" s="1027"/>
      <c r="G218" s="1027"/>
    </row>
    <row r="219" spans="1:7" ht="15.75" hidden="1" thickBot="1" x14ac:dyDescent="0.3">
      <c r="A219" s="1038" t="s">
        <v>21</v>
      </c>
      <c r="B219" s="2808"/>
      <c r="C219" s="2806"/>
      <c r="D219" s="2806"/>
      <c r="E219" s="2807"/>
      <c r="F219" s="1027"/>
      <c r="G219" s="1027"/>
    </row>
    <row r="220" spans="1:7" ht="12.75" hidden="1" customHeight="1" x14ac:dyDescent="0.25">
      <c r="A220" s="2794"/>
      <c r="B220" s="1030">
        <v>2023</v>
      </c>
      <c r="C220" s="1030">
        <v>2024</v>
      </c>
      <c r="D220" s="1030">
        <v>2025</v>
      </c>
      <c r="E220" s="1030">
        <v>2026</v>
      </c>
      <c r="F220" s="1027"/>
      <c r="G220" s="1027"/>
    </row>
    <row r="221" spans="1:7" ht="18" hidden="1" customHeight="1" thickBot="1" x14ac:dyDescent="0.3">
      <c r="A221" s="2795"/>
      <c r="B221" s="1044" t="s">
        <v>22</v>
      </c>
      <c r="C221" s="1044" t="s">
        <v>23</v>
      </c>
      <c r="D221" s="1044" t="s">
        <v>23</v>
      </c>
      <c r="E221" s="1044" t="s">
        <v>23</v>
      </c>
      <c r="F221" s="1027"/>
      <c r="G221" s="1027"/>
    </row>
    <row r="222" spans="1:7" ht="15.75" hidden="1" thickBot="1" x14ac:dyDescent="0.3">
      <c r="A222" s="1038" t="s">
        <v>33</v>
      </c>
      <c r="B222" s="1038">
        <v>0</v>
      </c>
      <c r="C222" s="1031">
        <v>0</v>
      </c>
      <c r="D222" s="1031">
        <v>0</v>
      </c>
      <c r="E222" s="1038">
        <v>0</v>
      </c>
      <c r="F222" s="1027"/>
      <c r="G222" s="1027"/>
    </row>
    <row r="223" spans="1:7" ht="15.75" hidden="1" thickBot="1" x14ac:dyDescent="0.3">
      <c r="A223" s="1038" t="s">
        <v>431</v>
      </c>
      <c r="B223" s="1045">
        <f>B241</f>
        <v>0</v>
      </c>
      <c r="C223" s="1045">
        <f>C241</f>
        <v>0</v>
      </c>
      <c r="D223" s="1045">
        <f>D241</f>
        <v>0</v>
      </c>
      <c r="E223" s="1045">
        <f>E241</f>
        <v>0</v>
      </c>
      <c r="F223" s="1027"/>
      <c r="G223" s="1027"/>
    </row>
    <row r="224" spans="1:7" ht="15.75" hidden="1" thickBot="1" x14ac:dyDescent="0.3">
      <c r="A224" s="1038" t="s">
        <v>432</v>
      </c>
      <c r="B224" s="1045"/>
      <c r="C224" s="1045"/>
      <c r="D224" s="1045"/>
      <c r="E224" s="1045"/>
      <c r="F224" s="1027"/>
      <c r="G224" s="1027"/>
    </row>
    <row r="225" spans="1:11" ht="15.75" hidden="1" thickBot="1" x14ac:dyDescent="0.3">
      <c r="A225" s="1038" t="s">
        <v>433</v>
      </c>
      <c r="B225" s="1031"/>
      <c r="C225" s="1046"/>
      <c r="D225" s="1046"/>
      <c r="E225" s="1046"/>
      <c r="F225" s="1027"/>
      <c r="G225" s="1047"/>
      <c r="H225" s="1048"/>
      <c r="I225" s="1048"/>
      <c r="J225" s="1048"/>
      <c r="K225" s="1048"/>
    </row>
    <row r="226" spans="1:11" ht="15.75" hidden="1" thickBot="1" x14ac:dyDescent="0.3">
      <c r="A226" s="1038" t="s">
        <v>434</v>
      </c>
      <c r="B226" s="1031"/>
      <c r="C226" s="1046"/>
      <c r="D226" s="1046"/>
      <c r="E226" s="1046"/>
      <c r="F226" s="1027"/>
      <c r="G226" s="1027"/>
    </row>
    <row r="227" spans="1:11" ht="26.25" hidden="1" thickBot="1" x14ac:dyDescent="0.3">
      <c r="A227" s="1038" t="s">
        <v>47</v>
      </c>
      <c r="B227" s="1031"/>
      <c r="C227" s="1046"/>
      <c r="D227" s="1046"/>
      <c r="E227" s="1046"/>
      <c r="F227" s="1027"/>
      <c r="G227" s="1027"/>
    </row>
    <row r="228" spans="1:11" ht="15.75" hidden="1" thickBot="1" x14ac:dyDescent="0.3">
      <c r="A228" s="2796" t="s">
        <v>950</v>
      </c>
      <c r="B228" s="2797"/>
      <c r="C228" s="2797"/>
      <c r="D228" s="2797"/>
      <c r="E228" s="2798"/>
      <c r="F228" s="1027"/>
      <c r="G228" s="1027"/>
    </row>
    <row r="229" spans="1:11" ht="12.75" hidden="1" customHeight="1" x14ac:dyDescent="0.25">
      <c r="A229" s="2794"/>
      <c r="B229" s="1030">
        <v>2023</v>
      </c>
      <c r="C229" s="1030">
        <v>2024</v>
      </c>
      <c r="D229" s="1030">
        <v>2025</v>
      </c>
      <c r="E229" s="1030">
        <v>2026</v>
      </c>
      <c r="F229" s="1027"/>
      <c r="G229" s="1027"/>
    </row>
    <row r="230" spans="1:11" ht="14.25" hidden="1" customHeight="1" thickBot="1" x14ac:dyDescent="0.3">
      <c r="A230" s="2795"/>
      <c r="B230" s="1044" t="s">
        <v>22</v>
      </c>
      <c r="C230" s="1044" t="s">
        <v>23</v>
      </c>
      <c r="D230" s="1044" t="s">
        <v>23</v>
      </c>
      <c r="E230" s="1044" t="s">
        <v>23</v>
      </c>
      <c r="F230" s="1027"/>
      <c r="G230" s="1027"/>
    </row>
    <row r="231" spans="1:11" ht="15.75" hidden="1" thickBot="1" x14ac:dyDescent="0.3">
      <c r="A231" s="1049" t="s">
        <v>452</v>
      </c>
      <c r="B231" s="1050">
        <f>B232+B233+B234+B235</f>
        <v>0</v>
      </c>
      <c r="C231" s="1050">
        <f>C232+C233+C234+C235</f>
        <v>0</v>
      </c>
      <c r="D231" s="1050">
        <f>D232+D233+D234+D235</f>
        <v>0</v>
      </c>
      <c r="E231" s="1050">
        <f>E232+E233+E234+E235</f>
        <v>0</v>
      </c>
      <c r="F231" s="1027"/>
      <c r="G231" s="1027"/>
    </row>
    <row r="232" spans="1:11" ht="15.75" hidden="1" thickBot="1" x14ac:dyDescent="0.3">
      <c r="A232" s="1051" t="s">
        <v>437</v>
      </c>
      <c r="B232" s="1050"/>
      <c r="C232" s="1050"/>
      <c r="D232" s="1050"/>
      <c r="E232" s="1050"/>
      <c r="F232" s="1027"/>
      <c r="G232" s="1027"/>
    </row>
    <row r="233" spans="1:11" ht="15.75" hidden="1" thickBot="1" x14ac:dyDescent="0.3">
      <c r="A233" s="1051" t="s">
        <v>453</v>
      </c>
      <c r="B233" s="1050"/>
      <c r="C233" s="1050"/>
      <c r="D233" s="1050"/>
      <c r="E233" s="1050"/>
      <c r="F233" s="1027"/>
      <c r="G233" s="1027"/>
    </row>
    <row r="234" spans="1:11" ht="15.75" hidden="1" thickBot="1" x14ac:dyDescent="0.3">
      <c r="A234" s="1051" t="s">
        <v>454</v>
      </c>
      <c r="B234" s="1050"/>
      <c r="C234" s="1050"/>
      <c r="D234" s="1050"/>
      <c r="E234" s="1050"/>
      <c r="F234" s="1027"/>
      <c r="G234" s="1027"/>
    </row>
    <row r="235" spans="1:11" ht="15.75" hidden="1" thickBot="1" x14ac:dyDescent="0.3">
      <c r="A235" s="1051" t="s">
        <v>455</v>
      </c>
      <c r="B235" s="1050"/>
      <c r="C235" s="1050"/>
      <c r="D235" s="1050"/>
      <c r="E235" s="1050"/>
      <c r="F235" s="1027"/>
      <c r="G235" s="1027"/>
    </row>
    <row r="236" spans="1:11" ht="15.75" hidden="1" thickBot="1" x14ac:dyDescent="0.3">
      <c r="A236" s="1049" t="s">
        <v>456</v>
      </c>
      <c r="B236" s="1052">
        <f>B237+B238+B239+B240</f>
        <v>0</v>
      </c>
      <c r="C236" s="1052">
        <f>C237+C238+C239+C240</f>
        <v>0</v>
      </c>
      <c r="D236" s="1052">
        <f>D237+D238+D239+D240</f>
        <v>0</v>
      </c>
      <c r="E236" s="1052">
        <f>E237+E238+E239+E240</f>
        <v>0</v>
      </c>
      <c r="F236" s="1027"/>
      <c r="G236" s="1027"/>
    </row>
    <row r="237" spans="1:11" ht="15.75" hidden="1" thickBot="1" x14ac:dyDescent="0.3">
      <c r="A237" s="1051" t="s">
        <v>437</v>
      </c>
      <c r="B237" s="1052">
        <v>0</v>
      </c>
      <c r="C237" s="1052">
        <v>0</v>
      </c>
      <c r="D237" s="1052">
        <v>0</v>
      </c>
      <c r="E237" s="1052">
        <v>0</v>
      </c>
      <c r="F237" s="1027"/>
      <c r="G237" s="1027"/>
    </row>
    <row r="238" spans="1:11" ht="15.75" hidden="1" thickBot="1" x14ac:dyDescent="0.3">
      <c r="A238" s="1051" t="s">
        <v>453</v>
      </c>
      <c r="B238" s="1052"/>
      <c r="C238" s="1052"/>
      <c r="D238" s="1052"/>
      <c r="E238" s="1052"/>
      <c r="F238" s="1027"/>
      <c r="G238" s="1027"/>
    </row>
    <row r="239" spans="1:11" ht="15.75" hidden="1" thickBot="1" x14ac:dyDescent="0.3">
      <c r="A239" s="1051" t="s">
        <v>454</v>
      </c>
      <c r="B239" s="1052"/>
      <c r="C239" s="1052"/>
      <c r="D239" s="1052"/>
      <c r="E239" s="1052"/>
      <c r="F239" s="1027"/>
      <c r="G239" s="1027"/>
    </row>
    <row r="240" spans="1:11" ht="15.75" hidden="1" thickBot="1" x14ac:dyDescent="0.3">
      <c r="A240" s="1051" t="s">
        <v>455</v>
      </c>
      <c r="B240" s="1052"/>
      <c r="C240" s="1052"/>
      <c r="D240" s="1052"/>
      <c r="E240" s="1052"/>
      <c r="F240" s="1027"/>
      <c r="G240" s="1027"/>
    </row>
    <row r="241" spans="1:17" ht="15.75" hidden="1" thickBot="1" x14ac:dyDescent="0.3">
      <c r="A241" s="1056" t="s">
        <v>445</v>
      </c>
      <c r="B241" s="1052">
        <f>B231+B236</f>
        <v>0</v>
      </c>
      <c r="C241" s="1052">
        <f>C231+C236</f>
        <v>0</v>
      </c>
      <c r="D241" s="1052">
        <f>D231+D236</f>
        <v>0</v>
      </c>
      <c r="E241" s="1052">
        <f>E231+E236</f>
        <v>0</v>
      </c>
      <c r="F241" s="1027"/>
      <c r="G241" s="1027"/>
    </row>
    <row r="242" spans="1:17" ht="15.75" hidden="1" thickBot="1" x14ac:dyDescent="0.3">
      <c r="A242" s="2808" t="s">
        <v>66</v>
      </c>
      <c r="B242" s="2809"/>
      <c r="C242" s="2809"/>
      <c r="D242" s="2809"/>
      <c r="E242" s="2810"/>
      <c r="F242" s="1027"/>
      <c r="G242" s="1027"/>
    </row>
    <row r="243" spans="1:17" ht="15.75" hidden="1" thickBot="1" x14ac:dyDescent="0.3">
      <c r="A243" s="2808" t="s">
        <v>446</v>
      </c>
      <c r="B243" s="2809"/>
      <c r="C243" s="2809"/>
      <c r="D243" s="2809"/>
      <c r="E243" s="2810"/>
      <c r="F243" s="1027"/>
      <c r="G243" s="1027"/>
    </row>
    <row r="244" spans="1:17" ht="26.25" hidden="1" thickBot="1" x14ac:dyDescent="0.3">
      <c r="A244" s="1062" t="s">
        <v>516</v>
      </c>
      <c r="B244" s="2796"/>
      <c r="C244" s="2797"/>
      <c r="D244" s="2797"/>
      <c r="E244" s="2798"/>
      <c r="F244" s="1027"/>
      <c r="G244" s="1027"/>
    </row>
    <row r="245" spans="1:17" ht="35.25" hidden="1" customHeight="1" thickBot="1" x14ac:dyDescent="0.3">
      <c r="A245" s="1062" t="s">
        <v>518</v>
      </c>
      <c r="B245" s="1062"/>
      <c r="C245" s="1063" t="s">
        <v>449</v>
      </c>
      <c r="D245" s="2800"/>
      <c r="E245" s="2801"/>
      <c r="F245" s="1027"/>
      <c r="G245" s="1027"/>
      <c r="M245" s="2811" t="s">
        <v>682</v>
      </c>
      <c r="N245" s="2812"/>
      <c r="O245" s="2812"/>
      <c r="P245" s="2812"/>
      <c r="Q245" s="2813"/>
    </row>
    <row r="246" spans="1:17" ht="15.75" hidden="1" thickBot="1" x14ac:dyDescent="0.3">
      <c r="A246" s="1064"/>
      <c r="B246" s="2799"/>
      <c r="C246" s="2820"/>
      <c r="D246" s="2800"/>
      <c r="E246" s="2801"/>
      <c r="F246" s="1027"/>
      <c r="G246" s="1027"/>
      <c r="M246" s="2814"/>
      <c r="N246" s="2815"/>
      <c r="O246" s="2815"/>
      <c r="P246" s="2815"/>
      <c r="Q246" s="2816"/>
    </row>
    <row r="247" spans="1:17" ht="17.25" hidden="1" customHeight="1" thickBot="1" x14ac:dyDescent="0.3">
      <c r="A247" s="1038" t="s">
        <v>427</v>
      </c>
      <c r="B247" s="2802"/>
      <c r="C247" s="2803"/>
      <c r="D247" s="2803"/>
      <c r="E247" s="2804"/>
      <c r="F247" s="1027"/>
      <c r="G247" s="1027"/>
      <c r="M247" s="2817"/>
      <c r="N247" s="2818"/>
      <c r="O247" s="2818"/>
      <c r="P247" s="2818"/>
      <c r="Q247" s="2819"/>
    </row>
    <row r="248" spans="1:17" ht="15.75" hidden="1" thickBot="1" x14ac:dyDescent="0.3">
      <c r="A248" s="1038" t="s">
        <v>21</v>
      </c>
      <c r="B248" s="2805"/>
      <c r="C248" s="2806"/>
      <c r="D248" s="2806"/>
      <c r="E248" s="2807"/>
      <c r="F248" s="1027"/>
      <c r="G248" s="1027"/>
    </row>
    <row r="249" spans="1:17" ht="12.75" hidden="1" customHeight="1" x14ac:dyDescent="0.25">
      <c r="A249" s="2794"/>
      <c r="B249" s="1030">
        <v>2023</v>
      </c>
      <c r="C249" s="1030">
        <v>2024</v>
      </c>
      <c r="D249" s="1030">
        <v>2025</v>
      </c>
      <c r="E249" s="1030">
        <v>2026</v>
      </c>
      <c r="F249" s="1027"/>
      <c r="G249" s="1027"/>
    </row>
    <row r="250" spans="1:17" ht="16.5" hidden="1" customHeight="1" thickBot="1" x14ac:dyDescent="0.3">
      <c r="A250" s="2795"/>
      <c r="B250" s="1044" t="s">
        <v>22</v>
      </c>
      <c r="C250" s="1044" t="s">
        <v>23</v>
      </c>
      <c r="D250" s="1044" t="s">
        <v>23</v>
      </c>
      <c r="E250" s="1044" t="s">
        <v>23</v>
      </c>
      <c r="F250" s="1027"/>
      <c r="G250" s="1027"/>
    </row>
    <row r="251" spans="1:17" ht="15.75" hidden="1" thickBot="1" x14ac:dyDescent="0.3">
      <c r="A251" s="1038" t="s">
        <v>33</v>
      </c>
      <c r="B251" s="1045"/>
      <c r="C251" s="1045"/>
      <c r="D251" s="1045"/>
      <c r="E251" s="1045"/>
      <c r="F251" s="1027"/>
      <c r="G251" s="1027"/>
    </row>
    <row r="252" spans="1:17" ht="15.75" hidden="1" thickBot="1" x14ac:dyDescent="0.3">
      <c r="A252" s="1038" t="s">
        <v>431</v>
      </c>
      <c r="B252" s="1045">
        <f>B315-B277</f>
        <v>0</v>
      </c>
      <c r="C252" s="1045">
        <f>C315-C277</f>
        <v>0</v>
      </c>
      <c r="D252" s="1045">
        <f>D315-D277</f>
        <v>0</v>
      </c>
      <c r="E252" s="1045">
        <f>E270</f>
        <v>0</v>
      </c>
      <c r="F252" s="1027"/>
      <c r="G252" s="1027"/>
    </row>
    <row r="253" spans="1:17" ht="15.75" hidden="1" thickBot="1" x14ac:dyDescent="0.3">
      <c r="A253" s="1038" t="s">
        <v>432</v>
      </c>
      <c r="B253" s="1045">
        <v>0</v>
      </c>
      <c r="C253" s="1045">
        <v>0</v>
      </c>
      <c r="D253" s="1045">
        <v>0</v>
      </c>
      <c r="E253" s="1045">
        <v>0</v>
      </c>
      <c r="F253" s="1027"/>
      <c r="G253" s="1027"/>
    </row>
    <row r="254" spans="1:17" ht="15.75" hidden="1" thickBot="1" x14ac:dyDescent="0.3">
      <c r="A254" s="1038" t="s">
        <v>433</v>
      </c>
      <c r="B254" s="1031"/>
      <c r="C254" s="1046"/>
      <c r="D254" s="1046"/>
      <c r="E254" s="1046"/>
      <c r="F254" s="1027"/>
      <c r="G254" s="1047"/>
      <c r="H254" s="1048"/>
      <c r="I254" s="1048"/>
      <c r="J254" s="1048"/>
      <c r="K254" s="1048"/>
    </row>
    <row r="255" spans="1:17" ht="15.75" hidden="1" thickBot="1" x14ac:dyDescent="0.3">
      <c r="A255" s="1038" t="s">
        <v>434</v>
      </c>
      <c r="B255" s="1031"/>
      <c r="C255" s="1046"/>
      <c r="D255" s="1046"/>
      <c r="E255" s="1046"/>
      <c r="F255" s="1027"/>
      <c r="G255" s="1027"/>
    </row>
    <row r="256" spans="1:17" ht="26.25" hidden="1" thickBot="1" x14ac:dyDescent="0.3">
      <c r="A256" s="1038" t="s">
        <v>47</v>
      </c>
      <c r="B256" s="1031"/>
      <c r="C256" s="1046"/>
      <c r="D256" s="1046"/>
      <c r="E256" s="1046"/>
      <c r="F256" s="1027"/>
      <c r="G256" s="1027"/>
    </row>
    <row r="257" spans="1:7" ht="15.75" hidden="1" thickBot="1" x14ac:dyDescent="0.3">
      <c r="A257" s="2796" t="s">
        <v>644</v>
      </c>
      <c r="B257" s="2797"/>
      <c r="C257" s="2797"/>
      <c r="D257" s="2797"/>
      <c r="E257" s="2798"/>
      <c r="F257" s="1027"/>
      <c r="G257" s="1027"/>
    </row>
    <row r="258" spans="1:7" ht="12.75" hidden="1" customHeight="1" x14ac:dyDescent="0.25">
      <c r="A258" s="2794"/>
      <c r="B258" s="1030">
        <v>2023</v>
      </c>
      <c r="C258" s="1030">
        <v>2024</v>
      </c>
      <c r="D258" s="1030">
        <v>2025</v>
      </c>
      <c r="E258" s="1030">
        <v>2026</v>
      </c>
      <c r="F258" s="1027"/>
      <c r="G258" s="1027"/>
    </row>
    <row r="259" spans="1:7" ht="17.25" hidden="1" customHeight="1" thickBot="1" x14ac:dyDescent="0.3">
      <c r="A259" s="2795"/>
      <c r="B259" s="1044" t="s">
        <v>22</v>
      </c>
      <c r="C259" s="1044" t="s">
        <v>23</v>
      </c>
      <c r="D259" s="1044" t="s">
        <v>23</v>
      </c>
      <c r="E259" s="1044" t="s">
        <v>23</v>
      </c>
      <c r="F259" s="1027"/>
      <c r="G259" s="1027"/>
    </row>
    <row r="260" spans="1:7" ht="15.75" hidden="1" thickBot="1" x14ac:dyDescent="0.3">
      <c r="A260" s="1049" t="s">
        <v>452</v>
      </c>
      <c r="B260" s="1050">
        <f>B261+B262+B263+B264</f>
        <v>0</v>
      </c>
      <c r="C260" s="1050">
        <f>C261+C262+C263+C264</f>
        <v>0</v>
      </c>
      <c r="D260" s="1050">
        <f>D261+D262+D263+D264</f>
        <v>0</v>
      </c>
      <c r="E260" s="1050">
        <f>E261+E262+E263+E264</f>
        <v>0</v>
      </c>
      <c r="F260" s="1027"/>
      <c r="G260" s="1027"/>
    </row>
    <row r="261" spans="1:7" ht="15.75" hidden="1" thickBot="1" x14ac:dyDescent="0.3">
      <c r="A261" s="1051" t="s">
        <v>437</v>
      </c>
      <c r="B261" s="1050"/>
      <c r="C261" s="1050"/>
      <c r="D261" s="1050"/>
      <c r="E261" s="1050"/>
      <c r="F261" s="1027"/>
      <c r="G261" s="1027"/>
    </row>
    <row r="262" spans="1:7" ht="15.75" hidden="1" thickBot="1" x14ac:dyDescent="0.3">
      <c r="A262" s="1051" t="s">
        <v>453</v>
      </c>
      <c r="B262" s="1050"/>
      <c r="C262" s="1050"/>
      <c r="D262" s="1050"/>
      <c r="E262" s="1050"/>
      <c r="F262" s="1027"/>
      <c r="G262" s="1027"/>
    </row>
    <row r="263" spans="1:7" ht="15.75" hidden="1" thickBot="1" x14ac:dyDescent="0.3">
      <c r="A263" s="1051" t="s">
        <v>454</v>
      </c>
      <c r="B263" s="1050"/>
      <c r="C263" s="1050"/>
      <c r="D263" s="1050"/>
      <c r="E263" s="1050"/>
      <c r="F263" s="1027"/>
      <c r="G263" s="1027"/>
    </row>
    <row r="264" spans="1:7" ht="15.75" hidden="1" thickBot="1" x14ac:dyDescent="0.3">
      <c r="A264" s="1051" t="s">
        <v>455</v>
      </c>
      <c r="B264" s="1050"/>
      <c r="C264" s="1050"/>
      <c r="D264" s="1050"/>
      <c r="E264" s="1050"/>
      <c r="F264" s="1027"/>
      <c r="G264" s="1027"/>
    </row>
    <row r="265" spans="1:7" ht="15.75" hidden="1" thickBot="1" x14ac:dyDescent="0.3">
      <c r="A265" s="1049" t="s">
        <v>456</v>
      </c>
      <c r="B265" s="1052">
        <f>B266+B267+B268+B269</f>
        <v>0</v>
      </c>
      <c r="C265" s="1052">
        <f>C266+C267+C268+C269</f>
        <v>0</v>
      </c>
      <c r="D265" s="1052">
        <f>D266+D267+D268+D269</f>
        <v>0</v>
      </c>
      <c r="E265" s="1052">
        <f>E266+E267+E268+E269</f>
        <v>0</v>
      </c>
      <c r="F265" s="1027"/>
      <c r="G265" s="1027"/>
    </row>
    <row r="266" spans="1:7" ht="15.75" hidden="1" thickBot="1" x14ac:dyDescent="0.3">
      <c r="A266" s="1051" t="s">
        <v>437</v>
      </c>
      <c r="B266" s="1052">
        <v>0</v>
      </c>
      <c r="C266" s="1050">
        <v>0</v>
      </c>
      <c r="D266" s="1050">
        <v>0</v>
      </c>
      <c r="E266" s="1050">
        <v>0</v>
      </c>
      <c r="F266" s="1027"/>
      <c r="G266" s="1027"/>
    </row>
    <row r="267" spans="1:7" ht="15.75" hidden="1" thickBot="1" x14ac:dyDescent="0.3">
      <c r="A267" s="1051" t="s">
        <v>453</v>
      </c>
      <c r="B267" s="1052"/>
      <c r="C267" s="1050"/>
      <c r="D267" s="1050"/>
      <c r="E267" s="1050"/>
      <c r="F267" s="1027"/>
      <c r="G267" s="1027"/>
    </row>
    <row r="268" spans="1:7" ht="15.75" hidden="1" thickBot="1" x14ac:dyDescent="0.3">
      <c r="A268" s="1051" t="s">
        <v>454</v>
      </c>
      <c r="B268" s="1052"/>
      <c r="C268" s="1050"/>
      <c r="D268" s="1050"/>
      <c r="E268" s="1050"/>
      <c r="F268" s="1027"/>
      <c r="G268" s="1027"/>
    </row>
    <row r="269" spans="1:7" ht="15.75" hidden="1" thickBot="1" x14ac:dyDescent="0.3">
      <c r="A269" s="1051" t="s">
        <v>455</v>
      </c>
      <c r="B269" s="1052"/>
      <c r="C269" s="1050"/>
      <c r="D269" s="1050"/>
      <c r="E269" s="1050"/>
      <c r="F269" s="1027"/>
      <c r="G269" s="1027"/>
    </row>
    <row r="270" spans="1:7" ht="15.75" hidden="1" thickBot="1" x14ac:dyDescent="0.3">
      <c r="A270" s="1065" t="s">
        <v>457</v>
      </c>
      <c r="B270" s="1052">
        <f>B260+B265</f>
        <v>0</v>
      </c>
      <c r="C270" s="1052">
        <f>C260+C265</f>
        <v>0</v>
      </c>
      <c r="D270" s="1052">
        <f>D260+D265</f>
        <v>0</v>
      </c>
      <c r="E270" s="1052">
        <f>E260+E265</f>
        <v>0</v>
      </c>
      <c r="F270" s="1027"/>
      <c r="G270" s="1027"/>
    </row>
    <row r="271" spans="1:7" ht="66" hidden="1" customHeight="1" thickBot="1" x14ac:dyDescent="0.3">
      <c r="A271" s="1062" t="s">
        <v>502</v>
      </c>
      <c r="B271" s="1062"/>
      <c r="C271" s="1063" t="s">
        <v>449</v>
      </c>
      <c r="D271" s="2800"/>
      <c r="E271" s="2801"/>
      <c r="F271" s="1027"/>
      <c r="G271" s="1027"/>
    </row>
    <row r="272" spans="1:7" ht="17.25" hidden="1" customHeight="1" thickBot="1" x14ac:dyDescent="0.3">
      <c r="A272" s="1038" t="s">
        <v>427</v>
      </c>
      <c r="B272" s="2802"/>
      <c r="C272" s="2803"/>
      <c r="D272" s="2803"/>
      <c r="E272" s="2804"/>
      <c r="F272" s="1027"/>
      <c r="G272" s="1027"/>
    </row>
    <row r="273" spans="1:11" ht="15.75" hidden="1" thickBot="1" x14ac:dyDescent="0.3">
      <c r="A273" s="1038" t="s">
        <v>21</v>
      </c>
      <c r="B273" s="2805"/>
      <c r="C273" s="2806"/>
      <c r="D273" s="2806"/>
      <c r="E273" s="2807"/>
      <c r="F273" s="1027"/>
      <c r="G273" s="1027"/>
    </row>
    <row r="274" spans="1:11" ht="12.75" hidden="1" customHeight="1" x14ac:dyDescent="0.25">
      <c r="A274" s="2794"/>
      <c r="B274" s="1059">
        <v>2022</v>
      </c>
      <c r="C274" s="1059">
        <v>2023</v>
      </c>
      <c r="D274" s="1059">
        <v>2024</v>
      </c>
      <c r="E274" s="1059">
        <v>2025</v>
      </c>
      <c r="F274" s="1027"/>
      <c r="G274" s="1027"/>
    </row>
    <row r="275" spans="1:11" ht="9" hidden="1" customHeight="1" thickBot="1" x14ac:dyDescent="0.3">
      <c r="A275" s="2795"/>
      <c r="B275" s="1044" t="s">
        <v>22</v>
      </c>
      <c r="C275" s="1044" t="s">
        <v>23</v>
      </c>
      <c r="D275" s="1044" t="s">
        <v>23</v>
      </c>
      <c r="E275" s="1044" t="s">
        <v>23</v>
      </c>
      <c r="F275" s="1027"/>
      <c r="G275" s="1027"/>
    </row>
    <row r="276" spans="1:11" ht="15.75" hidden="1" thickBot="1" x14ac:dyDescent="0.3">
      <c r="A276" s="1038" t="s">
        <v>33</v>
      </c>
      <c r="B276" s="1038"/>
      <c r="C276" s="1038"/>
      <c r="D276" s="1038"/>
      <c r="E276" s="1038"/>
      <c r="F276" s="1027"/>
      <c r="G276" s="1027"/>
    </row>
    <row r="277" spans="1:11" ht="15.75" hidden="1" thickBot="1" x14ac:dyDescent="0.3">
      <c r="A277" s="1038" t="s">
        <v>431</v>
      </c>
      <c r="B277" s="1045">
        <v>0</v>
      </c>
      <c r="C277" s="1045">
        <v>0</v>
      </c>
      <c r="D277" s="1045">
        <v>0</v>
      </c>
      <c r="E277" s="1045">
        <v>0</v>
      </c>
      <c r="F277" s="1027"/>
      <c r="G277" s="1027"/>
    </row>
    <row r="278" spans="1:11" ht="15.75" hidden="1" thickBot="1" x14ac:dyDescent="0.3">
      <c r="A278" s="1038" t="s">
        <v>432</v>
      </c>
      <c r="B278" s="1045">
        <v>0</v>
      </c>
      <c r="C278" s="1045">
        <v>0</v>
      </c>
      <c r="D278" s="1045">
        <v>0</v>
      </c>
      <c r="E278" s="1045">
        <v>0</v>
      </c>
      <c r="F278" s="1027"/>
      <c r="G278" s="1027"/>
    </row>
    <row r="279" spans="1:11" ht="15.75" hidden="1" thickBot="1" x14ac:dyDescent="0.3">
      <c r="A279" s="1038" t="s">
        <v>433</v>
      </c>
      <c r="B279" s="1031"/>
      <c r="C279" s="1046"/>
      <c r="D279" s="1046"/>
      <c r="E279" s="1046"/>
      <c r="F279" s="1027"/>
      <c r="G279" s="1047"/>
      <c r="H279" s="1048"/>
      <c r="I279" s="1048"/>
      <c r="J279" s="1048"/>
      <c r="K279" s="1048"/>
    </row>
    <row r="280" spans="1:11" ht="15.75" hidden="1" thickBot="1" x14ac:dyDescent="0.3">
      <c r="A280" s="1038" t="s">
        <v>434</v>
      </c>
      <c r="B280" s="1031"/>
      <c r="C280" s="1046"/>
      <c r="D280" s="1046"/>
      <c r="E280" s="1046"/>
      <c r="F280" s="1027"/>
      <c r="G280" s="1027"/>
    </row>
    <row r="281" spans="1:11" ht="26.25" hidden="1" thickBot="1" x14ac:dyDescent="0.3">
      <c r="A281" s="1038" t="s">
        <v>47</v>
      </c>
      <c r="B281" s="1031"/>
      <c r="C281" s="1046"/>
      <c r="D281" s="1046"/>
      <c r="E281" s="1046"/>
      <c r="F281" s="1027"/>
      <c r="G281" s="1027"/>
    </row>
    <row r="282" spans="1:11" ht="15.75" hidden="1" thickBot="1" x14ac:dyDescent="0.3">
      <c r="A282" s="2796" t="s">
        <v>953</v>
      </c>
      <c r="B282" s="2797"/>
      <c r="C282" s="2797"/>
      <c r="D282" s="2797"/>
      <c r="E282" s="2798"/>
      <c r="F282" s="1027"/>
      <c r="G282" s="1027"/>
    </row>
    <row r="283" spans="1:11" ht="12.75" hidden="1" customHeight="1" x14ac:dyDescent="0.25">
      <c r="A283" s="2794"/>
      <c r="B283" s="1030">
        <v>2023</v>
      </c>
      <c r="C283" s="1030">
        <v>2024</v>
      </c>
      <c r="D283" s="1030">
        <v>2025</v>
      </c>
      <c r="E283" s="1030">
        <v>2026</v>
      </c>
      <c r="F283" s="1027"/>
      <c r="G283" s="1027"/>
    </row>
    <row r="284" spans="1:11" ht="9" hidden="1" customHeight="1" thickBot="1" x14ac:dyDescent="0.3">
      <c r="A284" s="2795"/>
      <c r="B284" s="1044" t="s">
        <v>22</v>
      </c>
      <c r="C284" s="1044" t="s">
        <v>23</v>
      </c>
      <c r="D284" s="1044" t="s">
        <v>23</v>
      </c>
      <c r="E284" s="1044" t="s">
        <v>23</v>
      </c>
      <c r="F284" s="1027"/>
      <c r="G284" s="1027"/>
    </row>
    <row r="285" spans="1:11" ht="15.75" hidden="1" thickBot="1" x14ac:dyDescent="0.3">
      <c r="A285" s="1049" t="s">
        <v>452</v>
      </c>
      <c r="B285" s="1050">
        <f>B286+B287+B288+B289</f>
        <v>0</v>
      </c>
      <c r="C285" s="1050">
        <f>C286+C287+C288+C289</f>
        <v>0</v>
      </c>
      <c r="D285" s="1050">
        <f>D286+D287+D288+D289</f>
        <v>0</v>
      </c>
      <c r="E285" s="1050">
        <f>E286+E287+E288+E289</f>
        <v>0</v>
      </c>
      <c r="F285" s="1027"/>
      <c r="G285" s="1027"/>
    </row>
    <row r="286" spans="1:11" ht="15.75" hidden="1" thickBot="1" x14ac:dyDescent="0.3">
      <c r="A286" s="1051" t="s">
        <v>437</v>
      </c>
      <c r="B286" s="1050">
        <v>0</v>
      </c>
      <c r="C286" s="1050">
        <v>0</v>
      </c>
      <c r="D286" s="1050">
        <v>0</v>
      </c>
      <c r="E286" s="1050">
        <v>0</v>
      </c>
      <c r="F286" s="1027"/>
      <c r="G286" s="1027"/>
    </row>
    <row r="287" spans="1:11" ht="15.75" hidden="1" thickBot="1" x14ac:dyDescent="0.3">
      <c r="A287" s="1051" t="s">
        <v>453</v>
      </c>
      <c r="B287" s="1050"/>
      <c r="C287" s="1050"/>
      <c r="D287" s="1050"/>
      <c r="E287" s="1050"/>
      <c r="F287" s="1027"/>
      <c r="G287" s="1027"/>
    </row>
    <row r="288" spans="1:11" ht="15.75" hidden="1" thickBot="1" x14ac:dyDescent="0.3">
      <c r="A288" s="1051" t="s">
        <v>454</v>
      </c>
      <c r="B288" s="1050"/>
      <c r="C288" s="1050"/>
      <c r="D288" s="1050"/>
      <c r="E288" s="1050"/>
      <c r="F288" s="1027"/>
      <c r="G288" s="1027"/>
    </row>
    <row r="289" spans="1:11" ht="15.75" hidden="1" thickBot="1" x14ac:dyDescent="0.3">
      <c r="A289" s="1051" t="s">
        <v>455</v>
      </c>
      <c r="B289" s="1050"/>
      <c r="C289" s="1050"/>
      <c r="D289" s="1050"/>
      <c r="E289" s="1050"/>
      <c r="F289" s="1027"/>
      <c r="G289" s="1027"/>
    </row>
    <row r="290" spans="1:11" ht="15.75" hidden="1" thickBot="1" x14ac:dyDescent="0.3">
      <c r="A290" s="1049" t="s">
        <v>456</v>
      </c>
      <c r="B290" s="1052">
        <f>B291+B292+B293+B294</f>
        <v>0</v>
      </c>
      <c r="C290" s="1052">
        <f>C291+C292+C293+C294</f>
        <v>0</v>
      </c>
      <c r="D290" s="1052">
        <f>D291+D292+D293+D294</f>
        <v>0</v>
      </c>
      <c r="E290" s="1052">
        <f>E291+E292+E293+E294</f>
        <v>0</v>
      </c>
      <c r="F290" s="1027"/>
      <c r="G290" s="1027"/>
    </row>
    <row r="291" spans="1:11" ht="15.75" hidden="1" thickBot="1" x14ac:dyDescent="0.3">
      <c r="A291" s="1051" t="s">
        <v>437</v>
      </c>
      <c r="B291" s="1052">
        <v>0</v>
      </c>
      <c r="C291" s="1050">
        <v>0</v>
      </c>
      <c r="D291" s="1050">
        <v>0</v>
      </c>
      <c r="E291" s="1050">
        <v>0</v>
      </c>
      <c r="F291" s="1027"/>
      <c r="G291" s="1027"/>
    </row>
    <row r="292" spans="1:11" ht="15.75" hidden="1" thickBot="1" x14ac:dyDescent="0.3">
      <c r="A292" s="1051" t="s">
        <v>453</v>
      </c>
      <c r="B292" s="1052"/>
      <c r="C292" s="1050"/>
      <c r="D292" s="1050"/>
      <c r="E292" s="1050"/>
      <c r="F292" s="1027"/>
      <c r="G292" s="1027"/>
    </row>
    <row r="293" spans="1:11" ht="15.75" hidden="1" thickBot="1" x14ac:dyDescent="0.3">
      <c r="A293" s="1051" t="s">
        <v>454</v>
      </c>
      <c r="B293" s="1052"/>
      <c r="C293" s="1050"/>
      <c r="D293" s="1050"/>
      <c r="E293" s="1050"/>
      <c r="F293" s="1027"/>
      <c r="G293" s="1027"/>
    </row>
    <row r="294" spans="1:11" ht="15.75" hidden="1" thickBot="1" x14ac:dyDescent="0.3">
      <c r="A294" s="1051" t="s">
        <v>455</v>
      </c>
      <c r="B294" s="1052"/>
      <c r="C294" s="1050"/>
      <c r="D294" s="1050"/>
      <c r="E294" s="1050"/>
      <c r="F294" s="1027"/>
      <c r="G294" s="1027"/>
    </row>
    <row r="295" spans="1:11" ht="15.75" hidden="1" thickBot="1" x14ac:dyDescent="0.3">
      <c r="A295" s="1065" t="s">
        <v>548</v>
      </c>
      <c r="B295" s="1052">
        <f>B285+B290</f>
        <v>0</v>
      </c>
      <c r="C295" s="1052">
        <f>C285+C290</f>
        <v>0</v>
      </c>
      <c r="D295" s="1052">
        <f>D285+D290</f>
        <v>0</v>
      </c>
      <c r="E295" s="1052">
        <f>E285+E290</f>
        <v>0</v>
      </c>
      <c r="F295" s="1027"/>
      <c r="G295" s="1027"/>
    </row>
    <row r="296" spans="1:11" ht="51.75" hidden="1" thickBot="1" x14ac:dyDescent="0.3">
      <c r="A296" s="1062" t="s">
        <v>549</v>
      </c>
      <c r="B296" s="1066"/>
      <c r="C296" s="1029" t="s">
        <v>449</v>
      </c>
      <c r="D296" s="1067"/>
      <c r="E296" s="1068"/>
      <c r="F296" s="1027"/>
      <c r="G296" s="1027"/>
    </row>
    <row r="297" spans="1:11" ht="17.25" hidden="1" customHeight="1" thickBot="1" x14ac:dyDescent="0.3">
      <c r="A297" s="1038" t="s">
        <v>427</v>
      </c>
      <c r="B297" s="2802"/>
      <c r="C297" s="2803"/>
      <c r="D297" s="2803"/>
      <c r="E297" s="2804"/>
      <c r="F297" s="1027"/>
      <c r="G297" s="1027"/>
    </row>
    <row r="298" spans="1:11" ht="15.75" hidden="1" thickBot="1" x14ac:dyDescent="0.3">
      <c r="A298" s="1038" t="s">
        <v>21</v>
      </c>
      <c r="B298" s="2805"/>
      <c r="C298" s="2806"/>
      <c r="D298" s="2806"/>
      <c r="E298" s="2807"/>
      <c r="F298" s="1027"/>
      <c r="G298" s="1027"/>
    </row>
    <row r="299" spans="1:11" ht="12.75" hidden="1" customHeight="1" x14ac:dyDescent="0.25">
      <c r="A299" s="2794"/>
      <c r="B299" s="1030">
        <v>2023</v>
      </c>
      <c r="C299" s="1030">
        <v>2024</v>
      </c>
      <c r="D299" s="1030">
        <v>2025</v>
      </c>
      <c r="E299" s="1030">
        <v>2026</v>
      </c>
      <c r="F299" s="1027"/>
      <c r="G299" s="1027"/>
    </row>
    <row r="300" spans="1:11" ht="9" hidden="1" customHeight="1" thickBot="1" x14ac:dyDescent="0.3">
      <c r="A300" s="2795"/>
      <c r="B300" s="1044" t="s">
        <v>22</v>
      </c>
      <c r="C300" s="1044" t="s">
        <v>23</v>
      </c>
      <c r="D300" s="1044" t="s">
        <v>23</v>
      </c>
      <c r="E300" s="1044" t="s">
        <v>23</v>
      </c>
      <c r="F300" s="1027"/>
      <c r="G300" s="1027"/>
    </row>
    <row r="301" spans="1:11" ht="15.75" hidden="1" thickBot="1" x14ac:dyDescent="0.3">
      <c r="A301" s="1038" t="s">
        <v>33</v>
      </c>
      <c r="B301" s="1038"/>
      <c r="C301" s="1038"/>
      <c r="D301" s="1038"/>
      <c r="E301" s="1038"/>
      <c r="F301" s="1027"/>
      <c r="G301" s="1027"/>
    </row>
    <row r="302" spans="1:11" ht="15.75" hidden="1" thickBot="1" x14ac:dyDescent="0.3">
      <c r="A302" s="1038" t="s">
        <v>431</v>
      </c>
      <c r="B302" s="1045">
        <f>B320</f>
        <v>0</v>
      </c>
      <c r="C302" s="1045">
        <f>C320</f>
        <v>0</v>
      </c>
      <c r="D302" s="1045">
        <f>D320</f>
        <v>0</v>
      </c>
      <c r="E302" s="1045">
        <f>E320</f>
        <v>0</v>
      </c>
      <c r="F302" s="1027"/>
      <c r="G302" s="1027"/>
    </row>
    <row r="303" spans="1:11" ht="15.75" hidden="1" thickBot="1" x14ac:dyDescent="0.3">
      <c r="A303" s="1038" t="s">
        <v>432</v>
      </c>
      <c r="B303" s="1045">
        <v>0</v>
      </c>
      <c r="C303" s="1045">
        <v>0</v>
      </c>
      <c r="D303" s="1045">
        <v>0</v>
      </c>
      <c r="E303" s="1045">
        <v>0</v>
      </c>
      <c r="F303" s="1027"/>
      <c r="G303" s="1027"/>
    </row>
    <row r="304" spans="1:11" ht="15.75" hidden="1" thickBot="1" x14ac:dyDescent="0.3">
      <c r="A304" s="1038" t="s">
        <v>433</v>
      </c>
      <c r="B304" s="1031"/>
      <c r="C304" s="1046"/>
      <c r="D304" s="1046"/>
      <c r="E304" s="1046"/>
      <c r="F304" s="1027"/>
      <c r="G304" s="1047"/>
      <c r="H304" s="1048"/>
      <c r="I304" s="1048"/>
      <c r="J304" s="1048"/>
      <c r="K304" s="1048"/>
    </row>
    <row r="305" spans="1:7" ht="15.75" hidden="1" thickBot="1" x14ac:dyDescent="0.3">
      <c r="A305" s="1038" t="s">
        <v>434</v>
      </c>
      <c r="B305" s="1031"/>
      <c r="C305" s="1046"/>
      <c r="D305" s="1046"/>
      <c r="E305" s="1046"/>
      <c r="F305" s="1027"/>
      <c r="G305" s="1027"/>
    </row>
    <row r="306" spans="1:7" ht="26.25" hidden="1" thickBot="1" x14ac:dyDescent="0.3">
      <c r="A306" s="1038" t="s">
        <v>47</v>
      </c>
      <c r="B306" s="1031"/>
      <c r="C306" s="1046"/>
      <c r="D306" s="1046"/>
      <c r="E306" s="1046"/>
      <c r="F306" s="1027"/>
      <c r="G306" s="1027"/>
    </row>
    <row r="307" spans="1:7" ht="15.75" hidden="1" thickBot="1" x14ac:dyDescent="0.3">
      <c r="A307" s="2796" t="s">
        <v>950</v>
      </c>
      <c r="B307" s="2797"/>
      <c r="C307" s="2797"/>
      <c r="D307" s="2797"/>
      <c r="E307" s="2798"/>
      <c r="F307" s="1027"/>
      <c r="G307" s="1027"/>
    </row>
    <row r="308" spans="1:7" ht="12.75" hidden="1" customHeight="1" x14ac:dyDescent="0.25">
      <c r="A308" s="2794"/>
      <c r="B308" s="1030">
        <v>2023</v>
      </c>
      <c r="C308" s="1030">
        <v>2024</v>
      </c>
      <c r="D308" s="1030">
        <v>2025</v>
      </c>
      <c r="E308" s="1030">
        <v>2026</v>
      </c>
      <c r="F308" s="1027"/>
      <c r="G308" s="1027"/>
    </row>
    <row r="309" spans="1:7" ht="9" hidden="1" customHeight="1" thickBot="1" x14ac:dyDescent="0.3">
      <c r="A309" s="2795"/>
      <c r="B309" s="1044" t="s">
        <v>22</v>
      </c>
      <c r="C309" s="1044" t="s">
        <v>23</v>
      </c>
      <c r="D309" s="1044" t="s">
        <v>23</v>
      </c>
      <c r="E309" s="1044" t="s">
        <v>23</v>
      </c>
      <c r="F309" s="1027"/>
      <c r="G309" s="1027"/>
    </row>
    <row r="310" spans="1:7" ht="15.75" hidden="1" thickBot="1" x14ac:dyDescent="0.3">
      <c r="A310" s="1049" t="s">
        <v>452</v>
      </c>
      <c r="B310" s="1050">
        <f>B311+B312+B313+B314</f>
        <v>0</v>
      </c>
      <c r="C310" s="1050">
        <f>C311+C312+C313+C314</f>
        <v>0</v>
      </c>
      <c r="D310" s="1050">
        <f>D311+D312+D313+D314</f>
        <v>0</v>
      </c>
      <c r="E310" s="1050">
        <f>E311+E312+E313+E314</f>
        <v>0</v>
      </c>
      <c r="F310" s="1027"/>
      <c r="G310" s="1027"/>
    </row>
    <row r="311" spans="1:7" ht="15.75" hidden="1" thickBot="1" x14ac:dyDescent="0.3">
      <c r="A311" s="1051" t="s">
        <v>437</v>
      </c>
      <c r="B311" s="1050">
        <v>0</v>
      </c>
      <c r="C311" s="1050">
        <v>0</v>
      </c>
      <c r="D311" s="1050">
        <v>0</v>
      </c>
      <c r="E311" s="1050">
        <v>0</v>
      </c>
      <c r="F311" s="1027"/>
      <c r="G311" s="1027"/>
    </row>
    <row r="312" spans="1:7" ht="15.75" hidden="1" thickBot="1" x14ac:dyDescent="0.3">
      <c r="A312" s="1051" t="s">
        <v>453</v>
      </c>
      <c r="B312" s="1050"/>
      <c r="C312" s="1050"/>
      <c r="D312" s="1050"/>
      <c r="E312" s="1050"/>
      <c r="F312" s="1027"/>
      <c r="G312" s="1027"/>
    </row>
    <row r="313" spans="1:7" ht="15.75" hidden="1" thickBot="1" x14ac:dyDescent="0.3">
      <c r="A313" s="1051" t="s">
        <v>454</v>
      </c>
      <c r="B313" s="1050"/>
      <c r="C313" s="1050"/>
      <c r="D313" s="1050"/>
      <c r="E313" s="1050"/>
      <c r="F313" s="1027"/>
      <c r="G313" s="1027"/>
    </row>
    <row r="314" spans="1:7" ht="15.75" hidden="1" thickBot="1" x14ac:dyDescent="0.3">
      <c r="A314" s="1051" t="s">
        <v>455</v>
      </c>
      <c r="B314" s="1050"/>
      <c r="C314" s="1050"/>
      <c r="D314" s="1050"/>
      <c r="E314" s="1050"/>
      <c r="F314" s="1027"/>
      <c r="G314" s="1027"/>
    </row>
    <row r="315" spans="1:7" ht="15.75" hidden="1" thickBot="1" x14ac:dyDescent="0.3">
      <c r="A315" s="1049" t="s">
        <v>456</v>
      </c>
      <c r="B315" s="1052">
        <f>B316+B317+B318+B319</f>
        <v>0</v>
      </c>
      <c r="C315" s="1052">
        <f>C316+C317+C318+C319</f>
        <v>0</v>
      </c>
      <c r="D315" s="1052">
        <f>D316+D317+D318+D319</f>
        <v>0</v>
      </c>
      <c r="E315" s="1052">
        <f>E316+E317+E318+E319</f>
        <v>0</v>
      </c>
      <c r="F315" s="1027"/>
      <c r="G315" s="1027"/>
    </row>
    <row r="316" spans="1:7" ht="15.75" hidden="1" thickBot="1" x14ac:dyDescent="0.3">
      <c r="A316" s="1051" t="s">
        <v>437</v>
      </c>
      <c r="B316" s="1052">
        <v>0</v>
      </c>
      <c r="C316" s="1050">
        <v>0</v>
      </c>
      <c r="D316" s="1050">
        <v>0</v>
      </c>
      <c r="E316" s="1050">
        <v>0</v>
      </c>
      <c r="F316" s="1027"/>
      <c r="G316" s="1027"/>
    </row>
    <row r="317" spans="1:7" ht="15.75" hidden="1" thickBot="1" x14ac:dyDescent="0.3">
      <c r="A317" s="1051" t="s">
        <v>453</v>
      </c>
      <c r="B317" s="1052"/>
      <c r="C317" s="1050"/>
      <c r="D317" s="1050"/>
      <c r="E317" s="1050"/>
      <c r="F317" s="1027"/>
      <c r="G317" s="1027"/>
    </row>
    <row r="318" spans="1:7" ht="15.75" hidden="1" thickBot="1" x14ac:dyDescent="0.3">
      <c r="A318" s="1051" t="s">
        <v>454</v>
      </c>
      <c r="B318" s="1052"/>
      <c r="C318" s="1050"/>
      <c r="D318" s="1050"/>
      <c r="E318" s="1050"/>
      <c r="F318" s="1027"/>
      <c r="G318" s="1027"/>
    </row>
    <row r="319" spans="1:7" ht="15.75" hidden="1" thickBot="1" x14ac:dyDescent="0.3">
      <c r="A319" s="1051" t="s">
        <v>455</v>
      </c>
      <c r="B319" s="1052"/>
      <c r="C319" s="1050"/>
      <c r="D319" s="1050"/>
      <c r="E319" s="1050"/>
      <c r="F319" s="1027"/>
      <c r="G319" s="1027"/>
    </row>
    <row r="320" spans="1:7" ht="15.75" hidden="1" thickBot="1" x14ac:dyDescent="0.3">
      <c r="A320" s="1056" t="s">
        <v>25</v>
      </c>
      <c r="B320" s="1052">
        <f>B310+B315</f>
        <v>0</v>
      </c>
      <c r="C320" s="1052">
        <f>C310+C315</f>
        <v>0</v>
      </c>
      <c r="D320" s="1052">
        <f>D310+D315</f>
        <v>0</v>
      </c>
      <c r="E320" s="1052">
        <f>E310+E315</f>
        <v>0</v>
      </c>
      <c r="F320" s="1027"/>
      <c r="G320" s="1027"/>
    </row>
    <row r="321" spans="1:11" ht="25.5" hidden="1" customHeight="1" thickBot="1" x14ac:dyDescent="0.3">
      <c r="A321" s="1028" t="s">
        <v>458</v>
      </c>
      <c r="B321" s="2799"/>
      <c r="C321" s="2800"/>
      <c r="D321" s="2800"/>
      <c r="E321" s="2801"/>
      <c r="F321" s="1027"/>
      <c r="G321" s="1027"/>
    </row>
    <row r="322" spans="1:11" ht="51.75" hidden="1" thickBot="1" x14ac:dyDescent="0.3">
      <c r="A322" s="1062" t="s">
        <v>549</v>
      </c>
      <c r="B322" s="1066"/>
      <c r="C322" s="1029" t="s">
        <v>449</v>
      </c>
      <c r="D322" s="1067"/>
      <c r="E322" s="1068"/>
      <c r="F322" s="1027"/>
      <c r="G322" s="1027"/>
    </row>
    <row r="323" spans="1:11" ht="17.25" hidden="1" customHeight="1" thickBot="1" x14ac:dyDescent="0.3">
      <c r="A323" s="1038" t="s">
        <v>427</v>
      </c>
      <c r="B323" s="2802"/>
      <c r="C323" s="2803"/>
      <c r="D323" s="2803"/>
      <c r="E323" s="2804"/>
      <c r="F323" s="1027"/>
      <c r="G323" s="1027"/>
    </row>
    <row r="324" spans="1:11" ht="15.75" hidden="1" thickBot="1" x14ac:dyDescent="0.3">
      <c r="A324" s="1038" t="s">
        <v>21</v>
      </c>
      <c r="B324" s="2805"/>
      <c r="C324" s="2806"/>
      <c r="D324" s="2806"/>
      <c r="E324" s="2807"/>
      <c r="F324" s="1027"/>
      <c r="G324" s="1027"/>
    </row>
    <row r="325" spans="1:11" ht="12.75" hidden="1" customHeight="1" x14ac:dyDescent="0.25">
      <c r="A325" s="2794"/>
      <c r="B325" s="1030">
        <v>2023</v>
      </c>
      <c r="C325" s="1030">
        <v>2024</v>
      </c>
      <c r="D325" s="1030">
        <v>2025</v>
      </c>
      <c r="E325" s="1030">
        <v>2026</v>
      </c>
      <c r="F325" s="1027"/>
      <c r="G325" s="1027"/>
    </row>
    <row r="326" spans="1:11" ht="9" hidden="1" customHeight="1" thickBot="1" x14ac:dyDescent="0.3">
      <c r="A326" s="2795"/>
      <c r="B326" s="1044" t="s">
        <v>22</v>
      </c>
      <c r="C326" s="1044" t="s">
        <v>23</v>
      </c>
      <c r="D326" s="1044" t="s">
        <v>23</v>
      </c>
      <c r="E326" s="1044" t="s">
        <v>23</v>
      </c>
      <c r="F326" s="1027"/>
      <c r="G326" s="1027"/>
    </row>
    <row r="327" spans="1:11" ht="15.75" hidden="1" thickBot="1" x14ac:dyDescent="0.3">
      <c r="A327" s="1038" t="s">
        <v>33</v>
      </c>
      <c r="B327" s="1038"/>
      <c r="C327" s="1038"/>
      <c r="D327" s="1038"/>
      <c r="E327" s="1038"/>
      <c r="F327" s="1027"/>
      <c r="G327" s="1027"/>
    </row>
    <row r="328" spans="1:11" ht="15.75" hidden="1" thickBot="1" x14ac:dyDescent="0.3">
      <c r="A328" s="1038" t="s">
        <v>431</v>
      </c>
      <c r="B328" s="1045">
        <f>B346</f>
        <v>0</v>
      </c>
      <c r="C328" s="1045">
        <f>C346</f>
        <v>0</v>
      </c>
      <c r="D328" s="1045">
        <f>D346</f>
        <v>0</v>
      </c>
      <c r="E328" s="1045">
        <f>E346</f>
        <v>0</v>
      </c>
      <c r="F328" s="1027"/>
      <c r="G328" s="1027"/>
    </row>
    <row r="329" spans="1:11" ht="15.75" hidden="1" thickBot="1" x14ac:dyDescent="0.3">
      <c r="A329" s="1038" t="s">
        <v>432</v>
      </c>
      <c r="B329" s="1045">
        <v>0</v>
      </c>
      <c r="C329" s="1045">
        <v>0</v>
      </c>
      <c r="D329" s="1045">
        <v>0</v>
      </c>
      <c r="E329" s="1045">
        <v>0</v>
      </c>
      <c r="F329" s="1027"/>
      <c r="G329" s="1027"/>
    </row>
    <row r="330" spans="1:11" ht="15.75" hidden="1" thickBot="1" x14ac:dyDescent="0.3">
      <c r="A330" s="1038" t="s">
        <v>433</v>
      </c>
      <c r="B330" s="1031"/>
      <c r="C330" s="1046"/>
      <c r="D330" s="1046"/>
      <c r="E330" s="1046"/>
      <c r="F330" s="1027"/>
      <c r="G330" s="1047"/>
      <c r="H330" s="1048"/>
      <c r="I330" s="1048"/>
      <c r="J330" s="1048"/>
      <c r="K330" s="1048"/>
    </row>
    <row r="331" spans="1:11" ht="15.75" hidden="1" thickBot="1" x14ac:dyDescent="0.3">
      <c r="A331" s="1038" t="s">
        <v>434</v>
      </c>
      <c r="B331" s="1031"/>
      <c r="C331" s="1046"/>
      <c r="D331" s="1046"/>
      <c r="E331" s="1046"/>
      <c r="F331" s="1027"/>
      <c r="G331" s="1027"/>
    </row>
    <row r="332" spans="1:11" ht="26.25" hidden="1" thickBot="1" x14ac:dyDescent="0.3">
      <c r="A332" s="1038" t="s">
        <v>47</v>
      </c>
      <c r="B332" s="1031"/>
      <c r="C332" s="1046"/>
      <c r="D332" s="1046"/>
      <c r="E332" s="1046"/>
      <c r="F332" s="1027"/>
      <c r="G332" s="1027"/>
    </row>
    <row r="333" spans="1:11" ht="15.75" hidden="1" thickBot="1" x14ac:dyDescent="0.3">
      <c r="A333" s="2796" t="s">
        <v>950</v>
      </c>
      <c r="B333" s="2797"/>
      <c r="C333" s="2797"/>
      <c r="D333" s="2797"/>
      <c r="E333" s="2798"/>
      <c r="F333" s="1027"/>
      <c r="G333" s="1027"/>
    </row>
    <row r="334" spans="1:11" ht="12.75" hidden="1" customHeight="1" x14ac:dyDescent="0.25">
      <c r="A334" s="2794"/>
      <c r="B334" s="1030">
        <v>2023</v>
      </c>
      <c r="C334" s="1030">
        <v>2024</v>
      </c>
      <c r="D334" s="1030">
        <v>2025</v>
      </c>
      <c r="E334" s="1030">
        <v>2026</v>
      </c>
      <c r="F334" s="1027"/>
      <c r="G334" s="1027"/>
    </row>
    <row r="335" spans="1:11" ht="9" hidden="1" customHeight="1" thickBot="1" x14ac:dyDescent="0.3">
      <c r="A335" s="2795"/>
      <c r="B335" s="1044" t="s">
        <v>22</v>
      </c>
      <c r="C335" s="1044" t="s">
        <v>23</v>
      </c>
      <c r="D335" s="1044" t="s">
        <v>23</v>
      </c>
      <c r="E335" s="1044" t="s">
        <v>23</v>
      </c>
      <c r="F335" s="1027"/>
      <c r="G335" s="1027"/>
    </row>
    <row r="336" spans="1:11" ht="15.75" hidden="1" thickBot="1" x14ac:dyDescent="0.3">
      <c r="A336" s="1049" t="s">
        <v>452</v>
      </c>
      <c r="B336" s="1050">
        <f>B337+B338+B339+B340</f>
        <v>0</v>
      </c>
      <c r="C336" s="1050">
        <f t="shared" ref="C336:E337" si="5">C337+C338+C339+C340</f>
        <v>0</v>
      </c>
      <c r="D336" s="1050">
        <f t="shared" si="5"/>
        <v>0</v>
      </c>
      <c r="E336" s="1050">
        <f t="shared" si="5"/>
        <v>0</v>
      </c>
      <c r="F336" s="1027"/>
      <c r="G336" s="1027"/>
    </row>
    <row r="337" spans="1:7" ht="15.75" hidden="1" thickBot="1" x14ac:dyDescent="0.3">
      <c r="A337" s="1051" t="s">
        <v>437</v>
      </c>
      <c r="B337" s="1052">
        <f>B338+B339+B340+B341</f>
        <v>0</v>
      </c>
      <c r="C337" s="1052">
        <f t="shared" si="5"/>
        <v>0</v>
      </c>
      <c r="D337" s="1052">
        <f t="shared" si="5"/>
        <v>0</v>
      </c>
      <c r="E337" s="1052">
        <f t="shared" si="5"/>
        <v>0</v>
      </c>
      <c r="F337" s="1027"/>
      <c r="G337" s="1027"/>
    </row>
    <row r="338" spans="1:7" ht="15.75" hidden="1" thickBot="1" x14ac:dyDescent="0.3">
      <c r="A338" s="1051" t="s">
        <v>453</v>
      </c>
      <c r="B338" s="1050"/>
      <c r="C338" s="1050"/>
      <c r="D338" s="1050"/>
      <c r="E338" s="1050"/>
      <c r="F338" s="1027"/>
      <c r="G338" s="1027"/>
    </row>
    <row r="339" spans="1:7" ht="15.75" hidden="1" thickBot="1" x14ac:dyDescent="0.3">
      <c r="A339" s="1051" t="s">
        <v>454</v>
      </c>
      <c r="B339" s="1050"/>
      <c r="C339" s="1050"/>
      <c r="D339" s="1050"/>
      <c r="E339" s="1050"/>
      <c r="F339" s="1027"/>
      <c r="G339" s="1027"/>
    </row>
    <row r="340" spans="1:7" ht="15.75" hidden="1" thickBot="1" x14ac:dyDescent="0.3">
      <c r="A340" s="1051" t="s">
        <v>455</v>
      </c>
      <c r="B340" s="1050"/>
      <c r="C340" s="1050"/>
      <c r="D340" s="1050"/>
      <c r="E340" s="1050"/>
      <c r="F340" s="1027"/>
      <c r="G340" s="1027"/>
    </row>
    <row r="341" spans="1:7" ht="15.75" hidden="1" thickBot="1" x14ac:dyDescent="0.3">
      <c r="A341" s="1049" t="s">
        <v>456</v>
      </c>
      <c r="B341" s="1052">
        <f>B342+B343+B344+B345</f>
        <v>0</v>
      </c>
      <c r="C341" s="1052">
        <f>C342+C343+C344+C345</f>
        <v>0</v>
      </c>
      <c r="D341" s="1052">
        <f>D342+D343+D344+D345</f>
        <v>0</v>
      </c>
      <c r="E341" s="1052">
        <f>E342+E343+E344+E345</f>
        <v>0</v>
      </c>
      <c r="F341" s="1027"/>
      <c r="G341" s="1027"/>
    </row>
    <row r="342" spans="1:7" ht="15.75" hidden="1" thickBot="1" x14ac:dyDescent="0.3">
      <c r="A342" s="1051" t="s">
        <v>437</v>
      </c>
      <c r="B342" s="1052">
        <v>0</v>
      </c>
      <c r="C342" s="1052">
        <v>0</v>
      </c>
      <c r="D342" s="1052">
        <v>0</v>
      </c>
      <c r="E342" s="1052">
        <v>0</v>
      </c>
      <c r="F342" s="1027"/>
      <c r="G342" s="1027"/>
    </row>
    <row r="343" spans="1:7" ht="15.75" hidden="1" thickBot="1" x14ac:dyDescent="0.3">
      <c r="A343" s="1051" t="s">
        <v>453</v>
      </c>
      <c r="B343" s="1052"/>
      <c r="C343" s="1052"/>
      <c r="D343" s="1052"/>
      <c r="E343" s="1052"/>
      <c r="F343" s="1027"/>
      <c r="G343" s="1027"/>
    </row>
    <row r="344" spans="1:7" ht="15.75" hidden="1" thickBot="1" x14ac:dyDescent="0.3">
      <c r="A344" s="1051" t="s">
        <v>454</v>
      </c>
      <c r="B344" s="1052"/>
      <c r="C344" s="1052"/>
      <c r="D344" s="1052"/>
      <c r="E344" s="1052"/>
      <c r="F344" s="1027"/>
      <c r="G344" s="1027"/>
    </row>
    <row r="345" spans="1:7" ht="15.75" hidden="1" thickBot="1" x14ac:dyDescent="0.3">
      <c r="A345" s="1051" t="s">
        <v>455</v>
      </c>
      <c r="B345" s="1052"/>
      <c r="C345" s="1052"/>
      <c r="D345" s="1052"/>
      <c r="E345" s="1052"/>
      <c r="F345" s="1027"/>
      <c r="G345" s="1027"/>
    </row>
    <row r="346" spans="1:7" ht="15.75" hidden="1" thickBot="1" x14ac:dyDescent="0.3">
      <c r="A346" s="1056" t="s">
        <v>445</v>
      </c>
      <c r="B346" s="1052">
        <f>B336+B341</f>
        <v>0</v>
      </c>
      <c r="C346" s="1052">
        <f>C336+C341</f>
        <v>0</v>
      </c>
      <c r="D346" s="1052">
        <f>D336+D341</f>
        <v>0</v>
      </c>
      <c r="E346" s="1052">
        <f>E336+E341</f>
        <v>0</v>
      </c>
      <c r="F346" s="1027"/>
      <c r="G346" s="1027"/>
    </row>
    <row r="347" spans="1:7" ht="15.75" hidden="1" thickBot="1" x14ac:dyDescent="0.3">
      <c r="A347" s="1036"/>
      <c r="B347" s="1057"/>
      <c r="C347" s="1057"/>
      <c r="D347" s="1057"/>
      <c r="E347" s="1057"/>
      <c r="F347" s="1027"/>
      <c r="G347" s="1027"/>
    </row>
    <row r="348" spans="1:7" ht="28.5" customHeight="1" thickBot="1" x14ac:dyDescent="0.3">
      <c r="A348" s="1016" t="s">
        <v>475</v>
      </c>
      <c r="B348" s="1017">
        <f>+B223+B147+B69+B32+B172+B106+B328+B302+B277+B252+B197</f>
        <v>123085</v>
      </c>
      <c r="C348" s="1017">
        <f>+C223+C147+C69+C32+C172+C106+C328+C302+C277+C252+C197</f>
        <v>125164</v>
      </c>
      <c r="D348" s="1017">
        <f>+D223+D147+D69+D32+D172+D106+D328+D302+D277+D252+D197</f>
        <v>128085</v>
      </c>
      <c r="E348" s="1017">
        <f>+E223+E147+E69+E32+E172+E106+E328+E302+E277+E252+E197</f>
        <v>128085</v>
      </c>
      <c r="F348" s="1027"/>
      <c r="G348" s="1027"/>
    </row>
    <row r="349" spans="1:7" ht="27.75" customHeight="1" thickBot="1" x14ac:dyDescent="0.3">
      <c r="A349" s="1016" t="s">
        <v>476</v>
      </c>
      <c r="B349" s="1017">
        <f>+B241+B215+B135+B98+B61+B346+B320+B295+B270+B190+B165</f>
        <v>123085</v>
      </c>
      <c r="C349" s="1017">
        <f>+C241+C215+C135+C98+C61+C346+C320+C295+C270+C190+C165</f>
        <v>125164</v>
      </c>
      <c r="D349" s="1017">
        <f>+D241+D215+D135+D98+D61+D346+D320+D295+D270+D190+D165</f>
        <v>128085</v>
      </c>
      <c r="E349" s="1017">
        <f>+E241+E215+E135+E98+E61+E346+E320+E295+E270+E190+E165</f>
        <v>128085</v>
      </c>
      <c r="F349" s="1027"/>
      <c r="G349" s="1027"/>
    </row>
    <row r="350" spans="1:7" ht="15.75" thickBot="1" x14ac:dyDescent="0.3">
      <c r="A350" s="1049" t="s">
        <v>436</v>
      </c>
      <c r="B350" s="1057">
        <f>B351+B352</f>
        <v>78985</v>
      </c>
      <c r="C350" s="1057">
        <f>C351+C352</f>
        <v>78985</v>
      </c>
      <c r="D350" s="1057">
        <f>D351+D352</f>
        <v>78985</v>
      </c>
      <c r="E350" s="1057">
        <f>E351+E352</f>
        <v>78985</v>
      </c>
      <c r="F350" s="1027"/>
      <c r="G350" s="1027"/>
    </row>
    <row r="351" spans="1:7" ht="15.75" thickBot="1" x14ac:dyDescent="0.3">
      <c r="A351" s="1051" t="s">
        <v>437</v>
      </c>
      <c r="B351" s="1052">
        <f>B41+B78+B115</f>
        <v>78985</v>
      </c>
      <c r="C351" s="1052">
        <f t="shared" ref="B351:E352" si="6">C41+C78+C115</f>
        <v>78985</v>
      </c>
      <c r="D351" s="1052">
        <f t="shared" si="6"/>
        <v>78985</v>
      </c>
      <c r="E351" s="1052">
        <f>E41+E78+E115</f>
        <v>78985</v>
      </c>
      <c r="F351" s="1027"/>
      <c r="G351" s="1027"/>
    </row>
    <row r="352" spans="1:7" ht="15.75" thickBot="1" x14ac:dyDescent="0.3">
      <c r="A352" s="1051" t="s">
        <v>477</v>
      </c>
      <c r="B352" s="1052">
        <f t="shared" si="6"/>
        <v>0</v>
      </c>
      <c r="C352" s="1052">
        <f t="shared" si="6"/>
        <v>0</v>
      </c>
      <c r="D352" s="1052">
        <f t="shared" si="6"/>
        <v>0</v>
      </c>
      <c r="E352" s="1052">
        <f t="shared" si="6"/>
        <v>0</v>
      </c>
      <c r="F352" s="1027"/>
      <c r="G352" s="1027"/>
    </row>
    <row r="353" spans="1:7" ht="26.25" thickBot="1" x14ac:dyDescent="0.3">
      <c r="A353" s="1049" t="s">
        <v>478</v>
      </c>
      <c r="B353" s="1057">
        <f>B354+B355</f>
        <v>13100</v>
      </c>
      <c r="C353" s="1057">
        <f>C354+C355</f>
        <v>13100</v>
      </c>
      <c r="D353" s="1057">
        <f>D354+D355</f>
        <v>13100</v>
      </c>
      <c r="E353" s="1057">
        <f>E354+E355</f>
        <v>13100</v>
      </c>
      <c r="F353" s="1027"/>
      <c r="G353" s="1027"/>
    </row>
    <row r="354" spans="1:7" ht="15.75" thickBot="1" x14ac:dyDescent="0.3">
      <c r="A354" s="1051" t="s">
        <v>437</v>
      </c>
      <c r="B354" s="1050">
        <f>B44+B81+B118</f>
        <v>13100</v>
      </c>
      <c r="C354" s="1050">
        <f>C44+C81+C118</f>
        <v>13100</v>
      </c>
      <c r="D354" s="1050">
        <f>D44+D81+D118</f>
        <v>13100</v>
      </c>
      <c r="E354" s="1050">
        <f>E44+E81+E118</f>
        <v>13100</v>
      </c>
      <c r="F354" s="1027"/>
      <c r="G354" s="1027"/>
    </row>
    <row r="355" spans="1:7" ht="15.75" thickBot="1" x14ac:dyDescent="0.3">
      <c r="A355" s="1051" t="s">
        <v>477</v>
      </c>
      <c r="B355" s="1052">
        <f>B45+B82+B116</f>
        <v>0</v>
      </c>
      <c r="C355" s="1052">
        <f>C45+C82+C116</f>
        <v>0</v>
      </c>
      <c r="D355" s="1052">
        <f>D45+D82+D116</f>
        <v>0</v>
      </c>
      <c r="E355" s="1052">
        <f>E45+E82+E116</f>
        <v>0</v>
      </c>
      <c r="F355" s="1027"/>
      <c r="G355" s="1027"/>
    </row>
    <row r="356" spans="1:7" ht="15.75" thickBot="1" x14ac:dyDescent="0.3">
      <c r="A356" s="1049" t="s">
        <v>440</v>
      </c>
      <c r="B356" s="1057">
        <f>B357+B358</f>
        <v>30000</v>
      </c>
      <c r="C356" s="1057">
        <f>C357+C358</f>
        <v>33079</v>
      </c>
      <c r="D356" s="1057">
        <f>D357+D358</f>
        <v>36000</v>
      </c>
      <c r="E356" s="1057">
        <f>E357+E358</f>
        <v>36000</v>
      </c>
      <c r="F356" s="1027"/>
      <c r="G356" s="1027"/>
    </row>
    <row r="357" spans="1:7" ht="15.75" thickBot="1" x14ac:dyDescent="0.3">
      <c r="A357" s="1051" t="s">
        <v>437</v>
      </c>
      <c r="B357" s="1052">
        <f t="shared" ref="B357:E358" si="7">B47+B84+B121</f>
        <v>30000</v>
      </c>
      <c r="C357" s="1052">
        <f t="shared" si="7"/>
        <v>33079</v>
      </c>
      <c r="D357" s="1052">
        <f t="shared" si="7"/>
        <v>36000</v>
      </c>
      <c r="E357" s="1052">
        <f t="shared" si="7"/>
        <v>36000</v>
      </c>
      <c r="F357" s="1027"/>
      <c r="G357" s="1027"/>
    </row>
    <row r="358" spans="1:7" ht="15.75" thickBot="1" x14ac:dyDescent="0.3">
      <c r="A358" s="1051" t="s">
        <v>477</v>
      </c>
      <c r="B358" s="1052">
        <f t="shared" si="7"/>
        <v>0</v>
      </c>
      <c r="C358" s="1052">
        <f t="shared" si="7"/>
        <v>0</v>
      </c>
      <c r="D358" s="1052">
        <f t="shared" si="7"/>
        <v>0</v>
      </c>
      <c r="E358" s="1052">
        <f t="shared" si="7"/>
        <v>0</v>
      </c>
      <c r="F358" s="1027"/>
      <c r="G358" s="1027"/>
    </row>
    <row r="359" spans="1:7" ht="15.75" thickBot="1" x14ac:dyDescent="0.3">
      <c r="A359" s="1049" t="s">
        <v>441</v>
      </c>
      <c r="B359" s="1057">
        <f>B360+B361</f>
        <v>0</v>
      </c>
      <c r="C359" s="1057">
        <f>C360+C361</f>
        <v>0</v>
      </c>
      <c r="D359" s="1057">
        <f>D360+D361</f>
        <v>0</v>
      </c>
      <c r="E359" s="1057">
        <f>E360+E361</f>
        <v>0</v>
      </c>
      <c r="F359" s="1027"/>
      <c r="G359" s="1027"/>
    </row>
    <row r="360" spans="1:7" ht="15.75" thickBot="1" x14ac:dyDescent="0.3">
      <c r="A360" s="1051" t="s">
        <v>437</v>
      </c>
      <c r="B360" s="1050">
        <f t="shared" ref="B360:E361" si="8">B50+B87+B124</f>
        <v>0</v>
      </c>
      <c r="C360" s="1050">
        <f t="shared" si="8"/>
        <v>0</v>
      </c>
      <c r="D360" s="1050">
        <f t="shared" si="8"/>
        <v>0</v>
      </c>
      <c r="E360" s="1050">
        <f t="shared" si="8"/>
        <v>0</v>
      </c>
      <c r="F360" s="1027"/>
      <c r="G360" s="1027"/>
    </row>
    <row r="361" spans="1:7" ht="15.75" thickBot="1" x14ac:dyDescent="0.3">
      <c r="A361" s="1051" t="s">
        <v>477</v>
      </c>
      <c r="B361" s="1052">
        <f t="shared" si="8"/>
        <v>0</v>
      </c>
      <c r="C361" s="1052">
        <f t="shared" si="8"/>
        <v>0</v>
      </c>
      <c r="D361" s="1052">
        <f t="shared" si="8"/>
        <v>0</v>
      </c>
      <c r="E361" s="1052">
        <f t="shared" si="8"/>
        <v>0</v>
      </c>
      <c r="F361" s="1027"/>
      <c r="G361" s="1027"/>
    </row>
    <row r="362" spans="1:7" ht="15.75" thickBot="1" x14ac:dyDescent="0.3">
      <c r="A362" s="1049" t="s">
        <v>442</v>
      </c>
      <c r="B362" s="1057">
        <f>B363+B364</f>
        <v>0</v>
      </c>
      <c r="C362" s="1057">
        <f>C363+C364</f>
        <v>0</v>
      </c>
      <c r="D362" s="1057">
        <f>D363+D364</f>
        <v>0</v>
      </c>
      <c r="E362" s="1057">
        <f>E363+E364</f>
        <v>0</v>
      </c>
      <c r="F362" s="1027"/>
      <c r="G362" s="1027"/>
    </row>
    <row r="363" spans="1:7" ht="15.75" thickBot="1" x14ac:dyDescent="0.3">
      <c r="A363" s="1051" t="s">
        <v>437</v>
      </c>
      <c r="B363" s="1050">
        <f t="shared" ref="B363:E364" si="9">B53+B90+B127</f>
        <v>0</v>
      </c>
      <c r="C363" s="1050">
        <f t="shared" si="9"/>
        <v>0</v>
      </c>
      <c r="D363" s="1050">
        <f t="shared" si="9"/>
        <v>0</v>
      </c>
      <c r="E363" s="1050">
        <f t="shared" si="9"/>
        <v>0</v>
      </c>
      <c r="F363" s="1027"/>
      <c r="G363" s="1027"/>
    </row>
    <row r="364" spans="1:7" ht="15.75" thickBot="1" x14ac:dyDescent="0.3">
      <c r="A364" s="1051" t="s">
        <v>477</v>
      </c>
      <c r="B364" s="1052">
        <f t="shared" si="9"/>
        <v>0</v>
      </c>
      <c r="C364" s="1052">
        <f t="shared" si="9"/>
        <v>0</v>
      </c>
      <c r="D364" s="1052">
        <f t="shared" si="9"/>
        <v>0</v>
      </c>
      <c r="E364" s="1052">
        <f t="shared" si="9"/>
        <v>0</v>
      </c>
      <c r="F364" s="1027"/>
      <c r="G364" s="1027"/>
    </row>
    <row r="365" spans="1:7" ht="15.75" thickBot="1" x14ac:dyDescent="0.3">
      <c r="A365" s="1049" t="s">
        <v>443</v>
      </c>
      <c r="B365" s="1057">
        <f>B366+B367</f>
        <v>0</v>
      </c>
      <c r="C365" s="1057">
        <f>C366+C367</f>
        <v>0</v>
      </c>
      <c r="D365" s="1057">
        <f>D366+D367</f>
        <v>0</v>
      </c>
      <c r="E365" s="1057">
        <f>E366+E367</f>
        <v>0</v>
      </c>
      <c r="F365" s="1027"/>
      <c r="G365" s="1027"/>
    </row>
    <row r="366" spans="1:7" ht="15.75" thickBot="1" x14ac:dyDescent="0.3">
      <c r="A366" s="1051" t="s">
        <v>437</v>
      </c>
      <c r="B366" s="1050">
        <f t="shared" ref="B366:E367" si="10">B56+B93+B130</f>
        <v>0</v>
      </c>
      <c r="C366" s="1050">
        <f t="shared" si="10"/>
        <v>0</v>
      </c>
      <c r="D366" s="1050">
        <f t="shared" si="10"/>
        <v>0</v>
      </c>
      <c r="E366" s="1050">
        <f t="shared" si="10"/>
        <v>0</v>
      </c>
      <c r="F366" s="1027"/>
      <c r="G366" s="1027"/>
    </row>
    <row r="367" spans="1:7" ht="15.75" thickBot="1" x14ac:dyDescent="0.3">
      <c r="A367" s="1051" t="s">
        <v>477</v>
      </c>
      <c r="B367" s="1052">
        <f t="shared" si="10"/>
        <v>0</v>
      </c>
      <c r="C367" s="1052">
        <f t="shared" si="10"/>
        <v>0</v>
      </c>
      <c r="D367" s="1052">
        <f t="shared" si="10"/>
        <v>0</v>
      </c>
      <c r="E367" s="1052">
        <f t="shared" si="10"/>
        <v>0</v>
      </c>
      <c r="F367" s="1027"/>
      <c r="G367" s="1027"/>
    </row>
    <row r="368" spans="1:7" ht="26.25" thickBot="1" x14ac:dyDescent="0.3">
      <c r="A368" s="1049" t="s">
        <v>444</v>
      </c>
      <c r="B368" s="1057">
        <f>B95+B58</f>
        <v>0</v>
      </c>
      <c r="C368" s="1057">
        <f>C95+C58</f>
        <v>0</v>
      </c>
      <c r="D368" s="1057">
        <f>D95+D58</f>
        <v>0</v>
      </c>
      <c r="E368" s="1057">
        <f>E95+E58</f>
        <v>0</v>
      </c>
      <c r="F368" s="1027"/>
      <c r="G368" s="1027"/>
    </row>
    <row r="369" spans="1:12" ht="15.75" thickBot="1" x14ac:dyDescent="0.3">
      <c r="A369" s="1051" t="s">
        <v>437</v>
      </c>
      <c r="B369" s="1050">
        <f t="shared" ref="B369:E370" si="11">B59+B96+B133</f>
        <v>0</v>
      </c>
      <c r="C369" s="1050">
        <f t="shared" si="11"/>
        <v>0</v>
      </c>
      <c r="D369" s="1050">
        <f t="shared" si="11"/>
        <v>0</v>
      </c>
      <c r="E369" s="1050">
        <f t="shared" si="11"/>
        <v>0</v>
      </c>
      <c r="F369" s="1027"/>
      <c r="G369" s="1027"/>
    </row>
    <row r="370" spans="1:12" ht="15.75" thickBot="1" x14ac:dyDescent="0.3">
      <c r="A370" s="1051" t="s">
        <v>477</v>
      </c>
      <c r="B370" s="1052">
        <f t="shared" si="11"/>
        <v>0</v>
      </c>
      <c r="C370" s="1052">
        <f t="shared" si="11"/>
        <v>0</v>
      </c>
      <c r="D370" s="1052">
        <f t="shared" si="11"/>
        <v>0</v>
      </c>
      <c r="E370" s="1052">
        <f t="shared" si="11"/>
        <v>0</v>
      </c>
      <c r="F370" s="1027"/>
      <c r="G370" s="1027"/>
    </row>
    <row r="371" spans="1:12" ht="15.75" thickBot="1" x14ac:dyDescent="0.3">
      <c r="A371" s="1049" t="s">
        <v>479</v>
      </c>
      <c r="B371" s="1057">
        <f>B372+B373+B374+B375</f>
        <v>0</v>
      </c>
      <c r="C371" s="1057">
        <f>C372+C373+C374+C375</f>
        <v>0</v>
      </c>
      <c r="D371" s="1057">
        <f>D372+D373+D374+D375</f>
        <v>0</v>
      </c>
      <c r="E371" s="1057">
        <f>E372+E373+E374+E375</f>
        <v>0</v>
      </c>
      <c r="F371" s="1027"/>
      <c r="G371" s="1027"/>
    </row>
    <row r="372" spans="1:12" ht="15.75" thickBot="1" x14ac:dyDescent="0.3">
      <c r="A372" s="1051" t="s">
        <v>437</v>
      </c>
      <c r="B372" s="1050">
        <f t="shared" ref="B372:E375" si="12">B156+B181+B206+B232+B261+B286+B311+B337</f>
        <v>0</v>
      </c>
      <c r="C372" s="1050">
        <f t="shared" si="12"/>
        <v>0</v>
      </c>
      <c r="D372" s="1050">
        <f t="shared" si="12"/>
        <v>0</v>
      </c>
      <c r="E372" s="1050">
        <f t="shared" si="12"/>
        <v>0</v>
      </c>
      <c r="F372" s="1027"/>
      <c r="G372" s="1027"/>
    </row>
    <row r="373" spans="1:12" ht="15.75" thickBot="1" x14ac:dyDescent="0.3">
      <c r="A373" s="1051" t="s">
        <v>480</v>
      </c>
      <c r="B373" s="1050">
        <f t="shared" si="12"/>
        <v>0</v>
      </c>
      <c r="C373" s="1050">
        <f t="shared" si="12"/>
        <v>0</v>
      </c>
      <c r="D373" s="1050">
        <f t="shared" si="12"/>
        <v>0</v>
      </c>
      <c r="E373" s="1050">
        <f t="shared" si="12"/>
        <v>0</v>
      </c>
      <c r="F373" s="1027"/>
      <c r="G373" s="1027"/>
    </row>
    <row r="374" spans="1:12" ht="15.75" thickBot="1" x14ac:dyDescent="0.3">
      <c r="A374" s="1051" t="s">
        <v>454</v>
      </c>
      <c r="B374" s="1050">
        <f t="shared" si="12"/>
        <v>0</v>
      </c>
      <c r="C374" s="1050">
        <f t="shared" si="12"/>
        <v>0</v>
      </c>
      <c r="D374" s="1050">
        <f t="shared" si="12"/>
        <v>0</v>
      </c>
      <c r="E374" s="1050">
        <f t="shared" si="12"/>
        <v>0</v>
      </c>
      <c r="F374" s="1027"/>
      <c r="G374" s="1027"/>
    </row>
    <row r="375" spans="1:12" ht="15.75" thickBot="1" x14ac:dyDescent="0.3">
      <c r="A375" s="1051" t="s">
        <v>455</v>
      </c>
      <c r="B375" s="1050">
        <f t="shared" si="12"/>
        <v>0</v>
      </c>
      <c r="C375" s="1050">
        <f t="shared" si="12"/>
        <v>0</v>
      </c>
      <c r="D375" s="1050">
        <f t="shared" si="12"/>
        <v>0</v>
      </c>
      <c r="E375" s="1050">
        <f t="shared" si="12"/>
        <v>0</v>
      </c>
      <c r="F375" s="1027"/>
      <c r="G375" s="1027"/>
    </row>
    <row r="376" spans="1:12" ht="15.75" thickBot="1" x14ac:dyDescent="0.3">
      <c r="A376" s="1049" t="s">
        <v>481</v>
      </c>
      <c r="B376" s="1057">
        <f>B377+B378+B379+B380</f>
        <v>1000</v>
      </c>
      <c r="C376" s="1057">
        <f>C377+C378+C379+C380</f>
        <v>0</v>
      </c>
      <c r="D376" s="1057">
        <f>D377+D378+D379+D380</f>
        <v>0</v>
      </c>
      <c r="E376" s="1057">
        <f>E377+E378+E379+E380</f>
        <v>0</v>
      </c>
      <c r="F376" s="1027"/>
      <c r="G376" s="1027"/>
    </row>
    <row r="377" spans="1:12" ht="15.75" thickBot="1" x14ac:dyDescent="0.3">
      <c r="A377" s="1051" t="s">
        <v>437</v>
      </c>
      <c r="B377" s="1050">
        <f t="shared" ref="B377:E380" si="13">B161+B186+B211+B237+B266+B291+B316+B342</f>
        <v>1000</v>
      </c>
      <c r="C377" s="1050">
        <v>0</v>
      </c>
      <c r="D377" s="1050">
        <v>0</v>
      </c>
      <c r="E377" s="1050">
        <v>0</v>
      </c>
      <c r="F377" s="1027"/>
      <c r="G377" s="1027"/>
    </row>
    <row r="378" spans="1:12" ht="15.75" thickBot="1" x14ac:dyDescent="0.3">
      <c r="A378" s="1051" t="s">
        <v>480</v>
      </c>
      <c r="B378" s="1050">
        <f t="shared" si="13"/>
        <v>0</v>
      </c>
      <c r="C378" s="1050">
        <f t="shared" si="13"/>
        <v>0</v>
      </c>
      <c r="D378" s="1050">
        <v>0</v>
      </c>
      <c r="E378" s="1050">
        <f t="shared" si="13"/>
        <v>0</v>
      </c>
      <c r="F378" s="1027"/>
      <c r="G378" s="1027"/>
    </row>
    <row r="379" spans="1:12" ht="15.75" thickBot="1" x14ac:dyDescent="0.3">
      <c r="A379" s="1051" t="s">
        <v>454</v>
      </c>
      <c r="B379" s="1050">
        <f t="shared" si="13"/>
        <v>0</v>
      </c>
      <c r="C379" s="1050">
        <f t="shared" si="13"/>
        <v>0</v>
      </c>
      <c r="D379" s="1050">
        <f t="shared" si="13"/>
        <v>0</v>
      </c>
      <c r="E379" s="1050">
        <f t="shared" si="13"/>
        <v>0</v>
      </c>
      <c r="F379" s="1027"/>
      <c r="G379" s="1027"/>
      <c r="L379" s="1069"/>
    </row>
    <row r="380" spans="1:12" ht="15.75" thickBot="1" x14ac:dyDescent="0.3">
      <c r="A380" s="1051" t="s">
        <v>455</v>
      </c>
      <c r="B380" s="1050">
        <f t="shared" si="13"/>
        <v>0</v>
      </c>
      <c r="C380" s="1050">
        <f t="shared" si="13"/>
        <v>0</v>
      </c>
      <c r="D380" s="1050">
        <f t="shared" si="13"/>
        <v>0</v>
      </c>
      <c r="E380" s="1050">
        <f t="shared" si="13"/>
        <v>0</v>
      </c>
      <c r="F380" s="1027"/>
      <c r="G380" s="1027"/>
      <c r="L380" s="1070"/>
    </row>
    <row r="381" spans="1:12" ht="15.75" thickBot="1" x14ac:dyDescent="0.3">
      <c r="A381" s="1036" t="s">
        <v>482</v>
      </c>
      <c r="B381" s="1057">
        <f>IF(B349-B348=0,0,"Error")</f>
        <v>0</v>
      </c>
      <c r="C381" s="1057">
        <f>IF(C349-C348=0,0,"Error")</f>
        <v>0</v>
      </c>
      <c r="D381" s="1057">
        <f>IF(D349-D348=0,0,"Error")</f>
        <v>0</v>
      </c>
      <c r="E381" s="1057">
        <f>IF(E349-E348=0,0,"Error")</f>
        <v>0</v>
      </c>
      <c r="F381" s="1027"/>
      <c r="G381" s="1027"/>
      <c r="L381" s="1071"/>
    </row>
    <row r="382" spans="1:12" x14ac:dyDescent="0.25">
      <c r="A382" s="1072"/>
      <c r="B382" s="1073"/>
      <c r="C382" s="1073"/>
      <c r="D382" s="1073"/>
      <c r="E382" s="1073"/>
      <c r="F382" s="1027"/>
      <c r="G382" s="1027"/>
    </row>
    <row r="383" spans="1:12" x14ac:dyDescent="0.25">
      <c r="A383" s="1027"/>
      <c r="B383" s="1027"/>
      <c r="C383" s="1027"/>
      <c r="D383" s="1027"/>
      <c r="E383" s="1027"/>
      <c r="F383" s="1027"/>
      <c r="G383" s="1027"/>
    </row>
    <row r="384" spans="1:12" x14ac:dyDescent="0.25">
      <c r="A384" s="1027"/>
      <c r="B384" s="1027"/>
      <c r="C384" s="1027"/>
      <c r="D384" s="1027"/>
      <c r="E384" s="1027"/>
      <c r="F384" s="1027"/>
      <c r="G384" s="1027"/>
    </row>
    <row r="385" spans="1:7" x14ac:dyDescent="0.25">
      <c r="A385" s="1027"/>
      <c r="B385" s="1027"/>
      <c r="C385" s="1027"/>
      <c r="D385" s="1027"/>
      <c r="E385" s="1027"/>
      <c r="F385" s="1027"/>
      <c r="G385" s="1027"/>
    </row>
    <row r="386" spans="1:7" x14ac:dyDescent="0.25">
      <c r="A386" s="1027"/>
      <c r="B386" s="1027"/>
      <c r="C386" s="1027"/>
      <c r="D386" s="1027"/>
      <c r="E386" s="1027"/>
      <c r="F386" s="1027"/>
      <c r="G386" s="1027"/>
    </row>
    <row r="387" spans="1:7" x14ac:dyDescent="0.25">
      <c r="A387" s="1027"/>
      <c r="B387" s="1027"/>
      <c r="C387" s="1027"/>
      <c r="D387" s="1027"/>
      <c r="E387" s="1027"/>
      <c r="F387" s="1027"/>
      <c r="G387" s="1027"/>
    </row>
    <row r="388" spans="1:7" x14ac:dyDescent="0.25">
      <c r="A388" s="1027"/>
      <c r="B388" s="1027"/>
      <c r="C388" s="1027"/>
      <c r="D388" s="1027"/>
      <c r="E388" s="1027"/>
      <c r="F388" s="1027"/>
      <c r="G388" s="1027"/>
    </row>
    <row r="389" spans="1:7" x14ac:dyDescent="0.25">
      <c r="A389" s="1027"/>
      <c r="B389" s="1027"/>
      <c r="C389" s="1027"/>
      <c r="D389" s="1027"/>
      <c r="E389" s="1027"/>
      <c r="F389" s="1027"/>
      <c r="G389" s="1027"/>
    </row>
    <row r="390" spans="1:7" x14ac:dyDescent="0.25">
      <c r="A390" s="1027"/>
      <c r="B390" s="1027"/>
      <c r="C390" s="1027"/>
      <c r="D390" s="1027"/>
      <c r="E390" s="1027"/>
      <c r="F390" s="1027"/>
      <c r="G390" s="1027"/>
    </row>
    <row r="391" spans="1:7" x14ac:dyDescent="0.25">
      <c r="A391" s="1027"/>
      <c r="B391" s="1027"/>
      <c r="C391" s="1027"/>
      <c r="D391" s="1027"/>
      <c r="E391" s="1027"/>
      <c r="F391" s="1027"/>
      <c r="G391" s="1027"/>
    </row>
    <row r="392" spans="1:7" x14ac:dyDescent="0.25">
      <c r="A392" s="1027"/>
      <c r="B392" s="1027"/>
      <c r="C392" s="1027"/>
      <c r="D392" s="1027"/>
      <c r="E392" s="1027"/>
      <c r="F392" s="1027"/>
      <c r="G392" s="1027"/>
    </row>
    <row r="393" spans="1:7" x14ac:dyDescent="0.25">
      <c r="A393" s="1027"/>
      <c r="B393" s="1027"/>
      <c r="C393" s="1027"/>
      <c r="D393" s="1027"/>
      <c r="E393" s="1027"/>
      <c r="F393" s="1027"/>
      <c r="G393" s="1027"/>
    </row>
    <row r="394" spans="1:7" x14ac:dyDescent="0.25">
      <c r="A394" s="1027"/>
      <c r="B394" s="1027"/>
      <c r="C394" s="1027"/>
      <c r="D394" s="1027"/>
      <c r="E394" s="1027"/>
      <c r="F394" s="1027"/>
      <c r="G394" s="1027"/>
    </row>
    <row r="395" spans="1:7" x14ac:dyDescent="0.25">
      <c r="A395" s="1027"/>
      <c r="B395" s="1027"/>
      <c r="C395" s="1027"/>
      <c r="D395" s="1027"/>
      <c r="E395" s="1027"/>
      <c r="F395" s="1027"/>
      <c r="G395" s="1027"/>
    </row>
    <row r="396" spans="1:7" x14ac:dyDescent="0.25">
      <c r="A396" s="1027"/>
      <c r="B396" s="1027"/>
      <c r="C396" s="1027"/>
      <c r="D396" s="1027"/>
      <c r="E396" s="1027"/>
      <c r="F396" s="1027"/>
      <c r="G396" s="1027"/>
    </row>
    <row r="397" spans="1:7" x14ac:dyDescent="0.25">
      <c r="A397" s="1027"/>
      <c r="B397" s="1027"/>
      <c r="C397" s="1027"/>
      <c r="D397" s="1027"/>
      <c r="E397" s="1027"/>
      <c r="F397" s="1027"/>
      <c r="G397" s="1027"/>
    </row>
    <row r="398" spans="1:7" x14ac:dyDescent="0.25">
      <c r="A398" s="1027"/>
      <c r="B398" s="1027"/>
      <c r="C398" s="1027"/>
      <c r="D398" s="1027"/>
      <c r="E398" s="1027"/>
      <c r="F398" s="1027"/>
      <c r="G398" s="1027"/>
    </row>
    <row r="399" spans="1:7" x14ac:dyDescent="0.25">
      <c r="A399" s="1027"/>
      <c r="B399" s="1027"/>
      <c r="C399" s="1027"/>
      <c r="D399" s="1027"/>
      <c r="E399" s="1027"/>
      <c r="F399" s="1027"/>
      <c r="G399" s="1027"/>
    </row>
    <row r="400" spans="1:7" x14ac:dyDescent="0.25">
      <c r="A400" s="1027"/>
      <c r="B400" s="1027"/>
      <c r="C400" s="1027"/>
      <c r="D400" s="1027"/>
      <c r="E400" s="1027"/>
      <c r="F400" s="1027"/>
      <c r="G400" s="1027"/>
    </row>
    <row r="401" spans="1:7" x14ac:dyDescent="0.25">
      <c r="A401" s="1027"/>
      <c r="B401" s="1027"/>
      <c r="C401" s="1027"/>
      <c r="D401" s="1027"/>
      <c r="E401" s="1027"/>
      <c r="F401" s="1027"/>
      <c r="G401" s="1027"/>
    </row>
    <row r="402" spans="1:7" x14ac:dyDescent="0.25">
      <c r="A402" s="1027"/>
      <c r="B402" s="1027"/>
      <c r="C402" s="1027"/>
      <c r="D402" s="1027"/>
      <c r="E402" s="1027"/>
      <c r="F402" s="1027"/>
      <c r="G402" s="1027"/>
    </row>
    <row r="403" spans="1:7" x14ac:dyDescent="0.25">
      <c r="A403" s="1027"/>
      <c r="B403" s="1027"/>
      <c r="C403" s="1027"/>
      <c r="D403" s="1027"/>
      <c r="E403" s="1027"/>
      <c r="F403" s="1027"/>
      <c r="G403" s="1027"/>
    </row>
    <row r="404" spans="1:7" x14ac:dyDescent="0.25">
      <c r="A404" s="1027"/>
      <c r="B404" s="1027"/>
      <c r="C404" s="1027"/>
      <c r="D404" s="1027"/>
      <c r="E404" s="1027"/>
      <c r="F404" s="1027"/>
      <c r="G404" s="1027"/>
    </row>
    <row r="405" spans="1:7" x14ac:dyDescent="0.25">
      <c r="A405" s="1027"/>
      <c r="B405" s="1027"/>
      <c r="C405" s="1027"/>
      <c r="D405" s="1027"/>
      <c r="E405" s="1027"/>
      <c r="F405" s="1027"/>
      <c r="G405" s="1027"/>
    </row>
    <row r="406" spans="1:7" x14ac:dyDescent="0.25">
      <c r="A406" s="1027"/>
      <c r="B406" s="1027"/>
      <c r="C406" s="1027"/>
      <c r="D406" s="1027"/>
      <c r="E406" s="1027"/>
      <c r="F406" s="1027"/>
      <c r="G406" s="1027"/>
    </row>
    <row r="407" spans="1:7" x14ac:dyDescent="0.25">
      <c r="A407" s="1027"/>
      <c r="B407" s="1027"/>
      <c r="C407" s="1027"/>
      <c r="D407" s="1027"/>
      <c r="E407" s="1027"/>
      <c r="F407" s="1027"/>
      <c r="G407" s="1027"/>
    </row>
    <row r="408" spans="1:7" x14ac:dyDescent="0.25">
      <c r="A408" s="1027"/>
      <c r="B408" s="1027"/>
      <c r="C408" s="1027"/>
      <c r="D408" s="1027"/>
      <c r="E408" s="1027"/>
      <c r="F408" s="1027"/>
      <c r="G408" s="1027"/>
    </row>
    <row r="409" spans="1:7" x14ac:dyDescent="0.25">
      <c r="A409" s="1027"/>
      <c r="B409" s="1027"/>
      <c r="C409" s="1027"/>
      <c r="D409" s="1027"/>
      <c r="E409" s="1027"/>
      <c r="F409" s="1027"/>
      <c r="G409" s="1027"/>
    </row>
    <row r="410" spans="1:7" x14ac:dyDescent="0.25">
      <c r="A410" s="1027"/>
      <c r="B410" s="1027"/>
      <c r="C410" s="1027"/>
      <c r="D410" s="1027"/>
      <c r="E410" s="1027"/>
      <c r="F410" s="1027"/>
      <c r="G410" s="1027"/>
    </row>
    <row r="411" spans="1:7" x14ac:dyDescent="0.25">
      <c r="A411" s="1027"/>
      <c r="B411" s="1027"/>
      <c r="C411" s="1027"/>
      <c r="D411" s="1027"/>
      <c r="E411" s="1027"/>
      <c r="F411" s="1027"/>
      <c r="G411" s="1027"/>
    </row>
    <row r="412" spans="1:7" x14ac:dyDescent="0.25">
      <c r="A412" s="1027"/>
      <c r="B412" s="1027"/>
      <c r="C412" s="1027"/>
      <c r="D412" s="1027"/>
      <c r="E412" s="1027"/>
      <c r="F412" s="1027"/>
      <c r="G412" s="1027"/>
    </row>
    <row r="413" spans="1:7" x14ac:dyDescent="0.25">
      <c r="A413" s="1027"/>
      <c r="B413" s="1027"/>
      <c r="C413" s="1027"/>
      <c r="D413" s="1027"/>
      <c r="E413" s="1027"/>
      <c r="F413" s="1027"/>
      <c r="G413" s="1027"/>
    </row>
    <row r="414" spans="1:7" x14ac:dyDescent="0.25">
      <c r="A414" s="1027"/>
      <c r="B414" s="1027"/>
      <c r="C414" s="1027"/>
      <c r="D414" s="1027"/>
      <c r="E414" s="1027"/>
      <c r="F414" s="1027"/>
      <c r="G414" s="1027"/>
    </row>
    <row r="415" spans="1:7" x14ac:dyDescent="0.25">
      <c r="A415" s="1027"/>
      <c r="B415" s="1027"/>
      <c r="C415" s="1027"/>
      <c r="D415" s="1027"/>
      <c r="E415" s="1027"/>
      <c r="F415" s="1027"/>
      <c r="G415" s="1027"/>
    </row>
    <row r="416" spans="1:7" x14ac:dyDescent="0.25">
      <c r="A416" s="1027"/>
      <c r="B416" s="1027"/>
      <c r="C416" s="1027"/>
      <c r="D416" s="1027"/>
      <c r="E416" s="1027"/>
      <c r="F416" s="1027"/>
      <c r="G416" s="1027"/>
    </row>
    <row r="417" spans="1:7" x14ac:dyDescent="0.25">
      <c r="A417" s="1027"/>
      <c r="B417" s="1027"/>
      <c r="C417" s="1027"/>
      <c r="D417" s="1027"/>
      <c r="E417" s="1027"/>
      <c r="F417" s="1027"/>
      <c r="G417" s="1027"/>
    </row>
    <row r="418" spans="1:7" x14ac:dyDescent="0.25">
      <c r="A418" s="1027"/>
      <c r="B418" s="1027"/>
      <c r="C418" s="1027"/>
      <c r="D418" s="1027"/>
      <c r="E418" s="1027"/>
      <c r="F418" s="1027"/>
      <c r="G418" s="1027"/>
    </row>
    <row r="419" spans="1:7" x14ac:dyDescent="0.25">
      <c r="A419" s="1027"/>
      <c r="B419" s="1027"/>
      <c r="C419" s="1027"/>
      <c r="D419" s="1027"/>
      <c r="E419" s="1027"/>
      <c r="F419" s="1027"/>
      <c r="G419" s="1027"/>
    </row>
    <row r="420" spans="1:7" x14ac:dyDescent="0.25">
      <c r="A420" s="1027"/>
      <c r="B420" s="1027"/>
      <c r="C420" s="1027"/>
      <c r="D420" s="1027"/>
      <c r="E420" s="1027"/>
      <c r="F420" s="1027"/>
      <c r="G420" s="1027"/>
    </row>
    <row r="421" spans="1:7" x14ac:dyDescent="0.25">
      <c r="A421" s="1027"/>
      <c r="B421" s="1027"/>
      <c r="C421" s="1027"/>
      <c r="D421" s="1027"/>
      <c r="E421" s="1027"/>
      <c r="F421" s="1027"/>
      <c r="G421" s="1027"/>
    </row>
    <row r="422" spans="1:7" x14ac:dyDescent="0.25">
      <c r="A422" s="1027"/>
      <c r="B422" s="1027"/>
      <c r="C422" s="1027"/>
      <c r="D422" s="1027"/>
      <c r="E422" s="1027"/>
      <c r="F422" s="1027"/>
      <c r="G422" s="1027"/>
    </row>
    <row r="423" spans="1:7" x14ac:dyDescent="0.25">
      <c r="A423" s="1027"/>
      <c r="B423" s="1027"/>
      <c r="C423" s="1027"/>
      <c r="D423" s="1027"/>
      <c r="E423" s="1027"/>
      <c r="F423" s="1027"/>
      <c r="G423" s="1027"/>
    </row>
    <row r="424" spans="1:7" x14ac:dyDescent="0.25">
      <c r="A424" s="1027"/>
      <c r="B424" s="1027"/>
      <c r="C424" s="1027"/>
      <c r="D424" s="1027"/>
      <c r="E424" s="1027"/>
      <c r="F424" s="1027"/>
      <c r="G424" s="1027"/>
    </row>
    <row r="425" spans="1:7" x14ac:dyDescent="0.25">
      <c r="A425" s="1027"/>
      <c r="B425" s="1027"/>
      <c r="C425" s="1027"/>
      <c r="D425" s="1027"/>
      <c r="E425" s="1027"/>
      <c r="F425" s="1027"/>
      <c r="G425" s="1027"/>
    </row>
    <row r="426" spans="1:7" x14ac:dyDescent="0.25">
      <c r="A426" s="1027"/>
      <c r="B426" s="1027"/>
      <c r="C426" s="1027"/>
      <c r="D426" s="1027"/>
      <c r="E426" s="1027"/>
      <c r="F426" s="1027"/>
      <c r="G426" s="1027"/>
    </row>
    <row r="427" spans="1:7" x14ac:dyDescent="0.25">
      <c r="A427" s="1027"/>
      <c r="B427" s="1027"/>
      <c r="C427" s="1027"/>
      <c r="D427" s="1027"/>
      <c r="E427" s="1027"/>
      <c r="F427" s="1027"/>
      <c r="G427" s="1027"/>
    </row>
    <row r="428" spans="1:7" x14ac:dyDescent="0.25">
      <c r="A428" s="1027"/>
      <c r="B428" s="1027"/>
      <c r="C428" s="1027"/>
      <c r="D428" s="1027"/>
      <c r="E428" s="1027"/>
      <c r="F428" s="1027"/>
      <c r="G428" s="1027"/>
    </row>
    <row r="429" spans="1:7" x14ac:dyDescent="0.25">
      <c r="A429" s="1027"/>
      <c r="B429" s="1027"/>
      <c r="C429" s="1027"/>
      <c r="D429" s="1027"/>
      <c r="E429" s="1027"/>
      <c r="F429" s="1027"/>
      <c r="G429" s="1027"/>
    </row>
    <row r="430" spans="1:7" x14ac:dyDescent="0.25">
      <c r="A430" s="1027"/>
      <c r="B430" s="1027"/>
      <c r="C430" s="1027"/>
      <c r="D430" s="1027"/>
      <c r="E430" s="1027"/>
      <c r="F430" s="1027"/>
      <c r="G430" s="1027"/>
    </row>
    <row r="431" spans="1:7" x14ac:dyDescent="0.25">
      <c r="A431" s="1027"/>
      <c r="B431" s="1027"/>
      <c r="C431" s="1027"/>
      <c r="D431" s="1027"/>
      <c r="E431" s="1027"/>
      <c r="F431" s="1027"/>
      <c r="G431" s="1027"/>
    </row>
    <row r="432" spans="1:7" x14ac:dyDescent="0.25">
      <c r="A432" s="1027"/>
      <c r="B432" s="1027"/>
      <c r="C432" s="1027"/>
      <c r="D432" s="1027"/>
      <c r="E432" s="1027"/>
      <c r="F432" s="1027"/>
      <c r="G432" s="1027"/>
    </row>
    <row r="433" spans="1:7" x14ac:dyDescent="0.25">
      <c r="A433" s="1027"/>
      <c r="B433" s="1027"/>
      <c r="C433" s="1027"/>
      <c r="D433" s="1027"/>
      <c r="E433" s="1027"/>
      <c r="F433" s="1027"/>
      <c r="G433" s="1027"/>
    </row>
    <row r="434" spans="1:7" x14ac:dyDescent="0.25">
      <c r="A434" s="1027"/>
      <c r="B434" s="1027"/>
      <c r="C434" s="1027"/>
      <c r="D434" s="1027"/>
      <c r="E434" s="1027"/>
      <c r="F434" s="1027"/>
      <c r="G434" s="1027"/>
    </row>
    <row r="435" spans="1:7" x14ac:dyDescent="0.25">
      <c r="A435" s="1027"/>
      <c r="B435" s="1027"/>
      <c r="C435" s="1027"/>
      <c r="D435" s="1027"/>
      <c r="E435" s="1027"/>
      <c r="F435" s="1027"/>
      <c r="G435" s="1027"/>
    </row>
    <row r="436" spans="1:7" x14ac:dyDescent="0.25">
      <c r="A436" s="1027"/>
      <c r="B436" s="1027"/>
      <c r="C436" s="1027"/>
      <c r="D436" s="1027"/>
      <c r="E436" s="1027"/>
      <c r="F436" s="1027"/>
      <c r="G436" s="1027"/>
    </row>
    <row r="437" spans="1:7" x14ac:dyDescent="0.25">
      <c r="A437" s="1027"/>
      <c r="B437" s="1027"/>
      <c r="C437" s="1027"/>
      <c r="D437" s="1027"/>
      <c r="E437" s="1027"/>
      <c r="F437" s="1027"/>
      <c r="G437" s="1027"/>
    </row>
    <row r="438" spans="1:7" x14ac:dyDescent="0.25">
      <c r="A438" s="1027"/>
      <c r="B438" s="1027"/>
      <c r="C438" s="1027"/>
      <c r="D438" s="1027"/>
      <c r="E438" s="1027"/>
      <c r="F438" s="1027"/>
      <c r="G438" s="1027"/>
    </row>
    <row r="439" spans="1:7" x14ac:dyDescent="0.25">
      <c r="A439" s="1027"/>
      <c r="B439" s="1027"/>
      <c r="C439" s="1027"/>
      <c r="D439" s="1027"/>
      <c r="E439" s="1027"/>
      <c r="F439" s="1027"/>
      <c r="G439" s="1027"/>
    </row>
    <row r="440" spans="1:7" x14ac:dyDescent="0.25">
      <c r="A440" s="1027"/>
      <c r="B440" s="1027"/>
      <c r="C440" s="1027"/>
      <c r="D440" s="1027"/>
      <c r="E440" s="1027"/>
      <c r="F440" s="1027"/>
      <c r="G440" s="1027"/>
    </row>
    <row r="441" spans="1:7" x14ac:dyDescent="0.25">
      <c r="A441" s="1027"/>
      <c r="B441" s="1027"/>
      <c r="C441" s="1027"/>
      <c r="D441" s="1027"/>
      <c r="E441" s="1027"/>
      <c r="F441" s="1027"/>
      <c r="G441" s="1027"/>
    </row>
    <row r="442" spans="1:7" x14ac:dyDescent="0.25">
      <c r="A442" s="1027"/>
      <c r="B442" s="1027"/>
      <c r="C442" s="1027"/>
      <c r="D442" s="1027"/>
      <c r="E442" s="1027"/>
      <c r="F442" s="1027"/>
      <c r="G442" s="1027"/>
    </row>
    <row r="443" spans="1:7" x14ac:dyDescent="0.25">
      <c r="A443" s="1027"/>
      <c r="B443" s="1027"/>
      <c r="C443" s="1027"/>
      <c r="D443" s="1027"/>
      <c r="E443" s="1027"/>
      <c r="F443" s="1027"/>
      <c r="G443" s="1027"/>
    </row>
    <row r="444" spans="1:7" x14ac:dyDescent="0.25">
      <c r="A444" s="1027"/>
      <c r="B444" s="1027"/>
      <c r="C444" s="1027"/>
      <c r="D444" s="1027"/>
      <c r="E444" s="1027"/>
      <c r="F444" s="1027"/>
      <c r="G444" s="1027"/>
    </row>
    <row r="445" spans="1:7" x14ac:dyDescent="0.25">
      <c r="A445" s="1027"/>
      <c r="B445" s="1027"/>
      <c r="C445" s="1027"/>
      <c r="D445" s="1027"/>
      <c r="E445" s="1027"/>
      <c r="F445" s="1027"/>
      <c r="G445" s="1027"/>
    </row>
    <row r="446" spans="1:7" x14ac:dyDescent="0.25">
      <c r="A446" s="1027"/>
      <c r="B446" s="1027"/>
      <c r="C446" s="1027"/>
      <c r="D446" s="1027"/>
      <c r="E446" s="1027"/>
      <c r="F446" s="1027"/>
      <c r="G446" s="1027"/>
    </row>
    <row r="447" spans="1:7" x14ac:dyDescent="0.25">
      <c r="A447" s="1027"/>
      <c r="B447" s="1027"/>
      <c r="C447" s="1027"/>
      <c r="D447" s="1027"/>
      <c r="E447" s="1027"/>
      <c r="F447" s="1027"/>
      <c r="G447" s="1027"/>
    </row>
    <row r="448" spans="1:7" x14ac:dyDescent="0.25">
      <c r="A448" s="1027"/>
      <c r="B448" s="1027"/>
      <c r="C448" s="1027"/>
      <c r="D448" s="1027"/>
      <c r="E448" s="1027"/>
      <c r="F448" s="1027"/>
      <c r="G448" s="1027"/>
    </row>
    <row r="449" spans="1:7" x14ac:dyDescent="0.25">
      <c r="A449" s="1027"/>
      <c r="B449" s="1027"/>
      <c r="C449" s="1027"/>
      <c r="D449" s="1027"/>
      <c r="E449" s="1027"/>
      <c r="F449" s="1027"/>
      <c r="G449" s="1027"/>
    </row>
    <row r="450" spans="1:7" x14ac:dyDescent="0.25">
      <c r="A450" s="1027"/>
      <c r="B450" s="1027"/>
      <c r="C450" s="1027"/>
      <c r="D450" s="1027"/>
      <c r="E450" s="1027"/>
      <c r="F450" s="1027"/>
      <c r="G450" s="1027"/>
    </row>
    <row r="451" spans="1:7" x14ac:dyDescent="0.25">
      <c r="A451" s="1027"/>
      <c r="B451" s="1027"/>
      <c r="C451" s="1027"/>
      <c r="D451" s="1027"/>
      <c r="E451" s="1027"/>
      <c r="F451" s="1027"/>
      <c r="G451" s="1027"/>
    </row>
    <row r="452" spans="1:7" x14ac:dyDescent="0.25">
      <c r="A452" s="1027"/>
      <c r="B452" s="1027"/>
      <c r="C452" s="1027"/>
      <c r="D452" s="1027"/>
      <c r="E452" s="1027"/>
      <c r="F452" s="1027"/>
      <c r="G452" s="1027"/>
    </row>
    <row r="453" spans="1:7" x14ac:dyDescent="0.25">
      <c r="A453" s="1027"/>
      <c r="B453" s="1027"/>
      <c r="C453" s="1027"/>
      <c r="D453" s="1027"/>
      <c r="E453" s="1027"/>
      <c r="F453" s="1027"/>
      <c r="G453" s="1027"/>
    </row>
    <row r="454" spans="1:7" x14ac:dyDescent="0.25">
      <c r="A454" s="1027"/>
      <c r="B454" s="1027"/>
      <c r="C454" s="1027"/>
      <c r="D454" s="1027"/>
      <c r="E454" s="1027"/>
      <c r="F454" s="1027"/>
      <c r="G454" s="1027"/>
    </row>
    <row r="455" spans="1:7" x14ac:dyDescent="0.25">
      <c r="A455" s="1027"/>
      <c r="B455" s="1027"/>
      <c r="C455" s="1027"/>
      <c r="D455" s="1027"/>
      <c r="E455" s="1027"/>
      <c r="F455" s="1027"/>
      <c r="G455" s="1027"/>
    </row>
    <row r="456" spans="1:7" x14ac:dyDescent="0.25">
      <c r="A456" s="1027"/>
      <c r="B456" s="1027"/>
      <c r="C456" s="1027"/>
      <c r="D456" s="1027"/>
      <c r="E456" s="1027"/>
      <c r="F456" s="1027"/>
      <c r="G456" s="1027"/>
    </row>
    <row r="457" spans="1:7" x14ac:dyDescent="0.25">
      <c r="A457" s="1027"/>
      <c r="B457" s="1027"/>
      <c r="C457" s="1027"/>
      <c r="D457" s="1027"/>
      <c r="E457" s="1027"/>
      <c r="F457" s="1027"/>
      <c r="G457" s="1027"/>
    </row>
    <row r="458" spans="1:7" x14ac:dyDescent="0.25">
      <c r="A458" s="1027"/>
      <c r="B458" s="1027"/>
      <c r="C458" s="1027"/>
      <c r="D458" s="1027"/>
      <c r="E458" s="1027"/>
      <c r="F458" s="1027"/>
      <c r="G458" s="1027"/>
    </row>
    <row r="459" spans="1:7" x14ac:dyDescent="0.25">
      <c r="A459" s="1027"/>
      <c r="B459" s="1027"/>
      <c r="C459" s="1027"/>
      <c r="D459" s="1027"/>
      <c r="E459" s="1027"/>
      <c r="F459" s="1027"/>
      <c r="G459" s="1027"/>
    </row>
    <row r="460" spans="1:7" x14ac:dyDescent="0.25">
      <c r="A460" s="1027"/>
      <c r="B460" s="1027"/>
      <c r="C460" s="1027"/>
      <c r="D460" s="1027"/>
      <c r="E460" s="1027"/>
      <c r="F460" s="1027"/>
      <c r="G460" s="1027"/>
    </row>
    <row r="461" spans="1:7" x14ac:dyDescent="0.25">
      <c r="A461" s="1027"/>
      <c r="B461" s="1027"/>
      <c r="C461" s="1027"/>
      <c r="D461" s="1027"/>
      <c r="E461" s="1027"/>
      <c r="F461" s="1027"/>
      <c r="G461" s="1027"/>
    </row>
    <row r="462" spans="1:7" x14ac:dyDescent="0.25">
      <c r="A462" s="1027"/>
      <c r="B462" s="1027"/>
      <c r="C462" s="1027"/>
      <c r="D462" s="1027"/>
      <c r="E462" s="1027"/>
      <c r="F462" s="1027"/>
      <c r="G462" s="1027"/>
    </row>
    <row r="463" spans="1:7" x14ac:dyDescent="0.25">
      <c r="A463" s="1027"/>
      <c r="B463" s="1027"/>
      <c r="C463" s="1027"/>
      <c r="D463" s="1027"/>
      <c r="E463" s="1027"/>
      <c r="F463" s="1027"/>
      <c r="G463" s="1027"/>
    </row>
    <row r="464" spans="1:7" x14ac:dyDescent="0.25">
      <c r="A464" s="1027"/>
      <c r="B464" s="1027"/>
      <c r="C464" s="1027"/>
      <c r="D464" s="1027"/>
      <c r="E464" s="1027"/>
      <c r="F464" s="1027"/>
      <c r="G464" s="1027"/>
    </row>
    <row r="465" spans="1:7" x14ac:dyDescent="0.25">
      <c r="A465" s="1027"/>
      <c r="B465" s="1027"/>
      <c r="C465" s="1027"/>
      <c r="D465" s="1027"/>
      <c r="E465" s="1027"/>
      <c r="F465" s="1027"/>
      <c r="G465" s="1027"/>
    </row>
    <row r="466" spans="1:7" x14ac:dyDescent="0.25">
      <c r="A466" s="1027"/>
      <c r="B466" s="1027"/>
      <c r="C466" s="1027"/>
      <c r="D466" s="1027"/>
      <c r="E466" s="1027"/>
      <c r="F466" s="1027"/>
      <c r="G466" s="1027"/>
    </row>
    <row r="467" spans="1:7" x14ac:dyDescent="0.25">
      <c r="A467" s="1027"/>
      <c r="B467" s="1027"/>
      <c r="C467" s="1027"/>
      <c r="D467" s="1027"/>
      <c r="E467" s="1027"/>
      <c r="F467" s="1027"/>
      <c r="G467" s="1027"/>
    </row>
    <row r="468" spans="1:7" x14ac:dyDescent="0.25">
      <c r="A468" s="1027"/>
      <c r="B468" s="1027"/>
      <c r="C468" s="1027"/>
      <c r="D468" s="1027"/>
      <c r="E468" s="1027"/>
      <c r="F468" s="1027"/>
      <c r="G468" s="1027"/>
    </row>
    <row r="469" spans="1:7" x14ac:dyDescent="0.25">
      <c r="A469" s="1027"/>
      <c r="B469" s="1027"/>
      <c r="C469" s="1027"/>
      <c r="D469" s="1027"/>
      <c r="E469" s="1027"/>
      <c r="F469" s="1027"/>
      <c r="G469" s="1027"/>
    </row>
    <row r="470" spans="1:7" x14ac:dyDescent="0.25">
      <c r="A470" s="1027"/>
      <c r="B470" s="1027"/>
      <c r="C470" s="1027"/>
      <c r="D470" s="1027"/>
      <c r="E470" s="1027"/>
      <c r="F470" s="1027"/>
      <c r="G470" s="1027"/>
    </row>
    <row r="471" spans="1:7" x14ac:dyDescent="0.25">
      <c r="A471" s="1027"/>
      <c r="B471" s="1027"/>
      <c r="C471" s="1027"/>
      <c r="D471" s="1027"/>
      <c r="E471" s="1027"/>
      <c r="F471" s="1027"/>
      <c r="G471" s="1027"/>
    </row>
    <row r="472" spans="1:7" x14ac:dyDescent="0.25">
      <c r="A472" s="1027"/>
      <c r="B472" s="1027"/>
      <c r="C472" s="1027"/>
      <c r="D472" s="1027"/>
      <c r="E472" s="1027"/>
      <c r="F472" s="1027"/>
      <c r="G472" s="1027"/>
    </row>
    <row r="473" spans="1:7" x14ac:dyDescent="0.25">
      <c r="A473" s="1027"/>
      <c r="B473" s="1027"/>
      <c r="C473" s="1027"/>
      <c r="D473" s="1027"/>
      <c r="E473" s="1027"/>
      <c r="F473" s="1027"/>
      <c r="G473" s="1027"/>
    </row>
    <row r="474" spans="1:7" x14ac:dyDescent="0.25">
      <c r="A474" s="1027"/>
      <c r="B474" s="1027"/>
      <c r="C474" s="1027"/>
      <c r="D474" s="1027"/>
      <c r="E474" s="1027"/>
      <c r="F474" s="1027"/>
      <c r="G474" s="1027"/>
    </row>
    <row r="475" spans="1:7" x14ac:dyDescent="0.25">
      <c r="A475" s="1027"/>
      <c r="B475" s="1027"/>
      <c r="C475" s="1027"/>
      <c r="D475" s="1027"/>
      <c r="E475" s="1027"/>
      <c r="F475" s="1027"/>
      <c r="G475" s="1027"/>
    </row>
    <row r="476" spans="1:7" x14ac:dyDescent="0.25">
      <c r="A476" s="1027"/>
      <c r="B476" s="1027"/>
      <c r="C476" s="1027"/>
      <c r="D476" s="1027"/>
      <c r="E476" s="1027"/>
      <c r="F476" s="1027"/>
      <c r="G476" s="1027"/>
    </row>
    <row r="477" spans="1:7" x14ac:dyDescent="0.25">
      <c r="A477" s="1027"/>
      <c r="B477" s="1027"/>
      <c r="C477" s="1027"/>
      <c r="D477" s="1027"/>
      <c r="E477" s="1027"/>
      <c r="F477" s="1027"/>
      <c r="G477" s="1027"/>
    </row>
    <row r="478" spans="1:7" x14ac:dyDescent="0.25">
      <c r="A478" s="1027"/>
      <c r="B478" s="1027"/>
      <c r="C478" s="1027"/>
      <c r="D478" s="1027"/>
      <c r="E478" s="1027"/>
      <c r="F478" s="1027"/>
      <c r="G478" s="1027"/>
    </row>
    <row r="479" spans="1:7" x14ac:dyDescent="0.25">
      <c r="A479" s="1027"/>
      <c r="B479" s="1027"/>
      <c r="C479" s="1027"/>
      <c r="D479" s="1027"/>
      <c r="E479" s="1027"/>
      <c r="F479" s="1027"/>
      <c r="G479" s="1027"/>
    </row>
    <row r="480" spans="1:7" x14ac:dyDescent="0.25">
      <c r="A480" s="1027"/>
      <c r="B480" s="1027"/>
      <c r="C480" s="1027"/>
      <c r="D480" s="1027"/>
      <c r="E480" s="1027"/>
      <c r="F480" s="1027"/>
      <c r="G480" s="1027"/>
    </row>
    <row r="481" spans="1:7" x14ac:dyDescent="0.25">
      <c r="A481" s="1027"/>
      <c r="B481" s="1027"/>
      <c r="C481" s="1027"/>
      <c r="D481" s="1027"/>
      <c r="E481" s="1027"/>
      <c r="F481" s="1027"/>
      <c r="G481" s="1027"/>
    </row>
    <row r="482" spans="1:7" x14ac:dyDescent="0.25">
      <c r="A482" s="1027"/>
      <c r="B482" s="1027"/>
      <c r="C482" s="1027"/>
      <c r="D482" s="1027"/>
      <c r="E482" s="1027"/>
      <c r="F482" s="1027"/>
      <c r="G482" s="1027"/>
    </row>
    <row r="483" spans="1:7" x14ac:dyDescent="0.25">
      <c r="A483" s="1027"/>
      <c r="B483" s="1027"/>
      <c r="C483" s="1027"/>
      <c r="D483" s="1027"/>
      <c r="E483" s="1027"/>
      <c r="F483" s="1027"/>
      <c r="G483" s="1027"/>
    </row>
    <row r="484" spans="1:7" x14ac:dyDescent="0.25">
      <c r="A484" s="1027"/>
      <c r="B484" s="1027"/>
      <c r="C484" s="1027"/>
      <c r="D484" s="1027"/>
      <c r="E484" s="1027"/>
      <c r="F484" s="1027"/>
      <c r="G484" s="1027"/>
    </row>
    <row r="485" spans="1:7" x14ac:dyDescent="0.25">
      <c r="A485" s="1027"/>
      <c r="B485" s="1027"/>
      <c r="C485" s="1027"/>
      <c r="D485" s="1027"/>
      <c r="E485" s="1027"/>
      <c r="F485" s="1027"/>
      <c r="G485" s="1027"/>
    </row>
    <row r="486" spans="1:7" x14ac:dyDescent="0.25">
      <c r="A486" s="1027"/>
      <c r="B486" s="1027"/>
      <c r="C486" s="1027"/>
      <c r="D486" s="1027"/>
      <c r="E486" s="1027"/>
      <c r="F486" s="1027"/>
      <c r="G486" s="1027"/>
    </row>
    <row r="487" spans="1:7" x14ac:dyDescent="0.25">
      <c r="A487" s="1027"/>
      <c r="B487" s="1027"/>
      <c r="C487" s="1027"/>
      <c r="D487" s="1027"/>
      <c r="E487" s="1027"/>
      <c r="F487" s="1027"/>
      <c r="G487" s="1027"/>
    </row>
    <row r="488" spans="1:7" x14ac:dyDescent="0.25">
      <c r="A488" s="1027"/>
      <c r="B488" s="1027"/>
      <c r="C488" s="1027"/>
      <c r="D488" s="1027"/>
      <c r="E488" s="1027"/>
      <c r="F488" s="1027"/>
      <c r="G488" s="1027"/>
    </row>
    <row r="489" spans="1:7" x14ac:dyDescent="0.25">
      <c r="A489" s="1027"/>
      <c r="B489" s="1027"/>
      <c r="C489" s="1027"/>
      <c r="D489" s="1027"/>
      <c r="E489" s="1027"/>
      <c r="F489" s="1027"/>
      <c r="G489" s="1027"/>
    </row>
    <row r="490" spans="1:7" x14ac:dyDescent="0.25">
      <c r="A490" s="1027"/>
      <c r="B490" s="1027"/>
      <c r="C490" s="1027"/>
      <c r="D490" s="1027"/>
      <c r="E490" s="1027"/>
      <c r="F490" s="1027"/>
      <c r="G490" s="1027"/>
    </row>
    <row r="491" spans="1:7" x14ac:dyDescent="0.25">
      <c r="A491" s="1027"/>
      <c r="B491" s="1027"/>
      <c r="C491" s="1027"/>
      <c r="D491" s="1027"/>
      <c r="E491" s="1027"/>
      <c r="F491" s="1027"/>
      <c r="G491" s="1027"/>
    </row>
    <row r="492" spans="1:7" x14ac:dyDescent="0.25">
      <c r="A492" s="1027"/>
      <c r="B492" s="1027"/>
      <c r="C492" s="1027"/>
      <c r="D492" s="1027"/>
      <c r="E492" s="1027"/>
      <c r="F492" s="1027"/>
      <c r="G492" s="1027"/>
    </row>
    <row r="493" spans="1:7" x14ac:dyDescent="0.25">
      <c r="A493" s="1027"/>
      <c r="B493" s="1027"/>
      <c r="C493" s="1027"/>
      <c r="D493" s="1027"/>
      <c r="E493" s="1027"/>
      <c r="F493" s="1027"/>
      <c r="G493" s="1027"/>
    </row>
    <row r="494" spans="1:7" x14ac:dyDescent="0.25">
      <c r="A494" s="1027"/>
      <c r="B494" s="1027"/>
      <c r="C494" s="1027"/>
      <c r="D494" s="1027"/>
      <c r="E494" s="1027"/>
      <c r="F494" s="1027"/>
      <c r="G494" s="1027"/>
    </row>
    <row r="495" spans="1:7" x14ac:dyDescent="0.25">
      <c r="A495" s="1027"/>
      <c r="B495" s="1027"/>
      <c r="C495" s="1027"/>
      <c r="D495" s="1027"/>
      <c r="E495" s="1027"/>
      <c r="F495" s="1027"/>
      <c r="G495" s="1027"/>
    </row>
    <row r="496" spans="1:7" x14ac:dyDescent="0.25">
      <c r="A496" s="1027"/>
      <c r="B496" s="1027"/>
      <c r="C496" s="1027"/>
      <c r="D496" s="1027"/>
      <c r="E496" s="1027"/>
      <c r="F496" s="1027"/>
      <c r="G496" s="1027"/>
    </row>
    <row r="497" spans="1:7" x14ac:dyDescent="0.25">
      <c r="A497" s="1027"/>
      <c r="B497" s="1027"/>
      <c r="C497" s="1027"/>
      <c r="D497" s="1027"/>
      <c r="E497" s="1027"/>
      <c r="F497" s="1027"/>
      <c r="G497" s="1027"/>
    </row>
    <row r="498" spans="1:7" x14ac:dyDescent="0.25">
      <c r="A498" s="1027"/>
      <c r="B498" s="1027"/>
      <c r="C498" s="1027"/>
      <c r="D498" s="1027"/>
      <c r="E498" s="1027"/>
      <c r="F498" s="1027"/>
      <c r="G498" s="1027"/>
    </row>
    <row r="499" spans="1:7" x14ac:dyDescent="0.25">
      <c r="A499" s="1027"/>
      <c r="B499" s="1027"/>
      <c r="C499" s="1027"/>
      <c r="D499" s="1027"/>
      <c r="E499" s="1027"/>
      <c r="F499" s="1027"/>
      <c r="G499" s="1027"/>
    </row>
    <row r="500" spans="1:7" x14ac:dyDescent="0.25">
      <c r="A500" s="1027"/>
      <c r="B500" s="1027"/>
      <c r="C500" s="1027"/>
      <c r="D500" s="1027"/>
      <c r="E500" s="1027"/>
      <c r="F500" s="1027"/>
      <c r="G500" s="1027"/>
    </row>
    <row r="501" spans="1:7" x14ac:dyDescent="0.25">
      <c r="A501" s="1027"/>
      <c r="B501" s="1027"/>
      <c r="C501" s="1027"/>
      <c r="D501" s="1027"/>
      <c r="E501" s="1027"/>
      <c r="F501" s="1027"/>
      <c r="G501" s="1027"/>
    </row>
    <row r="502" spans="1:7" x14ac:dyDescent="0.25">
      <c r="A502" s="1027"/>
      <c r="B502" s="1027"/>
      <c r="C502" s="1027"/>
      <c r="D502" s="1027"/>
      <c r="E502" s="1027"/>
      <c r="F502" s="1027"/>
      <c r="G502" s="1027"/>
    </row>
    <row r="503" spans="1:7" x14ac:dyDescent="0.25">
      <c r="A503" s="1027"/>
      <c r="B503" s="1027"/>
      <c r="C503" s="1027"/>
      <c r="D503" s="1027"/>
      <c r="E503" s="1027"/>
      <c r="F503" s="1027"/>
      <c r="G503" s="1027"/>
    </row>
    <row r="504" spans="1:7" x14ac:dyDescent="0.25">
      <c r="A504" s="1027"/>
      <c r="B504" s="1027"/>
      <c r="C504" s="1027"/>
      <c r="D504" s="1027"/>
      <c r="E504" s="1027"/>
      <c r="F504" s="1027"/>
      <c r="G504" s="1027"/>
    </row>
    <row r="505" spans="1:7" x14ac:dyDescent="0.25">
      <c r="A505" s="1027"/>
      <c r="B505" s="1027"/>
      <c r="C505" s="1027"/>
      <c r="D505" s="1027"/>
      <c r="E505" s="1027"/>
      <c r="F505" s="1027"/>
      <c r="G505" s="1027"/>
    </row>
    <row r="506" spans="1:7" x14ac:dyDescent="0.25">
      <c r="A506" s="1027"/>
      <c r="B506" s="1027"/>
      <c r="C506" s="1027"/>
      <c r="D506" s="1027"/>
      <c r="E506" s="1027"/>
      <c r="F506" s="1027"/>
      <c r="G506" s="1027"/>
    </row>
    <row r="507" spans="1:7" x14ac:dyDescent="0.25">
      <c r="A507" s="1027"/>
      <c r="B507" s="1027"/>
      <c r="C507" s="1027"/>
      <c r="D507" s="1027"/>
      <c r="E507" s="1027"/>
      <c r="F507" s="1027"/>
      <c r="G507" s="1027"/>
    </row>
    <row r="508" spans="1:7" x14ac:dyDescent="0.25">
      <c r="A508" s="1027"/>
      <c r="B508" s="1027"/>
      <c r="C508" s="1027"/>
      <c r="D508" s="1027"/>
      <c r="E508" s="1027"/>
      <c r="F508" s="1027"/>
      <c r="G508" s="1027"/>
    </row>
    <row r="509" spans="1:7" x14ac:dyDescent="0.25">
      <c r="A509" s="1027"/>
      <c r="B509" s="1027"/>
      <c r="C509" s="1027"/>
      <c r="D509" s="1027"/>
      <c r="E509" s="1027"/>
      <c r="F509" s="1027"/>
      <c r="G509" s="1027"/>
    </row>
    <row r="510" spans="1:7" x14ac:dyDescent="0.25">
      <c r="A510" s="1027"/>
      <c r="B510" s="1027"/>
      <c r="C510" s="1027"/>
      <c r="D510" s="1027"/>
      <c r="E510" s="1027"/>
      <c r="F510" s="1027"/>
      <c r="G510" s="1027"/>
    </row>
    <row r="511" spans="1:7" x14ac:dyDescent="0.25">
      <c r="A511" s="1027"/>
      <c r="B511" s="1027"/>
      <c r="C511" s="1027"/>
      <c r="D511" s="1027"/>
      <c r="E511" s="1027"/>
      <c r="F511" s="1027"/>
      <c r="G511" s="1027"/>
    </row>
    <row r="512" spans="1:7" x14ac:dyDescent="0.25">
      <c r="A512" s="1027"/>
      <c r="B512" s="1027"/>
      <c r="C512" s="1027"/>
      <c r="D512" s="1027"/>
      <c r="E512" s="1027"/>
      <c r="F512" s="1027"/>
      <c r="G512" s="1027"/>
    </row>
    <row r="513" spans="1:7" x14ac:dyDescent="0.25">
      <c r="A513" s="1027"/>
      <c r="B513" s="1027"/>
      <c r="C513" s="1027"/>
      <c r="D513" s="1027"/>
      <c r="E513" s="1027"/>
      <c r="F513" s="1027"/>
      <c r="G513" s="1027"/>
    </row>
    <row r="514" spans="1:7" x14ac:dyDescent="0.25">
      <c r="A514" s="1027"/>
      <c r="B514" s="1027"/>
      <c r="C514" s="1027"/>
      <c r="D514" s="1027"/>
      <c r="E514" s="1027"/>
      <c r="F514" s="1027"/>
      <c r="G514" s="1027"/>
    </row>
    <row r="515" spans="1:7" x14ac:dyDescent="0.25">
      <c r="A515" s="1027"/>
      <c r="B515" s="1027"/>
      <c r="C515" s="1027"/>
      <c r="D515" s="1027"/>
      <c r="E515" s="1027"/>
      <c r="F515" s="1027"/>
      <c r="G515" s="1027"/>
    </row>
    <row r="516" spans="1:7" x14ac:dyDescent="0.25">
      <c r="A516" s="1027"/>
      <c r="B516" s="1027"/>
      <c r="C516" s="1027"/>
      <c r="D516" s="1027"/>
      <c r="E516" s="1027"/>
      <c r="F516" s="1027"/>
      <c r="G516" s="1027"/>
    </row>
    <row r="517" spans="1:7" x14ac:dyDescent="0.25">
      <c r="A517" s="1027"/>
      <c r="B517" s="1027"/>
      <c r="C517" s="1027"/>
      <c r="D517" s="1027"/>
      <c r="E517" s="1027"/>
      <c r="F517" s="1027"/>
      <c r="G517" s="1027"/>
    </row>
    <row r="518" spans="1:7" x14ac:dyDescent="0.25">
      <c r="A518" s="1027"/>
      <c r="B518" s="1027"/>
      <c r="C518" s="1027"/>
      <c r="D518" s="1027"/>
      <c r="E518" s="1027"/>
      <c r="F518" s="1027"/>
      <c r="G518" s="1027"/>
    </row>
  </sheetData>
  <mergeCells count="88">
    <mergeCell ref="B7:E7"/>
    <mergeCell ref="A1:G1"/>
    <mergeCell ref="B2:F2"/>
    <mergeCell ref="A3:E3"/>
    <mergeCell ref="B5:E5"/>
    <mergeCell ref="B6:E6"/>
    <mergeCell ref="A29:A30"/>
    <mergeCell ref="A8:E8"/>
    <mergeCell ref="A9:E11"/>
    <mergeCell ref="B12:E12"/>
    <mergeCell ref="A13:A14"/>
    <mergeCell ref="B20:E20"/>
    <mergeCell ref="A21:E21"/>
    <mergeCell ref="A24:E24"/>
    <mergeCell ref="A25:E25"/>
    <mergeCell ref="B26:E26"/>
    <mergeCell ref="B27:E27"/>
    <mergeCell ref="B28:E28"/>
    <mergeCell ref="A103:A104"/>
    <mergeCell ref="A37:E37"/>
    <mergeCell ref="A38:A39"/>
    <mergeCell ref="B63:E63"/>
    <mergeCell ref="B64:E64"/>
    <mergeCell ref="B65:E65"/>
    <mergeCell ref="A66:A67"/>
    <mergeCell ref="A74:E74"/>
    <mergeCell ref="A75:A76"/>
    <mergeCell ref="B100:E100"/>
    <mergeCell ref="B101:E101"/>
    <mergeCell ref="B102:E102"/>
    <mergeCell ref="A111:E111"/>
    <mergeCell ref="A112:A113"/>
    <mergeCell ref="A137:E137"/>
    <mergeCell ref="A138:E138"/>
    <mergeCell ref="B139:E139"/>
    <mergeCell ref="A177:E177"/>
    <mergeCell ref="L140:P142"/>
    <mergeCell ref="B141:E141"/>
    <mergeCell ref="B142:E142"/>
    <mergeCell ref="B143:E143"/>
    <mergeCell ref="A144:A145"/>
    <mergeCell ref="A152:E152"/>
    <mergeCell ref="D140:E140"/>
    <mergeCell ref="A153:A154"/>
    <mergeCell ref="D166:E166"/>
    <mergeCell ref="B167:E167"/>
    <mergeCell ref="B168:E168"/>
    <mergeCell ref="A169:A170"/>
    <mergeCell ref="A229:A230"/>
    <mergeCell ref="A178:A179"/>
    <mergeCell ref="B192:E192"/>
    <mergeCell ref="B193:E193"/>
    <mergeCell ref="A194:A195"/>
    <mergeCell ref="A202:E202"/>
    <mergeCell ref="A203:A204"/>
    <mergeCell ref="B216:E216"/>
    <mergeCell ref="B218:E218"/>
    <mergeCell ref="B219:E219"/>
    <mergeCell ref="A220:A221"/>
    <mergeCell ref="A228:E228"/>
    <mergeCell ref="A242:E242"/>
    <mergeCell ref="A243:E243"/>
    <mergeCell ref="B244:E244"/>
    <mergeCell ref="D245:E245"/>
    <mergeCell ref="M245:Q247"/>
    <mergeCell ref="B246:E246"/>
    <mergeCell ref="B247:E247"/>
    <mergeCell ref="B298:E298"/>
    <mergeCell ref="B248:E248"/>
    <mergeCell ref="A249:A250"/>
    <mergeCell ref="A257:E257"/>
    <mergeCell ref="A258:A259"/>
    <mergeCell ref="D271:E271"/>
    <mergeCell ref="B272:E272"/>
    <mergeCell ref="B273:E273"/>
    <mergeCell ref="A274:A275"/>
    <mergeCell ref="A282:E282"/>
    <mergeCell ref="A283:A284"/>
    <mergeCell ref="B297:E297"/>
    <mergeCell ref="A325:A326"/>
    <mergeCell ref="A333:E333"/>
    <mergeCell ref="A334:A335"/>
    <mergeCell ref="A299:A300"/>
    <mergeCell ref="A307:E307"/>
    <mergeCell ref="A308:A309"/>
    <mergeCell ref="B321:E321"/>
    <mergeCell ref="B323:E323"/>
    <mergeCell ref="B324:E324"/>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pageSetUpPr fitToPage="1"/>
  </sheetPr>
  <dimension ref="A1:J511"/>
  <sheetViews>
    <sheetView topLeftCell="A5" zoomScale="130" zoomScaleNormal="130" workbookViewId="0">
      <selection activeCell="G17" sqref="G17"/>
    </sheetView>
  </sheetViews>
  <sheetFormatPr defaultRowHeight="15" x14ac:dyDescent="0.25"/>
  <cols>
    <col min="1" max="1" width="26.7109375" style="1158" customWidth="1"/>
    <col min="2" max="2" width="17.140625" style="1158" customWidth="1"/>
    <col min="3" max="3" width="16.42578125" style="1158" customWidth="1"/>
    <col min="4" max="4" width="12.28515625" style="1158" customWidth="1"/>
    <col min="5" max="5" width="37.28515625" style="1158" customWidth="1"/>
    <col min="6" max="6" width="7.140625" style="1158" hidden="1" customWidth="1"/>
    <col min="7" max="7" width="19.28515625" style="1158" customWidth="1"/>
    <col min="8" max="8" width="11" style="1154" customWidth="1"/>
    <col min="9" max="9" width="14.5703125" style="1154" customWidth="1"/>
    <col min="10" max="10" width="16" style="1154" bestFit="1" customWidth="1"/>
    <col min="11" max="11" width="18.85546875" style="1154" customWidth="1"/>
    <col min="12" max="12" width="18.5703125" style="1154" customWidth="1"/>
    <col min="13" max="13" width="9.140625" style="1154"/>
    <col min="14" max="14" width="11" style="1154" bestFit="1" customWidth="1"/>
    <col min="15" max="16384" width="9.140625" style="1154"/>
  </cols>
  <sheetData>
    <row r="1" spans="1:7" ht="26.25" customHeight="1" thickBot="1" x14ac:dyDescent="0.3">
      <c r="A1" s="2921" t="s">
        <v>402</v>
      </c>
      <c r="B1" s="2922"/>
      <c r="C1" s="2922"/>
      <c r="D1" s="2922"/>
      <c r="E1" s="2922"/>
      <c r="F1" s="2923"/>
      <c r="G1" s="1153"/>
    </row>
    <row r="2" spans="1:7" ht="15" customHeight="1" thickBot="1" x14ac:dyDescent="0.3">
      <c r="A2" s="2924" t="s">
        <v>1001</v>
      </c>
      <c r="B2" s="2925"/>
      <c r="C2" s="2925"/>
      <c r="D2" s="2925"/>
      <c r="E2" s="2926"/>
      <c r="F2" s="1155"/>
      <c r="G2" s="1155"/>
    </row>
    <row r="3" spans="1:7" ht="15" customHeight="1" thickBot="1" x14ac:dyDescent="0.3">
      <c r="A3" s="2927"/>
      <c r="B3" s="2927"/>
      <c r="C3" s="2927"/>
      <c r="D3" s="2927"/>
      <c r="E3" s="2927"/>
      <c r="F3" s="2927"/>
      <c r="G3" s="1156"/>
    </row>
    <row r="4" spans="1:7" ht="27.75" customHeight="1" thickBot="1" x14ac:dyDescent="0.3">
      <c r="A4" s="1157" t="s">
        <v>6</v>
      </c>
      <c r="B4" s="2928" t="s">
        <v>1002</v>
      </c>
      <c r="C4" s="2928"/>
      <c r="D4" s="2928"/>
      <c r="E4" s="2928"/>
    </row>
    <row r="5" spans="1:7" ht="15" customHeight="1" thickBot="1" x14ac:dyDescent="0.3">
      <c r="A5" s="1157" t="s">
        <v>8</v>
      </c>
      <c r="B5" s="2929" t="s">
        <v>956</v>
      </c>
      <c r="C5" s="2930"/>
      <c r="D5" s="2930"/>
      <c r="E5" s="2931"/>
    </row>
    <row r="6" spans="1:7" ht="28.5" customHeight="1" thickBot="1" x14ac:dyDescent="0.3">
      <c r="A6" s="1157" t="s">
        <v>10</v>
      </c>
      <c r="B6" s="2918" t="s">
        <v>406</v>
      </c>
      <c r="C6" s="2919"/>
      <c r="D6" s="2919"/>
      <c r="E6" s="2920"/>
    </row>
    <row r="7" spans="1:7" ht="15" customHeight="1" thickBot="1" x14ac:dyDescent="0.3">
      <c r="A7" s="2897" t="s">
        <v>12</v>
      </c>
      <c r="B7" s="2898"/>
      <c r="C7" s="2898"/>
      <c r="D7" s="2898"/>
      <c r="E7" s="2899"/>
    </row>
    <row r="8" spans="1:7" ht="15" customHeight="1" thickBot="1" x14ac:dyDescent="0.3">
      <c r="A8" s="2900" t="s">
        <v>1003</v>
      </c>
      <c r="B8" s="2901"/>
      <c r="C8" s="2901"/>
      <c r="D8" s="2901"/>
      <c r="E8" s="2902"/>
    </row>
    <row r="9" spans="1:7" ht="15" customHeight="1" thickBot="1" x14ac:dyDescent="0.3">
      <c r="A9" s="2900"/>
      <c r="B9" s="2901"/>
      <c r="C9" s="2901"/>
      <c r="D9" s="2901"/>
      <c r="E9" s="2902"/>
    </row>
    <row r="10" spans="1:7" ht="65.25" customHeight="1" thickBot="1" x14ac:dyDescent="0.3">
      <c r="A10" s="2900"/>
      <c r="B10" s="2901"/>
      <c r="C10" s="2901"/>
      <c r="D10" s="2901"/>
      <c r="E10" s="2902"/>
    </row>
    <row r="11" spans="1:7" s="1161" customFormat="1" ht="46.5" customHeight="1" thickBot="1" x14ac:dyDescent="0.25">
      <c r="A11" s="1159" t="s">
        <v>14</v>
      </c>
      <c r="B11" s="2903" t="s">
        <v>1004</v>
      </c>
      <c r="C11" s="2904"/>
      <c r="D11" s="2904"/>
      <c r="E11" s="2905"/>
      <c r="F11" s="1160"/>
      <c r="G11" s="1160"/>
    </row>
    <row r="12" spans="1:7" ht="15" customHeight="1" x14ac:dyDescent="0.25">
      <c r="A12" s="2849" t="s">
        <v>179</v>
      </c>
      <c r="B12" s="1162">
        <v>2023</v>
      </c>
      <c r="C12" s="1162">
        <v>2024</v>
      </c>
      <c r="D12" s="1162">
        <v>2025</v>
      </c>
      <c r="E12" s="1162">
        <v>2026</v>
      </c>
    </row>
    <row r="13" spans="1:7" ht="9.75" customHeight="1" thickBot="1" x14ac:dyDescent="0.3">
      <c r="A13" s="2850"/>
      <c r="B13" s="1164" t="s">
        <v>22</v>
      </c>
      <c r="C13" s="1164" t="s">
        <v>23</v>
      </c>
      <c r="D13" s="1164" t="s">
        <v>23</v>
      </c>
      <c r="E13" s="1164" t="s">
        <v>23</v>
      </c>
    </row>
    <row r="14" spans="1:7" ht="37.5" customHeight="1" thickBot="1" x14ac:dyDescent="0.3">
      <c r="A14" s="1165" t="s">
        <v>1005</v>
      </c>
      <c r="B14" s="1166">
        <v>288</v>
      </c>
      <c r="C14" s="1167">
        <v>600</v>
      </c>
      <c r="D14" s="1167">
        <v>720</v>
      </c>
      <c r="E14" s="1167">
        <v>720</v>
      </c>
    </row>
    <row r="15" spans="1:7" ht="33.75" customHeight="1" thickBot="1" x14ac:dyDescent="0.3">
      <c r="A15" s="1165" t="s">
        <v>1006</v>
      </c>
      <c r="B15" s="1168">
        <v>204</v>
      </c>
      <c r="C15" s="1168">
        <v>480</v>
      </c>
      <c r="D15" s="1168">
        <v>480</v>
      </c>
      <c r="E15" s="1168">
        <v>480</v>
      </c>
    </row>
    <row r="16" spans="1:7" ht="34.5" customHeight="1" thickBot="1" x14ac:dyDescent="0.3">
      <c r="A16" s="1165" t="s">
        <v>1007</v>
      </c>
      <c r="B16" s="1168">
        <v>2</v>
      </c>
      <c r="C16" s="1168">
        <v>48</v>
      </c>
      <c r="D16" s="1168">
        <v>48</v>
      </c>
      <c r="E16" s="1168">
        <v>48</v>
      </c>
    </row>
    <row r="17" spans="1:5" ht="21" customHeight="1" thickBot="1" x14ac:dyDescent="0.3">
      <c r="A17" s="1169" t="s">
        <v>1008</v>
      </c>
      <c r="B17" s="1167">
        <v>0</v>
      </c>
      <c r="C17" s="1167">
        <v>0</v>
      </c>
      <c r="D17" s="1167">
        <v>0</v>
      </c>
      <c r="E17" s="1167">
        <v>0</v>
      </c>
    </row>
    <row r="18" spans="1:5" ht="19.5" customHeight="1" thickBot="1" x14ac:dyDescent="0.3">
      <c r="A18" s="1169" t="s">
        <v>1009</v>
      </c>
      <c r="B18" s="1168">
        <v>0</v>
      </c>
      <c r="C18" s="1168">
        <v>0</v>
      </c>
      <c r="D18" s="1168">
        <v>0</v>
      </c>
      <c r="E18" s="1168">
        <v>0</v>
      </c>
    </row>
    <row r="19" spans="1:5" ht="45.75" customHeight="1" thickBot="1" x14ac:dyDescent="0.3">
      <c r="A19" s="1165" t="s">
        <v>1010</v>
      </c>
      <c r="B19" s="1168">
        <v>27</v>
      </c>
      <c r="C19" s="1168">
        <v>120</v>
      </c>
      <c r="D19" s="1168">
        <v>120</v>
      </c>
      <c r="E19" s="1168">
        <v>120</v>
      </c>
    </row>
    <row r="20" spans="1:5" ht="27" customHeight="1" thickBot="1" x14ac:dyDescent="0.3">
      <c r="A20" s="1165" t="s">
        <v>1011</v>
      </c>
      <c r="B20" s="1167">
        <v>0</v>
      </c>
      <c r="C20" s="1167">
        <v>0</v>
      </c>
      <c r="D20" s="1167">
        <v>0</v>
      </c>
      <c r="E20" s="1167">
        <v>0</v>
      </c>
    </row>
    <row r="21" spans="1:5" ht="20.25" customHeight="1" thickBot="1" x14ac:dyDescent="0.3">
      <c r="A21" s="1165" t="s">
        <v>1012</v>
      </c>
      <c r="B21" s="1167">
        <v>0</v>
      </c>
      <c r="C21" s="1167">
        <v>0</v>
      </c>
      <c r="D21" s="1167">
        <v>0</v>
      </c>
      <c r="E21" s="1167">
        <v>0</v>
      </c>
    </row>
    <row r="22" spans="1:5" ht="20.25" customHeight="1" thickBot="1" x14ac:dyDescent="0.3">
      <c r="A22" s="1165" t="s">
        <v>1013</v>
      </c>
      <c r="B22" s="1167">
        <v>0</v>
      </c>
      <c r="C22" s="1167">
        <v>0</v>
      </c>
      <c r="D22" s="1167">
        <v>0</v>
      </c>
      <c r="E22" s="1167">
        <v>0</v>
      </c>
    </row>
    <row r="23" spans="1:5" ht="15" customHeight="1" thickBot="1" x14ac:dyDescent="0.3">
      <c r="A23" s="1169"/>
      <c r="B23" s="1168"/>
      <c r="C23" s="1170"/>
      <c r="D23" s="1170"/>
      <c r="E23" s="1170"/>
    </row>
    <row r="24" spans="1:5" ht="78.75" customHeight="1" thickBot="1" x14ac:dyDescent="0.3">
      <c r="A24" s="1171" t="s">
        <v>422</v>
      </c>
      <c r="B24" s="2906" t="s">
        <v>1014</v>
      </c>
      <c r="C24" s="2907"/>
      <c r="D24" s="2907"/>
      <c r="E24" s="2908"/>
    </row>
    <row r="25" spans="1:5" ht="15" customHeight="1" thickBot="1" x14ac:dyDescent="0.3">
      <c r="A25" s="2909" t="s">
        <v>489</v>
      </c>
      <c r="B25" s="2910"/>
      <c r="C25" s="2910"/>
      <c r="D25" s="2910"/>
      <c r="E25" s="2911"/>
    </row>
    <row r="26" spans="1:5" ht="19.5" customHeight="1" thickBot="1" x14ac:dyDescent="0.3">
      <c r="A26" s="1172" t="s">
        <v>556</v>
      </c>
      <c r="B26" s="1173" t="s">
        <v>530</v>
      </c>
      <c r="C26" s="1174" t="s">
        <v>412</v>
      </c>
      <c r="D26" s="1174" t="s">
        <v>412</v>
      </c>
      <c r="E26" s="1174" t="s">
        <v>412</v>
      </c>
    </row>
    <row r="27" spans="1:5" ht="37.5" customHeight="1" thickBot="1" x14ac:dyDescent="0.3">
      <c r="A27" s="1172" t="s">
        <v>1015</v>
      </c>
      <c r="B27" s="1174">
        <v>0.5</v>
      </c>
      <c r="C27" s="1174">
        <v>0.9</v>
      </c>
      <c r="D27" s="1174">
        <v>0.9</v>
      </c>
      <c r="E27" s="1174">
        <v>0.9</v>
      </c>
    </row>
    <row r="28" spans="1:5" ht="39.75" customHeight="1" thickBot="1" x14ac:dyDescent="0.3">
      <c r="A28" s="2912" t="s">
        <v>493</v>
      </c>
      <c r="B28" s="2913"/>
      <c r="C28" s="2913"/>
      <c r="D28" s="2913"/>
      <c r="E28" s="2914"/>
    </row>
    <row r="29" spans="1:5" ht="15" customHeight="1" thickBot="1" x14ac:dyDescent="0.3">
      <c r="A29" s="2915" t="s">
        <v>424</v>
      </c>
      <c r="B29" s="2916"/>
      <c r="C29" s="2916"/>
      <c r="D29" s="2916"/>
      <c r="E29" s="2917"/>
    </row>
    <row r="30" spans="1:5" ht="18.75" customHeight="1" thickBot="1" x14ac:dyDescent="0.3">
      <c r="A30" s="1175" t="s">
        <v>425</v>
      </c>
      <c r="B30" s="2885" t="s">
        <v>1016</v>
      </c>
      <c r="C30" s="2891"/>
      <c r="D30" s="2891"/>
      <c r="E30" s="2892"/>
    </row>
    <row r="31" spans="1:5" ht="34.5" customHeight="1" thickBot="1" x14ac:dyDescent="0.3">
      <c r="A31" s="1177" t="s">
        <v>427</v>
      </c>
      <c r="B31" s="2893" t="s">
        <v>1017</v>
      </c>
      <c r="C31" s="2894"/>
      <c r="D31" s="2894"/>
      <c r="E31" s="2895"/>
    </row>
    <row r="32" spans="1:5" ht="15" customHeight="1" thickBot="1" x14ac:dyDescent="0.3">
      <c r="A32" s="1177" t="s">
        <v>21</v>
      </c>
      <c r="B32" s="2866" t="s">
        <v>1018</v>
      </c>
      <c r="C32" s="2867"/>
      <c r="D32" s="2867"/>
      <c r="E32" s="2868"/>
    </row>
    <row r="33" spans="1:7" ht="15" customHeight="1" x14ac:dyDescent="0.25">
      <c r="A33" s="2849"/>
      <c r="B33" s="1162">
        <v>2023</v>
      </c>
      <c r="C33" s="1162">
        <v>2024</v>
      </c>
      <c r="D33" s="1162">
        <v>2025</v>
      </c>
      <c r="E33" s="1162">
        <v>2026</v>
      </c>
    </row>
    <row r="34" spans="1:7" ht="15" customHeight="1" thickBot="1" x14ac:dyDescent="0.3">
      <c r="A34" s="2850"/>
      <c r="B34" s="1164" t="s">
        <v>22</v>
      </c>
      <c r="C34" s="1164" t="s">
        <v>23</v>
      </c>
      <c r="D34" s="1164" t="s">
        <v>23</v>
      </c>
      <c r="E34" s="1164" t="s">
        <v>23</v>
      </c>
    </row>
    <row r="35" spans="1:7" ht="15" customHeight="1" thickBot="1" x14ac:dyDescent="0.3">
      <c r="A35" s="1177" t="s">
        <v>33</v>
      </c>
      <c r="B35" s="1166">
        <v>288</v>
      </c>
      <c r="C35" s="1167">
        <v>600</v>
      </c>
      <c r="D35" s="1167">
        <v>720</v>
      </c>
      <c r="E35" s="1167">
        <v>720</v>
      </c>
    </row>
    <row r="36" spans="1:7" ht="15" customHeight="1" thickBot="1" x14ac:dyDescent="0.3">
      <c r="A36" s="1177" t="s">
        <v>431</v>
      </c>
      <c r="B36" s="1166">
        <f>B65</f>
        <v>112673</v>
      </c>
      <c r="C36" s="1166">
        <f t="shared" ref="C36:E36" si="0">C65</f>
        <v>112473</v>
      </c>
      <c r="D36" s="1166">
        <f t="shared" si="0"/>
        <v>110901</v>
      </c>
      <c r="E36" s="1166">
        <f t="shared" si="0"/>
        <v>107751</v>
      </c>
    </row>
    <row r="37" spans="1:7" ht="15" customHeight="1" thickBot="1" x14ac:dyDescent="0.3">
      <c r="A37" s="1177" t="s">
        <v>432</v>
      </c>
      <c r="B37" s="1166">
        <v>115</v>
      </c>
      <c r="C37" s="1166">
        <f t="shared" ref="C37:E37" si="1">C36/C35</f>
        <v>187.45500000000001</v>
      </c>
      <c r="D37" s="1166">
        <f t="shared" si="1"/>
        <v>154.02916666666667</v>
      </c>
      <c r="E37" s="1166">
        <f t="shared" si="1"/>
        <v>149.65416666666667</v>
      </c>
    </row>
    <row r="38" spans="1:7" ht="15" customHeight="1" thickBot="1" x14ac:dyDescent="0.3">
      <c r="A38" s="1177" t="s">
        <v>433</v>
      </c>
      <c r="B38" s="1163" t="s">
        <v>499</v>
      </c>
      <c r="C38" s="1178">
        <f>C35/B35-1</f>
        <v>1.0833333333333335</v>
      </c>
      <c r="D38" s="1178">
        <f t="shared" ref="D38:E40" si="2">D35/C35-1</f>
        <v>0.19999999999999996</v>
      </c>
      <c r="E38" s="1178">
        <f t="shared" si="2"/>
        <v>0</v>
      </c>
    </row>
    <row r="39" spans="1:7" ht="15" customHeight="1" thickBot="1" x14ac:dyDescent="0.3">
      <c r="A39" s="1177" t="s">
        <v>434</v>
      </c>
      <c r="B39" s="1163" t="s">
        <v>499</v>
      </c>
      <c r="C39" s="1178">
        <f>C36/B36-1</f>
        <v>-1.7750481481809688E-3</v>
      </c>
      <c r="D39" s="1178">
        <f t="shared" si="2"/>
        <v>-1.3976687738390559E-2</v>
      </c>
      <c r="E39" s="1178">
        <f t="shared" si="2"/>
        <v>-2.840371141829201E-2</v>
      </c>
    </row>
    <row r="40" spans="1:7" ht="15" customHeight="1" thickBot="1" x14ac:dyDescent="0.3">
      <c r="A40" s="1177" t="s">
        <v>47</v>
      </c>
      <c r="B40" s="1163" t="s">
        <v>499</v>
      </c>
      <c r="C40" s="1178">
        <f>C37/B37-1</f>
        <v>0.6300434782608697</v>
      </c>
      <c r="D40" s="1178">
        <f t="shared" si="2"/>
        <v>-0.17831390644865885</v>
      </c>
      <c r="E40" s="1178">
        <f t="shared" si="2"/>
        <v>-2.840371141829201E-2</v>
      </c>
    </row>
    <row r="41" spans="1:7" ht="15" customHeight="1" thickBot="1" x14ac:dyDescent="0.3">
      <c r="A41" s="2860" t="s">
        <v>644</v>
      </c>
      <c r="B41" s="2861"/>
      <c r="C41" s="2861"/>
      <c r="D41" s="2861"/>
      <c r="E41" s="2862"/>
    </row>
    <row r="42" spans="1:7" ht="15" customHeight="1" x14ac:dyDescent="0.25">
      <c r="A42" s="2849"/>
      <c r="B42" s="1162">
        <v>2023</v>
      </c>
      <c r="C42" s="1162">
        <v>2024</v>
      </c>
      <c r="D42" s="1162">
        <v>2025</v>
      </c>
      <c r="E42" s="1162">
        <v>2026</v>
      </c>
    </row>
    <row r="43" spans="1:7" ht="15" customHeight="1" thickBot="1" x14ac:dyDescent="0.3">
      <c r="A43" s="2850"/>
      <c r="B43" s="1164" t="s">
        <v>22</v>
      </c>
      <c r="C43" s="1164" t="s">
        <v>23</v>
      </c>
      <c r="D43" s="1164" t="s">
        <v>23</v>
      </c>
      <c r="E43" s="1164" t="s">
        <v>23</v>
      </c>
    </row>
    <row r="44" spans="1:7" ht="15" customHeight="1" thickBot="1" x14ac:dyDescent="0.3">
      <c r="A44" s="1179" t="s">
        <v>436</v>
      </c>
      <c r="B44" s="1180">
        <f>SUM(B45)</f>
        <v>79902</v>
      </c>
      <c r="C44" s="1180">
        <f t="shared" ref="C44:E44" si="3">SUM(C45)</f>
        <v>79902</v>
      </c>
      <c r="D44" s="1180">
        <f t="shared" si="3"/>
        <v>79902</v>
      </c>
      <c r="E44" s="1180">
        <f t="shared" si="3"/>
        <v>79902</v>
      </c>
    </row>
    <row r="45" spans="1:7" ht="15" customHeight="1" thickBot="1" x14ac:dyDescent="0.3">
      <c r="A45" s="1181" t="s">
        <v>437</v>
      </c>
      <c r="B45" s="1182">
        <v>79902</v>
      </c>
      <c r="C45" s="1182">
        <v>79902</v>
      </c>
      <c r="D45" s="1182">
        <v>79902</v>
      </c>
      <c r="E45" s="1182">
        <v>79902</v>
      </c>
    </row>
    <row r="46" spans="1:7" ht="15" customHeight="1" thickBot="1" x14ac:dyDescent="0.3">
      <c r="A46" s="1181" t="s">
        <v>438</v>
      </c>
      <c r="B46" s="1183"/>
      <c r="C46" s="1184"/>
      <c r="D46" s="1184"/>
      <c r="E46" s="1184"/>
    </row>
    <row r="47" spans="1:7" ht="22.5" customHeight="1" thickBot="1" x14ac:dyDescent="0.3">
      <c r="A47" s="1179" t="s">
        <v>478</v>
      </c>
      <c r="B47" s="1180">
        <f>SUM(B48)</f>
        <v>12571</v>
      </c>
      <c r="C47" s="1180">
        <f t="shared" ref="C47:E47" si="4">SUM(C48)</f>
        <v>12571</v>
      </c>
      <c r="D47" s="1180">
        <f t="shared" si="4"/>
        <v>12571</v>
      </c>
      <c r="E47" s="1180">
        <f t="shared" si="4"/>
        <v>12571</v>
      </c>
      <c r="G47" s="1185"/>
    </row>
    <row r="48" spans="1:7" ht="15" customHeight="1" thickBot="1" x14ac:dyDescent="0.3">
      <c r="A48" s="1181" t="s">
        <v>437</v>
      </c>
      <c r="B48" s="1186">
        <v>12571</v>
      </c>
      <c r="C48" s="1186">
        <v>12571</v>
      </c>
      <c r="D48" s="1186">
        <v>12571</v>
      </c>
      <c r="E48" s="1186">
        <v>12571</v>
      </c>
    </row>
    <row r="49" spans="1:8" ht="15" customHeight="1" thickBot="1" x14ac:dyDescent="0.3">
      <c r="A49" s="1181" t="s">
        <v>438</v>
      </c>
      <c r="B49" s="1183"/>
      <c r="C49" s="1180"/>
      <c r="D49" s="1180"/>
      <c r="E49" s="1180"/>
    </row>
    <row r="50" spans="1:8" ht="15" customHeight="1" thickBot="1" x14ac:dyDescent="0.3">
      <c r="A50" s="1179" t="s">
        <v>440</v>
      </c>
      <c r="B50" s="1183">
        <f>SUM(B51)</f>
        <v>20000</v>
      </c>
      <c r="C50" s="1183">
        <f>SUM(C51)</f>
        <v>20000</v>
      </c>
      <c r="D50" s="1183">
        <f t="shared" ref="D50:E50" si="5">SUM(D51)</f>
        <v>18428</v>
      </c>
      <c r="E50" s="1183">
        <f t="shared" si="5"/>
        <v>15278</v>
      </c>
    </row>
    <row r="51" spans="1:8" ht="15" customHeight="1" thickBot="1" x14ac:dyDescent="0.3">
      <c r="A51" s="1181" t="s">
        <v>437</v>
      </c>
      <c r="B51" s="1182">
        <v>20000</v>
      </c>
      <c r="C51" s="1186">
        <v>20000</v>
      </c>
      <c r="D51" s="1186">
        <v>18428</v>
      </c>
      <c r="E51" s="1186">
        <v>15278</v>
      </c>
      <c r="H51" s="1187"/>
    </row>
    <row r="52" spans="1:8" ht="15" customHeight="1" thickBot="1" x14ac:dyDescent="0.3">
      <c r="A52" s="1181" t="s">
        <v>438</v>
      </c>
      <c r="B52" s="1183"/>
      <c r="C52" s="1180"/>
      <c r="D52" s="1180"/>
      <c r="E52" s="1180"/>
    </row>
    <row r="53" spans="1:8" ht="15" customHeight="1" thickBot="1" x14ac:dyDescent="0.3">
      <c r="A53" s="1179" t="s">
        <v>441</v>
      </c>
      <c r="B53" s="1183"/>
      <c r="C53" s="1180"/>
      <c r="D53" s="1180"/>
      <c r="E53" s="1180"/>
      <c r="H53" s="1188"/>
    </row>
    <row r="54" spans="1:8" ht="15" customHeight="1" thickBot="1" x14ac:dyDescent="0.3">
      <c r="A54" s="1181" t="s">
        <v>437</v>
      </c>
      <c r="B54" s="1183"/>
      <c r="C54" s="1180"/>
      <c r="D54" s="1180"/>
      <c r="E54" s="1180"/>
    </row>
    <row r="55" spans="1:8" ht="15" customHeight="1" thickBot="1" x14ac:dyDescent="0.3">
      <c r="A55" s="1181" t="s">
        <v>438</v>
      </c>
      <c r="B55" s="1183"/>
      <c r="C55" s="1180"/>
      <c r="D55" s="1180"/>
      <c r="E55" s="1180"/>
    </row>
    <row r="56" spans="1:8" ht="15" customHeight="1" thickBot="1" x14ac:dyDescent="0.3">
      <c r="A56" s="1179" t="s">
        <v>442</v>
      </c>
      <c r="B56" s="1183"/>
      <c r="C56" s="1180"/>
      <c r="D56" s="1180"/>
      <c r="E56" s="1180"/>
    </row>
    <row r="57" spans="1:8" ht="15" customHeight="1" thickBot="1" x14ac:dyDescent="0.3">
      <c r="A57" s="1181" t="s">
        <v>437</v>
      </c>
      <c r="B57" s="1183"/>
      <c r="C57" s="1180"/>
      <c r="D57" s="1180"/>
      <c r="E57" s="1180"/>
    </row>
    <row r="58" spans="1:8" ht="15" customHeight="1" thickBot="1" x14ac:dyDescent="0.3">
      <c r="A58" s="1181" t="s">
        <v>438</v>
      </c>
      <c r="B58" s="1183"/>
      <c r="C58" s="1180"/>
      <c r="D58" s="1180"/>
      <c r="E58" s="1180"/>
    </row>
    <row r="59" spans="1:8" ht="15" customHeight="1" thickBot="1" x14ac:dyDescent="0.3">
      <c r="A59" s="1179" t="s">
        <v>443</v>
      </c>
      <c r="B59" s="1183">
        <v>0</v>
      </c>
      <c r="C59" s="1180">
        <v>0</v>
      </c>
      <c r="D59" s="1180">
        <v>0</v>
      </c>
      <c r="E59" s="1180">
        <v>0</v>
      </c>
    </row>
    <row r="60" spans="1:8" ht="15" customHeight="1" thickBot="1" x14ac:dyDescent="0.3">
      <c r="A60" s="1181" t="s">
        <v>437</v>
      </c>
      <c r="B60" s="1183"/>
      <c r="C60" s="1180"/>
      <c r="D60" s="1180"/>
      <c r="E60" s="1180"/>
    </row>
    <row r="61" spans="1:8" ht="15" customHeight="1" thickBot="1" x14ac:dyDescent="0.3">
      <c r="A61" s="1181" t="s">
        <v>438</v>
      </c>
      <c r="B61" s="1183"/>
      <c r="C61" s="1180"/>
      <c r="D61" s="1180"/>
      <c r="E61" s="1180"/>
    </row>
    <row r="62" spans="1:8" ht="24.75" customHeight="1" thickBot="1" x14ac:dyDescent="0.3">
      <c r="A62" s="1179" t="s">
        <v>444</v>
      </c>
      <c r="B62" s="1183">
        <f>B63</f>
        <v>200</v>
      </c>
      <c r="C62" s="1180">
        <v>0</v>
      </c>
      <c r="D62" s="1180">
        <v>0</v>
      </c>
      <c r="E62" s="1180">
        <v>0</v>
      </c>
    </row>
    <row r="63" spans="1:8" ht="15" customHeight="1" thickBot="1" x14ac:dyDescent="0.3">
      <c r="A63" s="1181" t="s">
        <v>437</v>
      </c>
      <c r="B63" s="1183">
        <v>200</v>
      </c>
      <c r="C63" s="1189"/>
      <c r="D63" s="1189"/>
      <c r="E63" s="1189"/>
    </row>
    <row r="64" spans="1:8" ht="15" customHeight="1" thickBot="1" x14ac:dyDescent="0.3">
      <c r="A64" s="1181" t="s">
        <v>438</v>
      </c>
      <c r="B64" s="1183"/>
      <c r="C64" s="1190"/>
      <c r="D64" s="1189"/>
      <c r="E64" s="1189"/>
    </row>
    <row r="65" spans="1:7" ht="15" customHeight="1" thickBot="1" x14ac:dyDescent="0.3">
      <c r="A65" s="1191" t="s">
        <v>457</v>
      </c>
      <c r="B65" s="1183">
        <f>B62+B59+B56+B53+B50+B47+B44</f>
        <v>112673</v>
      </c>
      <c r="C65" s="1183">
        <f t="shared" ref="C65" si="6">C62+C59+C56+C53+C50+C47+C44</f>
        <v>112473</v>
      </c>
      <c r="D65" s="1183">
        <f>D62+D59+D56+D53+D50+D47+D44</f>
        <v>110901</v>
      </c>
      <c r="E65" s="1183">
        <f t="shared" ref="E65" si="7">E62+E59+E56+E53+E50+E47+E44</f>
        <v>107751</v>
      </c>
    </row>
    <row r="66" spans="1:7" ht="15" customHeight="1" thickBot="1" x14ac:dyDescent="0.3">
      <c r="A66" s="1192" t="s">
        <v>482</v>
      </c>
      <c r="B66" s="1193">
        <f>IF(B65-B36=0,0,"Error")</f>
        <v>0</v>
      </c>
      <c r="C66" s="1193">
        <f>IF(C65-C36=0,0,"Error")</f>
        <v>0</v>
      </c>
      <c r="D66" s="1193">
        <f>IF(D65-D36=0,0,"Error")</f>
        <v>0</v>
      </c>
      <c r="E66" s="1193">
        <f>IF(E65-E36=0,0,"Error")</f>
        <v>0</v>
      </c>
      <c r="G66" s="1194"/>
    </row>
    <row r="67" spans="1:7" ht="23.25" customHeight="1" thickBot="1" x14ac:dyDescent="0.3">
      <c r="A67" s="1195" t="s">
        <v>581</v>
      </c>
      <c r="B67" s="2896" t="s">
        <v>1019</v>
      </c>
      <c r="C67" s="2891"/>
      <c r="D67" s="2891"/>
      <c r="E67" s="2892"/>
    </row>
    <row r="68" spans="1:7" ht="30.75" customHeight="1" thickBot="1" x14ac:dyDescent="0.3">
      <c r="A68" s="1177" t="s">
        <v>427</v>
      </c>
      <c r="B68" s="2893" t="s">
        <v>1020</v>
      </c>
      <c r="C68" s="2894"/>
      <c r="D68" s="2894"/>
      <c r="E68" s="2895"/>
    </row>
    <row r="69" spans="1:7" ht="15" customHeight="1" thickBot="1" x14ac:dyDescent="0.3">
      <c r="A69" s="1177" t="s">
        <v>21</v>
      </c>
      <c r="B69" s="2866" t="s">
        <v>1021</v>
      </c>
      <c r="C69" s="2867"/>
      <c r="D69" s="2867"/>
      <c r="E69" s="2868"/>
    </row>
    <row r="70" spans="1:7" ht="15" customHeight="1" x14ac:dyDescent="0.25">
      <c r="A70" s="2849"/>
      <c r="B70" s="1162">
        <v>2023</v>
      </c>
      <c r="C70" s="1162">
        <v>2024</v>
      </c>
      <c r="D70" s="1162">
        <v>2025</v>
      </c>
      <c r="E70" s="1162">
        <v>2026</v>
      </c>
    </row>
    <row r="71" spans="1:7" ht="15" customHeight="1" thickBot="1" x14ac:dyDescent="0.3">
      <c r="A71" s="2850"/>
      <c r="B71" s="1164" t="s">
        <v>22</v>
      </c>
      <c r="C71" s="1164" t="s">
        <v>23</v>
      </c>
      <c r="D71" s="1164" t="s">
        <v>23</v>
      </c>
      <c r="E71" s="1164" t="s">
        <v>23</v>
      </c>
    </row>
    <row r="72" spans="1:7" ht="15" customHeight="1" thickBot="1" x14ac:dyDescent="0.3">
      <c r="A72" s="1177" t="s">
        <v>33</v>
      </c>
      <c r="B72" s="1168">
        <v>204</v>
      </c>
      <c r="C72" s="1168">
        <v>480</v>
      </c>
      <c r="D72" s="1168">
        <v>480</v>
      </c>
      <c r="E72" s="1168">
        <v>480</v>
      </c>
    </row>
    <row r="73" spans="1:7" ht="15" customHeight="1" thickBot="1" x14ac:dyDescent="0.3">
      <c r="A73" s="1177" t="s">
        <v>431</v>
      </c>
      <c r="B73" s="1166">
        <f t="shared" ref="B73:E73" si="8">B102</f>
        <v>14000</v>
      </c>
      <c r="C73" s="1166">
        <f t="shared" si="8"/>
        <v>14000</v>
      </c>
      <c r="D73" s="1166">
        <f t="shared" si="8"/>
        <v>13103</v>
      </c>
      <c r="E73" s="1166">
        <f t="shared" si="8"/>
        <v>10863</v>
      </c>
    </row>
    <row r="74" spans="1:7" ht="15" customHeight="1" thickBot="1" x14ac:dyDescent="0.3">
      <c r="A74" s="1177" t="s">
        <v>432</v>
      </c>
      <c r="B74" s="1166">
        <f>B73/B72</f>
        <v>68.627450980392155</v>
      </c>
      <c r="C74" s="1166">
        <v>10</v>
      </c>
      <c r="D74" s="1166">
        <f>D73/D72</f>
        <v>27.297916666666666</v>
      </c>
      <c r="E74" s="1166">
        <f>E73/E72</f>
        <v>22.631250000000001</v>
      </c>
    </row>
    <row r="75" spans="1:7" ht="15" customHeight="1" thickBot="1" x14ac:dyDescent="0.3">
      <c r="A75" s="1177" t="s">
        <v>433</v>
      </c>
      <c r="B75" s="1163"/>
      <c r="C75" s="1178">
        <f>C72/B72-1</f>
        <v>1.3529411764705883</v>
      </c>
      <c r="D75" s="1178">
        <f>D72/C72-1</f>
        <v>0</v>
      </c>
      <c r="E75" s="1178">
        <f>E72/D72-1</f>
        <v>0</v>
      </c>
    </row>
    <row r="76" spans="1:7" ht="15" customHeight="1" thickBot="1" x14ac:dyDescent="0.3">
      <c r="A76" s="1177" t="s">
        <v>434</v>
      </c>
      <c r="B76" s="1163"/>
      <c r="C76" s="1178">
        <f>C73/B73-1</f>
        <v>0</v>
      </c>
      <c r="D76" s="1178">
        <f t="shared" ref="D76:E77" si="9">D73/C73-1</f>
        <v>-6.4071428571428557E-2</v>
      </c>
      <c r="E76" s="1178">
        <f t="shared" si="9"/>
        <v>-0.1709532168205754</v>
      </c>
    </row>
    <row r="77" spans="1:7" ht="15" customHeight="1" thickBot="1" x14ac:dyDescent="0.3">
      <c r="A77" s="1177" t="s">
        <v>47</v>
      </c>
      <c r="B77" s="1163"/>
      <c r="C77" s="1178">
        <f>C74/B74-1</f>
        <v>-0.85428571428571431</v>
      </c>
      <c r="D77" s="1178">
        <f t="shared" si="9"/>
        <v>1.7297916666666664</v>
      </c>
      <c r="E77" s="1178">
        <f t="shared" si="9"/>
        <v>-0.1709532168205754</v>
      </c>
    </row>
    <row r="78" spans="1:7" ht="15" customHeight="1" thickBot="1" x14ac:dyDescent="0.3">
      <c r="A78" s="2860" t="s">
        <v>953</v>
      </c>
      <c r="B78" s="2861"/>
      <c r="C78" s="2861"/>
      <c r="D78" s="2861"/>
      <c r="E78" s="2862"/>
    </row>
    <row r="79" spans="1:7" ht="15" customHeight="1" x14ac:dyDescent="0.25">
      <c r="A79" s="2849"/>
      <c r="B79" s="1162">
        <v>2023</v>
      </c>
      <c r="C79" s="1162">
        <v>2024</v>
      </c>
      <c r="D79" s="1162">
        <v>2025</v>
      </c>
      <c r="E79" s="1162">
        <v>2026</v>
      </c>
    </row>
    <row r="80" spans="1:7" ht="15" customHeight="1" thickBot="1" x14ac:dyDescent="0.3">
      <c r="A80" s="2850"/>
      <c r="B80" s="1164" t="s">
        <v>22</v>
      </c>
      <c r="C80" s="1164" t="s">
        <v>23</v>
      </c>
      <c r="D80" s="1164" t="s">
        <v>23</v>
      </c>
      <c r="E80" s="1164" t="s">
        <v>23</v>
      </c>
    </row>
    <row r="81" spans="1:5" ht="15" customHeight="1" thickBot="1" x14ac:dyDescent="0.3">
      <c r="A81" s="1179" t="s">
        <v>436</v>
      </c>
      <c r="B81" s="1180">
        <v>0</v>
      </c>
      <c r="C81" s="1180">
        <v>0</v>
      </c>
      <c r="D81" s="1180">
        <v>0</v>
      </c>
      <c r="E81" s="1180">
        <v>0</v>
      </c>
    </row>
    <row r="82" spans="1:5" ht="15" customHeight="1" thickBot="1" x14ac:dyDescent="0.3">
      <c r="A82" s="1181" t="s">
        <v>437</v>
      </c>
      <c r="B82" s="1183"/>
      <c r="C82" s="1184"/>
      <c r="D82" s="1184"/>
      <c r="E82" s="1184"/>
    </row>
    <row r="83" spans="1:5" ht="15" customHeight="1" thickBot="1" x14ac:dyDescent="0.3">
      <c r="A83" s="1181" t="s">
        <v>438</v>
      </c>
      <c r="B83" s="1183"/>
      <c r="C83" s="1184"/>
      <c r="D83" s="1184"/>
      <c r="E83" s="1184"/>
    </row>
    <row r="84" spans="1:5" ht="23.25" customHeight="1" thickBot="1" x14ac:dyDescent="0.3">
      <c r="A84" s="1179" t="s">
        <v>478</v>
      </c>
      <c r="B84" s="1180">
        <v>0</v>
      </c>
      <c r="C84" s="1180">
        <v>0</v>
      </c>
      <c r="D84" s="1180">
        <v>0</v>
      </c>
      <c r="E84" s="1180">
        <v>0</v>
      </c>
    </row>
    <row r="85" spans="1:5" ht="15" customHeight="1" thickBot="1" x14ac:dyDescent="0.3">
      <c r="A85" s="1181" t="s">
        <v>437</v>
      </c>
      <c r="B85" s="1183"/>
      <c r="C85" s="1180"/>
      <c r="D85" s="1180"/>
      <c r="E85" s="1180"/>
    </row>
    <row r="86" spans="1:5" ht="15" customHeight="1" thickBot="1" x14ac:dyDescent="0.3">
      <c r="A86" s="1181" t="s">
        <v>438</v>
      </c>
      <c r="B86" s="1183"/>
      <c r="C86" s="1180"/>
      <c r="D86" s="1180"/>
      <c r="E86" s="1180"/>
    </row>
    <row r="87" spans="1:5" ht="15" customHeight="1" thickBot="1" x14ac:dyDescent="0.3">
      <c r="A87" s="1179" t="s">
        <v>440</v>
      </c>
      <c r="B87" s="1183">
        <f>B88</f>
        <v>14000</v>
      </c>
      <c r="C87" s="1183">
        <f t="shared" ref="C87:E87" si="10">C88</f>
        <v>14000</v>
      </c>
      <c r="D87" s="1183">
        <f t="shared" si="10"/>
        <v>13103</v>
      </c>
      <c r="E87" s="1183">
        <f t="shared" si="10"/>
        <v>10863</v>
      </c>
    </row>
    <row r="88" spans="1:5" ht="15" customHeight="1" thickBot="1" x14ac:dyDescent="0.3">
      <c r="A88" s="1181" t="s">
        <v>437</v>
      </c>
      <c r="B88" s="1182">
        <v>14000</v>
      </c>
      <c r="C88" s="1183">
        <v>14000</v>
      </c>
      <c r="D88" s="1183">
        <v>13103</v>
      </c>
      <c r="E88" s="1183">
        <v>10863</v>
      </c>
    </row>
    <row r="89" spans="1:5" ht="15" customHeight="1" thickBot="1" x14ac:dyDescent="0.3">
      <c r="A89" s="1181" t="s">
        <v>438</v>
      </c>
      <c r="B89" s="1183"/>
      <c r="C89" s="1180"/>
      <c r="D89" s="1180"/>
      <c r="E89" s="1180"/>
    </row>
    <row r="90" spans="1:5" ht="15" customHeight="1" thickBot="1" x14ac:dyDescent="0.3">
      <c r="A90" s="1179" t="s">
        <v>441</v>
      </c>
      <c r="B90" s="1183"/>
      <c r="C90" s="1180"/>
      <c r="D90" s="1180"/>
      <c r="E90" s="1180"/>
    </row>
    <row r="91" spans="1:5" ht="15" customHeight="1" thickBot="1" x14ac:dyDescent="0.3">
      <c r="A91" s="1181" t="s">
        <v>437</v>
      </c>
      <c r="B91" s="1183"/>
      <c r="C91" s="1180"/>
      <c r="D91" s="1180"/>
      <c r="E91" s="1180"/>
    </row>
    <row r="92" spans="1:5" ht="15" customHeight="1" thickBot="1" x14ac:dyDescent="0.3">
      <c r="A92" s="1181" t="s">
        <v>438</v>
      </c>
      <c r="B92" s="1183"/>
      <c r="C92" s="1180"/>
      <c r="D92" s="1180"/>
      <c r="E92" s="1180"/>
    </row>
    <row r="93" spans="1:5" ht="15" customHeight="1" thickBot="1" x14ac:dyDescent="0.3">
      <c r="A93" s="1179" t="s">
        <v>442</v>
      </c>
      <c r="B93" s="1183"/>
      <c r="C93" s="1180"/>
      <c r="D93" s="1180"/>
      <c r="E93" s="1180"/>
    </row>
    <row r="94" spans="1:5" ht="15" customHeight="1" thickBot="1" x14ac:dyDescent="0.3">
      <c r="A94" s="1181" t="s">
        <v>437</v>
      </c>
      <c r="B94" s="1183"/>
      <c r="C94" s="1180"/>
      <c r="D94" s="1180"/>
      <c r="E94" s="1180"/>
    </row>
    <row r="95" spans="1:5" ht="15" customHeight="1" thickBot="1" x14ac:dyDescent="0.3">
      <c r="A95" s="1181" t="s">
        <v>438</v>
      </c>
      <c r="B95" s="1183"/>
      <c r="C95" s="1180"/>
      <c r="D95" s="1180"/>
      <c r="E95" s="1180"/>
    </row>
    <row r="96" spans="1:5" ht="15" customHeight="1" thickBot="1" x14ac:dyDescent="0.3">
      <c r="A96" s="1179" t="s">
        <v>443</v>
      </c>
      <c r="B96" s="1183">
        <v>0</v>
      </c>
      <c r="C96" s="1180">
        <v>0</v>
      </c>
      <c r="D96" s="1180">
        <v>0</v>
      </c>
      <c r="E96" s="1180">
        <v>0</v>
      </c>
    </row>
    <row r="97" spans="1:5" ht="15" customHeight="1" thickBot="1" x14ac:dyDescent="0.3">
      <c r="A97" s="1181" t="s">
        <v>437</v>
      </c>
      <c r="B97" s="1183"/>
      <c r="C97" s="1180"/>
      <c r="D97" s="1180"/>
      <c r="E97" s="1180"/>
    </row>
    <row r="98" spans="1:5" ht="15" customHeight="1" thickBot="1" x14ac:dyDescent="0.3">
      <c r="A98" s="1181" t="s">
        <v>438</v>
      </c>
      <c r="B98" s="1183"/>
      <c r="C98" s="1180"/>
      <c r="D98" s="1180"/>
      <c r="E98" s="1180"/>
    </row>
    <row r="99" spans="1:5" ht="15" customHeight="1" thickBot="1" x14ac:dyDescent="0.3">
      <c r="A99" s="1179" t="s">
        <v>444</v>
      </c>
      <c r="B99" s="1183"/>
      <c r="C99" s="1180"/>
      <c r="D99" s="1180"/>
      <c r="E99" s="1180"/>
    </row>
    <row r="100" spans="1:5" ht="15" customHeight="1" thickBot="1" x14ac:dyDescent="0.3">
      <c r="A100" s="1181" t="s">
        <v>437</v>
      </c>
      <c r="B100" s="1183"/>
      <c r="C100" s="1180"/>
      <c r="D100" s="1180"/>
      <c r="E100" s="1180"/>
    </row>
    <row r="101" spans="1:5" ht="15" customHeight="1" thickBot="1" x14ac:dyDescent="0.3">
      <c r="A101" s="1181" t="s">
        <v>438</v>
      </c>
      <c r="B101" s="1183"/>
      <c r="C101" s="1180"/>
      <c r="D101" s="1180"/>
      <c r="E101" s="1180"/>
    </row>
    <row r="102" spans="1:5" ht="15" customHeight="1" thickBot="1" x14ac:dyDescent="0.3">
      <c r="A102" s="1196" t="s">
        <v>464</v>
      </c>
      <c r="B102" s="1183">
        <f>B99+B96+B93+B90+B87+B84+B81</f>
        <v>14000</v>
      </c>
      <c r="C102" s="1183">
        <f>C99+C96+C93+C90+C87+C84+C81</f>
        <v>14000</v>
      </c>
      <c r="D102" s="1183">
        <f t="shared" ref="D102:E102" si="11">D99+D96+D93+D90+D87+D84+D81</f>
        <v>13103</v>
      </c>
      <c r="E102" s="1183">
        <f t="shared" si="11"/>
        <v>10863</v>
      </c>
    </row>
    <row r="103" spans="1:5" ht="15" customHeight="1" thickBot="1" x14ac:dyDescent="0.3">
      <c r="A103" s="1197" t="s">
        <v>482</v>
      </c>
      <c r="B103" s="1193">
        <f>IF(B102-B73=0,0,"Error")</f>
        <v>0</v>
      </c>
      <c r="C103" s="1193">
        <f>IF(C102-C73=0,0,"Error")</f>
        <v>0</v>
      </c>
      <c r="D103" s="1193">
        <f>IF(D102-D73=0,0,"Error")</f>
        <v>0</v>
      </c>
      <c r="E103" s="1193">
        <f>IF(E102-E73=0,0,"Error")</f>
        <v>0</v>
      </c>
    </row>
    <row r="104" spans="1:5" ht="15" customHeight="1" thickBot="1" x14ac:dyDescent="0.3">
      <c r="A104" s="1198" t="s">
        <v>509</v>
      </c>
      <c r="B104" s="2885" t="s">
        <v>1022</v>
      </c>
      <c r="C104" s="2891"/>
      <c r="D104" s="2891"/>
      <c r="E104" s="2892"/>
    </row>
    <row r="105" spans="1:5" ht="27" customHeight="1" thickBot="1" x14ac:dyDescent="0.3">
      <c r="A105" s="1177" t="s">
        <v>427</v>
      </c>
      <c r="B105" s="2893" t="s">
        <v>1023</v>
      </c>
      <c r="C105" s="2894"/>
      <c r="D105" s="2894"/>
      <c r="E105" s="2895"/>
    </row>
    <row r="106" spans="1:5" ht="15" customHeight="1" thickBot="1" x14ac:dyDescent="0.3">
      <c r="A106" s="1177" t="s">
        <v>21</v>
      </c>
      <c r="B106" s="2866" t="s">
        <v>1024</v>
      </c>
      <c r="C106" s="2867"/>
      <c r="D106" s="2867"/>
      <c r="E106" s="2868"/>
    </row>
    <row r="107" spans="1:5" ht="15" customHeight="1" x14ac:dyDescent="0.25">
      <c r="A107" s="2849"/>
      <c r="B107" s="1162">
        <v>2023</v>
      </c>
      <c r="C107" s="1162">
        <v>2024</v>
      </c>
      <c r="D107" s="1162">
        <v>2025</v>
      </c>
      <c r="E107" s="1162">
        <v>2026</v>
      </c>
    </row>
    <row r="108" spans="1:5" ht="15" customHeight="1" thickBot="1" x14ac:dyDescent="0.3">
      <c r="A108" s="2850"/>
      <c r="B108" s="1164" t="s">
        <v>22</v>
      </c>
      <c r="C108" s="1164" t="s">
        <v>23</v>
      </c>
      <c r="D108" s="1164" t="s">
        <v>23</v>
      </c>
      <c r="E108" s="1164" t="s">
        <v>23</v>
      </c>
    </row>
    <row r="109" spans="1:5" ht="15" customHeight="1" thickBot="1" x14ac:dyDescent="0.3">
      <c r="A109" s="1177" t="s">
        <v>33</v>
      </c>
      <c r="B109" s="1168">
        <v>1</v>
      </c>
      <c r="C109" s="1168">
        <v>48</v>
      </c>
      <c r="D109" s="1168">
        <v>48</v>
      </c>
      <c r="E109" s="1168">
        <v>40</v>
      </c>
    </row>
    <row r="110" spans="1:5" ht="15" customHeight="1" thickBot="1" x14ac:dyDescent="0.3">
      <c r="A110" s="1177" t="s">
        <v>431</v>
      </c>
      <c r="B110" s="1166">
        <f>B139</f>
        <v>28900</v>
      </c>
      <c r="C110" s="1166">
        <f t="shared" ref="C110:E110" si="12">C139</f>
        <v>28900</v>
      </c>
      <c r="D110" s="1166">
        <f t="shared" si="12"/>
        <v>28451</v>
      </c>
      <c r="E110" s="1166">
        <f t="shared" si="12"/>
        <v>27331</v>
      </c>
    </row>
    <row r="111" spans="1:5" ht="15" customHeight="1" thickBot="1" x14ac:dyDescent="0.3">
      <c r="A111" s="1177" t="s">
        <v>432</v>
      </c>
      <c r="B111" s="1166">
        <f>B110/B109</f>
        <v>28900</v>
      </c>
      <c r="C111" s="1166">
        <f t="shared" ref="C111:E111" si="13">C110/C109</f>
        <v>602.08333333333337</v>
      </c>
      <c r="D111" s="1166">
        <f t="shared" si="13"/>
        <v>592.72916666666663</v>
      </c>
      <c r="E111" s="1166">
        <f t="shared" si="13"/>
        <v>683.27499999999998</v>
      </c>
    </row>
    <row r="112" spans="1:5" ht="15" customHeight="1" thickBot="1" x14ac:dyDescent="0.3">
      <c r="A112" s="1177" t="s">
        <v>433</v>
      </c>
      <c r="B112" s="1163" t="s">
        <v>499</v>
      </c>
      <c r="C112" s="1178">
        <f>C109/B109-1</f>
        <v>47</v>
      </c>
      <c r="D112" s="1178">
        <f t="shared" ref="D112:E114" si="14">D109/C109-1</f>
        <v>0</v>
      </c>
      <c r="E112" s="1178">
        <f t="shared" si="14"/>
        <v>-0.16666666666666663</v>
      </c>
    </row>
    <row r="113" spans="1:5" ht="15" customHeight="1" thickBot="1" x14ac:dyDescent="0.3">
      <c r="A113" s="1177" t="s">
        <v>434</v>
      </c>
      <c r="B113" s="1163" t="s">
        <v>499</v>
      </c>
      <c r="C113" s="1178">
        <f>C110/B110-1</f>
        <v>0</v>
      </c>
      <c r="D113" s="1178">
        <f t="shared" si="14"/>
        <v>-1.5536332179930779E-2</v>
      </c>
      <c r="E113" s="1178">
        <f t="shared" si="14"/>
        <v>-3.9365927383923194E-2</v>
      </c>
    </row>
    <row r="114" spans="1:5" ht="15" customHeight="1" thickBot="1" x14ac:dyDescent="0.3">
      <c r="A114" s="1177" t="s">
        <v>47</v>
      </c>
      <c r="B114" s="1163" t="s">
        <v>499</v>
      </c>
      <c r="C114" s="1178">
        <f>C111/B111-1</f>
        <v>-0.97916666666666663</v>
      </c>
      <c r="D114" s="1178">
        <f t="shared" si="14"/>
        <v>-1.553633217993089E-2</v>
      </c>
      <c r="E114" s="1178">
        <f t="shared" si="14"/>
        <v>0.15276088713929226</v>
      </c>
    </row>
    <row r="115" spans="1:5" ht="15" customHeight="1" thickBot="1" x14ac:dyDescent="0.3">
      <c r="A115" s="2860" t="s">
        <v>1025</v>
      </c>
      <c r="B115" s="2861"/>
      <c r="C115" s="2861"/>
      <c r="D115" s="2861"/>
      <c r="E115" s="2862"/>
    </row>
    <row r="116" spans="1:5" ht="15" customHeight="1" x14ac:dyDescent="0.25">
      <c r="A116" s="2849"/>
      <c r="B116" s="1162">
        <v>2023</v>
      </c>
      <c r="C116" s="1162">
        <v>2024</v>
      </c>
      <c r="D116" s="1162">
        <v>2025</v>
      </c>
      <c r="E116" s="1162">
        <v>2026</v>
      </c>
    </row>
    <row r="117" spans="1:5" ht="15" customHeight="1" thickBot="1" x14ac:dyDescent="0.3">
      <c r="A117" s="2850"/>
      <c r="B117" s="1164" t="s">
        <v>22</v>
      </c>
      <c r="C117" s="1164" t="s">
        <v>23</v>
      </c>
      <c r="D117" s="1164" t="s">
        <v>23</v>
      </c>
      <c r="E117" s="1164" t="s">
        <v>23</v>
      </c>
    </row>
    <row r="118" spans="1:5" ht="15" customHeight="1" thickBot="1" x14ac:dyDescent="0.3">
      <c r="A118" s="1179" t="s">
        <v>436</v>
      </c>
      <c r="B118" s="1180">
        <v>0</v>
      </c>
      <c r="C118" s="1180">
        <v>0</v>
      </c>
      <c r="D118" s="1180">
        <v>0</v>
      </c>
      <c r="E118" s="1180">
        <v>0</v>
      </c>
    </row>
    <row r="119" spans="1:5" ht="15" customHeight="1" thickBot="1" x14ac:dyDescent="0.3">
      <c r="A119" s="1181" t="s">
        <v>437</v>
      </c>
      <c r="B119" s="1183"/>
      <c r="C119" s="1199"/>
      <c r="D119" s="1199"/>
      <c r="E119" s="1199"/>
    </row>
    <row r="120" spans="1:5" ht="15" customHeight="1" thickBot="1" x14ac:dyDescent="0.3">
      <c r="A120" s="1181" t="s">
        <v>438</v>
      </c>
      <c r="B120" s="1183"/>
      <c r="C120" s="1184"/>
      <c r="D120" s="1184"/>
      <c r="E120" s="1184"/>
    </row>
    <row r="121" spans="1:5" ht="15" customHeight="1" thickBot="1" x14ac:dyDescent="0.3">
      <c r="A121" s="1179" t="s">
        <v>478</v>
      </c>
      <c r="B121" s="1180">
        <v>0</v>
      </c>
      <c r="C121" s="1180">
        <v>0</v>
      </c>
      <c r="D121" s="1180">
        <v>0</v>
      </c>
      <c r="E121" s="1180">
        <v>0</v>
      </c>
    </row>
    <row r="122" spans="1:5" ht="15" customHeight="1" thickBot="1" x14ac:dyDescent="0.3">
      <c r="A122" s="1181" t="s">
        <v>437</v>
      </c>
      <c r="B122" s="1183"/>
      <c r="C122" s="1180"/>
      <c r="D122" s="1180"/>
      <c r="E122" s="1180"/>
    </row>
    <row r="123" spans="1:5" ht="15" customHeight="1" thickBot="1" x14ac:dyDescent="0.3">
      <c r="A123" s="1181" t="s">
        <v>438</v>
      </c>
      <c r="B123" s="1183"/>
      <c r="C123" s="1180"/>
      <c r="D123" s="1180"/>
      <c r="E123" s="1180"/>
    </row>
    <row r="124" spans="1:5" ht="15" customHeight="1" thickBot="1" x14ac:dyDescent="0.3">
      <c r="A124" s="1179" t="s">
        <v>440</v>
      </c>
      <c r="B124" s="1183">
        <f>B125</f>
        <v>7000</v>
      </c>
      <c r="C124" s="1183">
        <f t="shared" ref="C124:E124" si="15">C125</f>
        <v>7000</v>
      </c>
      <c r="D124" s="1183">
        <f t="shared" si="15"/>
        <v>6551</v>
      </c>
      <c r="E124" s="1183">
        <f t="shared" si="15"/>
        <v>5431</v>
      </c>
    </row>
    <row r="125" spans="1:5" ht="15" customHeight="1" thickBot="1" x14ac:dyDescent="0.3">
      <c r="A125" s="1181" t="s">
        <v>437</v>
      </c>
      <c r="B125" s="1183">
        <v>7000</v>
      </c>
      <c r="C125" s="1183">
        <v>7000</v>
      </c>
      <c r="D125" s="1183">
        <v>6551</v>
      </c>
      <c r="E125" s="1183">
        <v>5431</v>
      </c>
    </row>
    <row r="126" spans="1:5" ht="15" customHeight="1" thickBot="1" x14ac:dyDescent="0.3">
      <c r="A126" s="1181" t="s">
        <v>438</v>
      </c>
      <c r="B126" s="1183"/>
      <c r="C126" s="1180"/>
      <c r="D126" s="1180"/>
      <c r="E126" s="1180"/>
    </row>
    <row r="127" spans="1:5" ht="15" customHeight="1" thickBot="1" x14ac:dyDescent="0.3">
      <c r="A127" s="1179" t="s">
        <v>441</v>
      </c>
      <c r="B127" s="1183"/>
      <c r="C127" s="1180"/>
      <c r="D127" s="1180"/>
      <c r="E127" s="1180"/>
    </row>
    <row r="128" spans="1:5" ht="15" customHeight="1" thickBot="1" x14ac:dyDescent="0.3">
      <c r="A128" s="1181" t="s">
        <v>437</v>
      </c>
      <c r="B128" s="1183"/>
      <c r="C128" s="1180"/>
      <c r="D128" s="1180"/>
      <c r="E128" s="1180"/>
    </row>
    <row r="129" spans="1:7" ht="15" customHeight="1" thickBot="1" x14ac:dyDescent="0.3">
      <c r="A129" s="1181" t="s">
        <v>438</v>
      </c>
      <c r="B129" s="1183"/>
      <c r="C129" s="1180"/>
      <c r="D129" s="1180"/>
      <c r="E129" s="1180"/>
    </row>
    <row r="130" spans="1:7" ht="15" customHeight="1" thickBot="1" x14ac:dyDescent="0.3">
      <c r="A130" s="1179" t="s">
        <v>442</v>
      </c>
      <c r="B130" s="1183"/>
      <c r="C130" s="1180"/>
      <c r="D130" s="1180"/>
      <c r="E130" s="1180"/>
    </row>
    <row r="131" spans="1:7" ht="15" customHeight="1" thickBot="1" x14ac:dyDescent="0.3">
      <c r="A131" s="1181" t="s">
        <v>437</v>
      </c>
      <c r="B131" s="1183"/>
      <c r="C131" s="1180"/>
      <c r="D131" s="1180"/>
      <c r="E131" s="1180"/>
    </row>
    <row r="132" spans="1:7" ht="15" customHeight="1" thickBot="1" x14ac:dyDescent="0.3">
      <c r="A132" s="1181" t="s">
        <v>438</v>
      </c>
      <c r="B132" s="1183"/>
      <c r="C132" s="1180"/>
      <c r="D132" s="1180"/>
      <c r="E132" s="1180"/>
    </row>
    <row r="133" spans="1:7" ht="15" customHeight="1" thickBot="1" x14ac:dyDescent="0.3">
      <c r="A133" s="1179" t="s">
        <v>443</v>
      </c>
      <c r="B133" s="1180">
        <f>SUM(B134)</f>
        <v>21900</v>
      </c>
      <c r="C133" s="1180">
        <f>SUM(C134)</f>
        <v>21900</v>
      </c>
      <c r="D133" s="1180">
        <f t="shared" ref="D133:E133" si="16">SUM(D134)</f>
        <v>21900</v>
      </c>
      <c r="E133" s="1180">
        <f t="shared" si="16"/>
        <v>21900</v>
      </c>
      <c r="G133" s="1194"/>
    </row>
    <row r="134" spans="1:7" ht="15" customHeight="1" thickBot="1" x14ac:dyDescent="0.3">
      <c r="A134" s="1181" t="s">
        <v>437</v>
      </c>
      <c r="B134" s="1183">
        <v>21900</v>
      </c>
      <c r="C134" s="1180">
        <v>21900</v>
      </c>
      <c r="D134" s="1180">
        <v>21900</v>
      </c>
      <c r="E134" s="1180">
        <v>21900</v>
      </c>
    </row>
    <row r="135" spans="1:7" ht="15" customHeight="1" thickBot="1" x14ac:dyDescent="0.3">
      <c r="A135" s="1181" t="s">
        <v>438</v>
      </c>
      <c r="B135" s="1183"/>
      <c r="C135" s="1180"/>
      <c r="D135" s="1180"/>
      <c r="E135" s="1180"/>
    </row>
    <row r="136" spans="1:7" ht="15" customHeight="1" thickBot="1" x14ac:dyDescent="0.3">
      <c r="A136" s="1179" t="s">
        <v>444</v>
      </c>
      <c r="B136" s="1183">
        <v>0</v>
      </c>
      <c r="C136" s="1180">
        <v>0</v>
      </c>
      <c r="D136" s="1180">
        <v>0</v>
      </c>
      <c r="E136" s="1180">
        <v>0</v>
      </c>
    </row>
    <row r="137" spans="1:7" ht="15" customHeight="1" thickBot="1" x14ac:dyDescent="0.3">
      <c r="A137" s="1181" t="s">
        <v>437</v>
      </c>
      <c r="B137" s="1183"/>
      <c r="C137" s="1189"/>
      <c r="D137" s="1189"/>
      <c r="E137" s="1189"/>
    </row>
    <row r="138" spans="1:7" ht="15" customHeight="1" thickBot="1" x14ac:dyDescent="0.3">
      <c r="A138" s="1181" t="s">
        <v>438</v>
      </c>
      <c r="B138" s="1183"/>
      <c r="C138" s="1190"/>
      <c r="D138" s="1189"/>
      <c r="E138" s="1189"/>
    </row>
    <row r="139" spans="1:7" ht="15" customHeight="1" thickBot="1" x14ac:dyDescent="0.3">
      <c r="A139" s="1191" t="s">
        <v>468</v>
      </c>
      <c r="B139" s="1183">
        <f>B136+B133+B130+B127+B124+B121+B118</f>
        <v>28900</v>
      </c>
      <c r="C139" s="1183">
        <f t="shared" ref="C139:E139" si="17">C136+C133+C130+C127+C124+C121+C118</f>
        <v>28900</v>
      </c>
      <c r="D139" s="1183">
        <f t="shared" si="17"/>
        <v>28451</v>
      </c>
      <c r="E139" s="1183">
        <f t="shared" si="17"/>
        <v>27331</v>
      </c>
    </row>
    <row r="140" spans="1:7" ht="15" customHeight="1" thickBot="1" x14ac:dyDescent="0.3">
      <c r="A140" s="1197" t="s">
        <v>482</v>
      </c>
      <c r="B140" s="1193">
        <f>IF(B139-B110=0,0,"Error")</f>
        <v>0</v>
      </c>
      <c r="C140" s="1193">
        <f>IF(C139-C110=0,0,"Error")</f>
        <v>0</v>
      </c>
      <c r="D140" s="1193">
        <f>IF(D139-D110=0,0,"Error")</f>
        <v>0</v>
      </c>
      <c r="E140" s="1193">
        <f>IF(E139-E110=0,0,"Error")</f>
        <v>0</v>
      </c>
    </row>
    <row r="141" spans="1:7" ht="15" hidden="1" customHeight="1" thickBot="1" x14ac:dyDescent="0.3">
      <c r="A141" s="1198" t="s">
        <v>859</v>
      </c>
      <c r="B141" s="2885" t="s">
        <v>1008</v>
      </c>
      <c r="C141" s="2891"/>
      <c r="D141" s="2891"/>
      <c r="E141" s="2892"/>
    </row>
    <row r="142" spans="1:7" ht="26.25" hidden="1" customHeight="1" thickBot="1" x14ac:dyDescent="0.3">
      <c r="A142" s="1177" t="s">
        <v>427</v>
      </c>
      <c r="B142" s="2893" t="s">
        <v>1026</v>
      </c>
      <c r="C142" s="2894"/>
      <c r="D142" s="2894"/>
      <c r="E142" s="2895"/>
    </row>
    <row r="143" spans="1:7" ht="15" hidden="1" customHeight="1" thickBot="1" x14ac:dyDescent="0.3">
      <c r="A143" s="1177" t="s">
        <v>21</v>
      </c>
      <c r="B143" s="2866" t="s">
        <v>1027</v>
      </c>
      <c r="C143" s="2867"/>
      <c r="D143" s="2867"/>
      <c r="E143" s="2868"/>
    </row>
    <row r="144" spans="1:7" ht="15" hidden="1" customHeight="1" x14ac:dyDescent="0.25">
      <c r="A144" s="2849"/>
      <c r="B144" s="1162">
        <v>2023</v>
      </c>
      <c r="C144" s="1162">
        <v>2024</v>
      </c>
      <c r="D144" s="1162">
        <v>2025</v>
      </c>
      <c r="E144" s="1162">
        <v>2026</v>
      </c>
    </row>
    <row r="145" spans="1:8" ht="15" hidden="1" customHeight="1" thickBot="1" x14ac:dyDescent="0.3">
      <c r="A145" s="2850"/>
      <c r="B145" s="1164" t="s">
        <v>22</v>
      </c>
      <c r="C145" s="1164" t="s">
        <v>23</v>
      </c>
      <c r="D145" s="1164" t="s">
        <v>23</v>
      </c>
      <c r="E145" s="1164" t="s">
        <v>23</v>
      </c>
    </row>
    <row r="146" spans="1:8" ht="15" hidden="1" customHeight="1" thickBot="1" x14ac:dyDescent="0.3">
      <c r="A146" s="1177" t="s">
        <v>33</v>
      </c>
      <c r="B146" s="1167">
        <v>1</v>
      </c>
      <c r="C146" s="1167">
        <v>0</v>
      </c>
      <c r="D146" s="1167">
        <v>0</v>
      </c>
      <c r="E146" s="1167">
        <v>0</v>
      </c>
    </row>
    <row r="147" spans="1:8" ht="15" hidden="1" customHeight="1" thickBot="1" x14ac:dyDescent="0.3">
      <c r="A147" s="1177" t="s">
        <v>431</v>
      </c>
      <c r="B147" s="1166">
        <f>B176</f>
        <v>0</v>
      </c>
      <c r="C147" s="1166">
        <f t="shared" ref="C147:E147" si="18">C176</f>
        <v>0</v>
      </c>
      <c r="D147" s="1166">
        <f t="shared" si="18"/>
        <v>0</v>
      </c>
      <c r="E147" s="1166">
        <f t="shared" si="18"/>
        <v>0</v>
      </c>
      <c r="H147" s="1200"/>
    </row>
    <row r="148" spans="1:8" ht="15" hidden="1" customHeight="1" thickBot="1" x14ac:dyDescent="0.3">
      <c r="A148" s="1177" t="s">
        <v>432</v>
      </c>
      <c r="B148" s="1166">
        <f>B147/B146</f>
        <v>0</v>
      </c>
      <c r="C148" s="1166" t="e">
        <f t="shared" ref="C148:E148" si="19">C147/C146</f>
        <v>#DIV/0!</v>
      </c>
      <c r="D148" s="1166" t="e">
        <f t="shared" si="19"/>
        <v>#DIV/0!</v>
      </c>
      <c r="E148" s="1166" t="e">
        <f t="shared" si="19"/>
        <v>#DIV/0!</v>
      </c>
    </row>
    <row r="149" spans="1:8" ht="15" hidden="1" customHeight="1" thickBot="1" x14ac:dyDescent="0.3">
      <c r="A149" s="1177" t="s">
        <v>433</v>
      </c>
      <c r="B149" s="1163" t="s">
        <v>499</v>
      </c>
      <c r="C149" s="1178">
        <f>C146/B146-1</f>
        <v>-1</v>
      </c>
      <c r="D149" s="1178" t="e">
        <f t="shared" ref="D149:E151" si="20">D146/C146-1</f>
        <v>#DIV/0!</v>
      </c>
      <c r="E149" s="1178" t="e">
        <f t="shared" si="20"/>
        <v>#DIV/0!</v>
      </c>
    </row>
    <row r="150" spans="1:8" ht="15" hidden="1" customHeight="1" thickBot="1" x14ac:dyDescent="0.3">
      <c r="A150" s="1177" t="s">
        <v>434</v>
      </c>
      <c r="B150" s="1163" t="s">
        <v>499</v>
      </c>
      <c r="C150" s="1178" t="e">
        <f>C147/B147-1</f>
        <v>#DIV/0!</v>
      </c>
      <c r="D150" s="1178" t="e">
        <f t="shared" si="20"/>
        <v>#DIV/0!</v>
      </c>
      <c r="E150" s="1178" t="e">
        <f t="shared" si="20"/>
        <v>#DIV/0!</v>
      </c>
    </row>
    <row r="151" spans="1:8" ht="15" hidden="1" customHeight="1" thickBot="1" x14ac:dyDescent="0.3">
      <c r="A151" s="1177" t="s">
        <v>47</v>
      </c>
      <c r="B151" s="1163" t="s">
        <v>499</v>
      </c>
      <c r="C151" s="1178" t="e">
        <f>C148/B148-1</f>
        <v>#DIV/0!</v>
      </c>
      <c r="D151" s="1178" t="e">
        <f t="shared" si="20"/>
        <v>#DIV/0!</v>
      </c>
      <c r="E151" s="1178" t="e">
        <f t="shared" si="20"/>
        <v>#DIV/0!</v>
      </c>
    </row>
    <row r="152" spans="1:8" ht="15" hidden="1" customHeight="1" thickBot="1" x14ac:dyDescent="0.3">
      <c r="A152" s="2860" t="s">
        <v>1028</v>
      </c>
      <c r="B152" s="2861"/>
      <c r="C152" s="2861"/>
      <c r="D152" s="2861"/>
      <c r="E152" s="2862"/>
    </row>
    <row r="153" spans="1:8" ht="15" hidden="1" customHeight="1" x14ac:dyDescent="0.25">
      <c r="A153" s="2849"/>
      <c r="B153" s="1162">
        <v>2023</v>
      </c>
      <c r="C153" s="1162">
        <v>2024</v>
      </c>
      <c r="D153" s="1162">
        <v>2025</v>
      </c>
      <c r="E153" s="1162">
        <v>2026</v>
      </c>
    </row>
    <row r="154" spans="1:8" ht="15" hidden="1" customHeight="1" thickBot="1" x14ac:dyDescent="0.3">
      <c r="A154" s="2850"/>
      <c r="B154" s="1164" t="s">
        <v>22</v>
      </c>
      <c r="C154" s="1164" t="s">
        <v>23</v>
      </c>
      <c r="D154" s="1164" t="s">
        <v>23</v>
      </c>
      <c r="E154" s="1164" t="s">
        <v>23</v>
      </c>
    </row>
    <row r="155" spans="1:8" ht="15" hidden="1" customHeight="1" thickBot="1" x14ac:dyDescent="0.3">
      <c r="A155" s="1179" t="s">
        <v>436</v>
      </c>
      <c r="B155" s="1180">
        <v>0</v>
      </c>
      <c r="C155" s="1180">
        <v>0</v>
      </c>
      <c r="D155" s="1180">
        <v>0</v>
      </c>
      <c r="E155" s="1180">
        <v>0</v>
      </c>
    </row>
    <row r="156" spans="1:8" ht="15" hidden="1" customHeight="1" thickBot="1" x14ac:dyDescent="0.3">
      <c r="A156" s="1181" t="s">
        <v>437</v>
      </c>
      <c r="B156" s="1183"/>
      <c r="C156" s="1199"/>
      <c r="D156" s="1199"/>
      <c r="E156" s="1199"/>
    </row>
    <row r="157" spans="1:8" ht="15" hidden="1" customHeight="1" thickBot="1" x14ac:dyDescent="0.3">
      <c r="A157" s="1181" t="s">
        <v>438</v>
      </c>
      <c r="B157" s="1183"/>
      <c r="C157" s="1184"/>
      <c r="D157" s="1184"/>
      <c r="E157" s="1184"/>
    </row>
    <row r="158" spans="1:8" ht="22.5" hidden="1" customHeight="1" thickBot="1" x14ac:dyDescent="0.3">
      <c r="A158" s="1179" t="s">
        <v>478</v>
      </c>
      <c r="B158" s="1180">
        <v>0</v>
      </c>
      <c r="C158" s="1180">
        <v>0</v>
      </c>
      <c r="D158" s="1180">
        <v>0</v>
      </c>
      <c r="E158" s="1180">
        <v>0</v>
      </c>
    </row>
    <row r="159" spans="1:8" ht="15" hidden="1" customHeight="1" thickBot="1" x14ac:dyDescent="0.3">
      <c r="A159" s="1181" t="s">
        <v>437</v>
      </c>
      <c r="B159" s="1183"/>
      <c r="C159" s="1180"/>
      <c r="D159" s="1180"/>
      <c r="E159" s="1180"/>
    </row>
    <row r="160" spans="1:8" ht="15" hidden="1" customHeight="1" thickBot="1" x14ac:dyDescent="0.3">
      <c r="A160" s="1181" t="s">
        <v>438</v>
      </c>
      <c r="B160" s="1183"/>
      <c r="C160" s="1180"/>
      <c r="D160" s="1180"/>
      <c r="E160" s="1180"/>
    </row>
    <row r="161" spans="1:9" ht="15" hidden="1" customHeight="1" thickBot="1" x14ac:dyDescent="0.3">
      <c r="A161" s="1179" t="s">
        <v>440</v>
      </c>
      <c r="B161" s="1183">
        <f>SUM(B162)</f>
        <v>0</v>
      </c>
      <c r="C161" s="1183">
        <f t="shared" ref="C161:E161" si="21">SUM(C162)</f>
        <v>0</v>
      </c>
      <c r="D161" s="1183">
        <f t="shared" si="21"/>
        <v>0</v>
      </c>
      <c r="E161" s="1183">
        <f t="shared" si="21"/>
        <v>0</v>
      </c>
    </row>
    <row r="162" spans="1:9" ht="15" hidden="1" customHeight="1" thickBot="1" x14ac:dyDescent="0.3">
      <c r="A162" s="1181" t="s">
        <v>437</v>
      </c>
      <c r="B162" s="1183"/>
      <c r="C162" s="1183">
        <v>0</v>
      </c>
      <c r="D162" s="1183">
        <v>0</v>
      </c>
      <c r="E162" s="1183">
        <v>0</v>
      </c>
      <c r="I162" s="1188"/>
    </row>
    <row r="163" spans="1:9" ht="15" hidden="1" customHeight="1" thickBot="1" x14ac:dyDescent="0.3">
      <c r="A163" s="1181" t="s">
        <v>438</v>
      </c>
      <c r="B163" s="1183"/>
      <c r="C163" s="1180"/>
      <c r="D163" s="1180"/>
      <c r="E163" s="1180"/>
    </row>
    <row r="164" spans="1:9" ht="15" hidden="1" customHeight="1" thickBot="1" x14ac:dyDescent="0.3">
      <c r="A164" s="1179" t="s">
        <v>441</v>
      </c>
      <c r="B164" s="1183"/>
      <c r="C164" s="1180"/>
      <c r="D164" s="1180"/>
      <c r="E164" s="1180"/>
    </row>
    <row r="165" spans="1:9" ht="15" hidden="1" customHeight="1" thickBot="1" x14ac:dyDescent="0.3">
      <c r="A165" s="1181" t="s">
        <v>437</v>
      </c>
      <c r="B165" s="1183"/>
      <c r="C165" s="1180"/>
      <c r="D165" s="1180"/>
      <c r="E165" s="1180"/>
    </row>
    <row r="166" spans="1:9" ht="15" hidden="1" customHeight="1" thickBot="1" x14ac:dyDescent="0.3">
      <c r="A166" s="1181" t="s">
        <v>438</v>
      </c>
      <c r="B166" s="1183"/>
      <c r="C166" s="1180"/>
      <c r="D166" s="1180"/>
      <c r="E166" s="1180"/>
    </row>
    <row r="167" spans="1:9" ht="15" hidden="1" customHeight="1" thickBot="1" x14ac:dyDescent="0.3">
      <c r="A167" s="1179" t="s">
        <v>442</v>
      </c>
      <c r="B167" s="1183"/>
      <c r="C167" s="1180"/>
      <c r="D167" s="1180"/>
      <c r="E167" s="1180"/>
    </row>
    <row r="168" spans="1:9" ht="15" hidden="1" customHeight="1" thickBot="1" x14ac:dyDescent="0.3">
      <c r="A168" s="1181" t="s">
        <v>437</v>
      </c>
      <c r="B168" s="1183"/>
      <c r="C168" s="1180"/>
      <c r="D168" s="1180"/>
      <c r="E168" s="1180"/>
    </row>
    <row r="169" spans="1:9" ht="15" hidden="1" customHeight="1" thickBot="1" x14ac:dyDescent="0.3">
      <c r="A169" s="1181" t="s">
        <v>438</v>
      </c>
      <c r="B169" s="1183"/>
      <c r="C169" s="1180"/>
      <c r="D169" s="1180"/>
      <c r="E169" s="1180"/>
    </row>
    <row r="170" spans="1:9" ht="15" hidden="1" customHeight="1" thickBot="1" x14ac:dyDescent="0.3">
      <c r="A170" s="1179" t="s">
        <v>443</v>
      </c>
      <c r="B170" s="1183">
        <f>SUM(B171)</f>
        <v>0</v>
      </c>
      <c r="C170" s="1183">
        <f t="shared" ref="C170:E170" si="22">SUM(C171)</f>
        <v>0</v>
      </c>
      <c r="D170" s="1183">
        <f t="shared" si="22"/>
        <v>0</v>
      </c>
      <c r="E170" s="1183">
        <f t="shared" si="22"/>
        <v>0</v>
      </c>
    </row>
    <row r="171" spans="1:9" ht="15" hidden="1" customHeight="1" thickBot="1" x14ac:dyDescent="0.3">
      <c r="A171" s="1181" t="s">
        <v>437</v>
      </c>
      <c r="B171" s="1183"/>
      <c r="C171" s="1183">
        <v>0</v>
      </c>
      <c r="D171" s="1183">
        <v>0</v>
      </c>
      <c r="E171" s="1183">
        <v>0</v>
      </c>
    </row>
    <row r="172" spans="1:9" ht="15" hidden="1" customHeight="1" thickBot="1" x14ac:dyDescent="0.3">
      <c r="A172" s="1181" t="s">
        <v>438</v>
      </c>
      <c r="B172" s="1183"/>
      <c r="C172" s="1180"/>
      <c r="D172" s="1180"/>
      <c r="E172" s="1180"/>
    </row>
    <row r="173" spans="1:9" ht="22.5" hidden="1" customHeight="1" thickBot="1" x14ac:dyDescent="0.3">
      <c r="A173" s="1179" t="s">
        <v>444</v>
      </c>
      <c r="B173" s="1183">
        <v>0</v>
      </c>
      <c r="C173" s="1180">
        <v>0</v>
      </c>
      <c r="D173" s="1180">
        <v>0</v>
      </c>
      <c r="E173" s="1180">
        <v>0</v>
      </c>
    </row>
    <row r="174" spans="1:9" ht="15" hidden="1" customHeight="1" thickBot="1" x14ac:dyDescent="0.3">
      <c r="A174" s="1181" t="s">
        <v>437</v>
      </c>
      <c r="B174" s="1183"/>
      <c r="C174" s="1189"/>
      <c r="D174" s="1189"/>
      <c r="E174" s="1189"/>
    </row>
    <row r="175" spans="1:9" ht="15" hidden="1" customHeight="1" thickBot="1" x14ac:dyDescent="0.3">
      <c r="A175" s="1181" t="s">
        <v>438</v>
      </c>
      <c r="B175" s="1183"/>
      <c r="C175" s="1190"/>
      <c r="D175" s="1189"/>
      <c r="E175" s="1189"/>
    </row>
    <row r="176" spans="1:9" ht="15" hidden="1" customHeight="1" thickBot="1" x14ac:dyDescent="0.3">
      <c r="A176" s="1191" t="s">
        <v>474</v>
      </c>
      <c r="B176" s="1183">
        <f>B173+B170+B167+B164+B161+B158+B155</f>
        <v>0</v>
      </c>
      <c r="C176" s="1183">
        <f t="shared" ref="C176:E176" si="23">C173+C170+C167+C164+C161+C158+C155</f>
        <v>0</v>
      </c>
      <c r="D176" s="1183">
        <f t="shared" si="23"/>
        <v>0</v>
      </c>
      <c r="E176" s="1183">
        <f t="shared" si="23"/>
        <v>0</v>
      </c>
    </row>
    <row r="177" spans="1:7" ht="15" hidden="1" customHeight="1" thickBot="1" x14ac:dyDescent="0.3">
      <c r="A177" s="1197" t="s">
        <v>482</v>
      </c>
      <c r="B177" s="1193">
        <f>IF(B176-B147=0,0,"Error")</f>
        <v>0</v>
      </c>
      <c r="C177" s="1193">
        <f>IF(C176-C147=0,0,"Error")</f>
        <v>0</v>
      </c>
      <c r="D177" s="1193">
        <f t="shared" ref="D177:E177" si="24">IF(D176-D147=0,0,"Error")</f>
        <v>0</v>
      </c>
      <c r="E177" s="1193">
        <f t="shared" si="24"/>
        <v>0</v>
      </c>
    </row>
    <row r="178" spans="1:7" ht="15" hidden="1" customHeight="1" thickBot="1" x14ac:dyDescent="0.3">
      <c r="A178" s="1201" t="s">
        <v>1029</v>
      </c>
      <c r="B178" s="2885" t="s">
        <v>1030</v>
      </c>
      <c r="C178" s="2886"/>
      <c r="D178" s="2886"/>
      <c r="E178" s="2887"/>
    </row>
    <row r="179" spans="1:7" ht="23.25" hidden="1" customHeight="1" thickBot="1" x14ac:dyDescent="0.3">
      <c r="A179" s="1177" t="s">
        <v>427</v>
      </c>
      <c r="B179" s="2893" t="s">
        <v>1031</v>
      </c>
      <c r="C179" s="2894"/>
      <c r="D179" s="2894"/>
      <c r="E179" s="2895"/>
    </row>
    <row r="180" spans="1:7" ht="15" hidden="1" customHeight="1" thickBot="1" x14ac:dyDescent="0.3">
      <c r="A180" s="1177" t="s">
        <v>21</v>
      </c>
      <c r="B180" s="2866" t="s">
        <v>1032</v>
      </c>
      <c r="C180" s="2867"/>
      <c r="D180" s="2867"/>
      <c r="E180" s="2868"/>
      <c r="G180" s="1194"/>
    </row>
    <row r="181" spans="1:7" ht="15" hidden="1" customHeight="1" x14ac:dyDescent="0.25">
      <c r="A181" s="2849"/>
      <c r="B181" s="1162">
        <v>2023</v>
      </c>
      <c r="C181" s="1162">
        <v>2024</v>
      </c>
      <c r="D181" s="1162">
        <v>2025</v>
      </c>
      <c r="E181" s="1162">
        <v>2026</v>
      </c>
    </row>
    <row r="182" spans="1:7" ht="15" hidden="1" customHeight="1" thickBot="1" x14ac:dyDescent="0.3">
      <c r="A182" s="2850"/>
      <c r="B182" s="1202" t="s">
        <v>22</v>
      </c>
      <c r="C182" s="1202" t="s">
        <v>23</v>
      </c>
      <c r="D182" s="1202" t="s">
        <v>23</v>
      </c>
      <c r="E182" s="1202" t="s">
        <v>23</v>
      </c>
    </row>
    <row r="183" spans="1:7" ht="15" hidden="1" customHeight="1" thickBot="1" x14ac:dyDescent="0.3">
      <c r="A183" s="1177" t="s">
        <v>33</v>
      </c>
      <c r="B183" s="1168"/>
      <c r="C183" s="1168">
        <v>0</v>
      </c>
      <c r="D183" s="1168">
        <v>0</v>
      </c>
      <c r="E183" s="1168">
        <v>0</v>
      </c>
    </row>
    <row r="184" spans="1:7" ht="15" hidden="1" customHeight="1" thickBot="1" x14ac:dyDescent="0.3">
      <c r="A184" s="1177" t="s">
        <v>431</v>
      </c>
      <c r="B184" s="1166">
        <f>B213</f>
        <v>0</v>
      </c>
      <c r="C184" s="1166">
        <f t="shared" ref="C184:F184" si="25">C213</f>
        <v>0</v>
      </c>
      <c r="D184" s="1166">
        <f t="shared" si="25"/>
        <v>0</v>
      </c>
      <c r="E184" s="1166">
        <f t="shared" si="25"/>
        <v>0</v>
      </c>
      <c r="F184" s="1166">
        <f t="shared" si="25"/>
        <v>0</v>
      </c>
      <c r="G184" s="1203"/>
    </row>
    <row r="185" spans="1:7" ht="15" hidden="1" customHeight="1" thickBot="1" x14ac:dyDescent="0.3">
      <c r="A185" s="1177" t="s">
        <v>432</v>
      </c>
      <c r="B185" s="1166" t="e">
        <f>B184/B183</f>
        <v>#DIV/0!</v>
      </c>
      <c r="C185" s="1166" t="e">
        <f>C184/C183</f>
        <v>#DIV/0!</v>
      </c>
      <c r="D185" s="1166" t="e">
        <f>D184/D183</f>
        <v>#DIV/0!</v>
      </c>
      <c r="E185" s="1166" t="e">
        <f>E184/E183</f>
        <v>#DIV/0!</v>
      </c>
    </row>
    <row r="186" spans="1:7" ht="15" hidden="1" customHeight="1" thickBot="1" x14ac:dyDescent="0.3">
      <c r="A186" s="1177" t="s">
        <v>433</v>
      </c>
      <c r="B186" s="1163"/>
      <c r="C186" s="1178" t="e">
        <f>C183/B183-1</f>
        <v>#DIV/0!</v>
      </c>
      <c r="D186" s="1178" t="e">
        <f>D183/C183-1</f>
        <v>#DIV/0!</v>
      </c>
      <c r="E186" s="1178" t="e">
        <f>E183/D183-1</f>
        <v>#DIV/0!</v>
      </c>
    </row>
    <row r="187" spans="1:7" ht="15" hidden="1" customHeight="1" thickBot="1" x14ac:dyDescent="0.3">
      <c r="A187" s="1177" t="s">
        <v>434</v>
      </c>
      <c r="B187" s="1163"/>
      <c r="C187" s="1178" t="e">
        <f>C184/B184-1</f>
        <v>#DIV/0!</v>
      </c>
      <c r="D187" s="1178" t="e">
        <f t="shared" ref="D187:E188" si="26">D184/C184-1</f>
        <v>#DIV/0!</v>
      </c>
      <c r="E187" s="1178" t="e">
        <f t="shared" si="26"/>
        <v>#DIV/0!</v>
      </c>
    </row>
    <row r="188" spans="1:7" ht="15" hidden="1" customHeight="1" thickBot="1" x14ac:dyDescent="0.3">
      <c r="A188" s="1177" t="s">
        <v>47</v>
      </c>
      <c r="B188" s="1163"/>
      <c r="C188" s="1178" t="e">
        <f>C185/B185-1</f>
        <v>#DIV/0!</v>
      </c>
      <c r="D188" s="1178" t="e">
        <f t="shared" si="26"/>
        <v>#DIV/0!</v>
      </c>
      <c r="E188" s="1178" t="e">
        <f t="shared" si="26"/>
        <v>#DIV/0!</v>
      </c>
    </row>
    <row r="189" spans="1:7" ht="15" hidden="1" customHeight="1" thickBot="1" x14ac:dyDescent="0.3">
      <c r="A189" s="2860" t="s">
        <v>1033</v>
      </c>
      <c r="B189" s="2861"/>
      <c r="C189" s="2861"/>
      <c r="D189" s="2861"/>
      <c r="E189" s="2862"/>
    </row>
    <row r="190" spans="1:7" ht="15" hidden="1" customHeight="1" x14ac:dyDescent="0.25">
      <c r="A190" s="2849"/>
      <c r="B190" s="1162">
        <v>2023</v>
      </c>
      <c r="C190" s="1162">
        <v>2024</v>
      </c>
      <c r="D190" s="1162">
        <v>2025</v>
      </c>
      <c r="E190" s="1162">
        <v>2026</v>
      </c>
    </row>
    <row r="191" spans="1:7" ht="15" hidden="1" customHeight="1" thickBot="1" x14ac:dyDescent="0.3">
      <c r="A191" s="2850"/>
      <c r="B191" s="1164" t="s">
        <v>22</v>
      </c>
      <c r="C191" s="1164" t="s">
        <v>23</v>
      </c>
      <c r="D191" s="1164" t="s">
        <v>23</v>
      </c>
      <c r="E191" s="1164" t="s">
        <v>23</v>
      </c>
    </row>
    <row r="192" spans="1:7" ht="15" hidden="1" customHeight="1" thickBot="1" x14ac:dyDescent="0.3">
      <c r="A192" s="1179" t="s">
        <v>436</v>
      </c>
      <c r="B192" s="1180">
        <v>0</v>
      </c>
      <c r="C192" s="1180">
        <v>0</v>
      </c>
      <c r="D192" s="1180">
        <v>0</v>
      </c>
      <c r="E192" s="1180">
        <v>0</v>
      </c>
    </row>
    <row r="193" spans="1:5" ht="15" hidden="1" customHeight="1" thickBot="1" x14ac:dyDescent="0.3">
      <c r="A193" s="1181" t="s">
        <v>437</v>
      </c>
      <c r="B193" s="1183">
        <v>0</v>
      </c>
      <c r="C193" s="1180">
        <v>0</v>
      </c>
      <c r="D193" s="1180">
        <v>0</v>
      </c>
      <c r="E193" s="1180">
        <v>0</v>
      </c>
    </row>
    <row r="194" spans="1:5" ht="15" hidden="1" customHeight="1" thickBot="1" x14ac:dyDescent="0.3">
      <c r="A194" s="1181" t="s">
        <v>438</v>
      </c>
      <c r="B194" s="1183"/>
      <c r="C194" s="1184"/>
      <c r="D194" s="1184"/>
      <c r="E194" s="1184"/>
    </row>
    <row r="195" spans="1:5" ht="15" hidden="1" customHeight="1" thickBot="1" x14ac:dyDescent="0.3">
      <c r="A195" s="1179" t="s">
        <v>478</v>
      </c>
      <c r="B195" s="1180">
        <v>0</v>
      </c>
      <c r="C195" s="1180">
        <v>0</v>
      </c>
      <c r="D195" s="1180">
        <v>0</v>
      </c>
      <c r="E195" s="1180">
        <v>0</v>
      </c>
    </row>
    <row r="196" spans="1:5" ht="15" hidden="1" customHeight="1" thickBot="1" x14ac:dyDescent="0.3">
      <c r="A196" s="1181" t="s">
        <v>437</v>
      </c>
      <c r="B196" s="1183"/>
      <c r="C196" s="1180"/>
      <c r="D196" s="1180"/>
      <c r="E196" s="1180"/>
    </row>
    <row r="197" spans="1:5" ht="15" hidden="1" customHeight="1" thickBot="1" x14ac:dyDescent="0.3">
      <c r="A197" s="1181" t="s">
        <v>438</v>
      </c>
      <c r="B197" s="1183"/>
      <c r="C197" s="1180"/>
      <c r="D197" s="1180"/>
      <c r="E197" s="1180"/>
    </row>
    <row r="198" spans="1:5" ht="15" hidden="1" customHeight="1" thickBot="1" x14ac:dyDescent="0.3">
      <c r="A198" s="1179" t="s">
        <v>440</v>
      </c>
      <c r="B198" s="1166">
        <f>B199</f>
        <v>0</v>
      </c>
      <c r="C198" s="1166">
        <f t="shared" ref="C198:E198" si="27">C199</f>
        <v>0</v>
      </c>
      <c r="D198" s="1166">
        <f t="shared" si="27"/>
        <v>0</v>
      </c>
      <c r="E198" s="1166">
        <f t="shared" si="27"/>
        <v>0</v>
      </c>
    </row>
    <row r="199" spans="1:5" ht="15" hidden="1" customHeight="1" thickBot="1" x14ac:dyDescent="0.3">
      <c r="A199" s="1181" t="s">
        <v>437</v>
      </c>
      <c r="B199" s="1167"/>
      <c r="C199" s="1167">
        <v>0</v>
      </c>
      <c r="D199" s="1167">
        <v>0</v>
      </c>
      <c r="E199" s="1167">
        <v>0</v>
      </c>
    </row>
    <row r="200" spans="1:5" ht="15" hidden="1" customHeight="1" thickBot="1" x14ac:dyDescent="0.3">
      <c r="A200" s="1181" t="s">
        <v>438</v>
      </c>
      <c r="B200" s="1183"/>
      <c r="C200" s="1180"/>
      <c r="D200" s="1180"/>
      <c r="E200" s="1180"/>
    </row>
    <row r="201" spans="1:5" ht="15" hidden="1" customHeight="1" thickBot="1" x14ac:dyDescent="0.3">
      <c r="A201" s="1179" t="s">
        <v>441</v>
      </c>
      <c r="B201" s="1183"/>
      <c r="C201" s="1180"/>
      <c r="D201" s="1180"/>
      <c r="E201" s="1180"/>
    </row>
    <row r="202" spans="1:5" ht="15" hidden="1" customHeight="1" thickBot="1" x14ac:dyDescent="0.3">
      <c r="A202" s="1181" t="s">
        <v>437</v>
      </c>
      <c r="B202" s="1183"/>
      <c r="C202" s="1180"/>
      <c r="D202" s="1180"/>
      <c r="E202" s="1180"/>
    </row>
    <row r="203" spans="1:5" ht="15" hidden="1" customHeight="1" thickBot="1" x14ac:dyDescent="0.3">
      <c r="A203" s="1181" t="s">
        <v>438</v>
      </c>
      <c r="B203" s="1183"/>
      <c r="C203" s="1180"/>
      <c r="D203" s="1180"/>
      <c r="E203" s="1180"/>
    </row>
    <row r="204" spans="1:5" ht="15" hidden="1" customHeight="1" thickBot="1" x14ac:dyDescent="0.3">
      <c r="A204" s="1179" t="s">
        <v>442</v>
      </c>
      <c r="B204" s="1183"/>
      <c r="C204" s="1180"/>
      <c r="D204" s="1180"/>
      <c r="E204" s="1180"/>
    </row>
    <row r="205" spans="1:5" ht="15" hidden="1" customHeight="1" thickBot="1" x14ac:dyDescent="0.3">
      <c r="A205" s="1181" t="s">
        <v>437</v>
      </c>
      <c r="B205" s="1183"/>
      <c r="C205" s="1180"/>
      <c r="D205" s="1180"/>
      <c r="E205" s="1180"/>
    </row>
    <row r="206" spans="1:5" ht="15" hidden="1" customHeight="1" thickBot="1" x14ac:dyDescent="0.3">
      <c r="A206" s="1181" t="s">
        <v>438</v>
      </c>
      <c r="B206" s="1183"/>
      <c r="C206" s="1180"/>
      <c r="D206" s="1180"/>
      <c r="E206" s="1180"/>
    </row>
    <row r="207" spans="1:5" ht="15" hidden="1" customHeight="1" thickBot="1" x14ac:dyDescent="0.3">
      <c r="A207" s="1179" t="s">
        <v>443</v>
      </c>
      <c r="B207" s="1183">
        <v>0</v>
      </c>
      <c r="C207" s="1180">
        <v>0</v>
      </c>
      <c r="D207" s="1180">
        <v>0</v>
      </c>
      <c r="E207" s="1180">
        <v>0</v>
      </c>
    </row>
    <row r="208" spans="1:5" ht="15" hidden="1" customHeight="1" thickBot="1" x14ac:dyDescent="0.3">
      <c r="A208" s="1181" t="s">
        <v>437</v>
      </c>
      <c r="B208" s="1183"/>
      <c r="C208" s="1180"/>
      <c r="D208" s="1180"/>
      <c r="E208" s="1180"/>
    </row>
    <row r="209" spans="1:5" ht="15" hidden="1" customHeight="1" thickBot="1" x14ac:dyDescent="0.3">
      <c r="A209" s="1181" t="s">
        <v>438</v>
      </c>
      <c r="B209" s="1183"/>
      <c r="C209" s="1180"/>
      <c r="D209" s="1180"/>
      <c r="E209" s="1180"/>
    </row>
    <row r="210" spans="1:5" ht="15" hidden="1" customHeight="1" thickBot="1" x14ac:dyDescent="0.3">
      <c r="A210" s="1179" t="s">
        <v>444</v>
      </c>
      <c r="B210" s="1183"/>
      <c r="C210" s="1180"/>
      <c r="D210" s="1180"/>
      <c r="E210" s="1180"/>
    </row>
    <row r="211" spans="1:5" ht="15" hidden="1" customHeight="1" thickBot="1" x14ac:dyDescent="0.3">
      <c r="A211" s="1181" t="s">
        <v>437</v>
      </c>
      <c r="B211" s="1183"/>
      <c r="C211" s="1180"/>
      <c r="D211" s="1180"/>
      <c r="E211" s="1180"/>
    </row>
    <row r="212" spans="1:5" ht="15" hidden="1" customHeight="1" thickBot="1" x14ac:dyDescent="0.3">
      <c r="A212" s="1181" t="s">
        <v>438</v>
      </c>
      <c r="B212" s="1183"/>
      <c r="C212" s="1180"/>
      <c r="D212" s="1180"/>
      <c r="E212" s="1180"/>
    </row>
    <row r="213" spans="1:5" ht="15" hidden="1" customHeight="1" thickBot="1" x14ac:dyDescent="0.3">
      <c r="A213" s="1196" t="s">
        <v>1034</v>
      </c>
      <c r="B213" s="1183">
        <f>B210+B207+B204+B201+B198+B195+B192</f>
        <v>0</v>
      </c>
      <c r="C213" s="1183">
        <f>C210+C207+C204+C201+C198+C195+C192</f>
        <v>0</v>
      </c>
      <c r="D213" s="1183">
        <f t="shared" ref="D213:E213" si="28">D210+D207+D204+D201+D198+D195+D192</f>
        <v>0</v>
      </c>
      <c r="E213" s="1183">
        <f t="shared" si="28"/>
        <v>0</v>
      </c>
    </row>
    <row r="214" spans="1:5" ht="15" hidden="1" customHeight="1" thickBot="1" x14ac:dyDescent="0.3">
      <c r="A214" s="1197" t="s">
        <v>482</v>
      </c>
      <c r="B214" s="1193">
        <f>IF(B213-B184=0,0,"Error")</f>
        <v>0</v>
      </c>
      <c r="C214" s="1193">
        <f>IF(C213-C184=0,0,"Error")</f>
        <v>0</v>
      </c>
      <c r="D214" s="1193">
        <f>IF(D213-D184=0,0,"Error")</f>
        <v>0</v>
      </c>
      <c r="E214" s="1193">
        <f>IF(E213-E184=0,0,"Error")</f>
        <v>0</v>
      </c>
    </row>
    <row r="215" spans="1:5" ht="15" customHeight="1" thickBot="1" x14ac:dyDescent="0.3">
      <c r="A215" s="1175" t="s">
        <v>859</v>
      </c>
      <c r="B215" s="2885" t="s">
        <v>1035</v>
      </c>
      <c r="C215" s="2891"/>
      <c r="D215" s="2891"/>
      <c r="E215" s="2892"/>
    </row>
    <row r="216" spans="1:5" ht="21.75" customHeight="1" thickBot="1" x14ac:dyDescent="0.3">
      <c r="A216" s="1177" t="s">
        <v>427</v>
      </c>
      <c r="B216" s="2893" t="s">
        <v>1036</v>
      </c>
      <c r="C216" s="2894"/>
      <c r="D216" s="2894"/>
      <c r="E216" s="2895"/>
    </row>
    <row r="217" spans="1:5" ht="15" customHeight="1" thickBot="1" x14ac:dyDescent="0.3">
      <c r="A217" s="1177" t="s">
        <v>21</v>
      </c>
      <c r="B217" s="2866" t="s">
        <v>1037</v>
      </c>
      <c r="C217" s="2867"/>
      <c r="D217" s="2867"/>
      <c r="E217" s="2868"/>
    </row>
    <row r="218" spans="1:5" ht="15" customHeight="1" x14ac:dyDescent="0.25">
      <c r="A218" s="2849"/>
      <c r="B218" s="1162">
        <v>2023</v>
      </c>
      <c r="C218" s="1162">
        <v>2024</v>
      </c>
      <c r="D218" s="1162">
        <v>2025</v>
      </c>
      <c r="E218" s="1162">
        <v>2026</v>
      </c>
    </row>
    <row r="219" spans="1:5" ht="15" customHeight="1" thickBot="1" x14ac:dyDescent="0.3">
      <c r="A219" s="2850"/>
      <c r="B219" s="1164" t="s">
        <v>22</v>
      </c>
      <c r="C219" s="1164" t="s">
        <v>23</v>
      </c>
      <c r="D219" s="1164" t="s">
        <v>23</v>
      </c>
      <c r="E219" s="1164" t="s">
        <v>23</v>
      </c>
    </row>
    <row r="220" spans="1:5" ht="15" customHeight="1" thickBot="1" x14ac:dyDescent="0.3">
      <c r="A220" s="1177" t="s">
        <v>33</v>
      </c>
      <c r="B220" s="1168">
        <v>28</v>
      </c>
      <c r="C220" s="1168">
        <v>120</v>
      </c>
      <c r="D220" s="1168">
        <v>120</v>
      </c>
      <c r="E220" s="1168">
        <v>120</v>
      </c>
    </row>
    <row r="221" spans="1:5" ht="15" customHeight="1" thickBot="1" x14ac:dyDescent="0.3">
      <c r="A221" s="1177" t="s">
        <v>431</v>
      </c>
      <c r="B221" s="1166">
        <f>B250</f>
        <v>2948</v>
      </c>
      <c r="C221" s="1166">
        <f t="shared" ref="C221:E221" si="29">C250</f>
        <v>2948</v>
      </c>
      <c r="D221" s="1166">
        <f t="shared" si="29"/>
        <v>2866</v>
      </c>
      <c r="E221" s="1166">
        <f t="shared" si="29"/>
        <v>2376</v>
      </c>
    </row>
    <row r="222" spans="1:5" ht="15" customHeight="1" thickBot="1" x14ac:dyDescent="0.3">
      <c r="A222" s="1177" t="s">
        <v>432</v>
      </c>
      <c r="B222" s="1166">
        <f>B221/B220</f>
        <v>105.28571428571429</v>
      </c>
      <c r="C222" s="1166">
        <f t="shared" ref="C222:E222" si="30">C221/C220</f>
        <v>24.566666666666666</v>
      </c>
      <c r="D222" s="1166">
        <f t="shared" si="30"/>
        <v>23.883333333333333</v>
      </c>
      <c r="E222" s="1166">
        <f t="shared" si="30"/>
        <v>19.8</v>
      </c>
    </row>
    <row r="223" spans="1:5" ht="15" customHeight="1" thickBot="1" x14ac:dyDescent="0.3">
      <c r="A223" s="1177" t="s">
        <v>433</v>
      </c>
      <c r="B223" s="1163" t="s">
        <v>499</v>
      </c>
      <c r="C223" s="1178">
        <f>C220/B220-1</f>
        <v>3.2857142857142856</v>
      </c>
      <c r="D223" s="1178">
        <f t="shared" ref="D223:E225" si="31">D220/C220-1</f>
        <v>0</v>
      </c>
      <c r="E223" s="1178">
        <f t="shared" si="31"/>
        <v>0</v>
      </c>
    </row>
    <row r="224" spans="1:5" ht="15" customHeight="1" thickBot="1" x14ac:dyDescent="0.3">
      <c r="A224" s="1177" t="s">
        <v>434</v>
      </c>
      <c r="B224" s="1163" t="s">
        <v>499</v>
      </c>
      <c r="C224" s="1178">
        <f>C221/B221-1</f>
        <v>0</v>
      </c>
      <c r="D224" s="1178">
        <f t="shared" si="31"/>
        <v>-2.7815468113975617E-2</v>
      </c>
      <c r="E224" s="1178">
        <f t="shared" si="31"/>
        <v>-0.17096999302163296</v>
      </c>
    </row>
    <row r="225" spans="1:9" ht="15" customHeight="1" thickBot="1" x14ac:dyDescent="0.3">
      <c r="A225" s="1177" t="s">
        <v>47</v>
      </c>
      <c r="B225" s="1163" t="s">
        <v>499</v>
      </c>
      <c r="C225" s="1178">
        <f>C222/B222-1</f>
        <v>-0.76666666666666672</v>
      </c>
      <c r="D225" s="1178">
        <f t="shared" si="31"/>
        <v>-2.7815468113975617E-2</v>
      </c>
      <c r="E225" s="1178">
        <f t="shared" si="31"/>
        <v>-0.17096999302163285</v>
      </c>
    </row>
    <row r="226" spans="1:9" ht="15" customHeight="1" thickBot="1" x14ac:dyDescent="0.3">
      <c r="A226" s="2860" t="s">
        <v>1038</v>
      </c>
      <c r="B226" s="2861"/>
      <c r="C226" s="2861"/>
      <c r="D226" s="2861"/>
      <c r="E226" s="2862"/>
    </row>
    <row r="227" spans="1:9" ht="15" customHeight="1" x14ac:dyDescent="0.25">
      <c r="A227" s="2849"/>
      <c r="B227" s="1162">
        <v>2023</v>
      </c>
      <c r="C227" s="1162">
        <v>2024</v>
      </c>
      <c r="D227" s="1162">
        <v>2025</v>
      </c>
      <c r="E227" s="1162">
        <v>2026</v>
      </c>
    </row>
    <row r="228" spans="1:9" ht="15" customHeight="1" thickBot="1" x14ac:dyDescent="0.3">
      <c r="A228" s="2850"/>
      <c r="B228" s="1164" t="s">
        <v>22</v>
      </c>
      <c r="C228" s="1164" t="s">
        <v>23</v>
      </c>
      <c r="D228" s="1164" t="s">
        <v>23</v>
      </c>
      <c r="E228" s="1164" t="s">
        <v>23</v>
      </c>
    </row>
    <row r="229" spans="1:9" ht="15" customHeight="1" thickBot="1" x14ac:dyDescent="0.3">
      <c r="A229" s="1179" t="s">
        <v>436</v>
      </c>
      <c r="B229" s="1180">
        <v>0</v>
      </c>
      <c r="C229" s="1180">
        <v>0</v>
      </c>
      <c r="D229" s="1180">
        <v>0</v>
      </c>
      <c r="E229" s="1180">
        <v>0</v>
      </c>
    </row>
    <row r="230" spans="1:9" ht="15" customHeight="1" thickBot="1" x14ac:dyDescent="0.3">
      <c r="A230" s="1181" t="s">
        <v>437</v>
      </c>
      <c r="B230" s="1183"/>
      <c r="C230" s="1199"/>
      <c r="D230" s="1199"/>
      <c r="E230" s="1199"/>
    </row>
    <row r="231" spans="1:9" ht="15" customHeight="1" thickBot="1" x14ac:dyDescent="0.3">
      <c r="A231" s="1181" t="s">
        <v>438</v>
      </c>
      <c r="B231" s="1183"/>
      <c r="C231" s="1184"/>
      <c r="D231" s="1184"/>
      <c r="E231" s="1184"/>
    </row>
    <row r="232" spans="1:9" ht="23.25" customHeight="1" thickBot="1" x14ac:dyDescent="0.3">
      <c r="A232" s="1179" t="s">
        <v>478</v>
      </c>
      <c r="B232" s="1180">
        <v>0</v>
      </c>
      <c r="C232" s="1180">
        <v>0</v>
      </c>
      <c r="D232" s="1180">
        <v>0</v>
      </c>
      <c r="E232" s="1180">
        <v>0</v>
      </c>
    </row>
    <row r="233" spans="1:9" ht="15" customHeight="1" thickBot="1" x14ac:dyDescent="0.3">
      <c r="A233" s="1181" t="s">
        <v>437</v>
      </c>
      <c r="B233" s="1183"/>
      <c r="C233" s="1180"/>
      <c r="D233" s="1180"/>
      <c r="E233" s="1180"/>
    </row>
    <row r="234" spans="1:9" ht="15" customHeight="1" thickBot="1" x14ac:dyDescent="0.3">
      <c r="A234" s="1181" t="s">
        <v>438</v>
      </c>
      <c r="B234" s="1183"/>
      <c r="C234" s="1180"/>
      <c r="D234" s="1180"/>
      <c r="E234" s="1180"/>
      <c r="H234" s="1158"/>
      <c r="I234" s="1158"/>
    </row>
    <row r="235" spans="1:9" ht="15" customHeight="1" thickBot="1" x14ac:dyDescent="0.3">
      <c r="A235" s="1179" t="s">
        <v>440</v>
      </c>
      <c r="B235" s="1183">
        <f>B236</f>
        <v>2948</v>
      </c>
      <c r="C235" s="1183">
        <f t="shared" ref="C235:E235" si="32">C236</f>
        <v>2948</v>
      </c>
      <c r="D235" s="1183">
        <f t="shared" si="32"/>
        <v>2866</v>
      </c>
      <c r="E235" s="1183">
        <f t="shared" si="32"/>
        <v>2376</v>
      </c>
      <c r="H235" s="1158"/>
      <c r="I235" s="1158"/>
    </row>
    <row r="236" spans="1:9" ht="15" customHeight="1" thickBot="1" x14ac:dyDescent="0.3">
      <c r="A236" s="1181" t="s">
        <v>437</v>
      </c>
      <c r="B236" s="1182">
        <v>2948</v>
      </c>
      <c r="C236" s="1183">
        <v>2948</v>
      </c>
      <c r="D236" s="1183">
        <v>2866</v>
      </c>
      <c r="E236" s="1183">
        <v>2376</v>
      </c>
      <c r="H236" s="1158"/>
      <c r="I236" s="1158"/>
    </row>
    <row r="237" spans="1:9" ht="15" customHeight="1" thickBot="1" x14ac:dyDescent="0.3">
      <c r="A237" s="1181" t="s">
        <v>438</v>
      </c>
      <c r="B237" s="1183"/>
      <c r="C237" s="1180"/>
      <c r="D237" s="1180"/>
      <c r="E237" s="1180"/>
      <c r="H237" s="1158"/>
      <c r="I237" s="1158"/>
    </row>
    <row r="238" spans="1:9" ht="15" customHeight="1" thickBot="1" x14ac:dyDescent="0.3">
      <c r="A238" s="1179" t="s">
        <v>441</v>
      </c>
      <c r="B238" s="1183"/>
      <c r="C238" s="1180"/>
      <c r="D238" s="1180"/>
      <c r="E238" s="1180"/>
      <c r="H238" s="1158"/>
      <c r="I238" s="1158"/>
    </row>
    <row r="239" spans="1:9" ht="15" customHeight="1" thickBot="1" x14ac:dyDescent="0.3">
      <c r="A239" s="1181" t="s">
        <v>437</v>
      </c>
      <c r="B239" s="1183"/>
      <c r="C239" s="1180"/>
      <c r="D239" s="1180"/>
      <c r="E239" s="1180"/>
      <c r="H239" s="1158"/>
      <c r="I239" s="1158"/>
    </row>
    <row r="240" spans="1:9" ht="15" customHeight="1" thickBot="1" x14ac:dyDescent="0.3">
      <c r="A240" s="1181" t="s">
        <v>438</v>
      </c>
      <c r="B240" s="1183"/>
      <c r="C240" s="1180"/>
      <c r="D240" s="1180"/>
      <c r="E240" s="1180"/>
      <c r="H240" s="1158"/>
      <c r="I240" s="1158"/>
    </row>
    <row r="241" spans="1:5" ht="15" customHeight="1" thickBot="1" x14ac:dyDescent="0.3">
      <c r="A241" s="1179" t="s">
        <v>442</v>
      </c>
      <c r="B241" s="1183"/>
      <c r="C241" s="1180"/>
      <c r="D241" s="1180"/>
      <c r="E241" s="1180"/>
    </row>
    <row r="242" spans="1:5" ht="15" customHeight="1" thickBot="1" x14ac:dyDescent="0.3">
      <c r="A242" s="1181" t="s">
        <v>437</v>
      </c>
      <c r="B242" s="1183"/>
      <c r="C242" s="1180"/>
      <c r="D242" s="1180"/>
      <c r="E242" s="1180"/>
    </row>
    <row r="243" spans="1:5" ht="15" customHeight="1" thickBot="1" x14ac:dyDescent="0.3">
      <c r="A243" s="1181" t="s">
        <v>438</v>
      </c>
      <c r="B243" s="1183"/>
      <c r="C243" s="1180"/>
      <c r="D243" s="1180"/>
      <c r="E243" s="1180"/>
    </row>
    <row r="244" spans="1:5" ht="15" customHeight="1" thickBot="1" x14ac:dyDescent="0.3">
      <c r="A244" s="1179" t="s">
        <v>443</v>
      </c>
      <c r="B244" s="1183">
        <v>0</v>
      </c>
      <c r="C244" s="1180">
        <v>0</v>
      </c>
      <c r="D244" s="1180">
        <v>0</v>
      </c>
      <c r="E244" s="1180">
        <v>0</v>
      </c>
    </row>
    <row r="245" spans="1:5" ht="15" customHeight="1" thickBot="1" x14ac:dyDescent="0.3">
      <c r="A245" s="1181" t="s">
        <v>437</v>
      </c>
      <c r="B245" s="1183">
        <v>0</v>
      </c>
      <c r="C245" s="1180">
        <v>0</v>
      </c>
      <c r="D245" s="1180">
        <v>0</v>
      </c>
      <c r="E245" s="1180">
        <v>0</v>
      </c>
    </row>
    <row r="246" spans="1:5" ht="15" customHeight="1" thickBot="1" x14ac:dyDescent="0.3">
      <c r="A246" s="1181" t="s">
        <v>438</v>
      </c>
      <c r="B246" s="1183"/>
      <c r="C246" s="1180"/>
      <c r="D246" s="1180"/>
      <c r="E246" s="1180"/>
    </row>
    <row r="247" spans="1:5" ht="15" customHeight="1" thickBot="1" x14ac:dyDescent="0.3">
      <c r="A247" s="1179" t="s">
        <v>444</v>
      </c>
      <c r="B247" s="1183">
        <v>0</v>
      </c>
      <c r="C247" s="1180">
        <v>0</v>
      </c>
      <c r="D247" s="1180">
        <v>0</v>
      </c>
      <c r="E247" s="1180">
        <v>0</v>
      </c>
    </row>
    <row r="248" spans="1:5" ht="15" customHeight="1" thickBot="1" x14ac:dyDescent="0.3">
      <c r="A248" s="1181" t="s">
        <v>437</v>
      </c>
      <c r="B248" s="1183"/>
      <c r="C248" s="1189"/>
      <c r="D248" s="1189"/>
      <c r="E248" s="1189"/>
    </row>
    <row r="249" spans="1:5" ht="15" customHeight="1" thickBot="1" x14ac:dyDescent="0.3">
      <c r="A249" s="1181" t="s">
        <v>438</v>
      </c>
      <c r="B249" s="1183"/>
      <c r="C249" s="1190"/>
      <c r="D249" s="1189"/>
      <c r="E249" s="1189"/>
    </row>
    <row r="250" spans="1:5" ht="15" customHeight="1" thickBot="1" x14ac:dyDescent="0.3">
      <c r="A250" s="1191" t="s">
        <v>474</v>
      </c>
      <c r="B250" s="1183">
        <f>B247+B244+B241+B238+B235+B232+B229</f>
        <v>2948</v>
      </c>
      <c r="C250" s="1183">
        <f>C247+C244+C241+C238+C235+C232+C229</f>
        <v>2948</v>
      </c>
      <c r="D250" s="1183">
        <f t="shared" ref="D250:E250" si="33">D247+D244+D241+D238+D235+D232+D229</f>
        <v>2866</v>
      </c>
      <c r="E250" s="1183">
        <f t="shared" si="33"/>
        <v>2376</v>
      </c>
    </row>
    <row r="251" spans="1:5" ht="15" hidden="1" customHeight="1" thickBot="1" x14ac:dyDescent="0.3">
      <c r="A251" s="1197" t="s">
        <v>482</v>
      </c>
      <c r="B251" s="1193">
        <v>0</v>
      </c>
      <c r="C251" s="1193">
        <f>IF(C250-C221=0,0,"Error")</f>
        <v>0</v>
      </c>
      <c r="D251" s="1193">
        <f>IF(D250-D221=0,0,"Error")</f>
        <v>0</v>
      </c>
      <c r="E251" s="1193">
        <f>IF(E250-E221=0,0,"Error")</f>
        <v>0</v>
      </c>
    </row>
    <row r="252" spans="1:5" ht="15" hidden="1" customHeight="1" thickBot="1" x14ac:dyDescent="0.3">
      <c r="A252" s="1175" t="s">
        <v>874</v>
      </c>
      <c r="B252" s="2885" t="s">
        <v>1039</v>
      </c>
      <c r="C252" s="2891"/>
      <c r="D252" s="2891"/>
      <c r="E252" s="2892"/>
    </row>
    <row r="253" spans="1:5" ht="27" hidden="1" customHeight="1" thickBot="1" x14ac:dyDescent="0.3">
      <c r="A253" s="1177" t="s">
        <v>427</v>
      </c>
      <c r="B253" s="2893" t="s">
        <v>1040</v>
      </c>
      <c r="C253" s="2894"/>
      <c r="D253" s="2894"/>
      <c r="E253" s="2895"/>
    </row>
    <row r="254" spans="1:5" ht="15" hidden="1" customHeight="1" thickBot="1" x14ac:dyDescent="0.3">
      <c r="A254" s="1177" t="s">
        <v>21</v>
      </c>
      <c r="B254" s="2866" t="s">
        <v>1041</v>
      </c>
      <c r="C254" s="2867"/>
      <c r="D254" s="2867"/>
      <c r="E254" s="2868"/>
    </row>
    <row r="255" spans="1:5" ht="15" hidden="1" customHeight="1" x14ac:dyDescent="0.25">
      <c r="A255" s="2849"/>
      <c r="B255" s="1162">
        <v>2023</v>
      </c>
      <c r="C255" s="1162">
        <v>2024</v>
      </c>
      <c r="D255" s="1162">
        <v>2025</v>
      </c>
      <c r="E255" s="1162">
        <v>2026</v>
      </c>
    </row>
    <row r="256" spans="1:5" ht="15" hidden="1" customHeight="1" thickBot="1" x14ac:dyDescent="0.3">
      <c r="A256" s="2850"/>
      <c r="B256" s="1164" t="s">
        <v>22</v>
      </c>
      <c r="C256" s="1164" t="s">
        <v>23</v>
      </c>
      <c r="D256" s="1164" t="s">
        <v>23</v>
      </c>
      <c r="E256" s="1164" t="s">
        <v>23</v>
      </c>
    </row>
    <row r="257" spans="1:7" ht="15" hidden="1" customHeight="1" thickBot="1" x14ac:dyDescent="0.3">
      <c r="A257" s="1177" t="s">
        <v>33</v>
      </c>
      <c r="B257" s="1167">
        <v>60</v>
      </c>
      <c r="C257" s="1167">
        <v>0</v>
      </c>
      <c r="D257" s="1167">
        <v>0</v>
      </c>
      <c r="E257" s="1167">
        <v>0</v>
      </c>
    </row>
    <row r="258" spans="1:7" ht="15" hidden="1" customHeight="1" thickBot="1" x14ac:dyDescent="0.3">
      <c r="A258" s="1177" t="s">
        <v>431</v>
      </c>
      <c r="B258" s="1166">
        <f>B287</f>
        <v>0</v>
      </c>
      <c r="C258" s="1166">
        <f t="shared" ref="C258:F258" si="34">C287</f>
        <v>0</v>
      </c>
      <c r="D258" s="1166">
        <f t="shared" si="34"/>
        <v>0</v>
      </c>
      <c r="E258" s="1166">
        <f t="shared" si="34"/>
        <v>0</v>
      </c>
      <c r="F258" s="1166">
        <f t="shared" si="34"/>
        <v>0</v>
      </c>
      <c r="G258" s="1203"/>
    </row>
    <row r="259" spans="1:7" ht="15" hidden="1" customHeight="1" thickBot="1" x14ac:dyDescent="0.3">
      <c r="A259" s="1177" t="s">
        <v>432</v>
      </c>
      <c r="B259" s="1166">
        <f>B258/B257</f>
        <v>0</v>
      </c>
      <c r="C259" s="1166" t="e">
        <f t="shared" ref="C259:E259" si="35">C258/C257</f>
        <v>#DIV/0!</v>
      </c>
      <c r="D259" s="1166" t="e">
        <f t="shared" si="35"/>
        <v>#DIV/0!</v>
      </c>
      <c r="E259" s="1166" t="e">
        <f t="shared" si="35"/>
        <v>#DIV/0!</v>
      </c>
    </row>
    <row r="260" spans="1:7" ht="15" hidden="1" customHeight="1" thickBot="1" x14ac:dyDescent="0.3">
      <c r="A260" s="1177" t="s">
        <v>433</v>
      </c>
      <c r="B260" s="1163" t="s">
        <v>499</v>
      </c>
      <c r="C260" s="1178">
        <f>C257/B257-1</f>
        <v>-1</v>
      </c>
      <c r="D260" s="1178" t="e">
        <f t="shared" ref="D260:E262" si="36">D257/C257-1</f>
        <v>#DIV/0!</v>
      </c>
      <c r="E260" s="1178" t="e">
        <f t="shared" si="36"/>
        <v>#DIV/0!</v>
      </c>
    </row>
    <row r="261" spans="1:7" ht="15" hidden="1" customHeight="1" thickBot="1" x14ac:dyDescent="0.3">
      <c r="A261" s="1177" t="s">
        <v>434</v>
      </c>
      <c r="B261" s="1163" t="s">
        <v>499</v>
      </c>
      <c r="C261" s="1178" t="e">
        <f>C258/B258-1</f>
        <v>#DIV/0!</v>
      </c>
      <c r="D261" s="1178" t="e">
        <f t="shared" si="36"/>
        <v>#DIV/0!</v>
      </c>
      <c r="E261" s="1178" t="e">
        <f t="shared" si="36"/>
        <v>#DIV/0!</v>
      </c>
    </row>
    <row r="262" spans="1:7" ht="15" hidden="1" customHeight="1" thickBot="1" x14ac:dyDescent="0.3">
      <c r="A262" s="1177" t="s">
        <v>47</v>
      </c>
      <c r="B262" s="1163" t="s">
        <v>499</v>
      </c>
      <c r="C262" s="1178" t="e">
        <f>C259/B259-1</f>
        <v>#DIV/0!</v>
      </c>
      <c r="D262" s="1178" t="e">
        <f t="shared" si="36"/>
        <v>#DIV/0!</v>
      </c>
      <c r="E262" s="1178" t="e">
        <f t="shared" si="36"/>
        <v>#DIV/0!</v>
      </c>
    </row>
    <row r="263" spans="1:7" ht="15" hidden="1" customHeight="1" thickBot="1" x14ac:dyDescent="0.3">
      <c r="A263" s="2860" t="s">
        <v>1042</v>
      </c>
      <c r="B263" s="2861"/>
      <c r="C263" s="2861"/>
      <c r="D263" s="2861"/>
      <c r="E263" s="2862"/>
    </row>
    <row r="264" spans="1:7" ht="15" hidden="1" customHeight="1" x14ac:dyDescent="0.25">
      <c r="A264" s="2849"/>
      <c r="B264" s="1162">
        <v>2023</v>
      </c>
      <c r="C264" s="1162">
        <v>2024</v>
      </c>
      <c r="D264" s="1162">
        <v>2025</v>
      </c>
      <c r="E264" s="1162">
        <v>2026</v>
      </c>
    </row>
    <row r="265" spans="1:7" ht="15" hidden="1" customHeight="1" thickBot="1" x14ac:dyDescent="0.3">
      <c r="A265" s="2850"/>
      <c r="B265" s="1164" t="s">
        <v>22</v>
      </c>
      <c r="C265" s="1164" t="s">
        <v>23</v>
      </c>
      <c r="D265" s="1164" t="s">
        <v>23</v>
      </c>
      <c r="E265" s="1164" t="s">
        <v>23</v>
      </c>
    </row>
    <row r="266" spans="1:7" ht="15" hidden="1" customHeight="1" thickBot="1" x14ac:dyDescent="0.3">
      <c r="A266" s="1179" t="s">
        <v>436</v>
      </c>
      <c r="B266" s="1180">
        <v>0</v>
      </c>
      <c r="C266" s="1180">
        <v>0</v>
      </c>
      <c r="D266" s="1180">
        <v>0</v>
      </c>
      <c r="E266" s="1180">
        <v>0</v>
      </c>
    </row>
    <row r="267" spans="1:7" ht="15" hidden="1" customHeight="1" thickBot="1" x14ac:dyDescent="0.3">
      <c r="A267" s="1181" t="s">
        <v>437</v>
      </c>
      <c r="B267" s="1183"/>
      <c r="C267" s="1199"/>
      <c r="D267" s="1199"/>
      <c r="E267" s="1199"/>
    </row>
    <row r="268" spans="1:7" ht="15" hidden="1" customHeight="1" thickBot="1" x14ac:dyDescent="0.3">
      <c r="A268" s="1181" t="s">
        <v>438</v>
      </c>
      <c r="B268" s="1183"/>
      <c r="C268" s="1184"/>
      <c r="D268" s="1184"/>
      <c r="E268" s="1184"/>
    </row>
    <row r="269" spans="1:7" ht="22.5" hidden="1" customHeight="1" thickBot="1" x14ac:dyDescent="0.3">
      <c r="A269" s="1179" t="s">
        <v>478</v>
      </c>
      <c r="B269" s="1180">
        <v>0</v>
      </c>
      <c r="C269" s="1180">
        <v>0</v>
      </c>
      <c r="D269" s="1180">
        <v>0</v>
      </c>
      <c r="E269" s="1180">
        <v>0</v>
      </c>
    </row>
    <row r="270" spans="1:7" ht="15" hidden="1" customHeight="1" thickBot="1" x14ac:dyDescent="0.3">
      <c r="A270" s="1181" t="s">
        <v>437</v>
      </c>
      <c r="B270" s="1183"/>
      <c r="C270" s="1180"/>
      <c r="D270" s="1180"/>
      <c r="E270" s="1180"/>
    </row>
    <row r="271" spans="1:7" ht="15" hidden="1" customHeight="1" thickBot="1" x14ac:dyDescent="0.3">
      <c r="A271" s="1181" t="s">
        <v>438</v>
      </c>
      <c r="B271" s="1183"/>
      <c r="C271" s="1180"/>
      <c r="D271" s="1180"/>
      <c r="E271" s="1180"/>
    </row>
    <row r="272" spans="1:7" ht="15" hidden="1" customHeight="1" thickBot="1" x14ac:dyDescent="0.3">
      <c r="A272" s="1179" t="s">
        <v>440</v>
      </c>
      <c r="B272" s="1183">
        <f>B273</f>
        <v>0</v>
      </c>
      <c r="C272" s="1183">
        <f t="shared" ref="C272:E272" si="37">C273</f>
        <v>0</v>
      </c>
      <c r="D272" s="1183">
        <f t="shared" si="37"/>
        <v>0</v>
      </c>
      <c r="E272" s="1183">
        <f t="shared" si="37"/>
        <v>0</v>
      </c>
    </row>
    <row r="273" spans="1:5" ht="15" hidden="1" customHeight="1" thickBot="1" x14ac:dyDescent="0.3">
      <c r="A273" s="1181" t="s">
        <v>437</v>
      </c>
      <c r="B273" s="1204"/>
      <c r="C273" s="1183">
        <v>0</v>
      </c>
      <c r="D273" s="1183">
        <v>0</v>
      </c>
      <c r="E273" s="1183">
        <v>0</v>
      </c>
    </row>
    <row r="274" spans="1:5" ht="15" hidden="1" customHeight="1" thickBot="1" x14ac:dyDescent="0.3">
      <c r="A274" s="1181" t="s">
        <v>438</v>
      </c>
      <c r="B274" s="1183"/>
      <c r="C274" s="1180"/>
      <c r="D274" s="1180"/>
      <c r="E274" s="1180"/>
    </row>
    <row r="275" spans="1:5" ht="15" hidden="1" customHeight="1" thickBot="1" x14ac:dyDescent="0.3">
      <c r="A275" s="1179" t="s">
        <v>441</v>
      </c>
      <c r="B275" s="1183"/>
      <c r="C275" s="1180"/>
      <c r="D275" s="1180"/>
      <c r="E275" s="1180"/>
    </row>
    <row r="276" spans="1:5" ht="15" hidden="1" customHeight="1" thickBot="1" x14ac:dyDescent="0.3">
      <c r="A276" s="1181" t="s">
        <v>437</v>
      </c>
      <c r="B276" s="1183"/>
      <c r="C276" s="1180"/>
      <c r="D276" s="1180"/>
      <c r="E276" s="1180"/>
    </row>
    <row r="277" spans="1:5" ht="15" hidden="1" customHeight="1" thickBot="1" x14ac:dyDescent="0.3">
      <c r="A277" s="1181" t="s">
        <v>438</v>
      </c>
      <c r="B277" s="1183"/>
      <c r="C277" s="1180"/>
      <c r="D277" s="1180"/>
      <c r="E277" s="1180"/>
    </row>
    <row r="278" spans="1:5" ht="15" hidden="1" customHeight="1" thickBot="1" x14ac:dyDescent="0.3">
      <c r="A278" s="1179" t="s">
        <v>442</v>
      </c>
      <c r="B278" s="1183"/>
      <c r="C278" s="1180"/>
      <c r="D278" s="1180"/>
      <c r="E278" s="1180"/>
    </row>
    <row r="279" spans="1:5" ht="15" hidden="1" customHeight="1" thickBot="1" x14ac:dyDescent="0.3">
      <c r="A279" s="1181" t="s">
        <v>437</v>
      </c>
      <c r="B279" s="1183"/>
      <c r="C279" s="1180"/>
      <c r="D279" s="1180"/>
      <c r="E279" s="1180"/>
    </row>
    <row r="280" spans="1:5" ht="15" hidden="1" customHeight="1" thickBot="1" x14ac:dyDescent="0.3">
      <c r="A280" s="1181" t="s">
        <v>438</v>
      </c>
      <c r="B280" s="1183"/>
      <c r="C280" s="1180"/>
      <c r="D280" s="1180"/>
      <c r="E280" s="1180"/>
    </row>
    <row r="281" spans="1:5" ht="15" hidden="1" customHeight="1" thickBot="1" x14ac:dyDescent="0.3">
      <c r="A281" s="1179" t="s">
        <v>443</v>
      </c>
      <c r="B281" s="1183">
        <v>0</v>
      </c>
      <c r="C281" s="1180">
        <v>0</v>
      </c>
      <c r="D281" s="1180">
        <v>0</v>
      </c>
      <c r="E281" s="1180">
        <v>0</v>
      </c>
    </row>
    <row r="282" spans="1:5" ht="15" hidden="1" customHeight="1" thickBot="1" x14ac:dyDescent="0.3">
      <c r="A282" s="1181" t="s">
        <v>437</v>
      </c>
      <c r="B282" s="1183"/>
      <c r="C282" s="1180"/>
      <c r="D282" s="1180"/>
      <c r="E282" s="1180"/>
    </row>
    <row r="283" spans="1:5" ht="15" hidden="1" customHeight="1" thickBot="1" x14ac:dyDescent="0.3">
      <c r="A283" s="1181" t="s">
        <v>438</v>
      </c>
      <c r="B283" s="1183"/>
      <c r="C283" s="1180"/>
      <c r="D283" s="1180"/>
      <c r="E283" s="1180"/>
    </row>
    <row r="284" spans="1:5" ht="21.75" hidden="1" customHeight="1" thickBot="1" x14ac:dyDescent="0.3">
      <c r="A284" s="1179" t="s">
        <v>444</v>
      </c>
      <c r="B284" s="1183">
        <v>0</v>
      </c>
      <c r="C284" s="1180">
        <v>0</v>
      </c>
      <c r="D284" s="1180">
        <v>0</v>
      </c>
      <c r="E284" s="1180">
        <v>0</v>
      </c>
    </row>
    <row r="285" spans="1:5" ht="15" hidden="1" customHeight="1" thickBot="1" x14ac:dyDescent="0.3">
      <c r="A285" s="1181" t="s">
        <v>437</v>
      </c>
      <c r="B285" s="1183"/>
      <c r="C285" s="1189"/>
      <c r="D285" s="1189"/>
      <c r="E285" s="1189"/>
    </row>
    <row r="286" spans="1:5" ht="15" hidden="1" customHeight="1" thickBot="1" x14ac:dyDescent="0.3">
      <c r="A286" s="1181" t="s">
        <v>438</v>
      </c>
      <c r="B286" s="1183"/>
      <c r="C286" s="1190"/>
      <c r="D286" s="1189"/>
      <c r="E286" s="1189"/>
    </row>
    <row r="287" spans="1:5" ht="15" hidden="1" customHeight="1" thickBot="1" x14ac:dyDescent="0.3">
      <c r="A287" s="1191" t="s">
        <v>1043</v>
      </c>
      <c r="B287" s="1183">
        <f>B284+B281+B278+B275+B272+B269+B266</f>
        <v>0</v>
      </c>
      <c r="C287" s="1183">
        <f t="shared" ref="C287:E287" si="38">C284+C281+C278+C275+C272+C269+C266</f>
        <v>0</v>
      </c>
      <c r="D287" s="1183">
        <f t="shared" si="38"/>
        <v>0</v>
      </c>
      <c r="E287" s="1183">
        <f t="shared" si="38"/>
        <v>0</v>
      </c>
    </row>
    <row r="288" spans="1:5" ht="15" customHeight="1" thickBot="1" x14ac:dyDescent="0.3">
      <c r="A288" s="1197" t="s">
        <v>482</v>
      </c>
      <c r="B288" s="1193">
        <f>IF(B287-B258=0,0,"Error")</f>
        <v>0</v>
      </c>
      <c r="C288" s="1193">
        <f>IF(C287-C258=0,0,"Error")</f>
        <v>0</v>
      </c>
      <c r="D288" s="1193">
        <f>IF(D287-D258=0,0,"Error")</f>
        <v>0</v>
      </c>
      <c r="E288" s="1193">
        <f>IF(E287-E258=0,0,"Error")</f>
        <v>0</v>
      </c>
    </row>
    <row r="289" spans="1:5" ht="15" hidden="1" customHeight="1" thickBot="1" x14ac:dyDescent="0.3">
      <c r="A289" s="1175" t="s">
        <v>879</v>
      </c>
      <c r="B289" s="2885" t="s">
        <v>1044</v>
      </c>
      <c r="C289" s="2891"/>
      <c r="D289" s="2891"/>
      <c r="E289" s="2892"/>
    </row>
    <row r="290" spans="1:5" ht="26.25" hidden="1" customHeight="1" thickBot="1" x14ac:dyDescent="0.3">
      <c r="A290" s="1177" t="s">
        <v>427</v>
      </c>
      <c r="B290" s="2893" t="s">
        <v>1045</v>
      </c>
      <c r="C290" s="2894"/>
      <c r="D290" s="2894"/>
      <c r="E290" s="2895"/>
    </row>
    <row r="291" spans="1:5" ht="15" hidden="1" customHeight="1" thickBot="1" x14ac:dyDescent="0.3">
      <c r="A291" s="1177" t="s">
        <v>21</v>
      </c>
      <c r="B291" s="2866" t="s">
        <v>1046</v>
      </c>
      <c r="C291" s="2867"/>
      <c r="D291" s="2867"/>
      <c r="E291" s="2868"/>
    </row>
    <row r="292" spans="1:5" ht="15" hidden="1" customHeight="1" x14ac:dyDescent="0.25">
      <c r="A292" s="2849"/>
      <c r="B292" s="1162">
        <v>2023</v>
      </c>
      <c r="C292" s="1162">
        <v>2024</v>
      </c>
      <c r="D292" s="1162">
        <v>2025</v>
      </c>
      <c r="E292" s="1162">
        <v>2026</v>
      </c>
    </row>
    <row r="293" spans="1:5" ht="15" hidden="1" customHeight="1" thickBot="1" x14ac:dyDescent="0.3">
      <c r="A293" s="2850"/>
      <c r="B293" s="1164" t="s">
        <v>22</v>
      </c>
      <c r="C293" s="1164" t="s">
        <v>23</v>
      </c>
      <c r="D293" s="1164" t="s">
        <v>23</v>
      </c>
      <c r="E293" s="1164" t="s">
        <v>23</v>
      </c>
    </row>
    <row r="294" spans="1:5" ht="15" hidden="1" customHeight="1" thickBot="1" x14ac:dyDescent="0.3">
      <c r="A294" s="1177" t="s">
        <v>33</v>
      </c>
      <c r="B294" s="1167">
        <v>8</v>
      </c>
      <c r="C294" s="1167">
        <v>0</v>
      </c>
      <c r="D294" s="1167">
        <v>0</v>
      </c>
      <c r="E294" s="1167">
        <v>0</v>
      </c>
    </row>
    <row r="295" spans="1:5" ht="15" hidden="1" customHeight="1" thickBot="1" x14ac:dyDescent="0.3">
      <c r="A295" s="1177" t="s">
        <v>431</v>
      </c>
      <c r="B295" s="1166">
        <f>B324</f>
        <v>0</v>
      </c>
      <c r="C295" s="1166">
        <f t="shared" ref="C295:E295" si="39">C324</f>
        <v>0</v>
      </c>
      <c r="D295" s="1166">
        <f t="shared" si="39"/>
        <v>0</v>
      </c>
      <c r="E295" s="1166">
        <f t="shared" si="39"/>
        <v>0</v>
      </c>
    </row>
    <row r="296" spans="1:5" ht="15" hidden="1" customHeight="1" thickBot="1" x14ac:dyDescent="0.3">
      <c r="A296" s="1177" t="s">
        <v>432</v>
      </c>
      <c r="B296" s="1166">
        <f>B295/B294</f>
        <v>0</v>
      </c>
      <c r="C296" s="1166" t="e">
        <f t="shared" ref="C296:E296" si="40">C295/C294</f>
        <v>#DIV/0!</v>
      </c>
      <c r="D296" s="1166" t="e">
        <f t="shared" si="40"/>
        <v>#DIV/0!</v>
      </c>
      <c r="E296" s="1166" t="e">
        <f t="shared" si="40"/>
        <v>#DIV/0!</v>
      </c>
    </row>
    <row r="297" spans="1:5" ht="15" hidden="1" customHeight="1" thickBot="1" x14ac:dyDescent="0.3">
      <c r="A297" s="1177" t="s">
        <v>433</v>
      </c>
      <c r="B297" s="1205"/>
      <c r="C297" s="1178">
        <f>C294/B294-1</f>
        <v>-1</v>
      </c>
      <c r="D297" s="1178" t="e">
        <f t="shared" ref="D297:E299" si="41">D294/C294-1</f>
        <v>#DIV/0!</v>
      </c>
      <c r="E297" s="1178" t="e">
        <f t="shared" si="41"/>
        <v>#DIV/0!</v>
      </c>
    </row>
    <row r="298" spans="1:5" ht="15" hidden="1" customHeight="1" thickBot="1" x14ac:dyDescent="0.3">
      <c r="A298" s="1177" t="s">
        <v>434</v>
      </c>
      <c r="B298" s="1163" t="s">
        <v>499</v>
      </c>
      <c r="C298" s="1178" t="e">
        <f>C295/B295-1</f>
        <v>#DIV/0!</v>
      </c>
      <c r="D298" s="1178" t="e">
        <f t="shared" si="41"/>
        <v>#DIV/0!</v>
      </c>
      <c r="E298" s="1178" t="e">
        <f t="shared" si="41"/>
        <v>#DIV/0!</v>
      </c>
    </row>
    <row r="299" spans="1:5" ht="15" hidden="1" customHeight="1" thickBot="1" x14ac:dyDescent="0.3">
      <c r="A299" s="1177" t="s">
        <v>47</v>
      </c>
      <c r="B299" s="1163" t="s">
        <v>499</v>
      </c>
      <c r="C299" s="1178" t="e">
        <f>C296/B296-1</f>
        <v>#DIV/0!</v>
      </c>
      <c r="D299" s="1178" t="e">
        <f t="shared" si="41"/>
        <v>#DIV/0!</v>
      </c>
      <c r="E299" s="1178" t="e">
        <f t="shared" si="41"/>
        <v>#DIV/0!</v>
      </c>
    </row>
    <row r="300" spans="1:5" ht="15" hidden="1" customHeight="1" thickBot="1" x14ac:dyDescent="0.3">
      <c r="A300" s="2860" t="s">
        <v>1047</v>
      </c>
      <c r="B300" s="2861"/>
      <c r="C300" s="2861"/>
      <c r="D300" s="2861"/>
      <c r="E300" s="2862"/>
    </row>
    <row r="301" spans="1:5" ht="15" hidden="1" customHeight="1" x14ac:dyDescent="0.25">
      <c r="A301" s="2849"/>
      <c r="B301" s="1162">
        <v>2023</v>
      </c>
      <c r="C301" s="1162">
        <v>2024</v>
      </c>
      <c r="D301" s="1162">
        <v>2025</v>
      </c>
      <c r="E301" s="1162">
        <v>2026</v>
      </c>
    </row>
    <row r="302" spans="1:5" ht="15" hidden="1" customHeight="1" thickBot="1" x14ac:dyDescent="0.3">
      <c r="A302" s="2850"/>
      <c r="B302" s="1164" t="s">
        <v>22</v>
      </c>
      <c r="C302" s="1164" t="s">
        <v>23</v>
      </c>
      <c r="D302" s="1164" t="s">
        <v>23</v>
      </c>
      <c r="E302" s="1164" t="s">
        <v>23</v>
      </c>
    </row>
    <row r="303" spans="1:5" ht="15" hidden="1" customHeight="1" thickBot="1" x14ac:dyDescent="0.3">
      <c r="A303" s="1179" t="s">
        <v>436</v>
      </c>
      <c r="B303" s="1180">
        <v>0</v>
      </c>
      <c r="C303" s="1180">
        <v>0</v>
      </c>
      <c r="D303" s="1180">
        <v>0</v>
      </c>
      <c r="E303" s="1180">
        <v>0</v>
      </c>
    </row>
    <row r="304" spans="1:5" ht="15" hidden="1" customHeight="1" thickBot="1" x14ac:dyDescent="0.3">
      <c r="A304" s="1181" t="s">
        <v>437</v>
      </c>
      <c r="B304" s="1183"/>
      <c r="C304" s="1199"/>
      <c r="D304" s="1199"/>
      <c r="E304" s="1199"/>
    </row>
    <row r="305" spans="1:8" ht="15" hidden="1" customHeight="1" thickBot="1" x14ac:dyDescent="0.3">
      <c r="A305" s="1181" t="s">
        <v>438</v>
      </c>
      <c r="B305" s="1183"/>
      <c r="C305" s="1184"/>
      <c r="D305" s="1184"/>
      <c r="E305" s="1184"/>
    </row>
    <row r="306" spans="1:8" ht="25.5" hidden="1" customHeight="1" thickBot="1" x14ac:dyDescent="0.3">
      <c r="A306" s="1179" t="s">
        <v>478</v>
      </c>
      <c r="B306" s="1180">
        <v>0</v>
      </c>
      <c r="C306" s="1180">
        <v>0</v>
      </c>
      <c r="D306" s="1180">
        <v>0</v>
      </c>
      <c r="E306" s="1180">
        <v>0</v>
      </c>
    </row>
    <row r="307" spans="1:8" ht="15" hidden="1" customHeight="1" thickBot="1" x14ac:dyDescent="0.3">
      <c r="A307" s="1181" t="s">
        <v>437</v>
      </c>
      <c r="B307" s="1183"/>
      <c r="C307" s="1180"/>
      <c r="D307" s="1180"/>
      <c r="E307" s="1180"/>
    </row>
    <row r="308" spans="1:8" ht="15" hidden="1" customHeight="1" thickBot="1" x14ac:dyDescent="0.3">
      <c r="A308" s="1181" t="s">
        <v>438</v>
      </c>
      <c r="B308" s="1183"/>
      <c r="C308" s="1180"/>
      <c r="D308" s="1180"/>
      <c r="E308" s="1180"/>
    </row>
    <row r="309" spans="1:8" ht="15" hidden="1" customHeight="1" thickBot="1" x14ac:dyDescent="0.3">
      <c r="A309" s="1179" t="s">
        <v>440</v>
      </c>
      <c r="B309" s="1166">
        <f>B310</f>
        <v>0</v>
      </c>
      <c r="C309" s="1166">
        <f t="shared" ref="C309:E309" si="42">C310</f>
        <v>0</v>
      </c>
      <c r="D309" s="1166">
        <f t="shared" si="42"/>
        <v>0</v>
      </c>
      <c r="E309" s="1166">
        <f t="shared" si="42"/>
        <v>0</v>
      </c>
      <c r="H309" s="1206"/>
    </row>
    <row r="310" spans="1:8" ht="15" hidden="1" customHeight="1" thickBot="1" x14ac:dyDescent="0.3">
      <c r="A310" s="1181" t="s">
        <v>437</v>
      </c>
      <c r="B310" s="1166"/>
      <c r="C310" s="1166">
        <v>0</v>
      </c>
      <c r="D310" s="1166">
        <v>0</v>
      </c>
      <c r="E310" s="1166">
        <v>0</v>
      </c>
    </row>
    <row r="311" spans="1:8" ht="15" hidden="1" customHeight="1" thickBot="1" x14ac:dyDescent="0.3">
      <c r="A311" s="1181" t="s">
        <v>438</v>
      </c>
      <c r="B311" s="1183"/>
      <c r="C311" s="1180"/>
      <c r="D311" s="1180"/>
      <c r="E311" s="1180"/>
      <c r="H311" s="1188"/>
    </row>
    <row r="312" spans="1:8" ht="15" hidden="1" customHeight="1" thickBot="1" x14ac:dyDescent="0.3">
      <c r="A312" s="1179" t="s">
        <v>441</v>
      </c>
      <c r="B312" s="1183"/>
      <c r="C312" s="1180"/>
      <c r="D312" s="1180"/>
      <c r="E312" s="1180"/>
    </row>
    <row r="313" spans="1:8" ht="15" hidden="1" customHeight="1" thickBot="1" x14ac:dyDescent="0.3">
      <c r="A313" s="1181" t="s">
        <v>437</v>
      </c>
      <c r="B313" s="1183"/>
      <c r="C313" s="1180"/>
      <c r="D313" s="1180"/>
      <c r="E313" s="1180"/>
    </row>
    <row r="314" spans="1:8" ht="15" hidden="1" customHeight="1" thickBot="1" x14ac:dyDescent="0.3">
      <c r="A314" s="1181" t="s">
        <v>438</v>
      </c>
      <c r="B314" s="1183"/>
      <c r="C314" s="1180"/>
      <c r="D314" s="1180"/>
      <c r="E314" s="1180"/>
    </row>
    <row r="315" spans="1:8" ht="15" hidden="1" customHeight="1" thickBot="1" x14ac:dyDescent="0.3">
      <c r="A315" s="1179" t="s">
        <v>442</v>
      </c>
      <c r="B315" s="1183"/>
      <c r="C315" s="1180"/>
      <c r="D315" s="1180"/>
      <c r="E315" s="1180"/>
    </row>
    <row r="316" spans="1:8" ht="15" hidden="1" customHeight="1" thickBot="1" x14ac:dyDescent="0.3">
      <c r="A316" s="1181" t="s">
        <v>437</v>
      </c>
      <c r="B316" s="1183"/>
      <c r="C316" s="1180"/>
      <c r="D316" s="1180"/>
      <c r="E316" s="1180"/>
    </row>
    <row r="317" spans="1:8" ht="15" hidden="1" customHeight="1" thickBot="1" x14ac:dyDescent="0.3">
      <c r="A317" s="1181" t="s">
        <v>438</v>
      </c>
      <c r="B317" s="1183"/>
      <c r="C317" s="1180"/>
      <c r="D317" s="1180"/>
      <c r="E317" s="1180"/>
    </row>
    <row r="318" spans="1:8" ht="15" hidden="1" customHeight="1" thickBot="1" x14ac:dyDescent="0.3">
      <c r="A318" s="1179" t="s">
        <v>443</v>
      </c>
      <c r="B318" s="1183">
        <v>0</v>
      </c>
      <c r="C318" s="1180">
        <v>0</v>
      </c>
      <c r="D318" s="1180">
        <v>0</v>
      </c>
      <c r="E318" s="1180">
        <v>0</v>
      </c>
    </row>
    <row r="319" spans="1:8" ht="15" hidden="1" customHeight="1" thickBot="1" x14ac:dyDescent="0.3">
      <c r="A319" s="1181" t="s">
        <v>437</v>
      </c>
      <c r="B319" s="1183"/>
      <c r="C319" s="1180"/>
      <c r="D319" s="1180"/>
      <c r="E319" s="1180"/>
    </row>
    <row r="320" spans="1:8" ht="15" hidden="1" customHeight="1" thickBot="1" x14ac:dyDescent="0.3">
      <c r="A320" s="1181" t="s">
        <v>438</v>
      </c>
      <c r="B320" s="1183"/>
      <c r="C320" s="1180"/>
      <c r="D320" s="1180"/>
      <c r="E320" s="1180"/>
    </row>
    <row r="321" spans="1:7" ht="27" hidden="1" customHeight="1" thickBot="1" x14ac:dyDescent="0.3">
      <c r="A321" s="1179" t="s">
        <v>444</v>
      </c>
      <c r="B321" s="1183">
        <v>0</v>
      </c>
      <c r="C321" s="1180">
        <v>0</v>
      </c>
      <c r="D321" s="1180">
        <v>0</v>
      </c>
      <c r="E321" s="1180">
        <v>0</v>
      </c>
    </row>
    <row r="322" spans="1:7" ht="15" hidden="1" customHeight="1" thickBot="1" x14ac:dyDescent="0.3">
      <c r="A322" s="1181" t="s">
        <v>437</v>
      </c>
      <c r="B322" s="1183"/>
      <c r="C322" s="1189"/>
      <c r="D322" s="1189"/>
      <c r="E322" s="1189"/>
    </row>
    <row r="323" spans="1:7" ht="15" hidden="1" customHeight="1" thickBot="1" x14ac:dyDescent="0.3">
      <c r="A323" s="1181" t="s">
        <v>438</v>
      </c>
      <c r="B323" s="1183"/>
      <c r="C323" s="1190"/>
      <c r="D323" s="1189"/>
      <c r="E323" s="1189"/>
    </row>
    <row r="324" spans="1:7" ht="15" hidden="1" customHeight="1" thickBot="1" x14ac:dyDescent="0.3">
      <c r="A324" s="1191" t="s">
        <v>1048</v>
      </c>
      <c r="B324" s="1183">
        <f>B321+B318+B315+B312+B309+B306+B303</f>
        <v>0</v>
      </c>
      <c r="C324" s="1183">
        <f t="shared" ref="C324:E324" si="43">C321+C318+C315+C312+C309+C306+C303</f>
        <v>0</v>
      </c>
      <c r="D324" s="1183">
        <f t="shared" si="43"/>
        <v>0</v>
      </c>
      <c r="E324" s="1183">
        <f t="shared" si="43"/>
        <v>0</v>
      </c>
    </row>
    <row r="325" spans="1:7" ht="15" hidden="1" customHeight="1" thickBot="1" x14ac:dyDescent="0.3">
      <c r="A325" s="1197" t="s">
        <v>482</v>
      </c>
      <c r="B325" s="1193">
        <f>IF(B324-B295=0,0,"Error")</f>
        <v>0</v>
      </c>
      <c r="C325" s="1193">
        <f>IF(C324-C295=0,0,"Error")</f>
        <v>0</v>
      </c>
      <c r="D325" s="1193">
        <f>IF(D324-D295=0,0,"Error")</f>
        <v>0</v>
      </c>
      <c r="E325" s="1193">
        <f>IF(E324-E295=0,0,"Error")</f>
        <v>0</v>
      </c>
    </row>
    <row r="326" spans="1:7" ht="15" hidden="1" customHeight="1" thickBot="1" x14ac:dyDescent="0.3">
      <c r="A326" s="1175" t="s">
        <v>884</v>
      </c>
      <c r="B326" s="2885" t="s">
        <v>1013</v>
      </c>
      <c r="C326" s="2891"/>
      <c r="D326" s="2891"/>
      <c r="E326" s="2892"/>
    </row>
    <row r="327" spans="1:7" ht="15" hidden="1" customHeight="1" thickBot="1" x14ac:dyDescent="0.3">
      <c r="A327" s="1177" t="s">
        <v>427</v>
      </c>
      <c r="B327" s="2893" t="s">
        <v>1049</v>
      </c>
      <c r="C327" s="2894"/>
      <c r="D327" s="2894"/>
      <c r="E327" s="2895"/>
    </row>
    <row r="328" spans="1:7" ht="15" hidden="1" customHeight="1" thickBot="1" x14ac:dyDescent="0.3">
      <c r="A328" s="1177" t="s">
        <v>21</v>
      </c>
      <c r="B328" s="2866" t="s">
        <v>1050</v>
      </c>
      <c r="C328" s="2867"/>
      <c r="D328" s="2867"/>
      <c r="E328" s="2868"/>
    </row>
    <row r="329" spans="1:7" ht="15" hidden="1" customHeight="1" x14ac:dyDescent="0.25">
      <c r="A329" s="2849"/>
      <c r="B329" s="1162">
        <v>2023</v>
      </c>
      <c r="C329" s="1162">
        <v>2024</v>
      </c>
      <c r="D329" s="1162">
        <v>2025</v>
      </c>
      <c r="E329" s="1162">
        <v>2026</v>
      </c>
    </row>
    <row r="330" spans="1:7" ht="15" hidden="1" customHeight="1" thickBot="1" x14ac:dyDescent="0.3">
      <c r="A330" s="2850"/>
      <c r="B330" s="1164" t="s">
        <v>22</v>
      </c>
      <c r="C330" s="1164" t="s">
        <v>23</v>
      </c>
      <c r="D330" s="1164" t="s">
        <v>23</v>
      </c>
      <c r="E330" s="1164" t="s">
        <v>23</v>
      </c>
    </row>
    <row r="331" spans="1:7" ht="15" hidden="1" customHeight="1" thickBot="1" x14ac:dyDescent="0.3">
      <c r="A331" s="1177" t="s">
        <v>33</v>
      </c>
      <c r="B331" s="1167">
        <v>24</v>
      </c>
      <c r="C331" s="1167">
        <v>0</v>
      </c>
      <c r="D331" s="1167">
        <v>0</v>
      </c>
      <c r="E331" s="1167">
        <v>0</v>
      </c>
    </row>
    <row r="332" spans="1:7" ht="15" hidden="1" customHeight="1" thickBot="1" x14ac:dyDescent="0.3">
      <c r="A332" s="1177" t="s">
        <v>431</v>
      </c>
      <c r="B332" s="1166">
        <f>B361</f>
        <v>0</v>
      </c>
      <c r="C332" s="1166">
        <f t="shared" ref="C332:F332" si="44">C361</f>
        <v>0</v>
      </c>
      <c r="D332" s="1166">
        <f t="shared" si="44"/>
        <v>0</v>
      </c>
      <c r="E332" s="1166">
        <f t="shared" si="44"/>
        <v>0</v>
      </c>
      <c r="F332" s="1166">
        <f t="shared" si="44"/>
        <v>0</v>
      </c>
      <c r="G332" s="1203"/>
    </row>
    <row r="333" spans="1:7" ht="15" hidden="1" customHeight="1" thickBot="1" x14ac:dyDescent="0.3">
      <c r="A333" s="1177" t="s">
        <v>432</v>
      </c>
      <c r="B333" s="1166">
        <f>B332/B331</f>
        <v>0</v>
      </c>
      <c r="C333" s="1166" t="e">
        <f t="shared" ref="C333:E333" si="45">C332/C331</f>
        <v>#DIV/0!</v>
      </c>
      <c r="D333" s="1166" t="e">
        <f t="shared" si="45"/>
        <v>#DIV/0!</v>
      </c>
      <c r="E333" s="1166" t="e">
        <f t="shared" si="45"/>
        <v>#DIV/0!</v>
      </c>
    </row>
    <row r="334" spans="1:7" ht="15" hidden="1" customHeight="1" thickBot="1" x14ac:dyDescent="0.3">
      <c r="A334" s="1177" t="s">
        <v>433</v>
      </c>
      <c r="B334" s="1163" t="s">
        <v>499</v>
      </c>
      <c r="C334" s="1178">
        <f>C331/B331-1</f>
        <v>-1</v>
      </c>
      <c r="D334" s="1178" t="e">
        <f t="shared" ref="D334:E336" si="46">D331/C331-1</f>
        <v>#DIV/0!</v>
      </c>
      <c r="E334" s="1178" t="e">
        <f t="shared" si="46"/>
        <v>#DIV/0!</v>
      </c>
    </row>
    <row r="335" spans="1:7" ht="15" hidden="1" customHeight="1" thickBot="1" x14ac:dyDescent="0.3">
      <c r="A335" s="1177" t="s">
        <v>434</v>
      </c>
      <c r="B335" s="1163" t="s">
        <v>499</v>
      </c>
      <c r="C335" s="1178" t="e">
        <f>C332/B332-1</f>
        <v>#DIV/0!</v>
      </c>
      <c r="D335" s="1178" t="e">
        <f t="shared" si="46"/>
        <v>#DIV/0!</v>
      </c>
      <c r="E335" s="1178" t="e">
        <f t="shared" si="46"/>
        <v>#DIV/0!</v>
      </c>
    </row>
    <row r="336" spans="1:7" ht="15" hidden="1" customHeight="1" thickBot="1" x14ac:dyDescent="0.3">
      <c r="A336" s="1177" t="s">
        <v>47</v>
      </c>
      <c r="B336" s="1163" t="s">
        <v>499</v>
      </c>
      <c r="C336" s="1178" t="e">
        <f>C333/B333-1</f>
        <v>#DIV/0!</v>
      </c>
      <c r="D336" s="1178" t="e">
        <f t="shared" si="46"/>
        <v>#DIV/0!</v>
      </c>
      <c r="E336" s="1178" t="e">
        <f t="shared" si="46"/>
        <v>#DIV/0!</v>
      </c>
    </row>
    <row r="337" spans="1:8" ht="15" hidden="1" customHeight="1" thickBot="1" x14ac:dyDescent="0.3">
      <c r="A337" s="2860" t="s">
        <v>1051</v>
      </c>
      <c r="B337" s="2861"/>
      <c r="C337" s="2861"/>
      <c r="D337" s="2861"/>
      <c r="E337" s="2862"/>
    </row>
    <row r="338" spans="1:8" ht="15" hidden="1" customHeight="1" x14ac:dyDescent="0.25">
      <c r="A338" s="2849"/>
      <c r="B338" s="1162">
        <v>2023</v>
      </c>
      <c r="C338" s="1162">
        <v>2024</v>
      </c>
      <c r="D338" s="1162">
        <v>2025</v>
      </c>
      <c r="E338" s="1162">
        <v>2026</v>
      </c>
    </row>
    <row r="339" spans="1:8" ht="15" hidden="1" customHeight="1" thickBot="1" x14ac:dyDescent="0.3">
      <c r="A339" s="2850"/>
      <c r="B339" s="1164" t="s">
        <v>22</v>
      </c>
      <c r="C339" s="1164" t="s">
        <v>23</v>
      </c>
      <c r="D339" s="1164" t="s">
        <v>23</v>
      </c>
      <c r="E339" s="1164" t="s">
        <v>23</v>
      </c>
    </row>
    <row r="340" spans="1:8" ht="15" hidden="1" customHeight="1" thickBot="1" x14ac:dyDescent="0.3">
      <c r="A340" s="1179" t="s">
        <v>436</v>
      </c>
      <c r="B340" s="1180">
        <v>0</v>
      </c>
      <c r="C340" s="1180">
        <v>0</v>
      </c>
      <c r="D340" s="1180">
        <v>0</v>
      </c>
      <c r="E340" s="1180">
        <v>0</v>
      </c>
    </row>
    <row r="341" spans="1:8" ht="15" hidden="1" customHeight="1" thickBot="1" x14ac:dyDescent="0.3">
      <c r="A341" s="1181" t="s">
        <v>437</v>
      </c>
      <c r="B341" s="1183"/>
      <c r="C341" s="1199"/>
      <c r="D341" s="1199"/>
      <c r="E341" s="1199"/>
    </row>
    <row r="342" spans="1:8" ht="15" hidden="1" customHeight="1" thickBot="1" x14ac:dyDescent="0.3">
      <c r="A342" s="1181" t="s">
        <v>438</v>
      </c>
      <c r="B342" s="1183"/>
      <c r="C342" s="1184"/>
      <c r="D342" s="1184"/>
      <c r="E342" s="1184"/>
    </row>
    <row r="343" spans="1:8" ht="24" hidden="1" customHeight="1" thickBot="1" x14ac:dyDescent="0.3">
      <c r="A343" s="1179" t="s">
        <v>478</v>
      </c>
      <c r="B343" s="1180">
        <v>0</v>
      </c>
      <c r="C343" s="1180">
        <v>0</v>
      </c>
      <c r="D343" s="1180">
        <v>0</v>
      </c>
      <c r="E343" s="1180">
        <v>0</v>
      </c>
    </row>
    <row r="344" spans="1:8" ht="15" hidden="1" customHeight="1" thickBot="1" x14ac:dyDescent="0.3">
      <c r="A344" s="1181" t="s">
        <v>437</v>
      </c>
      <c r="B344" s="1183"/>
      <c r="C344" s="1180"/>
      <c r="D344" s="1180"/>
      <c r="E344" s="1180"/>
    </row>
    <row r="345" spans="1:8" ht="15" hidden="1" customHeight="1" thickBot="1" x14ac:dyDescent="0.3">
      <c r="A345" s="1181" t="s">
        <v>438</v>
      </c>
      <c r="B345" s="1183"/>
      <c r="C345" s="1180"/>
      <c r="D345" s="1180"/>
      <c r="E345" s="1180"/>
    </row>
    <row r="346" spans="1:8" ht="15" hidden="1" customHeight="1" thickBot="1" x14ac:dyDescent="0.3">
      <c r="A346" s="1179" t="s">
        <v>440</v>
      </c>
      <c r="B346" s="1183">
        <f>SUM(B347)</f>
        <v>0</v>
      </c>
      <c r="C346" s="1183">
        <f t="shared" ref="C346:E346" si="47">SUM(C347)</f>
        <v>0</v>
      </c>
      <c r="D346" s="1183">
        <f t="shared" si="47"/>
        <v>0</v>
      </c>
      <c r="E346" s="1183">
        <f t="shared" si="47"/>
        <v>0</v>
      </c>
      <c r="H346" s="1188"/>
    </row>
    <row r="347" spans="1:8" ht="15" hidden="1" customHeight="1" thickBot="1" x14ac:dyDescent="0.3">
      <c r="A347" s="1181" t="s">
        <v>437</v>
      </c>
      <c r="B347" s="1207"/>
      <c r="C347" s="1207">
        <v>0</v>
      </c>
      <c r="D347" s="1207">
        <v>0</v>
      </c>
      <c r="E347" s="1207">
        <v>0</v>
      </c>
      <c r="H347" s="1207"/>
    </row>
    <row r="348" spans="1:8" ht="15" hidden="1" customHeight="1" thickBot="1" x14ac:dyDescent="0.3">
      <c r="A348" s="1181" t="s">
        <v>438</v>
      </c>
      <c r="B348" s="1183"/>
      <c r="C348" s="1180"/>
      <c r="D348" s="1180"/>
      <c r="E348" s="1180"/>
    </row>
    <row r="349" spans="1:8" ht="15" hidden="1" customHeight="1" thickBot="1" x14ac:dyDescent="0.3">
      <c r="A349" s="1179" t="s">
        <v>441</v>
      </c>
      <c r="B349" s="1183"/>
      <c r="C349" s="1180"/>
      <c r="D349" s="1180"/>
      <c r="E349" s="1180"/>
    </row>
    <row r="350" spans="1:8" ht="15" hidden="1" customHeight="1" thickBot="1" x14ac:dyDescent="0.3">
      <c r="A350" s="1181" t="s">
        <v>437</v>
      </c>
      <c r="B350" s="1183"/>
      <c r="C350" s="1180"/>
      <c r="D350" s="1180"/>
      <c r="E350" s="1180"/>
    </row>
    <row r="351" spans="1:8" ht="15" hidden="1" customHeight="1" thickBot="1" x14ac:dyDescent="0.3">
      <c r="A351" s="1181" t="s">
        <v>438</v>
      </c>
      <c r="B351" s="1183"/>
      <c r="C351" s="1180"/>
      <c r="D351" s="1180"/>
      <c r="E351" s="1180"/>
    </row>
    <row r="352" spans="1:8" ht="15" hidden="1" customHeight="1" thickBot="1" x14ac:dyDescent="0.3">
      <c r="A352" s="1179" t="s">
        <v>442</v>
      </c>
      <c r="B352" s="1183"/>
      <c r="C352" s="1180"/>
      <c r="D352" s="1180"/>
      <c r="E352" s="1180"/>
    </row>
    <row r="353" spans="1:5" ht="15" hidden="1" customHeight="1" thickBot="1" x14ac:dyDescent="0.3">
      <c r="A353" s="1181" t="s">
        <v>437</v>
      </c>
      <c r="B353" s="1183"/>
      <c r="C353" s="1180"/>
      <c r="D353" s="1180"/>
      <c r="E353" s="1180"/>
    </row>
    <row r="354" spans="1:5" ht="15" hidden="1" customHeight="1" thickBot="1" x14ac:dyDescent="0.3">
      <c r="A354" s="1181" t="s">
        <v>438</v>
      </c>
      <c r="B354" s="1183"/>
      <c r="C354" s="1180"/>
      <c r="D354" s="1180"/>
      <c r="E354" s="1180"/>
    </row>
    <row r="355" spans="1:5" ht="15" hidden="1" customHeight="1" thickBot="1" x14ac:dyDescent="0.3">
      <c r="A355" s="1179" t="s">
        <v>443</v>
      </c>
      <c r="B355" s="1183">
        <v>0</v>
      </c>
      <c r="C355" s="1180">
        <v>0</v>
      </c>
      <c r="D355" s="1180">
        <v>0</v>
      </c>
      <c r="E355" s="1180">
        <v>0</v>
      </c>
    </row>
    <row r="356" spans="1:5" ht="15" hidden="1" customHeight="1" thickBot="1" x14ac:dyDescent="0.3">
      <c r="A356" s="1181" t="s">
        <v>437</v>
      </c>
      <c r="B356" s="1183">
        <v>0</v>
      </c>
      <c r="C356" s="1180">
        <v>0</v>
      </c>
      <c r="D356" s="1180">
        <v>0</v>
      </c>
      <c r="E356" s="1180">
        <v>0</v>
      </c>
    </row>
    <row r="357" spans="1:5" ht="15" hidden="1" customHeight="1" thickBot="1" x14ac:dyDescent="0.3">
      <c r="A357" s="1181" t="s">
        <v>438</v>
      </c>
      <c r="B357" s="1183"/>
      <c r="C357" s="1180"/>
      <c r="D357" s="1180"/>
      <c r="E357" s="1180"/>
    </row>
    <row r="358" spans="1:5" ht="22.5" hidden="1" customHeight="1" thickBot="1" x14ac:dyDescent="0.3">
      <c r="A358" s="1179" t="s">
        <v>444</v>
      </c>
      <c r="B358" s="1183">
        <v>0</v>
      </c>
      <c r="C358" s="1180">
        <v>0</v>
      </c>
      <c r="D358" s="1180">
        <v>0</v>
      </c>
      <c r="E358" s="1180">
        <v>0</v>
      </c>
    </row>
    <row r="359" spans="1:5" ht="15" hidden="1" customHeight="1" thickBot="1" x14ac:dyDescent="0.3">
      <c r="A359" s="1181" t="s">
        <v>437</v>
      </c>
      <c r="B359" s="1183"/>
      <c r="C359" s="1189"/>
      <c r="D359" s="1189"/>
      <c r="E359" s="1189"/>
    </row>
    <row r="360" spans="1:5" ht="20.25" hidden="1" customHeight="1" thickBot="1" x14ac:dyDescent="0.3">
      <c r="A360" s="1181" t="s">
        <v>438</v>
      </c>
      <c r="B360" s="1183"/>
      <c r="C360" s="1190"/>
      <c r="D360" s="1189"/>
      <c r="E360" s="1189"/>
    </row>
    <row r="361" spans="1:5" ht="21" hidden="1" customHeight="1" thickBot="1" x14ac:dyDescent="0.3">
      <c r="A361" s="1191" t="s">
        <v>1052</v>
      </c>
      <c r="B361" s="1183">
        <f>B358+B355+B352+B349+B346+B343+B340</f>
        <v>0</v>
      </c>
      <c r="C361" s="1183">
        <f t="shared" ref="C361:E361" si="48">C358+C355+C352+C349+C346+C343+C340</f>
        <v>0</v>
      </c>
      <c r="D361" s="1183">
        <f t="shared" si="48"/>
        <v>0</v>
      </c>
      <c r="E361" s="1183">
        <f t="shared" si="48"/>
        <v>0</v>
      </c>
    </row>
    <row r="362" spans="1:5" ht="15" hidden="1" customHeight="1" thickBot="1" x14ac:dyDescent="0.3">
      <c r="A362" s="1197" t="s">
        <v>482</v>
      </c>
      <c r="B362" s="1193">
        <f>IF(B361-B332=0,0,"Error")</f>
        <v>0</v>
      </c>
      <c r="C362" s="1193">
        <f>IF(C361-C332=0,0,"Error")</f>
        <v>0</v>
      </c>
      <c r="D362" s="1193">
        <f>IF(D361-D332=0,0,"Error")</f>
        <v>0</v>
      </c>
      <c r="E362" s="1193">
        <f>IF(E361-E332=0,0,"Error")</f>
        <v>0</v>
      </c>
    </row>
    <row r="363" spans="1:5" ht="15" customHeight="1" thickBot="1" x14ac:dyDescent="0.3">
      <c r="A363" s="2869" t="s">
        <v>514</v>
      </c>
      <c r="B363" s="2870"/>
      <c r="C363" s="2870"/>
      <c r="D363" s="2870"/>
      <c r="E363" s="2871"/>
    </row>
    <row r="364" spans="1:5" ht="15" customHeight="1" thickBot="1" x14ac:dyDescent="0.3">
      <c r="A364" s="2869" t="s">
        <v>515</v>
      </c>
      <c r="B364" s="2870"/>
      <c r="C364" s="2870"/>
      <c r="D364" s="2870"/>
      <c r="E364" s="2871"/>
    </row>
    <row r="365" spans="1:5" ht="27" customHeight="1" thickBot="1" x14ac:dyDescent="0.3">
      <c r="A365" s="1208" t="s">
        <v>979</v>
      </c>
      <c r="B365" s="2872" t="s">
        <v>1053</v>
      </c>
      <c r="C365" s="2873"/>
      <c r="D365" s="2874"/>
      <c r="E365" s="2875"/>
    </row>
    <row r="366" spans="1:5" ht="36.75" customHeight="1" thickBot="1" x14ac:dyDescent="0.3">
      <c r="A366" s="1209" t="s">
        <v>518</v>
      </c>
      <c r="B366" s="1209" t="s">
        <v>1054</v>
      </c>
      <c r="C366" s="1210" t="s">
        <v>449</v>
      </c>
      <c r="D366" s="2874" t="s">
        <v>1055</v>
      </c>
      <c r="E366" s="2875"/>
    </row>
    <row r="367" spans="1:5" ht="15" customHeight="1" thickBot="1" x14ac:dyDescent="0.3">
      <c r="A367" s="1211"/>
      <c r="B367" s="2872"/>
      <c r="C367" s="2876"/>
      <c r="D367" s="2874"/>
      <c r="E367" s="2875"/>
    </row>
    <row r="368" spans="1:5" ht="28.5" customHeight="1" thickBot="1" x14ac:dyDescent="0.3">
      <c r="A368" s="1212" t="s">
        <v>427</v>
      </c>
      <c r="B368" s="2888" t="s">
        <v>1056</v>
      </c>
      <c r="C368" s="2889"/>
      <c r="D368" s="2889"/>
      <c r="E368" s="2890"/>
    </row>
    <row r="369" spans="1:7" ht="15" customHeight="1" thickBot="1" x14ac:dyDescent="0.3">
      <c r="A369" s="1212" t="s">
        <v>21</v>
      </c>
      <c r="B369" s="2877"/>
      <c r="C369" s="2878"/>
      <c r="D369" s="2878"/>
      <c r="E369" s="2879"/>
    </row>
    <row r="370" spans="1:7" ht="15" customHeight="1" x14ac:dyDescent="0.25">
      <c r="A370" s="2880"/>
      <c r="B370" s="1162">
        <v>2023</v>
      </c>
      <c r="C370" s="1162">
        <v>2024</v>
      </c>
      <c r="D370" s="1162">
        <v>2025</v>
      </c>
      <c r="E370" s="1162">
        <v>2026</v>
      </c>
    </row>
    <row r="371" spans="1:7" ht="15" customHeight="1" thickBot="1" x14ac:dyDescent="0.3">
      <c r="A371" s="2881"/>
      <c r="B371" s="1202" t="s">
        <v>22</v>
      </c>
      <c r="C371" s="1202" t="s">
        <v>23</v>
      </c>
      <c r="D371" s="1202" t="s">
        <v>23</v>
      </c>
      <c r="E371" s="1202" t="s">
        <v>23</v>
      </c>
    </row>
    <row r="372" spans="1:7" ht="15" customHeight="1" thickBot="1" x14ac:dyDescent="0.3">
      <c r="A372" s="1212" t="s">
        <v>33</v>
      </c>
      <c r="B372" s="1167">
        <v>50</v>
      </c>
      <c r="C372" s="1167">
        <v>50</v>
      </c>
      <c r="D372" s="1167">
        <v>50</v>
      </c>
      <c r="E372" s="1167">
        <v>50</v>
      </c>
      <c r="G372" s="1194"/>
    </row>
    <row r="373" spans="1:7" ht="15" customHeight="1" thickBot="1" x14ac:dyDescent="0.3">
      <c r="A373" s="1212" t="s">
        <v>431</v>
      </c>
      <c r="B373" s="1167">
        <f>B390</f>
        <v>3000</v>
      </c>
      <c r="C373" s="1167">
        <f t="shared" ref="C373:E373" si="49">C390</f>
        <v>8000</v>
      </c>
      <c r="D373" s="1167">
        <f t="shared" si="49"/>
        <v>8000</v>
      </c>
      <c r="E373" s="1167">
        <f t="shared" si="49"/>
        <v>8000</v>
      </c>
    </row>
    <row r="374" spans="1:7" ht="15" customHeight="1" thickBot="1" x14ac:dyDescent="0.3">
      <c r="A374" s="1212" t="s">
        <v>432</v>
      </c>
      <c r="B374" s="1167">
        <f>B373/B372</f>
        <v>60</v>
      </c>
      <c r="C374" s="1167">
        <f t="shared" ref="C374:E374" si="50">C373/C372</f>
        <v>160</v>
      </c>
      <c r="D374" s="1167">
        <f t="shared" si="50"/>
        <v>160</v>
      </c>
      <c r="E374" s="1167">
        <f t="shared" si="50"/>
        <v>160</v>
      </c>
    </row>
    <row r="375" spans="1:7" ht="15" customHeight="1" thickBot="1" x14ac:dyDescent="0.3">
      <c r="A375" s="1212" t="s">
        <v>433</v>
      </c>
      <c r="B375" s="1165" t="s">
        <v>499</v>
      </c>
      <c r="C375" s="1213">
        <f>C372/B372-1</f>
        <v>0</v>
      </c>
      <c r="D375" s="1213">
        <f t="shared" ref="D375:E377" si="51">D372/C372-1</f>
        <v>0</v>
      </c>
      <c r="E375" s="1213">
        <f t="shared" si="51"/>
        <v>0</v>
      </c>
    </row>
    <row r="376" spans="1:7" ht="15" customHeight="1" thickBot="1" x14ac:dyDescent="0.3">
      <c r="A376" s="1212" t="s">
        <v>434</v>
      </c>
      <c r="B376" s="1165" t="s">
        <v>499</v>
      </c>
      <c r="C376" s="1213">
        <f>C373/B373-1</f>
        <v>1.6666666666666665</v>
      </c>
      <c r="D376" s="1213">
        <f t="shared" si="51"/>
        <v>0</v>
      </c>
      <c r="E376" s="1213">
        <f t="shared" si="51"/>
        <v>0</v>
      </c>
    </row>
    <row r="377" spans="1:7" ht="19.5" customHeight="1" thickBot="1" x14ac:dyDescent="0.3">
      <c r="A377" s="1212" t="s">
        <v>47</v>
      </c>
      <c r="B377" s="1165" t="s">
        <v>499</v>
      </c>
      <c r="C377" s="1213">
        <f>C374/B374-1</f>
        <v>1.6666666666666665</v>
      </c>
      <c r="D377" s="1213">
        <f t="shared" si="51"/>
        <v>0</v>
      </c>
      <c r="E377" s="1213">
        <f t="shared" si="51"/>
        <v>0</v>
      </c>
    </row>
    <row r="378" spans="1:7" ht="15" customHeight="1" x14ac:dyDescent="0.25">
      <c r="A378" s="2880"/>
      <c r="B378" s="1162">
        <v>2023</v>
      </c>
      <c r="C378" s="1162">
        <v>2024</v>
      </c>
      <c r="D378" s="1162">
        <v>2025</v>
      </c>
      <c r="E378" s="1162">
        <v>2026</v>
      </c>
    </row>
    <row r="379" spans="1:7" ht="12" customHeight="1" thickBot="1" x14ac:dyDescent="0.3">
      <c r="A379" s="2881"/>
      <c r="B379" s="1202" t="s">
        <v>22</v>
      </c>
      <c r="C379" s="1202" t="s">
        <v>23</v>
      </c>
      <c r="D379" s="1202" t="s">
        <v>23</v>
      </c>
      <c r="E379" s="1202" t="s">
        <v>23</v>
      </c>
    </row>
    <row r="380" spans="1:7" ht="15" customHeight="1" thickBot="1" x14ac:dyDescent="0.3">
      <c r="A380" s="1179" t="s">
        <v>452</v>
      </c>
      <c r="B380" s="1180"/>
      <c r="C380" s="1180"/>
      <c r="D380" s="1180"/>
      <c r="E380" s="1180"/>
    </row>
    <row r="381" spans="1:7" ht="15" customHeight="1" thickBot="1" x14ac:dyDescent="0.3">
      <c r="A381" s="1181" t="s">
        <v>437</v>
      </c>
      <c r="B381" s="1180"/>
      <c r="C381" s="1180"/>
      <c r="D381" s="1180"/>
      <c r="E381" s="1180"/>
    </row>
    <row r="382" spans="1:7" ht="15" customHeight="1" thickBot="1" x14ac:dyDescent="0.3">
      <c r="A382" s="1181" t="s">
        <v>480</v>
      </c>
      <c r="B382" s="1180"/>
      <c r="C382" s="1180"/>
      <c r="D382" s="1180"/>
      <c r="E382" s="1180"/>
    </row>
    <row r="383" spans="1:7" ht="15" customHeight="1" thickBot="1" x14ac:dyDescent="0.3">
      <c r="A383" s="1181" t="s">
        <v>454</v>
      </c>
      <c r="B383" s="1180"/>
      <c r="C383" s="1180"/>
      <c r="D383" s="1180"/>
      <c r="E383" s="1180"/>
    </row>
    <row r="384" spans="1:7" ht="15" customHeight="1" thickBot="1" x14ac:dyDescent="0.3">
      <c r="A384" s="1181" t="s">
        <v>455</v>
      </c>
      <c r="B384" s="1180"/>
      <c r="C384" s="1180"/>
      <c r="D384" s="1180"/>
      <c r="E384" s="1180"/>
    </row>
    <row r="385" spans="1:5" ht="15" customHeight="1" thickBot="1" x14ac:dyDescent="0.3">
      <c r="A385" s="1179" t="s">
        <v>456</v>
      </c>
      <c r="B385" s="1183">
        <f>SUM(B386)</f>
        <v>3000</v>
      </c>
      <c r="C385" s="1183">
        <f>SUM(C386)</f>
        <v>8000</v>
      </c>
      <c r="D385" s="1183">
        <f t="shared" ref="D385:E385" si="52">SUM(D386)</f>
        <v>8000</v>
      </c>
      <c r="E385" s="1183">
        <f t="shared" si="52"/>
        <v>8000</v>
      </c>
    </row>
    <row r="386" spans="1:5" ht="15" customHeight="1" thickBot="1" x14ac:dyDescent="0.3">
      <c r="A386" s="1181" t="s">
        <v>437</v>
      </c>
      <c r="B386" s="1180">
        <v>3000</v>
      </c>
      <c r="C386" s="1180">
        <v>8000</v>
      </c>
      <c r="D386" s="1180">
        <v>8000</v>
      </c>
      <c r="E386" s="1180">
        <v>8000</v>
      </c>
    </row>
    <row r="387" spans="1:5" ht="15" customHeight="1" thickBot="1" x14ac:dyDescent="0.3">
      <c r="A387" s="1181" t="s">
        <v>480</v>
      </c>
      <c r="B387" s="1180"/>
      <c r="C387" s="1180"/>
      <c r="D387" s="1180"/>
      <c r="E387" s="1180"/>
    </row>
    <row r="388" spans="1:5" ht="15" customHeight="1" thickBot="1" x14ac:dyDescent="0.3">
      <c r="A388" s="1181" t="s">
        <v>454</v>
      </c>
      <c r="B388" s="1180"/>
      <c r="C388" s="1180"/>
      <c r="D388" s="1180"/>
      <c r="E388" s="1180"/>
    </row>
    <row r="389" spans="1:5" ht="15" customHeight="1" thickBot="1" x14ac:dyDescent="0.3">
      <c r="A389" s="1181" t="s">
        <v>455</v>
      </c>
      <c r="B389" s="1180"/>
      <c r="C389" s="1180"/>
      <c r="D389" s="1180"/>
      <c r="E389" s="1180"/>
    </row>
    <row r="390" spans="1:5" ht="15" customHeight="1" thickBot="1" x14ac:dyDescent="0.3">
      <c r="A390" s="1191" t="s">
        <v>457</v>
      </c>
      <c r="B390" s="1183">
        <f>B385+B380</f>
        <v>3000</v>
      </c>
      <c r="C390" s="1183">
        <f t="shared" ref="C390:E390" si="53">C385+C380</f>
        <v>8000</v>
      </c>
      <c r="D390" s="1183">
        <f t="shared" si="53"/>
        <v>8000</v>
      </c>
      <c r="E390" s="1183">
        <f t="shared" si="53"/>
        <v>8000</v>
      </c>
    </row>
    <row r="391" spans="1:5" ht="15" hidden="1" customHeight="1" thickBot="1" x14ac:dyDescent="0.3">
      <c r="A391" s="2869" t="s">
        <v>514</v>
      </c>
      <c r="B391" s="2870"/>
      <c r="C391" s="2870"/>
      <c r="D391" s="2870"/>
      <c r="E391" s="2871"/>
    </row>
    <row r="392" spans="1:5" ht="15" hidden="1" customHeight="1" thickBot="1" x14ac:dyDescent="0.3">
      <c r="A392" s="2869" t="s">
        <v>515</v>
      </c>
      <c r="B392" s="2870"/>
      <c r="C392" s="2870"/>
      <c r="D392" s="2870"/>
      <c r="E392" s="2871"/>
    </row>
    <row r="393" spans="1:5" ht="21.75" hidden="1" customHeight="1" thickBot="1" x14ac:dyDescent="0.3">
      <c r="A393" s="1208" t="s">
        <v>1057</v>
      </c>
      <c r="B393" s="2872" t="s">
        <v>1058</v>
      </c>
      <c r="C393" s="2873"/>
      <c r="D393" s="2874"/>
      <c r="E393" s="2875"/>
    </row>
    <row r="394" spans="1:5" ht="33.75" hidden="1" customHeight="1" thickBot="1" x14ac:dyDescent="0.3">
      <c r="A394" s="1209" t="s">
        <v>518</v>
      </c>
      <c r="B394" s="1209" t="s">
        <v>1058</v>
      </c>
      <c r="C394" s="1210" t="s">
        <v>449</v>
      </c>
      <c r="D394" s="2874" t="s">
        <v>1059</v>
      </c>
      <c r="E394" s="2875"/>
    </row>
    <row r="395" spans="1:5" ht="9.75" hidden="1" customHeight="1" thickBot="1" x14ac:dyDescent="0.3">
      <c r="A395" s="1211"/>
      <c r="B395" s="2872"/>
      <c r="C395" s="2876"/>
      <c r="D395" s="2874"/>
      <c r="E395" s="2875"/>
    </row>
    <row r="396" spans="1:5" ht="23.25" hidden="1" customHeight="1" thickBot="1" x14ac:dyDescent="0.3">
      <c r="A396" s="1212" t="s">
        <v>427</v>
      </c>
      <c r="B396" s="2872" t="s">
        <v>1058</v>
      </c>
      <c r="C396" s="2873"/>
      <c r="D396" s="2874"/>
      <c r="E396" s="2875"/>
    </row>
    <row r="397" spans="1:5" ht="15" hidden="1" customHeight="1" thickBot="1" x14ac:dyDescent="0.3">
      <c r="A397" s="1212" t="s">
        <v>21</v>
      </c>
      <c r="B397" s="2877" t="s">
        <v>1060</v>
      </c>
      <c r="C397" s="2878"/>
      <c r="D397" s="2878"/>
      <c r="E397" s="2879"/>
    </row>
    <row r="398" spans="1:5" ht="15" hidden="1" customHeight="1" x14ac:dyDescent="0.25">
      <c r="A398" s="2880"/>
      <c r="B398" s="1162">
        <v>2023</v>
      </c>
      <c r="C398" s="1162">
        <v>2024</v>
      </c>
      <c r="D398" s="1162">
        <v>2025</v>
      </c>
      <c r="E398" s="1162">
        <v>2026</v>
      </c>
    </row>
    <row r="399" spans="1:5" ht="15" hidden="1" customHeight="1" thickBot="1" x14ac:dyDescent="0.3">
      <c r="A399" s="2881"/>
      <c r="B399" s="1202" t="s">
        <v>22</v>
      </c>
      <c r="C399" s="1202" t="s">
        <v>23</v>
      </c>
      <c r="D399" s="1202" t="s">
        <v>23</v>
      </c>
      <c r="E399" s="1202" t="s">
        <v>23</v>
      </c>
    </row>
    <row r="400" spans="1:5" ht="15" hidden="1" customHeight="1" thickBot="1" x14ac:dyDescent="0.3">
      <c r="A400" s="1212" t="s">
        <v>33</v>
      </c>
      <c r="B400" s="1167">
        <v>1</v>
      </c>
      <c r="C400" s="1167">
        <v>1</v>
      </c>
      <c r="D400" s="1167">
        <v>0</v>
      </c>
      <c r="E400" s="1167">
        <v>0</v>
      </c>
    </row>
    <row r="401" spans="1:5" ht="15" hidden="1" customHeight="1" thickBot="1" x14ac:dyDescent="0.3">
      <c r="A401" s="1212" t="s">
        <v>431</v>
      </c>
      <c r="B401" s="1167">
        <f>B413</f>
        <v>0</v>
      </c>
      <c r="C401" s="1167">
        <f t="shared" ref="C401:E401" si="54">C413</f>
        <v>0</v>
      </c>
      <c r="D401" s="1167">
        <f t="shared" si="54"/>
        <v>0</v>
      </c>
      <c r="E401" s="1167">
        <f t="shared" si="54"/>
        <v>0</v>
      </c>
    </row>
    <row r="402" spans="1:5" ht="15" hidden="1" customHeight="1" thickBot="1" x14ac:dyDescent="0.3">
      <c r="A402" s="1212" t="s">
        <v>432</v>
      </c>
      <c r="B402" s="1167">
        <f>B401/B400</f>
        <v>0</v>
      </c>
      <c r="C402" s="1167">
        <f t="shared" ref="C402:E402" si="55">C401/C400</f>
        <v>0</v>
      </c>
      <c r="D402" s="1167" t="e">
        <f t="shared" si="55"/>
        <v>#DIV/0!</v>
      </c>
      <c r="E402" s="1167" t="e">
        <f t="shared" si="55"/>
        <v>#DIV/0!</v>
      </c>
    </row>
    <row r="403" spans="1:5" ht="15" hidden="1" customHeight="1" thickBot="1" x14ac:dyDescent="0.3">
      <c r="A403" s="1212" t="s">
        <v>433</v>
      </c>
      <c r="B403" s="1165" t="s">
        <v>499</v>
      </c>
      <c r="C403" s="1213">
        <f>C400/B400-1</f>
        <v>0</v>
      </c>
      <c r="D403" s="1213">
        <f t="shared" ref="D403:E405" si="56">D400/C400-1</f>
        <v>-1</v>
      </c>
      <c r="E403" s="1213" t="e">
        <f t="shared" si="56"/>
        <v>#DIV/0!</v>
      </c>
    </row>
    <row r="404" spans="1:5" ht="15" hidden="1" customHeight="1" thickBot="1" x14ac:dyDescent="0.3">
      <c r="A404" s="1212" t="s">
        <v>434</v>
      </c>
      <c r="B404" s="1165" t="s">
        <v>499</v>
      </c>
      <c r="C404" s="1213" t="e">
        <f>C401/B401-1</f>
        <v>#DIV/0!</v>
      </c>
      <c r="D404" s="1213" t="e">
        <f t="shared" si="56"/>
        <v>#DIV/0!</v>
      </c>
      <c r="E404" s="1213" t="e">
        <f t="shared" si="56"/>
        <v>#DIV/0!</v>
      </c>
    </row>
    <row r="405" spans="1:5" ht="15" hidden="1" customHeight="1" thickBot="1" x14ac:dyDescent="0.3">
      <c r="A405" s="1212" t="s">
        <v>47</v>
      </c>
      <c r="B405" s="1165" t="s">
        <v>499</v>
      </c>
      <c r="C405" s="1213" t="e">
        <f>C402/B402-1</f>
        <v>#DIV/0!</v>
      </c>
      <c r="D405" s="1213" t="e">
        <f t="shared" si="56"/>
        <v>#DIV/0!</v>
      </c>
      <c r="E405" s="1213" t="e">
        <f t="shared" si="56"/>
        <v>#DIV/0!</v>
      </c>
    </row>
    <row r="406" spans="1:5" ht="15" hidden="1" customHeight="1" x14ac:dyDescent="0.25">
      <c r="A406" s="2880"/>
      <c r="B406" s="1162">
        <v>2022</v>
      </c>
      <c r="C406" s="1162">
        <v>2023</v>
      </c>
      <c r="D406" s="1162">
        <v>2024</v>
      </c>
      <c r="E406" s="1162">
        <v>2025</v>
      </c>
    </row>
    <row r="407" spans="1:5" ht="15" hidden="1" customHeight="1" thickBot="1" x14ac:dyDescent="0.3">
      <c r="A407" s="2881"/>
      <c r="B407" s="1202" t="s">
        <v>22</v>
      </c>
      <c r="C407" s="1202" t="s">
        <v>23</v>
      </c>
      <c r="D407" s="1202" t="s">
        <v>23</v>
      </c>
      <c r="E407" s="1202" t="s">
        <v>23</v>
      </c>
    </row>
    <row r="408" spans="1:5" ht="15" hidden="1" customHeight="1" thickBot="1" x14ac:dyDescent="0.3">
      <c r="A408" s="1179" t="s">
        <v>452</v>
      </c>
      <c r="B408" s="1180"/>
      <c r="C408" s="1180"/>
      <c r="D408" s="1180"/>
      <c r="E408" s="1180"/>
    </row>
    <row r="409" spans="1:5" ht="15" hidden="1" customHeight="1" thickBot="1" x14ac:dyDescent="0.3">
      <c r="A409" s="1181" t="s">
        <v>437</v>
      </c>
      <c r="B409" s="1180"/>
      <c r="C409" s="1180"/>
      <c r="D409" s="1180"/>
      <c r="E409" s="1180"/>
    </row>
    <row r="410" spans="1:5" ht="15" hidden="1" customHeight="1" thickBot="1" x14ac:dyDescent="0.3">
      <c r="A410" s="1181" t="s">
        <v>480</v>
      </c>
      <c r="B410" s="1180"/>
      <c r="C410" s="1180"/>
      <c r="D410" s="1180"/>
      <c r="E410" s="1180"/>
    </row>
    <row r="411" spans="1:5" ht="15" hidden="1" customHeight="1" thickBot="1" x14ac:dyDescent="0.3">
      <c r="A411" s="1181" t="s">
        <v>454</v>
      </c>
      <c r="B411" s="1180"/>
      <c r="C411" s="1180"/>
      <c r="D411" s="1180"/>
      <c r="E411" s="1180"/>
    </row>
    <row r="412" spans="1:5" ht="15" hidden="1" customHeight="1" thickBot="1" x14ac:dyDescent="0.3">
      <c r="A412" s="1181" t="s">
        <v>455</v>
      </c>
      <c r="B412" s="1180"/>
      <c r="C412" s="1180"/>
      <c r="D412" s="1180"/>
      <c r="E412" s="1180"/>
    </row>
    <row r="413" spans="1:5" ht="15" hidden="1" customHeight="1" thickBot="1" x14ac:dyDescent="0.3">
      <c r="A413" s="1179" t="s">
        <v>456</v>
      </c>
      <c r="B413" s="1183">
        <f>SUM(B414)</f>
        <v>0</v>
      </c>
      <c r="C413" s="1183">
        <f>SUM(C414)</f>
        <v>0</v>
      </c>
      <c r="D413" s="1183">
        <f t="shared" ref="D413:E413" si="57">SUM(D414)</f>
        <v>0</v>
      </c>
      <c r="E413" s="1183">
        <f t="shared" si="57"/>
        <v>0</v>
      </c>
    </row>
    <row r="414" spans="1:5" ht="15" hidden="1" customHeight="1" thickBot="1" x14ac:dyDescent="0.3">
      <c r="A414" s="1181" t="s">
        <v>437</v>
      </c>
      <c r="B414" s="1180"/>
      <c r="C414" s="1180">
        <v>0</v>
      </c>
      <c r="D414" s="1180">
        <v>0</v>
      </c>
      <c r="E414" s="1180">
        <v>0</v>
      </c>
    </row>
    <row r="415" spans="1:5" ht="15" hidden="1" customHeight="1" thickBot="1" x14ac:dyDescent="0.3">
      <c r="A415" s="1181" t="s">
        <v>480</v>
      </c>
      <c r="B415" s="1180"/>
      <c r="C415" s="1180"/>
      <c r="D415" s="1180"/>
      <c r="E415" s="1180"/>
    </row>
    <row r="416" spans="1:5" ht="15" hidden="1" customHeight="1" thickBot="1" x14ac:dyDescent="0.3">
      <c r="A416" s="1181" t="s">
        <v>454</v>
      </c>
      <c r="B416" s="1180"/>
      <c r="C416" s="1180"/>
      <c r="D416" s="1180"/>
      <c r="E416" s="1180"/>
    </row>
    <row r="417" spans="1:5" ht="15" hidden="1" customHeight="1" thickBot="1" x14ac:dyDescent="0.3">
      <c r="A417" s="1181" t="s">
        <v>455</v>
      </c>
      <c r="B417" s="1180"/>
      <c r="C417" s="1180"/>
      <c r="D417" s="1180"/>
      <c r="E417" s="1180"/>
    </row>
    <row r="418" spans="1:5" ht="22.5" hidden="1" customHeight="1" thickBot="1" x14ac:dyDescent="0.3">
      <c r="A418" s="1191" t="s">
        <v>457</v>
      </c>
      <c r="B418" s="1183">
        <f>B413+B408</f>
        <v>0</v>
      </c>
      <c r="C418" s="1183">
        <f>C413+C408</f>
        <v>0</v>
      </c>
      <c r="D418" s="1183">
        <f t="shared" ref="D418:E418" si="58">D413+D408</f>
        <v>0</v>
      </c>
      <c r="E418" s="1183">
        <f t="shared" si="58"/>
        <v>0</v>
      </c>
    </row>
    <row r="419" spans="1:5" ht="15" customHeight="1" thickBot="1" x14ac:dyDescent="0.3">
      <c r="A419" s="1214" t="s">
        <v>458</v>
      </c>
      <c r="B419" s="2882" t="s">
        <v>1061</v>
      </c>
      <c r="C419" s="2883"/>
      <c r="D419" s="2883"/>
      <c r="E419" s="2884"/>
    </row>
    <row r="420" spans="1:5" ht="36.75" customHeight="1" thickBot="1" x14ac:dyDescent="0.3">
      <c r="A420" s="1175" t="s">
        <v>425</v>
      </c>
      <c r="B420" s="1215" t="s">
        <v>1062</v>
      </c>
      <c r="C420" s="1216" t="s">
        <v>449</v>
      </c>
      <c r="D420" s="1217"/>
      <c r="E420" s="1176" t="s">
        <v>1063</v>
      </c>
    </row>
    <row r="421" spans="1:5" ht="15" customHeight="1" thickBot="1" x14ac:dyDescent="0.3">
      <c r="A421" s="1177" t="s">
        <v>427</v>
      </c>
      <c r="B421" s="2885" t="s">
        <v>1062</v>
      </c>
      <c r="C421" s="2886"/>
      <c r="D421" s="2886"/>
      <c r="E421" s="2887"/>
    </row>
    <row r="422" spans="1:5" ht="15" customHeight="1" thickBot="1" x14ac:dyDescent="0.3">
      <c r="A422" s="1177" t="s">
        <v>21</v>
      </c>
      <c r="B422" s="2866" t="s">
        <v>1064</v>
      </c>
      <c r="C422" s="2867"/>
      <c r="D422" s="2867"/>
      <c r="E422" s="2868"/>
    </row>
    <row r="423" spans="1:5" ht="15" customHeight="1" x14ac:dyDescent="0.25">
      <c r="A423" s="2849"/>
      <c r="B423" s="1162">
        <v>2023</v>
      </c>
      <c r="C423" s="1162">
        <v>2024</v>
      </c>
      <c r="D423" s="1162">
        <v>2025</v>
      </c>
      <c r="E423" s="1162">
        <v>2026</v>
      </c>
    </row>
    <row r="424" spans="1:5" ht="15" customHeight="1" thickBot="1" x14ac:dyDescent="0.3">
      <c r="A424" s="2850"/>
      <c r="B424" s="1164" t="s">
        <v>22</v>
      </c>
      <c r="C424" s="1164" t="s">
        <v>23</v>
      </c>
      <c r="D424" s="1164" t="s">
        <v>23</v>
      </c>
      <c r="E424" s="1164" t="s">
        <v>23</v>
      </c>
    </row>
    <row r="425" spans="1:5" ht="15" customHeight="1" thickBot="1" x14ac:dyDescent="0.3">
      <c r="A425" s="1177" t="s">
        <v>33</v>
      </c>
      <c r="B425" s="1166">
        <v>1</v>
      </c>
      <c r="C425" s="1166">
        <v>1</v>
      </c>
      <c r="D425" s="1166">
        <v>1</v>
      </c>
      <c r="E425" s="1166">
        <v>1</v>
      </c>
    </row>
    <row r="426" spans="1:5" ht="15" customHeight="1" thickBot="1" x14ac:dyDescent="0.3">
      <c r="A426" s="1177" t="s">
        <v>431</v>
      </c>
      <c r="B426" s="1166">
        <f>B444</f>
        <v>100000</v>
      </c>
      <c r="C426" s="1166">
        <f t="shared" ref="C426:E426" si="59">C444</f>
        <v>100000</v>
      </c>
      <c r="D426" s="1166">
        <f t="shared" si="59"/>
        <v>100000</v>
      </c>
      <c r="E426" s="1166">
        <f t="shared" si="59"/>
        <v>100000</v>
      </c>
    </row>
    <row r="427" spans="1:5" ht="15" customHeight="1" thickBot="1" x14ac:dyDescent="0.3">
      <c r="A427" s="1177" t="s">
        <v>432</v>
      </c>
      <c r="B427" s="1166"/>
      <c r="C427" s="1166">
        <f t="shared" ref="C427:E427" si="60">C426/C425</f>
        <v>100000</v>
      </c>
      <c r="D427" s="1166">
        <f t="shared" si="60"/>
        <v>100000</v>
      </c>
      <c r="E427" s="1166">
        <f t="shared" si="60"/>
        <v>100000</v>
      </c>
    </row>
    <row r="428" spans="1:5" ht="15" customHeight="1" thickBot="1" x14ac:dyDescent="0.3">
      <c r="A428" s="1177" t="s">
        <v>433</v>
      </c>
      <c r="B428" s="1163" t="s">
        <v>499</v>
      </c>
      <c r="C428" s="1178">
        <f>C425/B425-1</f>
        <v>0</v>
      </c>
      <c r="D428" s="1178">
        <f t="shared" ref="D428:E430" si="61">D425/C425-1</f>
        <v>0</v>
      </c>
      <c r="E428" s="1178">
        <f t="shared" si="61"/>
        <v>0</v>
      </c>
    </row>
    <row r="429" spans="1:5" ht="15" customHeight="1" thickBot="1" x14ac:dyDescent="0.3">
      <c r="A429" s="1177" t="s">
        <v>434</v>
      </c>
      <c r="B429" s="1163" t="s">
        <v>499</v>
      </c>
      <c r="C429" s="1178">
        <f>C426/B426-1</f>
        <v>0</v>
      </c>
      <c r="D429" s="1178">
        <f t="shared" si="61"/>
        <v>0</v>
      </c>
      <c r="E429" s="1178">
        <f t="shared" si="61"/>
        <v>0</v>
      </c>
    </row>
    <row r="430" spans="1:5" ht="15" customHeight="1" thickBot="1" x14ac:dyDescent="0.3">
      <c r="A430" s="1177" t="s">
        <v>47</v>
      </c>
      <c r="B430" s="1163" t="s">
        <v>499</v>
      </c>
      <c r="C430" s="1178" t="e">
        <f>C427/B427-1</f>
        <v>#DIV/0!</v>
      </c>
      <c r="D430" s="1178">
        <f t="shared" si="61"/>
        <v>0</v>
      </c>
      <c r="E430" s="1178">
        <f t="shared" si="61"/>
        <v>0</v>
      </c>
    </row>
    <row r="431" spans="1:5" ht="15" customHeight="1" thickBot="1" x14ac:dyDescent="0.3">
      <c r="A431" s="2860" t="s">
        <v>644</v>
      </c>
      <c r="B431" s="2861"/>
      <c r="C431" s="2861"/>
      <c r="D431" s="2861"/>
      <c r="E431" s="2862"/>
    </row>
    <row r="432" spans="1:5" ht="15" customHeight="1" x14ac:dyDescent="0.25">
      <c r="A432" s="2849"/>
      <c r="B432" s="1162">
        <v>2023</v>
      </c>
      <c r="C432" s="1162">
        <v>2024</v>
      </c>
      <c r="D432" s="1162">
        <v>2025</v>
      </c>
      <c r="E432" s="1162">
        <v>2026</v>
      </c>
    </row>
    <row r="433" spans="1:7" ht="15" customHeight="1" thickBot="1" x14ac:dyDescent="0.3">
      <c r="A433" s="2850"/>
      <c r="B433" s="1164" t="s">
        <v>22</v>
      </c>
      <c r="C433" s="1164" t="s">
        <v>23</v>
      </c>
      <c r="D433" s="1164" t="s">
        <v>23</v>
      </c>
      <c r="E433" s="1164" t="s">
        <v>23</v>
      </c>
    </row>
    <row r="434" spans="1:7" ht="15" customHeight="1" thickBot="1" x14ac:dyDescent="0.3">
      <c r="A434" s="1179" t="s">
        <v>452</v>
      </c>
      <c r="B434" s="1183">
        <v>0</v>
      </c>
      <c r="C434" s="1183">
        <v>0</v>
      </c>
      <c r="D434" s="1183">
        <v>0</v>
      </c>
      <c r="E434" s="1183">
        <v>0</v>
      </c>
    </row>
    <row r="435" spans="1:7" ht="15" customHeight="1" thickBot="1" x14ac:dyDescent="0.3">
      <c r="A435" s="1181" t="s">
        <v>437</v>
      </c>
      <c r="B435" s="1180">
        <v>0</v>
      </c>
      <c r="C435" s="1180">
        <v>0</v>
      </c>
      <c r="D435" s="1180">
        <v>0</v>
      </c>
      <c r="E435" s="1180">
        <v>0</v>
      </c>
    </row>
    <row r="436" spans="1:7" ht="15" customHeight="1" thickBot="1" x14ac:dyDescent="0.3">
      <c r="A436" s="1181" t="s">
        <v>480</v>
      </c>
      <c r="B436" s="1180"/>
      <c r="C436" s="1180"/>
      <c r="D436" s="1180"/>
      <c r="E436" s="1180"/>
    </row>
    <row r="437" spans="1:7" ht="15" customHeight="1" thickBot="1" x14ac:dyDescent="0.3">
      <c r="A437" s="1181" t="s">
        <v>454</v>
      </c>
      <c r="B437" s="1180"/>
      <c r="C437" s="1180"/>
      <c r="D437" s="1180"/>
      <c r="E437" s="1180"/>
    </row>
    <row r="438" spans="1:7" ht="15" customHeight="1" thickBot="1" x14ac:dyDescent="0.3">
      <c r="A438" s="1181" t="s">
        <v>455</v>
      </c>
      <c r="B438" s="1180"/>
      <c r="C438" s="1180"/>
      <c r="D438" s="1180"/>
      <c r="E438" s="1180"/>
    </row>
    <row r="439" spans="1:7" ht="15" customHeight="1" thickBot="1" x14ac:dyDescent="0.3">
      <c r="A439" s="1179" t="s">
        <v>456</v>
      </c>
      <c r="B439" s="1183">
        <f>B440+B441+B442+B443</f>
        <v>100000</v>
      </c>
      <c r="C439" s="1183">
        <f>C440+C441+C442+C443</f>
        <v>100000</v>
      </c>
      <c r="D439" s="1183">
        <f t="shared" ref="D439:E439" si="62">D440+D441+D442+D443</f>
        <v>100000</v>
      </c>
      <c r="E439" s="1183">
        <f t="shared" si="62"/>
        <v>100000</v>
      </c>
    </row>
    <row r="440" spans="1:7" ht="15" customHeight="1" thickBot="1" x14ac:dyDescent="0.3">
      <c r="A440" s="1181" t="s">
        <v>437</v>
      </c>
      <c r="B440" s="1180"/>
      <c r="C440" s="1180"/>
      <c r="D440" s="1180"/>
      <c r="E440" s="1180"/>
    </row>
    <row r="441" spans="1:7" ht="15" customHeight="1" thickBot="1" x14ac:dyDescent="0.3">
      <c r="A441" s="1181" t="s">
        <v>480</v>
      </c>
      <c r="B441" s="1180">
        <v>100000</v>
      </c>
      <c r="C441" s="1180">
        <v>100000</v>
      </c>
      <c r="D441" s="1180">
        <v>100000</v>
      </c>
      <c r="E441" s="1180">
        <v>100000</v>
      </c>
    </row>
    <row r="442" spans="1:7" ht="15" customHeight="1" thickBot="1" x14ac:dyDescent="0.3">
      <c r="A442" s="1181" t="s">
        <v>454</v>
      </c>
      <c r="B442" s="1180"/>
      <c r="C442" s="1180"/>
      <c r="D442" s="1180"/>
      <c r="E442" s="1180"/>
    </row>
    <row r="443" spans="1:7" ht="26.25" customHeight="1" thickBot="1" x14ac:dyDescent="0.3">
      <c r="A443" s="1181" t="s">
        <v>455</v>
      </c>
      <c r="B443" s="1180"/>
      <c r="C443" s="1180">
        <v>0</v>
      </c>
      <c r="D443" s="1180"/>
      <c r="E443" s="1180"/>
    </row>
    <row r="444" spans="1:7" ht="30.75" customHeight="1" thickBot="1" x14ac:dyDescent="0.3">
      <c r="A444" s="1191" t="s">
        <v>457</v>
      </c>
      <c r="B444" s="1183">
        <f>B439+B434</f>
        <v>100000</v>
      </c>
      <c r="C444" s="1183">
        <f t="shared" ref="C444:E444" si="63">C439+C434</f>
        <v>100000</v>
      </c>
      <c r="D444" s="1183">
        <f t="shared" si="63"/>
        <v>100000</v>
      </c>
      <c r="E444" s="1183">
        <f t="shared" si="63"/>
        <v>100000</v>
      </c>
      <c r="F444" s="1185"/>
      <c r="G444" s="1185"/>
    </row>
    <row r="445" spans="1:7" ht="37.5" customHeight="1" thickBot="1" x14ac:dyDescent="0.3">
      <c r="A445" s="1175" t="s">
        <v>425</v>
      </c>
      <c r="B445" s="1218" t="s">
        <v>1065</v>
      </c>
      <c r="C445" s="1216" t="s">
        <v>449</v>
      </c>
      <c r="D445" s="1219"/>
      <c r="E445" s="1176" t="s">
        <v>1066</v>
      </c>
    </row>
    <row r="446" spans="1:7" ht="15" customHeight="1" thickBot="1" x14ac:dyDescent="0.3">
      <c r="A446" s="1177" t="s">
        <v>427</v>
      </c>
      <c r="B446" s="2863" t="s">
        <v>1067</v>
      </c>
      <c r="C446" s="2864"/>
      <c r="D446" s="2864"/>
      <c r="E446" s="2865"/>
    </row>
    <row r="447" spans="1:7" ht="15" customHeight="1" thickBot="1" x14ac:dyDescent="0.3">
      <c r="A447" s="1177" t="s">
        <v>21</v>
      </c>
      <c r="B447" s="2866"/>
      <c r="C447" s="2867"/>
      <c r="D447" s="2867"/>
      <c r="E447" s="2868"/>
      <c r="F447" s="1185"/>
      <c r="G447" s="1220"/>
    </row>
    <row r="448" spans="1:7" ht="26.25" customHeight="1" x14ac:dyDescent="0.25">
      <c r="A448" s="2849"/>
      <c r="B448" s="1162">
        <v>2023</v>
      </c>
      <c r="C448" s="1162">
        <v>2024</v>
      </c>
      <c r="D448" s="1162">
        <v>2025</v>
      </c>
      <c r="E448" s="1162">
        <v>2026</v>
      </c>
    </row>
    <row r="449" spans="1:10" ht="15" customHeight="1" thickBot="1" x14ac:dyDescent="0.3">
      <c r="A449" s="2850"/>
      <c r="B449" s="1164" t="s">
        <v>22</v>
      </c>
      <c r="C449" s="1164" t="s">
        <v>23</v>
      </c>
      <c r="D449" s="1164" t="s">
        <v>23</v>
      </c>
      <c r="E449" s="1164" t="s">
        <v>23</v>
      </c>
    </row>
    <row r="450" spans="1:10" ht="15" customHeight="1" thickBot="1" x14ac:dyDescent="0.3">
      <c r="A450" s="1177" t="s">
        <v>33</v>
      </c>
      <c r="B450" s="1166">
        <v>1</v>
      </c>
      <c r="C450" s="1166">
        <v>1</v>
      </c>
      <c r="D450" s="1166">
        <v>1</v>
      </c>
      <c r="E450" s="1166">
        <v>0</v>
      </c>
      <c r="H450" s="1221"/>
      <c r="J450" s="1188"/>
    </row>
    <row r="451" spans="1:10" ht="15" customHeight="1" thickBot="1" x14ac:dyDescent="0.3">
      <c r="A451" s="1177" t="s">
        <v>431</v>
      </c>
      <c r="B451" s="1166">
        <f>B469</f>
        <v>28000</v>
      </c>
      <c r="C451" s="1166">
        <f t="shared" ref="C451:E451" si="64">C469</f>
        <v>0</v>
      </c>
      <c r="D451" s="1166">
        <f t="shared" si="64"/>
        <v>0</v>
      </c>
      <c r="E451" s="1166">
        <f t="shared" si="64"/>
        <v>0</v>
      </c>
      <c r="F451" s="1185">
        <f>41618-D479</f>
        <v>670</v>
      </c>
      <c r="G451" s="1185"/>
      <c r="H451" s="1222"/>
      <c r="I451" s="1188"/>
      <c r="J451" s="1188"/>
    </row>
    <row r="452" spans="1:10" ht="15" customHeight="1" thickBot="1" x14ac:dyDescent="0.3">
      <c r="A452" s="1177" t="s">
        <v>432</v>
      </c>
      <c r="B452" s="1166">
        <v>0</v>
      </c>
      <c r="C452" s="1166">
        <f t="shared" ref="C452:E452" si="65">C451/C450</f>
        <v>0</v>
      </c>
      <c r="D452" s="1166">
        <f t="shared" si="65"/>
        <v>0</v>
      </c>
      <c r="E452" s="1166" t="e">
        <f t="shared" si="65"/>
        <v>#DIV/0!</v>
      </c>
      <c r="I452" s="1221"/>
    </row>
    <row r="453" spans="1:10" ht="15" customHeight="1" thickBot="1" x14ac:dyDescent="0.3">
      <c r="A453" s="1177" t="s">
        <v>433</v>
      </c>
      <c r="B453" s="1163" t="s">
        <v>499</v>
      </c>
      <c r="C453" s="1178">
        <f>C450/B450-1</f>
        <v>0</v>
      </c>
      <c r="D453" s="1178">
        <f t="shared" ref="D453:E455" si="66">D450/C450-1</f>
        <v>0</v>
      </c>
      <c r="E453" s="1178">
        <f t="shared" si="66"/>
        <v>-1</v>
      </c>
      <c r="I453" s="1188"/>
    </row>
    <row r="454" spans="1:10" ht="15" customHeight="1" thickBot="1" x14ac:dyDescent="0.3">
      <c r="A454" s="1177" t="s">
        <v>434</v>
      </c>
      <c r="B454" s="1163" t="s">
        <v>499</v>
      </c>
      <c r="C454" s="1178">
        <f>C451/B451-1</f>
        <v>-1</v>
      </c>
      <c r="D454" s="1178" t="e">
        <f t="shared" si="66"/>
        <v>#DIV/0!</v>
      </c>
      <c r="E454" s="1178" t="e">
        <f t="shared" si="66"/>
        <v>#DIV/0!</v>
      </c>
    </row>
    <row r="455" spans="1:10" ht="15" customHeight="1" thickBot="1" x14ac:dyDescent="0.3">
      <c r="A455" s="1177" t="s">
        <v>47</v>
      </c>
      <c r="B455" s="1163" t="s">
        <v>499</v>
      </c>
      <c r="C455" s="1178" t="e">
        <f>C452/B452-1</f>
        <v>#DIV/0!</v>
      </c>
      <c r="D455" s="1178" t="e">
        <f t="shared" si="66"/>
        <v>#DIV/0!</v>
      </c>
      <c r="E455" s="1178" t="e">
        <f t="shared" si="66"/>
        <v>#DIV/0!</v>
      </c>
    </row>
    <row r="456" spans="1:10" ht="15" customHeight="1" thickBot="1" x14ac:dyDescent="0.3">
      <c r="A456" s="2860" t="s">
        <v>644</v>
      </c>
      <c r="B456" s="2861"/>
      <c r="C456" s="2861"/>
      <c r="D456" s="2861"/>
      <c r="E456" s="2862"/>
    </row>
    <row r="457" spans="1:10" ht="15" customHeight="1" x14ac:dyDescent="0.25">
      <c r="A457" s="2849"/>
      <c r="B457" s="1162">
        <v>2023</v>
      </c>
      <c r="C457" s="1162">
        <v>2024</v>
      </c>
      <c r="D457" s="1162">
        <v>2025</v>
      </c>
      <c r="E457" s="1162">
        <v>2026</v>
      </c>
    </row>
    <row r="458" spans="1:10" ht="15" customHeight="1" thickBot="1" x14ac:dyDescent="0.3">
      <c r="A458" s="2850"/>
      <c r="B458" s="1164" t="s">
        <v>22</v>
      </c>
      <c r="C458" s="1164" t="s">
        <v>23</v>
      </c>
      <c r="D458" s="1164" t="s">
        <v>23</v>
      </c>
      <c r="E458" s="1164" t="s">
        <v>23</v>
      </c>
    </row>
    <row r="459" spans="1:10" ht="15" customHeight="1" thickBot="1" x14ac:dyDescent="0.3">
      <c r="A459" s="1179" t="s">
        <v>452</v>
      </c>
      <c r="B459" s="1180">
        <v>0</v>
      </c>
      <c r="C459" s="1180">
        <v>0</v>
      </c>
      <c r="D459" s="1180">
        <v>0</v>
      </c>
      <c r="E459" s="1180">
        <v>0</v>
      </c>
    </row>
    <row r="460" spans="1:10" ht="15" customHeight="1" thickBot="1" x14ac:dyDescent="0.3">
      <c r="A460" s="1181" t="s">
        <v>437</v>
      </c>
      <c r="B460" s="1180"/>
      <c r="C460" s="1180"/>
      <c r="D460" s="1180"/>
      <c r="E460" s="1180"/>
    </row>
    <row r="461" spans="1:10" ht="15" customHeight="1" thickBot="1" x14ac:dyDescent="0.3">
      <c r="A461" s="1181" t="s">
        <v>480</v>
      </c>
      <c r="B461" s="1180"/>
      <c r="C461" s="1180"/>
      <c r="D461" s="1180"/>
      <c r="E461" s="1180"/>
    </row>
    <row r="462" spans="1:10" ht="15" customHeight="1" thickBot="1" x14ac:dyDescent="0.3">
      <c r="A462" s="1181" t="s">
        <v>454</v>
      </c>
      <c r="B462" s="1180"/>
      <c r="C462" s="1180"/>
      <c r="D462" s="1180"/>
      <c r="E462" s="1180"/>
    </row>
    <row r="463" spans="1:10" ht="27" customHeight="1" thickBot="1" x14ac:dyDescent="0.3">
      <c r="A463" s="1181" t="s">
        <v>455</v>
      </c>
      <c r="B463" s="1180"/>
      <c r="C463" s="1180"/>
      <c r="D463" s="1180"/>
      <c r="E463" s="1180"/>
    </row>
    <row r="464" spans="1:10" ht="15" customHeight="1" thickBot="1" x14ac:dyDescent="0.3">
      <c r="A464" s="1179" t="s">
        <v>456</v>
      </c>
      <c r="B464" s="1183">
        <f>B465+B466+B467+B468</f>
        <v>28000</v>
      </c>
      <c r="C464" s="1183">
        <f>C465+C466+C467+C468</f>
        <v>0</v>
      </c>
      <c r="D464" s="1183">
        <f t="shared" ref="D464:E464" si="67">D465+D466+D467+D468</f>
        <v>0</v>
      </c>
      <c r="E464" s="1183">
        <f t="shared" si="67"/>
        <v>0</v>
      </c>
    </row>
    <row r="465" spans="1:7" ht="15" customHeight="1" thickBot="1" x14ac:dyDescent="0.3">
      <c r="A465" s="1181" t="s">
        <v>437</v>
      </c>
      <c r="B465" s="1180">
        <v>11000</v>
      </c>
      <c r="C465" s="1180">
        <v>0</v>
      </c>
      <c r="D465" s="1180">
        <v>0</v>
      </c>
      <c r="E465" s="1180">
        <v>0</v>
      </c>
    </row>
    <row r="466" spans="1:7" ht="15" customHeight="1" thickBot="1" x14ac:dyDescent="0.3">
      <c r="A466" s="1181" t="s">
        <v>480</v>
      </c>
      <c r="B466" s="1180"/>
      <c r="C466" s="1180"/>
      <c r="D466" s="1180"/>
      <c r="E466" s="1180"/>
    </row>
    <row r="467" spans="1:7" ht="15" customHeight="1" thickBot="1" x14ac:dyDescent="0.3">
      <c r="A467" s="1181" t="s">
        <v>454</v>
      </c>
      <c r="B467" s="1180"/>
      <c r="C467" s="1180"/>
      <c r="D467" s="1180"/>
      <c r="E467" s="1180"/>
    </row>
    <row r="468" spans="1:7" ht="15" customHeight="1" thickBot="1" x14ac:dyDescent="0.3">
      <c r="A468" s="1181" t="s">
        <v>455</v>
      </c>
      <c r="B468" s="1180">
        <v>17000</v>
      </c>
      <c r="C468" s="1180">
        <v>0</v>
      </c>
      <c r="D468" s="1180">
        <v>0</v>
      </c>
      <c r="E468" s="1180">
        <v>0</v>
      </c>
    </row>
    <row r="469" spans="1:7" ht="15" customHeight="1" thickBot="1" x14ac:dyDescent="0.3">
      <c r="A469" s="1191" t="s">
        <v>457</v>
      </c>
      <c r="B469" s="1183">
        <f>B464+B459</f>
        <v>28000</v>
      </c>
      <c r="C469" s="1183">
        <f t="shared" ref="C469:E469" si="68">C464+C459</f>
        <v>0</v>
      </c>
      <c r="D469" s="1183">
        <f t="shared" si="68"/>
        <v>0</v>
      </c>
      <c r="E469" s="1183">
        <f t="shared" si="68"/>
        <v>0</v>
      </c>
      <c r="G469" s="1154"/>
    </row>
    <row r="470" spans="1:7" ht="15" customHeight="1" thickBot="1" x14ac:dyDescent="0.3">
      <c r="A470" s="1223"/>
      <c r="B470" s="1224"/>
      <c r="C470" s="1224"/>
      <c r="D470" s="1224"/>
      <c r="E470" s="1224"/>
      <c r="G470" s="1154"/>
    </row>
    <row r="471" spans="1:7" ht="36" customHeight="1" thickBot="1" x14ac:dyDescent="0.3">
      <c r="A471" s="1225" t="s">
        <v>475</v>
      </c>
      <c r="B471" s="1226">
        <f>SUM(B469+B444+B418+B390+B361+B324+B287+B250+B213+B176+B139+B102+B65)</f>
        <v>289521</v>
      </c>
      <c r="C471" s="1226">
        <f t="shared" ref="C471:E471" si="69">SUM(C469+C444+C418+C390+C361+C324+C287+C250+C213+C176+C139+C102+C65)</f>
        <v>266321</v>
      </c>
      <c r="D471" s="1226">
        <f t="shared" si="69"/>
        <v>263321</v>
      </c>
      <c r="E471" s="1226">
        <f t="shared" si="69"/>
        <v>256321</v>
      </c>
      <c r="G471" s="1154"/>
    </row>
    <row r="472" spans="1:7" ht="25.5" customHeight="1" thickBot="1" x14ac:dyDescent="0.3">
      <c r="A472" s="1225" t="s">
        <v>476</v>
      </c>
      <c r="B472" s="1226">
        <f>SUM(B451+B426+B401+B373+B332+B295+B258+B221+B184+B147+B110+B73+B36)</f>
        <v>289521</v>
      </c>
      <c r="C472" s="1226">
        <f t="shared" ref="C472:F472" si="70">SUM(C451+C426+C401+C373+C332+C295+C258+C221+C184+C147+C110+C73+C36)</f>
        <v>266321</v>
      </c>
      <c r="D472" s="1226">
        <f t="shared" si="70"/>
        <v>263321</v>
      </c>
      <c r="E472" s="1226">
        <f t="shared" si="70"/>
        <v>256321</v>
      </c>
      <c r="F472" s="1226">
        <f t="shared" si="70"/>
        <v>670</v>
      </c>
      <c r="G472" s="1154"/>
    </row>
    <row r="473" spans="1:7" ht="15" customHeight="1" thickBot="1" x14ac:dyDescent="0.3">
      <c r="A473" s="1179" t="s">
        <v>436</v>
      </c>
      <c r="B473" s="1227">
        <f>B474+B475</f>
        <v>79902</v>
      </c>
      <c r="C473" s="1227">
        <f>C474+C475</f>
        <v>79902</v>
      </c>
      <c r="D473" s="1227">
        <f t="shared" ref="D473:E473" si="71">D474+D475</f>
        <v>79902</v>
      </c>
      <c r="E473" s="1227">
        <f t="shared" si="71"/>
        <v>79902</v>
      </c>
      <c r="G473" s="1188"/>
    </row>
    <row r="474" spans="1:7" ht="15" customHeight="1" thickBot="1" x14ac:dyDescent="0.3">
      <c r="A474" s="1181" t="s">
        <v>437</v>
      </c>
      <c r="B474" s="1183">
        <f t="shared" ref="B474:E475" si="72">B45+B82+B193</f>
        <v>79902</v>
      </c>
      <c r="C474" s="1183">
        <f t="shared" si="72"/>
        <v>79902</v>
      </c>
      <c r="D474" s="1183">
        <f t="shared" si="72"/>
        <v>79902</v>
      </c>
      <c r="E474" s="1183">
        <f t="shared" si="72"/>
        <v>79902</v>
      </c>
      <c r="G474" s="1154"/>
    </row>
    <row r="475" spans="1:7" ht="15" customHeight="1" thickBot="1" x14ac:dyDescent="0.3">
      <c r="A475" s="1181" t="s">
        <v>477</v>
      </c>
      <c r="B475" s="1183">
        <f t="shared" si="72"/>
        <v>0</v>
      </c>
      <c r="C475" s="1183">
        <f t="shared" si="72"/>
        <v>0</v>
      </c>
      <c r="D475" s="1183">
        <f t="shared" si="72"/>
        <v>0</v>
      </c>
      <c r="E475" s="1183">
        <f t="shared" si="72"/>
        <v>0</v>
      </c>
      <c r="G475" s="1154"/>
    </row>
    <row r="476" spans="1:7" ht="15" customHeight="1" thickBot="1" x14ac:dyDescent="0.3">
      <c r="A476" s="1179" t="s">
        <v>478</v>
      </c>
      <c r="B476" s="1227">
        <f>B477+B478</f>
        <v>12571</v>
      </c>
      <c r="C476" s="1227">
        <f t="shared" ref="C476:E476" si="73">C477+C478</f>
        <v>12571</v>
      </c>
      <c r="D476" s="1227">
        <f t="shared" si="73"/>
        <v>12571</v>
      </c>
      <c r="E476" s="1227">
        <f t="shared" si="73"/>
        <v>12571</v>
      </c>
      <c r="G476" s="1154"/>
    </row>
    <row r="477" spans="1:7" ht="15" customHeight="1" thickBot="1" x14ac:dyDescent="0.3">
      <c r="A477" s="1181" t="s">
        <v>437</v>
      </c>
      <c r="B477" s="1180">
        <f>B48+B85+B196</f>
        <v>12571</v>
      </c>
      <c r="C477" s="1180">
        <f>C48+C85+C196</f>
        <v>12571</v>
      </c>
      <c r="D477" s="1180">
        <f>D48+D85+D196</f>
        <v>12571</v>
      </c>
      <c r="E477" s="1180">
        <f>E48+E85+E196</f>
        <v>12571</v>
      </c>
      <c r="G477" s="1154"/>
    </row>
    <row r="478" spans="1:7" ht="15" customHeight="1" thickBot="1" x14ac:dyDescent="0.3">
      <c r="A478" s="1181" t="s">
        <v>477</v>
      </c>
      <c r="B478" s="1183">
        <f>B49+B86+B194</f>
        <v>0</v>
      </c>
      <c r="C478" s="1183">
        <f>C49+C86+C194</f>
        <v>0</v>
      </c>
      <c r="D478" s="1183">
        <f>D49+D86+D194</f>
        <v>0</v>
      </c>
      <c r="E478" s="1183">
        <f>E49+E86+E194</f>
        <v>0</v>
      </c>
      <c r="G478" s="1154"/>
    </row>
    <row r="479" spans="1:7" ht="19.899999999999999" customHeight="1" thickBot="1" x14ac:dyDescent="0.3">
      <c r="A479" s="1179" t="s">
        <v>440</v>
      </c>
      <c r="B479" s="1183">
        <f t="shared" ref="B479:E480" si="74">SUM(B346+B309+B272+B235+B198+B161+B124+B87+B50)</f>
        <v>43948</v>
      </c>
      <c r="C479" s="1183">
        <f t="shared" si="74"/>
        <v>43948</v>
      </c>
      <c r="D479" s="1183">
        <f t="shared" si="74"/>
        <v>40948</v>
      </c>
      <c r="E479" s="1183">
        <f t="shared" si="74"/>
        <v>33948</v>
      </c>
      <c r="G479" s="1154"/>
    </row>
    <row r="480" spans="1:7" ht="15" customHeight="1" thickBot="1" x14ac:dyDescent="0.3">
      <c r="A480" s="1181" t="s">
        <v>437</v>
      </c>
      <c r="B480" s="1183">
        <f t="shared" si="74"/>
        <v>43948</v>
      </c>
      <c r="C480" s="1183">
        <f t="shared" si="74"/>
        <v>43948</v>
      </c>
      <c r="D480" s="1183">
        <f t="shared" si="74"/>
        <v>40948</v>
      </c>
      <c r="E480" s="1183">
        <f t="shared" si="74"/>
        <v>33948</v>
      </c>
      <c r="G480" s="1154"/>
    </row>
    <row r="481" spans="1:7" ht="15" customHeight="1" thickBot="1" x14ac:dyDescent="0.3">
      <c r="A481" s="1181" t="s">
        <v>477</v>
      </c>
      <c r="B481" s="1183">
        <f>B52+B89+B200</f>
        <v>0</v>
      </c>
      <c r="C481" s="1183">
        <f>C52+C89+C200</f>
        <v>0</v>
      </c>
      <c r="D481" s="1183">
        <f>D52+D89+D200</f>
        <v>0</v>
      </c>
      <c r="E481" s="1183">
        <f>E52+E89+E200</f>
        <v>0</v>
      </c>
      <c r="G481" s="1154"/>
    </row>
    <row r="482" spans="1:7" ht="46.5" customHeight="1" thickBot="1" x14ac:dyDescent="0.3">
      <c r="A482" s="1179" t="s">
        <v>441</v>
      </c>
      <c r="B482" s="1227">
        <f>B483+B484</f>
        <v>0</v>
      </c>
      <c r="C482" s="1227">
        <f t="shared" ref="C482:E482" si="75">C483+C484</f>
        <v>0</v>
      </c>
      <c r="D482" s="1227">
        <f t="shared" si="75"/>
        <v>0</v>
      </c>
      <c r="E482" s="1227">
        <f t="shared" si="75"/>
        <v>0</v>
      </c>
      <c r="G482" s="1154"/>
    </row>
    <row r="483" spans="1:7" ht="15" customHeight="1" thickBot="1" x14ac:dyDescent="0.3">
      <c r="A483" s="1181" t="s">
        <v>437</v>
      </c>
      <c r="B483" s="1180">
        <f t="shared" ref="B483:E484" si="76">B54+B91+B202</f>
        <v>0</v>
      </c>
      <c r="C483" s="1180">
        <f t="shared" si="76"/>
        <v>0</v>
      </c>
      <c r="D483" s="1180">
        <f t="shared" si="76"/>
        <v>0</v>
      </c>
      <c r="E483" s="1180">
        <f t="shared" si="76"/>
        <v>0</v>
      </c>
      <c r="G483" s="1154"/>
    </row>
    <row r="484" spans="1:7" ht="15" customHeight="1" thickBot="1" x14ac:dyDescent="0.3">
      <c r="A484" s="1181" t="s">
        <v>477</v>
      </c>
      <c r="B484" s="1183">
        <f t="shared" si="76"/>
        <v>0</v>
      </c>
      <c r="C484" s="1183">
        <f t="shared" si="76"/>
        <v>0</v>
      </c>
      <c r="D484" s="1183">
        <f t="shared" si="76"/>
        <v>0</v>
      </c>
      <c r="E484" s="1183">
        <f t="shared" si="76"/>
        <v>0</v>
      </c>
      <c r="G484" s="1154"/>
    </row>
    <row r="485" spans="1:7" ht="15" customHeight="1" thickBot="1" x14ac:dyDescent="0.3">
      <c r="A485" s="1179" t="s">
        <v>442</v>
      </c>
      <c r="B485" s="1227">
        <f>B486+B487</f>
        <v>0</v>
      </c>
      <c r="C485" s="1227">
        <f t="shared" ref="C485:E485" si="77">C486+C487</f>
        <v>0</v>
      </c>
      <c r="D485" s="1227">
        <f t="shared" si="77"/>
        <v>0</v>
      </c>
      <c r="E485" s="1227">
        <f t="shared" si="77"/>
        <v>0</v>
      </c>
      <c r="G485" s="1154"/>
    </row>
    <row r="486" spans="1:7" ht="15" customHeight="1" thickBot="1" x14ac:dyDescent="0.3">
      <c r="A486" s="1181" t="s">
        <v>437</v>
      </c>
      <c r="B486" s="1180">
        <f t="shared" ref="B486:E487" si="78">B57+B94+B205</f>
        <v>0</v>
      </c>
      <c r="C486" s="1180">
        <f t="shared" si="78"/>
        <v>0</v>
      </c>
      <c r="D486" s="1180">
        <f t="shared" si="78"/>
        <v>0</v>
      </c>
      <c r="E486" s="1180">
        <f t="shared" si="78"/>
        <v>0</v>
      </c>
      <c r="G486" s="1154"/>
    </row>
    <row r="487" spans="1:7" ht="15" customHeight="1" thickBot="1" x14ac:dyDescent="0.3">
      <c r="A487" s="1181" t="s">
        <v>477</v>
      </c>
      <c r="B487" s="1183">
        <f t="shared" si="78"/>
        <v>0</v>
      </c>
      <c r="C487" s="1183">
        <f t="shared" si="78"/>
        <v>0</v>
      </c>
      <c r="D487" s="1183">
        <f t="shared" si="78"/>
        <v>0</v>
      </c>
      <c r="E487" s="1183">
        <f t="shared" si="78"/>
        <v>0</v>
      </c>
      <c r="G487" s="1228"/>
    </row>
    <row r="488" spans="1:7" ht="15" customHeight="1" thickBot="1" x14ac:dyDescent="0.3">
      <c r="A488" s="1179" t="s">
        <v>443</v>
      </c>
      <c r="B488" s="1227">
        <f>B489+B490</f>
        <v>21900</v>
      </c>
      <c r="C488" s="1227">
        <f>C489+C490</f>
        <v>21900</v>
      </c>
      <c r="D488" s="1227">
        <f t="shared" ref="D488:E488" si="79">D489+D490</f>
        <v>21900</v>
      </c>
      <c r="E488" s="1227">
        <f t="shared" si="79"/>
        <v>21900</v>
      </c>
      <c r="G488" s="1200"/>
    </row>
    <row r="489" spans="1:7" ht="15" customHeight="1" thickBot="1" x14ac:dyDescent="0.3">
      <c r="A489" s="1181" t="s">
        <v>437</v>
      </c>
      <c r="B489" s="1180">
        <f>+B171+B134</f>
        <v>21900</v>
      </c>
      <c r="C489" s="1180">
        <f t="shared" ref="C489:E489" si="80">+C171+C134</f>
        <v>21900</v>
      </c>
      <c r="D489" s="1180">
        <f t="shared" si="80"/>
        <v>21900</v>
      </c>
      <c r="E489" s="1180">
        <f t="shared" si="80"/>
        <v>21900</v>
      </c>
      <c r="G489" s="1200"/>
    </row>
    <row r="490" spans="1:7" ht="15" customHeight="1" thickBot="1" x14ac:dyDescent="0.3">
      <c r="A490" s="1181" t="s">
        <v>477</v>
      </c>
      <c r="B490" s="1183">
        <f>B61+B98+B209</f>
        <v>0</v>
      </c>
      <c r="C490" s="1183">
        <f>C61+C98+C209</f>
        <v>0</v>
      </c>
      <c r="D490" s="1183">
        <f>D61+D98+D209</f>
        <v>0</v>
      </c>
      <c r="E490" s="1183">
        <f>E61+E98+E209</f>
        <v>0</v>
      </c>
      <c r="G490" s="1154"/>
    </row>
    <row r="491" spans="1:7" ht="28.5" customHeight="1" thickBot="1" x14ac:dyDescent="0.3">
      <c r="A491" s="1179" t="s">
        <v>444</v>
      </c>
      <c r="B491" s="1227">
        <f>B99+B62</f>
        <v>200</v>
      </c>
      <c r="C491" s="1227">
        <f>C99+C62</f>
        <v>0</v>
      </c>
      <c r="D491" s="1227">
        <f>D99+D62</f>
        <v>0</v>
      </c>
      <c r="E491" s="1227">
        <f>E99+E62</f>
        <v>0</v>
      </c>
      <c r="G491" s="1154"/>
    </row>
    <row r="492" spans="1:7" ht="15" customHeight="1" thickBot="1" x14ac:dyDescent="0.3">
      <c r="A492" s="1181" t="s">
        <v>437</v>
      </c>
      <c r="B492" s="1180">
        <f t="shared" ref="B492:E493" si="81">B63+B100+B211</f>
        <v>200</v>
      </c>
      <c r="C492" s="1180">
        <f t="shared" si="81"/>
        <v>0</v>
      </c>
      <c r="D492" s="1180">
        <f t="shared" si="81"/>
        <v>0</v>
      </c>
      <c r="E492" s="1180">
        <f t="shared" si="81"/>
        <v>0</v>
      </c>
      <c r="G492" s="1154"/>
    </row>
    <row r="493" spans="1:7" ht="15" customHeight="1" thickBot="1" x14ac:dyDescent="0.3">
      <c r="A493" s="1181" t="s">
        <v>477</v>
      </c>
      <c r="B493" s="1183">
        <f t="shared" si="81"/>
        <v>0</v>
      </c>
      <c r="C493" s="1183">
        <f t="shared" si="81"/>
        <v>0</v>
      </c>
      <c r="D493" s="1183">
        <f t="shared" si="81"/>
        <v>0</v>
      </c>
      <c r="E493" s="1183">
        <f t="shared" si="81"/>
        <v>0</v>
      </c>
      <c r="G493" s="1154"/>
    </row>
    <row r="494" spans="1:7" ht="15" customHeight="1" thickBot="1" x14ac:dyDescent="0.3">
      <c r="A494" s="1179" t="s">
        <v>479</v>
      </c>
      <c r="B494" s="1180">
        <v>0</v>
      </c>
      <c r="C494" s="1180">
        <v>0</v>
      </c>
      <c r="D494" s="1180">
        <v>0</v>
      </c>
      <c r="E494" s="1180">
        <v>0</v>
      </c>
      <c r="G494" s="1154"/>
    </row>
    <row r="495" spans="1:7" ht="15" customHeight="1" thickBot="1" x14ac:dyDescent="0.3">
      <c r="A495" s="1179"/>
      <c r="B495" s="1180"/>
      <c r="C495" s="1180"/>
      <c r="D495" s="1180"/>
      <c r="E495" s="1180"/>
      <c r="G495" s="1154"/>
    </row>
    <row r="496" spans="1:7" ht="15" customHeight="1" thickBot="1" x14ac:dyDescent="0.3">
      <c r="A496" s="1181" t="s">
        <v>437</v>
      </c>
      <c r="B496" s="1180">
        <v>0</v>
      </c>
      <c r="C496" s="1180">
        <v>0</v>
      </c>
      <c r="D496" s="1180">
        <v>0</v>
      </c>
      <c r="E496" s="1180">
        <v>0</v>
      </c>
      <c r="G496" s="1154"/>
    </row>
    <row r="497" spans="1:10" ht="15" customHeight="1" thickBot="1" x14ac:dyDescent="0.3">
      <c r="A497" s="1181" t="s">
        <v>480</v>
      </c>
      <c r="B497" s="1180">
        <v>0</v>
      </c>
      <c r="C497" s="1180">
        <v>0</v>
      </c>
      <c r="D497" s="1180">
        <v>0</v>
      </c>
      <c r="E497" s="1180">
        <v>0</v>
      </c>
      <c r="G497" s="1154"/>
    </row>
    <row r="498" spans="1:10" ht="15" customHeight="1" thickBot="1" x14ac:dyDescent="0.3">
      <c r="A498" s="1181" t="s">
        <v>454</v>
      </c>
      <c r="B498" s="1180">
        <v>0</v>
      </c>
      <c r="C498" s="1180">
        <v>0</v>
      </c>
      <c r="D498" s="1180">
        <v>0</v>
      </c>
      <c r="E498" s="1180">
        <v>0</v>
      </c>
    </row>
    <row r="499" spans="1:10" ht="15" customHeight="1" thickBot="1" x14ac:dyDescent="0.3">
      <c r="A499" s="1181" t="s">
        <v>455</v>
      </c>
      <c r="B499" s="1180">
        <v>0</v>
      </c>
      <c r="C499" s="1180">
        <v>0</v>
      </c>
      <c r="D499" s="1180">
        <v>0</v>
      </c>
      <c r="E499" s="1180">
        <v>0</v>
      </c>
    </row>
    <row r="500" spans="1:10" ht="15" customHeight="1" thickBot="1" x14ac:dyDescent="0.3">
      <c r="A500" s="1179" t="s">
        <v>481</v>
      </c>
      <c r="B500" s="1180">
        <f>B501+B502+B503+B504</f>
        <v>131000</v>
      </c>
      <c r="C500" s="1180">
        <f t="shared" ref="C500:F500" si="82">C501+C502+C503+C504</f>
        <v>108000</v>
      </c>
      <c r="D500" s="1180">
        <f t="shared" si="82"/>
        <v>108000</v>
      </c>
      <c r="E500" s="1180">
        <f t="shared" si="82"/>
        <v>108000</v>
      </c>
      <c r="F500" s="1180">
        <f t="shared" si="82"/>
        <v>0</v>
      </c>
      <c r="G500" s="1187"/>
    </row>
    <row r="501" spans="1:10" ht="15" customHeight="1" thickBot="1" x14ac:dyDescent="0.3">
      <c r="A501" s="1181" t="s">
        <v>437</v>
      </c>
      <c r="B501" s="1180">
        <f>B465+B440+B414+B386</f>
        <v>14000</v>
      </c>
      <c r="C501" s="1180">
        <f t="shared" ref="C501:E501" si="83">C465+C440+C414+C386</f>
        <v>8000</v>
      </c>
      <c r="D501" s="1180">
        <f t="shared" si="83"/>
        <v>8000</v>
      </c>
      <c r="E501" s="1180">
        <f t="shared" si="83"/>
        <v>8000</v>
      </c>
    </row>
    <row r="502" spans="1:10" ht="15" customHeight="1" thickBot="1" x14ac:dyDescent="0.3">
      <c r="A502" s="1181" t="s">
        <v>480</v>
      </c>
      <c r="B502" s="1180">
        <f t="shared" ref="B502:E504" si="84">B466+B441+B415+B387</f>
        <v>100000</v>
      </c>
      <c r="C502" s="1180">
        <f t="shared" si="84"/>
        <v>100000</v>
      </c>
      <c r="D502" s="1180">
        <f t="shared" si="84"/>
        <v>100000</v>
      </c>
      <c r="E502" s="1180">
        <f t="shared" si="84"/>
        <v>100000</v>
      </c>
      <c r="J502" s="1200"/>
    </row>
    <row r="503" spans="1:10" ht="15" customHeight="1" thickBot="1" x14ac:dyDescent="0.3">
      <c r="A503" s="1181" t="s">
        <v>454</v>
      </c>
      <c r="B503" s="1180">
        <f t="shared" si="84"/>
        <v>0</v>
      </c>
      <c r="C503" s="1180">
        <f t="shared" si="84"/>
        <v>0</v>
      </c>
      <c r="D503" s="1180">
        <f t="shared" si="84"/>
        <v>0</v>
      </c>
      <c r="E503" s="1180">
        <f t="shared" si="84"/>
        <v>0</v>
      </c>
      <c r="J503" s="1229"/>
    </row>
    <row r="504" spans="1:10" ht="15" customHeight="1" thickBot="1" x14ac:dyDescent="0.3">
      <c r="A504" s="1181" t="s">
        <v>455</v>
      </c>
      <c r="B504" s="1180">
        <f t="shared" si="84"/>
        <v>17000</v>
      </c>
      <c r="C504" s="1180">
        <f t="shared" si="84"/>
        <v>0</v>
      </c>
      <c r="D504" s="1180">
        <f t="shared" si="84"/>
        <v>0</v>
      </c>
      <c r="E504" s="1180">
        <f t="shared" si="84"/>
        <v>0</v>
      </c>
      <c r="J504" s="1229"/>
    </row>
    <row r="505" spans="1:10" ht="15" customHeight="1" thickBot="1" x14ac:dyDescent="0.3">
      <c r="A505" s="1197" t="s">
        <v>482</v>
      </c>
      <c r="B505" s="1193">
        <f>IF(B472-B471=0,0,"Error")</f>
        <v>0</v>
      </c>
      <c r="C505" s="1193">
        <f>IF(C472-C471=0,0,"Error")</f>
        <v>0</v>
      </c>
      <c r="D505" s="1193">
        <f>IF(D472-D471=0,0,"Error")</f>
        <v>0</v>
      </c>
      <c r="E505" s="1193">
        <f>IF(E472-E471=0,0,"Error")</f>
        <v>0</v>
      </c>
      <c r="J505" s="1200"/>
    </row>
    <row r="506" spans="1:10" ht="15" customHeight="1" thickBot="1" x14ac:dyDescent="0.3">
      <c r="A506" s="1230"/>
      <c r="B506" s="1187"/>
      <c r="C506" s="1187"/>
      <c r="D506" s="1187"/>
      <c r="E506" s="1187"/>
    </row>
    <row r="507" spans="1:10" ht="15" customHeight="1" x14ac:dyDescent="0.25">
      <c r="A507" s="2851" t="s">
        <v>816</v>
      </c>
      <c r="B507" s="1231" t="s">
        <v>1000</v>
      </c>
      <c r="C507" s="2854" t="s">
        <v>725</v>
      </c>
      <c r="D507" s="1232" t="s">
        <v>650</v>
      </c>
      <c r="E507" s="1233" t="s">
        <v>1068</v>
      </c>
    </row>
    <row r="508" spans="1:10" ht="15" customHeight="1" x14ac:dyDescent="0.25">
      <c r="A508" s="2852"/>
      <c r="B508" s="1234"/>
      <c r="C508" s="2855"/>
      <c r="D508" s="1235" t="s">
        <v>652</v>
      </c>
      <c r="E508" s="1234"/>
    </row>
    <row r="509" spans="1:10" ht="15" customHeight="1" thickBot="1" x14ac:dyDescent="0.3">
      <c r="A509" s="2853"/>
      <c r="B509" s="1236" t="s">
        <v>747</v>
      </c>
      <c r="C509" s="2856"/>
      <c r="D509" s="1237" t="s">
        <v>653</v>
      </c>
      <c r="E509" s="1236" t="s">
        <v>747</v>
      </c>
    </row>
    <row r="510" spans="1:10" ht="15" customHeight="1" thickBot="1" x14ac:dyDescent="0.3">
      <c r="A510" s="1238"/>
      <c r="B510" s="1238"/>
      <c r="C510" s="1239"/>
      <c r="D510" s="1238"/>
      <c r="E510" s="1238"/>
    </row>
    <row r="511" spans="1:10" ht="15" customHeight="1" thickBot="1" x14ac:dyDescent="0.3">
      <c r="A511" s="2857" t="s">
        <v>654</v>
      </c>
      <c r="B511" s="2858"/>
      <c r="C511" s="2858"/>
      <c r="D511" s="2858"/>
      <c r="E511" s="2859"/>
    </row>
  </sheetData>
  <mergeCells count="100">
    <mergeCell ref="B6:E6"/>
    <mergeCell ref="A1:F1"/>
    <mergeCell ref="A2:E2"/>
    <mergeCell ref="A3:F3"/>
    <mergeCell ref="B4:E4"/>
    <mergeCell ref="B5:E5"/>
    <mergeCell ref="A33:A34"/>
    <mergeCell ref="A7:E7"/>
    <mergeCell ref="A8:E10"/>
    <mergeCell ref="B11:E11"/>
    <mergeCell ref="A12:A13"/>
    <mergeCell ref="B24:E24"/>
    <mergeCell ref="A25:E25"/>
    <mergeCell ref="A28:E28"/>
    <mergeCell ref="A29:E29"/>
    <mergeCell ref="B30:E30"/>
    <mergeCell ref="B31:E31"/>
    <mergeCell ref="B32:E32"/>
    <mergeCell ref="A107:A108"/>
    <mergeCell ref="A41:E41"/>
    <mergeCell ref="A42:A43"/>
    <mergeCell ref="B67:E67"/>
    <mergeCell ref="B68:E68"/>
    <mergeCell ref="B69:E69"/>
    <mergeCell ref="A70:A71"/>
    <mergeCell ref="A78:E78"/>
    <mergeCell ref="A79:A80"/>
    <mergeCell ref="B104:E104"/>
    <mergeCell ref="B105:E105"/>
    <mergeCell ref="B106:E106"/>
    <mergeCell ref="A181:A182"/>
    <mergeCell ref="A115:E115"/>
    <mergeCell ref="A116:A117"/>
    <mergeCell ref="B141:E141"/>
    <mergeCell ref="B142:E142"/>
    <mergeCell ref="B143:E143"/>
    <mergeCell ref="A144:A145"/>
    <mergeCell ref="A152:E152"/>
    <mergeCell ref="A153:A154"/>
    <mergeCell ref="B178:E178"/>
    <mergeCell ref="B179:E179"/>
    <mergeCell ref="B180:E180"/>
    <mergeCell ref="A255:A256"/>
    <mergeCell ref="A189:E189"/>
    <mergeCell ref="A190:A191"/>
    <mergeCell ref="B215:E215"/>
    <mergeCell ref="B216:E216"/>
    <mergeCell ref="B217:E217"/>
    <mergeCell ref="A218:A219"/>
    <mergeCell ref="A226:E226"/>
    <mergeCell ref="A227:A228"/>
    <mergeCell ref="B252:E252"/>
    <mergeCell ref="B253:E253"/>
    <mergeCell ref="B254:E254"/>
    <mergeCell ref="A329:A330"/>
    <mergeCell ref="A263:E263"/>
    <mergeCell ref="A264:A265"/>
    <mergeCell ref="B289:E289"/>
    <mergeCell ref="B290:E290"/>
    <mergeCell ref="B291:E291"/>
    <mergeCell ref="A292:A293"/>
    <mergeCell ref="A300:E300"/>
    <mergeCell ref="A301:A302"/>
    <mergeCell ref="B326:E326"/>
    <mergeCell ref="B327:E327"/>
    <mergeCell ref="B328:E328"/>
    <mergeCell ref="A391:E391"/>
    <mergeCell ref="A337:E337"/>
    <mergeCell ref="A338:A339"/>
    <mergeCell ref="A363:E363"/>
    <mergeCell ref="A364:E364"/>
    <mergeCell ref="B365:E365"/>
    <mergeCell ref="D366:E366"/>
    <mergeCell ref="B367:E367"/>
    <mergeCell ref="B368:E368"/>
    <mergeCell ref="B369:E369"/>
    <mergeCell ref="A370:A371"/>
    <mergeCell ref="A378:A379"/>
    <mergeCell ref="A423:A424"/>
    <mergeCell ref="A392:E392"/>
    <mergeCell ref="B393:E393"/>
    <mergeCell ref="D394:E394"/>
    <mergeCell ref="B395:E395"/>
    <mergeCell ref="B396:E396"/>
    <mergeCell ref="B397:E397"/>
    <mergeCell ref="A398:A399"/>
    <mergeCell ref="A406:A407"/>
    <mergeCell ref="B419:E419"/>
    <mergeCell ref="B421:E421"/>
    <mergeCell ref="B422:E422"/>
    <mergeCell ref="A457:A458"/>
    <mergeCell ref="A507:A509"/>
    <mergeCell ref="C507:C509"/>
    <mergeCell ref="A511:E511"/>
    <mergeCell ref="A431:E431"/>
    <mergeCell ref="A432:A433"/>
    <mergeCell ref="B446:E446"/>
    <mergeCell ref="B447:E447"/>
    <mergeCell ref="A448:A449"/>
    <mergeCell ref="A456:E456"/>
  </mergeCells>
  <pageMargins left="0.7" right="0.7" top="0.75" bottom="0.75" header="0.3" footer="0.3"/>
  <pageSetup scale="64" fitToHeight="0" orientation="portrait" r:id="rId1"/>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1"/>
  <sheetViews>
    <sheetView view="pageBreakPreview" topLeftCell="A377" zoomScale="60" zoomScaleNormal="100" workbookViewId="0">
      <selection activeCell="J406" sqref="J406"/>
    </sheetView>
  </sheetViews>
  <sheetFormatPr defaultRowHeight="15" x14ac:dyDescent="0.25"/>
  <cols>
    <col min="1" max="1" width="12.85546875" style="1075" customWidth="1"/>
    <col min="2" max="2" width="32.42578125" style="1075" customWidth="1"/>
    <col min="3" max="3" width="15.85546875" style="1075" customWidth="1"/>
    <col min="4" max="4" width="18.28515625" style="1075" customWidth="1"/>
    <col min="5" max="5" width="18.85546875" style="1075" customWidth="1"/>
    <col min="6" max="6" width="14.28515625" style="1075" customWidth="1"/>
    <col min="7" max="7" width="20.5703125" style="1075" customWidth="1"/>
    <col min="8" max="8" width="9.140625" style="1075"/>
    <col min="9" max="9" width="11" style="1075" customWidth="1"/>
    <col min="10" max="10" width="15.85546875" style="1075" customWidth="1"/>
    <col min="11" max="11" width="9.140625" style="1075"/>
    <col min="12" max="12" width="15.28515625" style="1075" customWidth="1"/>
    <col min="13" max="256" width="9.140625" style="1075"/>
    <col min="257" max="257" width="12.85546875" style="1075" customWidth="1"/>
    <col min="258" max="258" width="32.42578125" style="1075" customWidth="1"/>
    <col min="259" max="262" width="26.140625" style="1075" customWidth="1"/>
    <col min="263" max="263" width="20.5703125" style="1075" customWidth="1"/>
    <col min="264" max="264" width="9.140625" style="1075"/>
    <col min="265" max="265" width="11" style="1075" customWidth="1"/>
    <col min="266" max="266" width="15.85546875" style="1075" customWidth="1"/>
    <col min="267" max="267" width="9.140625" style="1075"/>
    <col min="268" max="268" width="15.28515625" style="1075" customWidth="1"/>
    <col min="269" max="512" width="9.140625" style="1075"/>
    <col min="513" max="513" width="12.85546875" style="1075" customWidth="1"/>
    <col min="514" max="514" width="32.42578125" style="1075" customWidth="1"/>
    <col min="515" max="518" width="26.140625" style="1075" customWidth="1"/>
    <col min="519" max="519" width="20.5703125" style="1075" customWidth="1"/>
    <col min="520" max="520" width="9.140625" style="1075"/>
    <col min="521" max="521" width="11" style="1075" customWidth="1"/>
    <col min="522" max="522" width="15.85546875" style="1075" customWidth="1"/>
    <col min="523" max="523" width="9.140625" style="1075"/>
    <col min="524" max="524" width="15.28515625" style="1075" customWidth="1"/>
    <col min="525" max="768" width="9.140625" style="1075"/>
    <col min="769" max="769" width="12.85546875" style="1075" customWidth="1"/>
    <col min="770" max="770" width="32.42578125" style="1075" customWidth="1"/>
    <col min="771" max="774" width="26.140625" style="1075" customWidth="1"/>
    <col min="775" max="775" width="20.5703125" style="1075" customWidth="1"/>
    <col min="776" max="776" width="9.140625" style="1075"/>
    <col min="777" max="777" width="11" style="1075" customWidth="1"/>
    <col min="778" max="778" width="15.85546875" style="1075" customWidth="1"/>
    <col min="779" max="779" width="9.140625" style="1075"/>
    <col min="780" max="780" width="15.28515625" style="1075" customWidth="1"/>
    <col min="781" max="1024" width="9.140625" style="1075"/>
    <col min="1025" max="1025" width="12.85546875" style="1075" customWidth="1"/>
    <col min="1026" max="1026" width="32.42578125" style="1075" customWidth="1"/>
    <col min="1027" max="1030" width="26.140625" style="1075" customWidth="1"/>
    <col min="1031" max="1031" width="20.5703125" style="1075" customWidth="1"/>
    <col min="1032" max="1032" width="9.140625" style="1075"/>
    <col min="1033" max="1033" width="11" style="1075" customWidth="1"/>
    <col min="1034" max="1034" width="15.85546875" style="1075" customWidth="1"/>
    <col min="1035" max="1035" width="9.140625" style="1075"/>
    <col min="1036" max="1036" width="15.28515625" style="1075" customWidth="1"/>
    <col min="1037" max="1280" width="9.140625" style="1075"/>
    <col min="1281" max="1281" width="12.85546875" style="1075" customWidth="1"/>
    <col min="1282" max="1282" width="32.42578125" style="1075" customWidth="1"/>
    <col min="1283" max="1286" width="26.140625" style="1075" customWidth="1"/>
    <col min="1287" max="1287" width="20.5703125" style="1075" customWidth="1"/>
    <col min="1288" max="1288" width="9.140625" style="1075"/>
    <col min="1289" max="1289" width="11" style="1075" customWidth="1"/>
    <col min="1290" max="1290" width="15.85546875" style="1075" customWidth="1"/>
    <col min="1291" max="1291" width="9.140625" style="1075"/>
    <col min="1292" max="1292" width="15.28515625" style="1075" customWidth="1"/>
    <col min="1293" max="1536" width="9.140625" style="1075"/>
    <col min="1537" max="1537" width="12.85546875" style="1075" customWidth="1"/>
    <col min="1538" max="1538" width="32.42578125" style="1075" customWidth="1"/>
    <col min="1539" max="1542" width="26.140625" style="1075" customWidth="1"/>
    <col min="1543" max="1543" width="20.5703125" style="1075" customWidth="1"/>
    <col min="1544" max="1544" width="9.140625" style="1075"/>
    <col min="1545" max="1545" width="11" style="1075" customWidth="1"/>
    <col min="1546" max="1546" width="15.85546875" style="1075" customWidth="1"/>
    <col min="1547" max="1547" width="9.140625" style="1075"/>
    <col min="1548" max="1548" width="15.28515625" style="1075" customWidth="1"/>
    <col min="1549" max="1792" width="9.140625" style="1075"/>
    <col min="1793" max="1793" width="12.85546875" style="1075" customWidth="1"/>
    <col min="1794" max="1794" width="32.42578125" style="1075" customWidth="1"/>
    <col min="1795" max="1798" width="26.140625" style="1075" customWidth="1"/>
    <col min="1799" max="1799" width="20.5703125" style="1075" customWidth="1"/>
    <col min="1800" max="1800" width="9.140625" style="1075"/>
    <col min="1801" max="1801" width="11" style="1075" customWidth="1"/>
    <col min="1802" max="1802" width="15.85546875" style="1075" customWidth="1"/>
    <col min="1803" max="1803" width="9.140625" style="1075"/>
    <col min="1804" max="1804" width="15.28515625" style="1075" customWidth="1"/>
    <col min="1805" max="2048" width="9.140625" style="1075"/>
    <col min="2049" max="2049" width="12.85546875" style="1075" customWidth="1"/>
    <col min="2050" max="2050" width="32.42578125" style="1075" customWidth="1"/>
    <col min="2051" max="2054" width="26.140625" style="1075" customWidth="1"/>
    <col min="2055" max="2055" width="20.5703125" style="1075" customWidth="1"/>
    <col min="2056" max="2056" width="9.140625" style="1075"/>
    <col min="2057" max="2057" width="11" style="1075" customWidth="1"/>
    <col min="2058" max="2058" width="15.85546875" style="1075" customWidth="1"/>
    <col min="2059" max="2059" width="9.140625" style="1075"/>
    <col min="2060" max="2060" width="15.28515625" style="1075" customWidth="1"/>
    <col min="2061" max="2304" width="9.140625" style="1075"/>
    <col min="2305" max="2305" width="12.85546875" style="1075" customWidth="1"/>
    <col min="2306" max="2306" width="32.42578125" style="1075" customWidth="1"/>
    <col min="2307" max="2310" width="26.140625" style="1075" customWidth="1"/>
    <col min="2311" max="2311" width="20.5703125" style="1075" customWidth="1"/>
    <col min="2312" max="2312" width="9.140625" style="1075"/>
    <col min="2313" max="2313" width="11" style="1075" customWidth="1"/>
    <col min="2314" max="2314" width="15.85546875" style="1075" customWidth="1"/>
    <col min="2315" max="2315" width="9.140625" style="1075"/>
    <col min="2316" max="2316" width="15.28515625" style="1075" customWidth="1"/>
    <col min="2317" max="2560" width="9.140625" style="1075"/>
    <col min="2561" max="2561" width="12.85546875" style="1075" customWidth="1"/>
    <col min="2562" max="2562" width="32.42578125" style="1075" customWidth="1"/>
    <col min="2563" max="2566" width="26.140625" style="1075" customWidth="1"/>
    <col min="2567" max="2567" width="20.5703125" style="1075" customWidth="1"/>
    <col min="2568" max="2568" width="9.140625" style="1075"/>
    <col min="2569" max="2569" width="11" style="1075" customWidth="1"/>
    <col min="2570" max="2570" width="15.85546875" style="1075" customWidth="1"/>
    <col min="2571" max="2571" width="9.140625" style="1075"/>
    <col min="2572" max="2572" width="15.28515625" style="1075" customWidth="1"/>
    <col min="2573" max="2816" width="9.140625" style="1075"/>
    <col min="2817" max="2817" width="12.85546875" style="1075" customWidth="1"/>
    <col min="2818" max="2818" width="32.42578125" style="1075" customWidth="1"/>
    <col min="2819" max="2822" width="26.140625" style="1075" customWidth="1"/>
    <col min="2823" max="2823" width="20.5703125" style="1075" customWidth="1"/>
    <col min="2824" max="2824" width="9.140625" style="1075"/>
    <col min="2825" max="2825" width="11" style="1075" customWidth="1"/>
    <col min="2826" max="2826" width="15.85546875" style="1075" customWidth="1"/>
    <col min="2827" max="2827" width="9.140625" style="1075"/>
    <col min="2828" max="2828" width="15.28515625" style="1075" customWidth="1"/>
    <col min="2829" max="3072" width="9.140625" style="1075"/>
    <col min="3073" max="3073" width="12.85546875" style="1075" customWidth="1"/>
    <col min="3074" max="3074" width="32.42578125" style="1075" customWidth="1"/>
    <col min="3075" max="3078" width="26.140625" style="1075" customWidth="1"/>
    <col min="3079" max="3079" width="20.5703125" style="1075" customWidth="1"/>
    <col min="3080" max="3080" width="9.140625" style="1075"/>
    <col min="3081" max="3081" width="11" style="1075" customWidth="1"/>
    <col min="3082" max="3082" width="15.85546875" style="1075" customWidth="1"/>
    <col min="3083" max="3083" width="9.140625" style="1075"/>
    <col min="3084" max="3084" width="15.28515625" style="1075" customWidth="1"/>
    <col min="3085" max="3328" width="9.140625" style="1075"/>
    <col min="3329" max="3329" width="12.85546875" style="1075" customWidth="1"/>
    <col min="3330" max="3330" width="32.42578125" style="1075" customWidth="1"/>
    <col min="3331" max="3334" width="26.140625" style="1075" customWidth="1"/>
    <col min="3335" max="3335" width="20.5703125" style="1075" customWidth="1"/>
    <col min="3336" max="3336" width="9.140625" style="1075"/>
    <col min="3337" max="3337" width="11" style="1075" customWidth="1"/>
    <col min="3338" max="3338" width="15.85546875" style="1075" customWidth="1"/>
    <col min="3339" max="3339" width="9.140625" style="1075"/>
    <col min="3340" max="3340" width="15.28515625" style="1075" customWidth="1"/>
    <col min="3341" max="3584" width="9.140625" style="1075"/>
    <col min="3585" max="3585" width="12.85546875" style="1075" customWidth="1"/>
    <col min="3586" max="3586" width="32.42578125" style="1075" customWidth="1"/>
    <col min="3587" max="3590" width="26.140625" style="1075" customWidth="1"/>
    <col min="3591" max="3591" width="20.5703125" style="1075" customWidth="1"/>
    <col min="3592" max="3592" width="9.140625" style="1075"/>
    <col min="3593" max="3593" width="11" style="1075" customWidth="1"/>
    <col min="3594" max="3594" width="15.85546875" style="1075" customWidth="1"/>
    <col min="3595" max="3595" width="9.140625" style="1075"/>
    <col min="3596" max="3596" width="15.28515625" style="1075" customWidth="1"/>
    <col min="3597" max="3840" width="9.140625" style="1075"/>
    <col min="3841" max="3841" width="12.85546875" style="1075" customWidth="1"/>
    <col min="3842" max="3842" width="32.42578125" style="1075" customWidth="1"/>
    <col min="3843" max="3846" width="26.140625" style="1075" customWidth="1"/>
    <col min="3847" max="3847" width="20.5703125" style="1075" customWidth="1"/>
    <col min="3848" max="3848" width="9.140625" style="1075"/>
    <col min="3849" max="3849" width="11" style="1075" customWidth="1"/>
    <col min="3850" max="3850" width="15.85546875" style="1075" customWidth="1"/>
    <col min="3851" max="3851" width="9.140625" style="1075"/>
    <col min="3852" max="3852" width="15.28515625" style="1075" customWidth="1"/>
    <col min="3853" max="4096" width="9.140625" style="1075"/>
    <col min="4097" max="4097" width="12.85546875" style="1075" customWidth="1"/>
    <col min="4098" max="4098" width="32.42578125" style="1075" customWidth="1"/>
    <col min="4099" max="4102" width="26.140625" style="1075" customWidth="1"/>
    <col min="4103" max="4103" width="20.5703125" style="1075" customWidth="1"/>
    <col min="4104" max="4104" width="9.140625" style="1075"/>
    <col min="4105" max="4105" width="11" style="1075" customWidth="1"/>
    <col min="4106" max="4106" width="15.85546875" style="1075" customWidth="1"/>
    <col min="4107" max="4107" width="9.140625" style="1075"/>
    <col min="4108" max="4108" width="15.28515625" style="1075" customWidth="1"/>
    <col min="4109" max="4352" width="9.140625" style="1075"/>
    <col min="4353" max="4353" width="12.85546875" style="1075" customWidth="1"/>
    <col min="4354" max="4354" width="32.42578125" style="1075" customWidth="1"/>
    <col min="4355" max="4358" width="26.140625" style="1075" customWidth="1"/>
    <col min="4359" max="4359" width="20.5703125" style="1075" customWidth="1"/>
    <col min="4360" max="4360" width="9.140625" style="1075"/>
    <col min="4361" max="4361" width="11" style="1075" customWidth="1"/>
    <col min="4362" max="4362" width="15.85546875" style="1075" customWidth="1"/>
    <col min="4363" max="4363" width="9.140625" style="1075"/>
    <col min="4364" max="4364" width="15.28515625" style="1075" customWidth="1"/>
    <col min="4365" max="4608" width="9.140625" style="1075"/>
    <col min="4609" max="4609" width="12.85546875" style="1075" customWidth="1"/>
    <col min="4610" max="4610" width="32.42578125" style="1075" customWidth="1"/>
    <col min="4611" max="4614" width="26.140625" style="1075" customWidth="1"/>
    <col min="4615" max="4615" width="20.5703125" style="1075" customWidth="1"/>
    <col min="4616" max="4616" width="9.140625" style="1075"/>
    <col min="4617" max="4617" width="11" style="1075" customWidth="1"/>
    <col min="4618" max="4618" width="15.85546875" style="1075" customWidth="1"/>
    <col min="4619" max="4619" width="9.140625" style="1075"/>
    <col min="4620" max="4620" width="15.28515625" style="1075" customWidth="1"/>
    <col min="4621" max="4864" width="9.140625" style="1075"/>
    <col min="4865" max="4865" width="12.85546875" style="1075" customWidth="1"/>
    <col min="4866" max="4866" width="32.42578125" style="1075" customWidth="1"/>
    <col min="4867" max="4870" width="26.140625" style="1075" customWidth="1"/>
    <col min="4871" max="4871" width="20.5703125" style="1075" customWidth="1"/>
    <col min="4872" max="4872" width="9.140625" style="1075"/>
    <col min="4873" max="4873" width="11" style="1075" customWidth="1"/>
    <col min="4874" max="4874" width="15.85546875" style="1075" customWidth="1"/>
    <col min="4875" max="4875" width="9.140625" style="1075"/>
    <col min="4876" max="4876" width="15.28515625" style="1075" customWidth="1"/>
    <col min="4877" max="5120" width="9.140625" style="1075"/>
    <col min="5121" max="5121" width="12.85546875" style="1075" customWidth="1"/>
    <col min="5122" max="5122" width="32.42578125" style="1075" customWidth="1"/>
    <col min="5123" max="5126" width="26.140625" style="1075" customWidth="1"/>
    <col min="5127" max="5127" width="20.5703125" style="1075" customWidth="1"/>
    <col min="5128" max="5128" width="9.140625" style="1075"/>
    <col min="5129" max="5129" width="11" style="1075" customWidth="1"/>
    <col min="5130" max="5130" width="15.85546875" style="1075" customWidth="1"/>
    <col min="5131" max="5131" width="9.140625" style="1075"/>
    <col min="5132" max="5132" width="15.28515625" style="1075" customWidth="1"/>
    <col min="5133" max="5376" width="9.140625" style="1075"/>
    <col min="5377" max="5377" width="12.85546875" style="1075" customWidth="1"/>
    <col min="5378" max="5378" width="32.42578125" style="1075" customWidth="1"/>
    <col min="5379" max="5382" width="26.140625" style="1075" customWidth="1"/>
    <col min="5383" max="5383" width="20.5703125" style="1075" customWidth="1"/>
    <col min="5384" max="5384" width="9.140625" style="1075"/>
    <col min="5385" max="5385" width="11" style="1075" customWidth="1"/>
    <col min="5386" max="5386" width="15.85546875" style="1075" customWidth="1"/>
    <col min="5387" max="5387" width="9.140625" style="1075"/>
    <col min="5388" max="5388" width="15.28515625" style="1075" customWidth="1"/>
    <col min="5389" max="5632" width="9.140625" style="1075"/>
    <col min="5633" max="5633" width="12.85546875" style="1075" customWidth="1"/>
    <col min="5634" max="5634" width="32.42578125" style="1075" customWidth="1"/>
    <col min="5635" max="5638" width="26.140625" style="1075" customWidth="1"/>
    <col min="5639" max="5639" width="20.5703125" style="1075" customWidth="1"/>
    <col min="5640" max="5640" width="9.140625" style="1075"/>
    <col min="5641" max="5641" width="11" style="1075" customWidth="1"/>
    <col min="5642" max="5642" width="15.85546875" style="1075" customWidth="1"/>
    <col min="5643" max="5643" width="9.140625" style="1075"/>
    <col min="5644" max="5644" width="15.28515625" style="1075" customWidth="1"/>
    <col min="5645" max="5888" width="9.140625" style="1075"/>
    <col min="5889" max="5889" width="12.85546875" style="1075" customWidth="1"/>
    <col min="5890" max="5890" width="32.42578125" style="1075" customWidth="1"/>
    <col min="5891" max="5894" width="26.140625" style="1075" customWidth="1"/>
    <col min="5895" max="5895" width="20.5703125" style="1075" customWidth="1"/>
    <col min="5896" max="5896" width="9.140625" style="1075"/>
    <col min="5897" max="5897" width="11" style="1075" customWidth="1"/>
    <col min="5898" max="5898" width="15.85546875" style="1075" customWidth="1"/>
    <col min="5899" max="5899" width="9.140625" style="1075"/>
    <col min="5900" max="5900" width="15.28515625" style="1075" customWidth="1"/>
    <col min="5901" max="6144" width="9.140625" style="1075"/>
    <col min="6145" max="6145" width="12.85546875" style="1075" customWidth="1"/>
    <col min="6146" max="6146" width="32.42578125" style="1075" customWidth="1"/>
    <col min="6147" max="6150" width="26.140625" style="1075" customWidth="1"/>
    <col min="6151" max="6151" width="20.5703125" style="1075" customWidth="1"/>
    <col min="6152" max="6152" width="9.140625" style="1075"/>
    <col min="6153" max="6153" width="11" style="1075" customWidth="1"/>
    <col min="6154" max="6154" width="15.85546875" style="1075" customWidth="1"/>
    <col min="6155" max="6155" width="9.140625" style="1075"/>
    <col min="6156" max="6156" width="15.28515625" style="1075" customWidth="1"/>
    <col min="6157" max="6400" width="9.140625" style="1075"/>
    <col min="6401" max="6401" width="12.85546875" style="1075" customWidth="1"/>
    <col min="6402" max="6402" width="32.42578125" style="1075" customWidth="1"/>
    <col min="6403" max="6406" width="26.140625" style="1075" customWidth="1"/>
    <col min="6407" max="6407" width="20.5703125" style="1075" customWidth="1"/>
    <col min="6408" max="6408" width="9.140625" style="1075"/>
    <col min="6409" max="6409" width="11" style="1075" customWidth="1"/>
    <col min="6410" max="6410" width="15.85546875" style="1075" customWidth="1"/>
    <col min="6411" max="6411" width="9.140625" style="1075"/>
    <col min="6412" max="6412" width="15.28515625" style="1075" customWidth="1"/>
    <col min="6413" max="6656" width="9.140625" style="1075"/>
    <col min="6657" max="6657" width="12.85546875" style="1075" customWidth="1"/>
    <col min="6658" max="6658" width="32.42578125" style="1075" customWidth="1"/>
    <col min="6659" max="6662" width="26.140625" style="1075" customWidth="1"/>
    <col min="6663" max="6663" width="20.5703125" style="1075" customWidth="1"/>
    <col min="6664" max="6664" width="9.140625" style="1075"/>
    <col min="6665" max="6665" width="11" style="1075" customWidth="1"/>
    <col min="6666" max="6666" width="15.85546875" style="1075" customWidth="1"/>
    <col min="6667" max="6667" width="9.140625" style="1075"/>
    <col min="6668" max="6668" width="15.28515625" style="1075" customWidth="1"/>
    <col min="6669" max="6912" width="9.140625" style="1075"/>
    <col min="6913" max="6913" width="12.85546875" style="1075" customWidth="1"/>
    <col min="6914" max="6914" width="32.42578125" style="1075" customWidth="1"/>
    <col min="6915" max="6918" width="26.140625" style="1075" customWidth="1"/>
    <col min="6919" max="6919" width="20.5703125" style="1075" customWidth="1"/>
    <col min="6920" max="6920" width="9.140625" style="1075"/>
    <col min="6921" max="6921" width="11" style="1075" customWidth="1"/>
    <col min="6922" max="6922" width="15.85546875" style="1075" customWidth="1"/>
    <col min="6923" max="6923" width="9.140625" style="1075"/>
    <col min="6924" max="6924" width="15.28515625" style="1075" customWidth="1"/>
    <col min="6925" max="7168" width="9.140625" style="1075"/>
    <col min="7169" max="7169" width="12.85546875" style="1075" customWidth="1"/>
    <col min="7170" max="7170" width="32.42578125" style="1075" customWidth="1"/>
    <col min="7171" max="7174" width="26.140625" style="1075" customWidth="1"/>
    <col min="7175" max="7175" width="20.5703125" style="1075" customWidth="1"/>
    <col min="7176" max="7176" width="9.140625" style="1075"/>
    <col min="7177" max="7177" width="11" style="1075" customWidth="1"/>
    <col min="7178" max="7178" width="15.85546875" style="1075" customWidth="1"/>
    <col min="7179" max="7179" width="9.140625" style="1075"/>
    <col min="7180" max="7180" width="15.28515625" style="1075" customWidth="1"/>
    <col min="7181" max="7424" width="9.140625" style="1075"/>
    <col min="7425" max="7425" width="12.85546875" style="1075" customWidth="1"/>
    <col min="7426" max="7426" width="32.42578125" style="1075" customWidth="1"/>
    <col min="7427" max="7430" width="26.140625" style="1075" customWidth="1"/>
    <col min="7431" max="7431" width="20.5703125" style="1075" customWidth="1"/>
    <col min="7432" max="7432" width="9.140625" style="1075"/>
    <col min="7433" max="7433" width="11" style="1075" customWidth="1"/>
    <col min="7434" max="7434" width="15.85546875" style="1075" customWidth="1"/>
    <col min="7435" max="7435" width="9.140625" style="1075"/>
    <col min="7436" max="7436" width="15.28515625" style="1075" customWidth="1"/>
    <col min="7437" max="7680" width="9.140625" style="1075"/>
    <col min="7681" max="7681" width="12.85546875" style="1075" customWidth="1"/>
    <col min="7682" max="7682" width="32.42578125" style="1075" customWidth="1"/>
    <col min="7683" max="7686" width="26.140625" style="1075" customWidth="1"/>
    <col min="7687" max="7687" width="20.5703125" style="1075" customWidth="1"/>
    <col min="7688" max="7688" width="9.140625" style="1075"/>
    <col min="7689" max="7689" width="11" style="1075" customWidth="1"/>
    <col min="7690" max="7690" width="15.85546875" style="1075" customWidth="1"/>
    <col min="7691" max="7691" width="9.140625" style="1075"/>
    <col min="7692" max="7692" width="15.28515625" style="1075" customWidth="1"/>
    <col min="7693" max="7936" width="9.140625" style="1075"/>
    <col min="7937" max="7937" width="12.85546875" style="1075" customWidth="1"/>
    <col min="7938" max="7938" width="32.42578125" style="1075" customWidth="1"/>
    <col min="7939" max="7942" width="26.140625" style="1075" customWidth="1"/>
    <col min="7943" max="7943" width="20.5703125" style="1075" customWidth="1"/>
    <col min="7944" max="7944" width="9.140625" style="1075"/>
    <col min="7945" max="7945" width="11" style="1075" customWidth="1"/>
    <col min="7946" max="7946" width="15.85546875" style="1075" customWidth="1"/>
    <col min="7947" max="7947" width="9.140625" style="1075"/>
    <col min="7948" max="7948" width="15.28515625" style="1075" customWidth="1"/>
    <col min="7949" max="8192" width="9.140625" style="1075"/>
    <col min="8193" max="8193" width="12.85546875" style="1075" customWidth="1"/>
    <col min="8194" max="8194" width="32.42578125" style="1075" customWidth="1"/>
    <col min="8195" max="8198" width="26.140625" style="1075" customWidth="1"/>
    <col min="8199" max="8199" width="20.5703125" style="1075" customWidth="1"/>
    <col min="8200" max="8200" width="9.140625" style="1075"/>
    <col min="8201" max="8201" width="11" style="1075" customWidth="1"/>
    <col min="8202" max="8202" width="15.85546875" style="1075" customWidth="1"/>
    <col min="8203" max="8203" width="9.140625" style="1075"/>
    <col min="8204" max="8204" width="15.28515625" style="1075" customWidth="1"/>
    <col min="8205" max="8448" width="9.140625" style="1075"/>
    <col min="8449" max="8449" width="12.85546875" style="1075" customWidth="1"/>
    <col min="8450" max="8450" width="32.42578125" style="1075" customWidth="1"/>
    <col min="8451" max="8454" width="26.140625" style="1075" customWidth="1"/>
    <col min="8455" max="8455" width="20.5703125" style="1075" customWidth="1"/>
    <col min="8456" max="8456" width="9.140625" style="1075"/>
    <col min="8457" max="8457" width="11" style="1075" customWidth="1"/>
    <col min="8458" max="8458" width="15.85546875" style="1075" customWidth="1"/>
    <col min="8459" max="8459" width="9.140625" style="1075"/>
    <col min="8460" max="8460" width="15.28515625" style="1075" customWidth="1"/>
    <col min="8461" max="8704" width="9.140625" style="1075"/>
    <col min="8705" max="8705" width="12.85546875" style="1075" customWidth="1"/>
    <col min="8706" max="8706" width="32.42578125" style="1075" customWidth="1"/>
    <col min="8707" max="8710" width="26.140625" style="1075" customWidth="1"/>
    <col min="8711" max="8711" width="20.5703125" style="1075" customWidth="1"/>
    <col min="8712" max="8712" width="9.140625" style="1075"/>
    <col min="8713" max="8713" width="11" style="1075" customWidth="1"/>
    <col min="8714" max="8714" width="15.85546875" style="1075" customWidth="1"/>
    <col min="8715" max="8715" width="9.140625" style="1075"/>
    <col min="8716" max="8716" width="15.28515625" style="1075" customWidth="1"/>
    <col min="8717" max="8960" width="9.140625" style="1075"/>
    <col min="8961" max="8961" width="12.85546875" style="1075" customWidth="1"/>
    <col min="8962" max="8962" width="32.42578125" style="1075" customWidth="1"/>
    <col min="8963" max="8966" width="26.140625" style="1075" customWidth="1"/>
    <col min="8967" max="8967" width="20.5703125" style="1075" customWidth="1"/>
    <col min="8968" max="8968" width="9.140625" style="1075"/>
    <col min="8969" max="8969" width="11" style="1075" customWidth="1"/>
    <col min="8970" max="8970" width="15.85546875" style="1075" customWidth="1"/>
    <col min="8971" max="8971" width="9.140625" style="1075"/>
    <col min="8972" max="8972" width="15.28515625" style="1075" customWidth="1"/>
    <col min="8973" max="9216" width="9.140625" style="1075"/>
    <col min="9217" max="9217" width="12.85546875" style="1075" customWidth="1"/>
    <col min="9218" max="9218" width="32.42578125" style="1075" customWidth="1"/>
    <col min="9219" max="9222" width="26.140625" style="1075" customWidth="1"/>
    <col min="9223" max="9223" width="20.5703125" style="1075" customWidth="1"/>
    <col min="9224" max="9224" width="9.140625" style="1075"/>
    <col min="9225" max="9225" width="11" style="1075" customWidth="1"/>
    <col min="9226" max="9226" width="15.85546875" style="1075" customWidth="1"/>
    <col min="9227" max="9227" width="9.140625" style="1075"/>
    <col min="9228" max="9228" width="15.28515625" style="1075" customWidth="1"/>
    <col min="9229" max="9472" width="9.140625" style="1075"/>
    <col min="9473" max="9473" width="12.85546875" style="1075" customWidth="1"/>
    <col min="9474" max="9474" width="32.42578125" style="1075" customWidth="1"/>
    <col min="9475" max="9478" width="26.140625" style="1075" customWidth="1"/>
    <col min="9479" max="9479" width="20.5703125" style="1075" customWidth="1"/>
    <col min="9480" max="9480" width="9.140625" style="1075"/>
    <col min="9481" max="9481" width="11" style="1075" customWidth="1"/>
    <col min="9482" max="9482" width="15.85546875" style="1075" customWidth="1"/>
    <col min="9483" max="9483" width="9.140625" style="1075"/>
    <col min="9484" max="9484" width="15.28515625" style="1075" customWidth="1"/>
    <col min="9485" max="9728" width="9.140625" style="1075"/>
    <col min="9729" max="9729" width="12.85546875" style="1075" customWidth="1"/>
    <col min="9730" max="9730" width="32.42578125" style="1075" customWidth="1"/>
    <col min="9731" max="9734" width="26.140625" style="1075" customWidth="1"/>
    <col min="9735" max="9735" width="20.5703125" style="1075" customWidth="1"/>
    <col min="9736" max="9736" width="9.140625" style="1075"/>
    <col min="9737" max="9737" width="11" style="1075" customWidth="1"/>
    <col min="9738" max="9738" width="15.85546875" style="1075" customWidth="1"/>
    <col min="9739" max="9739" width="9.140625" style="1075"/>
    <col min="9740" max="9740" width="15.28515625" style="1075" customWidth="1"/>
    <col min="9741" max="9984" width="9.140625" style="1075"/>
    <col min="9985" max="9985" width="12.85546875" style="1075" customWidth="1"/>
    <col min="9986" max="9986" width="32.42578125" style="1075" customWidth="1"/>
    <col min="9987" max="9990" width="26.140625" style="1075" customWidth="1"/>
    <col min="9991" max="9991" width="20.5703125" style="1075" customWidth="1"/>
    <col min="9992" max="9992" width="9.140625" style="1075"/>
    <col min="9993" max="9993" width="11" style="1075" customWidth="1"/>
    <col min="9994" max="9994" width="15.85546875" style="1075" customWidth="1"/>
    <col min="9995" max="9995" width="9.140625" style="1075"/>
    <col min="9996" max="9996" width="15.28515625" style="1075" customWidth="1"/>
    <col min="9997" max="10240" width="9.140625" style="1075"/>
    <col min="10241" max="10241" width="12.85546875" style="1075" customWidth="1"/>
    <col min="10242" max="10242" width="32.42578125" style="1075" customWidth="1"/>
    <col min="10243" max="10246" width="26.140625" style="1075" customWidth="1"/>
    <col min="10247" max="10247" width="20.5703125" style="1075" customWidth="1"/>
    <col min="10248" max="10248" width="9.140625" style="1075"/>
    <col min="10249" max="10249" width="11" style="1075" customWidth="1"/>
    <col min="10250" max="10250" width="15.85546875" style="1075" customWidth="1"/>
    <col min="10251" max="10251" width="9.140625" style="1075"/>
    <col min="10252" max="10252" width="15.28515625" style="1075" customWidth="1"/>
    <col min="10253" max="10496" width="9.140625" style="1075"/>
    <col min="10497" max="10497" width="12.85546875" style="1075" customWidth="1"/>
    <col min="10498" max="10498" width="32.42578125" style="1075" customWidth="1"/>
    <col min="10499" max="10502" width="26.140625" style="1075" customWidth="1"/>
    <col min="10503" max="10503" width="20.5703125" style="1075" customWidth="1"/>
    <col min="10504" max="10504" width="9.140625" style="1075"/>
    <col min="10505" max="10505" width="11" style="1075" customWidth="1"/>
    <col min="10506" max="10506" width="15.85546875" style="1075" customWidth="1"/>
    <col min="10507" max="10507" width="9.140625" style="1075"/>
    <col min="10508" max="10508" width="15.28515625" style="1075" customWidth="1"/>
    <col min="10509" max="10752" width="9.140625" style="1075"/>
    <col min="10753" max="10753" width="12.85546875" style="1075" customWidth="1"/>
    <col min="10754" max="10754" width="32.42578125" style="1075" customWidth="1"/>
    <col min="10755" max="10758" width="26.140625" style="1075" customWidth="1"/>
    <col min="10759" max="10759" width="20.5703125" style="1075" customWidth="1"/>
    <col min="10760" max="10760" width="9.140625" style="1075"/>
    <col min="10761" max="10761" width="11" style="1075" customWidth="1"/>
    <col min="10762" max="10762" width="15.85546875" style="1075" customWidth="1"/>
    <col min="10763" max="10763" width="9.140625" style="1075"/>
    <col min="10764" max="10764" width="15.28515625" style="1075" customWidth="1"/>
    <col min="10765" max="11008" width="9.140625" style="1075"/>
    <col min="11009" max="11009" width="12.85546875" style="1075" customWidth="1"/>
    <col min="11010" max="11010" width="32.42578125" style="1075" customWidth="1"/>
    <col min="11011" max="11014" width="26.140625" style="1075" customWidth="1"/>
    <col min="11015" max="11015" width="20.5703125" style="1075" customWidth="1"/>
    <col min="11016" max="11016" width="9.140625" style="1075"/>
    <col min="11017" max="11017" width="11" style="1075" customWidth="1"/>
    <col min="11018" max="11018" width="15.85546875" style="1075" customWidth="1"/>
    <col min="11019" max="11019" width="9.140625" style="1075"/>
    <col min="11020" max="11020" width="15.28515625" style="1075" customWidth="1"/>
    <col min="11021" max="11264" width="9.140625" style="1075"/>
    <col min="11265" max="11265" width="12.85546875" style="1075" customWidth="1"/>
    <col min="11266" max="11266" width="32.42578125" style="1075" customWidth="1"/>
    <col min="11267" max="11270" width="26.140625" style="1075" customWidth="1"/>
    <col min="11271" max="11271" width="20.5703125" style="1075" customWidth="1"/>
    <col min="11272" max="11272" width="9.140625" style="1075"/>
    <col min="11273" max="11273" width="11" style="1075" customWidth="1"/>
    <col min="11274" max="11274" width="15.85546875" style="1075" customWidth="1"/>
    <col min="11275" max="11275" width="9.140625" style="1075"/>
    <col min="11276" max="11276" width="15.28515625" style="1075" customWidth="1"/>
    <col min="11277" max="11520" width="9.140625" style="1075"/>
    <col min="11521" max="11521" width="12.85546875" style="1075" customWidth="1"/>
    <col min="11522" max="11522" width="32.42578125" style="1075" customWidth="1"/>
    <col min="11523" max="11526" width="26.140625" style="1075" customWidth="1"/>
    <col min="11527" max="11527" width="20.5703125" style="1075" customWidth="1"/>
    <col min="11528" max="11528" width="9.140625" style="1075"/>
    <col min="11529" max="11529" width="11" style="1075" customWidth="1"/>
    <col min="11530" max="11530" width="15.85546875" style="1075" customWidth="1"/>
    <col min="11531" max="11531" width="9.140625" style="1075"/>
    <col min="11532" max="11532" width="15.28515625" style="1075" customWidth="1"/>
    <col min="11533" max="11776" width="9.140625" style="1075"/>
    <col min="11777" max="11777" width="12.85546875" style="1075" customWidth="1"/>
    <col min="11778" max="11778" width="32.42578125" style="1075" customWidth="1"/>
    <col min="11779" max="11782" width="26.140625" style="1075" customWidth="1"/>
    <col min="11783" max="11783" width="20.5703125" style="1075" customWidth="1"/>
    <col min="11784" max="11784" width="9.140625" style="1075"/>
    <col min="11785" max="11785" width="11" style="1075" customWidth="1"/>
    <col min="11786" max="11786" width="15.85546875" style="1075" customWidth="1"/>
    <col min="11787" max="11787" width="9.140625" style="1075"/>
    <col min="11788" max="11788" width="15.28515625" style="1075" customWidth="1"/>
    <col min="11789" max="12032" width="9.140625" style="1075"/>
    <col min="12033" max="12033" width="12.85546875" style="1075" customWidth="1"/>
    <col min="12034" max="12034" width="32.42578125" style="1075" customWidth="1"/>
    <col min="12035" max="12038" width="26.140625" style="1075" customWidth="1"/>
    <col min="12039" max="12039" width="20.5703125" style="1075" customWidth="1"/>
    <col min="12040" max="12040" width="9.140625" style="1075"/>
    <col min="12041" max="12041" width="11" style="1075" customWidth="1"/>
    <col min="12042" max="12042" width="15.85546875" style="1075" customWidth="1"/>
    <col min="12043" max="12043" width="9.140625" style="1075"/>
    <col min="12044" max="12044" width="15.28515625" style="1075" customWidth="1"/>
    <col min="12045" max="12288" width="9.140625" style="1075"/>
    <col min="12289" max="12289" width="12.85546875" style="1075" customWidth="1"/>
    <col min="12290" max="12290" width="32.42578125" style="1075" customWidth="1"/>
    <col min="12291" max="12294" width="26.140625" style="1075" customWidth="1"/>
    <col min="12295" max="12295" width="20.5703125" style="1075" customWidth="1"/>
    <col min="12296" max="12296" width="9.140625" style="1075"/>
    <col min="12297" max="12297" width="11" style="1075" customWidth="1"/>
    <col min="12298" max="12298" width="15.85546875" style="1075" customWidth="1"/>
    <col min="12299" max="12299" width="9.140625" style="1075"/>
    <col min="12300" max="12300" width="15.28515625" style="1075" customWidth="1"/>
    <col min="12301" max="12544" width="9.140625" style="1075"/>
    <col min="12545" max="12545" width="12.85546875" style="1075" customWidth="1"/>
    <col min="12546" max="12546" width="32.42578125" style="1075" customWidth="1"/>
    <col min="12547" max="12550" width="26.140625" style="1075" customWidth="1"/>
    <col min="12551" max="12551" width="20.5703125" style="1075" customWidth="1"/>
    <col min="12552" max="12552" width="9.140625" style="1075"/>
    <col min="12553" max="12553" width="11" style="1075" customWidth="1"/>
    <col min="12554" max="12554" width="15.85546875" style="1075" customWidth="1"/>
    <col min="12555" max="12555" width="9.140625" style="1075"/>
    <col min="12556" max="12556" width="15.28515625" style="1075" customWidth="1"/>
    <col min="12557" max="12800" width="9.140625" style="1075"/>
    <col min="12801" max="12801" width="12.85546875" style="1075" customWidth="1"/>
    <col min="12802" max="12802" width="32.42578125" style="1075" customWidth="1"/>
    <col min="12803" max="12806" width="26.140625" style="1075" customWidth="1"/>
    <col min="12807" max="12807" width="20.5703125" style="1075" customWidth="1"/>
    <col min="12808" max="12808" width="9.140625" style="1075"/>
    <col min="12809" max="12809" width="11" style="1075" customWidth="1"/>
    <col min="12810" max="12810" width="15.85546875" style="1075" customWidth="1"/>
    <col min="12811" max="12811" width="9.140625" style="1075"/>
    <col min="12812" max="12812" width="15.28515625" style="1075" customWidth="1"/>
    <col min="12813" max="13056" width="9.140625" style="1075"/>
    <col min="13057" max="13057" width="12.85546875" style="1075" customWidth="1"/>
    <col min="13058" max="13058" width="32.42578125" style="1075" customWidth="1"/>
    <col min="13059" max="13062" width="26.140625" style="1075" customWidth="1"/>
    <col min="13063" max="13063" width="20.5703125" style="1075" customWidth="1"/>
    <col min="13064" max="13064" width="9.140625" style="1075"/>
    <col min="13065" max="13065" width="11" style="1075" customWidth="1"/>
    <col min="13066" max="13066" width="15.85546875" style="1075" customWidth="1"/>
    <col min="13067" max="13067" width="9.140625" style="1075"/>
    <col min="13068" max="13068" width="15.28515625" style="1075" customWidth="1"/>
    <col min="13069" max="13312" width="9.140625" style="1075"/>
    <col min="13313" max="13313" width="12.85546875" style="1075" customWidth="1"/>
    <col min="13314" max="13314" width="32.42578125" style="1075" customWidth="1"/>
    <col min="13315" max="13318" width="26.140625" style="1075" customWidth="1"/>
    <col min="13319" max="13319" width="20.5703125" style="1075" customWidth="1"/>
    <col min="13320" max="13320" width="9.140625" style="1075"/>
    <col min="13321" max="13321" width="11" style="1075" customWidth="1"/>
    <col min="13322" max="13322" width="15.85546875" style="1075" customWidth="1"/>
    <col min="13323" max="13323" width="9.140625" style="1075"/>
    <col min="13324" max="13324" width="15.28515625" style="1075" customWidth="1"/>
    <col min="13325" max="13568" width="9.140625" style="1075"/>
    <col min="13569" max="13569" width="12.85546875" style="1075" customWidth="1"/>
    <col min="13570" max="13570" width="32.42578125" style="1075" customWidth="1"/>
    <col min="13571" max="13574" width="26.140625" style="1075" customWidth="1"/>
    <col min="13575" max="13575" width="20.5703125" style="1075" customWidth="1"/>
    <col min="13576" max="13576" width="9.140625" style="1075"/>
    <col min="13577" max="13577" width="11" style="1075" customWidth="1"/>
    <col min="13578" max="13578" width="15.85546875" style="1075" customWidth="1"/>
    <col min="13579" max="13579" width="9.140625" style="1075"/>
    <col min="13580" max="13580" width="15.28515625" style="1075" customWidth="1"/>
    <col min="13581" max="13824" width="9.140625" style="1075"/>
    <col min="13825" max="13825" width="12.85546875" style="1075" customWidth="1"/>
    <col min="13826" max="13826" width="32.42578125" style="1075" customWidth="1"/>
    <col min="13827" max="13830" width="26.140625" style="1075" customWidth="1"/>
    <col min="13831" max="13831" width="20.5703125" style="1075" customWidth="1"/>
    <col min="13832" max="13832" width="9.140625" style="1075"/>
    <col min="13833" max="13833" width="11" style="1075" customWidth="1"/>
    <col min="13834" max="13834" width="15.85546875" style="1075" customWidth="1"/>
    <col min="13835" max="13835" width="9.140625" style="1075"/>
    <col min="13836" max="13836" width="15.28515625" style="1075" customWidth="1"/>
    <col min="13837" max="14080" width="9.140625" style="1075"/>
    <col min="14081" max="14081" width="12.85546875" style="1075" customWidth="1"/>
    <col min="14082" max="14082" width="32.42578125" style="1075" customWidth="1"/>
    <col min="14083" max="14086" width="26.140625" style="1075" customWidth="1"/>
    <col min="14087" max="14087" width="20.5703125" style="1075" customWidth="1"/>
    <col min="14088" max="14088" width="9.140625" style="1075"/>
    <col min="14089" max="14089" width="11" style="1075" customWidth="1"/>
    <col min="14090" max="14090" width="15.85546875" style="1075" customWidth="1"/>
    <col min="14091" max="14091" width="9.140625" style="1075"/>
    <col min="14092" max="14092" width="15.28515625" style="1075" customWidth="1"/>
    <col min="14093" max="14336" width="9.140625" style="1075"/>
    <col min="14337" max="14337" width="12.85546875" style="1075" customWidth="1"/>
    <col min="14338" max="14338" width="32.42578125" style="1075" customWidth="1"/>
    <col min="14339" max="14342" width="26.140625" style="1075" customWidth="1"/>
    <col min="14343" max="14343" width="20.5703125" style="1075" customWidth="1"/>
    <col min="14344" max="14344" width="9.140625" style="1075"/>
    <col min="14345" max="14345" width="11" style="1075" customWidth="1"/>
    <col min="14346" max="14346" width="15.85546875" style="1075" customWidth="1"/>
    <col min="14347" max="14347" width="9.140625" style="1075"/>
    <col min="14348" max="14348" width="15.28515625" style="1075" customWidth="1"/>
    <col min="14349" max="14592" width="9.140625" style="1075"/>
    <col min="14593" max="14593" width="12.85546875" style="1075" customWidth="1"/>
    <col min="14594" max="14594" width="32.42578125" style="1075" customWidth="1"/>
    <col min="14595" max="14598" width="26.140625" style="1075" customWidth="1"/>
    <col min="14599" max="14599" width="20.5703125" style="1075" customWidth="1"/>
    <col min="14600" max="14600" width="9.140625" style="1075"/>
    <col min="14601" max="14601" width="11" style="1075" customWidth="1"/>
    <col min="14602" max="14602" width="15.85546875" style="1075" customWidth="1"/>
    <col min="14603" max="14603" width="9.140625" style="1075"/>
    <col min="14604" max="14604" width="15.28515625" style="1075" customWidth="1"/>
    <col min="14605" max="14848" width="9.140625" style="1075"/>
    <col min="14849" max="14849" width="12.85546875" style="1075" customWidth="1"/>
    <col min="14850" max="14850" width="32.42578125" style="1075" customWidth="1"/>
    <col min="14851" max="14854" width="26.140625" style="1075" customWidth="1"/>
    <col min="14855" max="14855" width="20.5703125" style="1075" customWidth="1"/>
    <col min="14856" max="14856" width="9.140625" style="1075"/>
    <col min="14857" max="14857" width="11" style="1075" customWidth="1"/>
    <col min="14858" max="14858" width="15.85546875" style="1075" customWidth="1"/>
    <col min="14859" max="14859" width="9.140625" style="1075"/>
    <col min="14860" max="14860" width="15.28515625" style="1075" customWidth="1"/>
    <col min="14861" max="15104" width="9.140625" style="1075"/>
    <col min="15105" max="15105" width="12.85546875" style="1075" customWidth="1"/>
    <col min="15106" max="15106" width="32.42578125" style="1075" customWidth="1"/>
    <col min="15107" max="15110" width="26.140625" style="1075" customWidth="1"/>
    <col min="15111" max="15111" width="20.5703125" style="1075" customWidth="1"/>
    <col min="15112" max="15112" width="9.140625" style="1075"/>
    <col min="15113" max="15113" width="11" style="1075" customWidth="1"/>
    <col min="15114" max="15114" width="15.85546875" style="1075" customWidth="1"/>
    <col min="15115" max="15115" width="9.140625" style="1075"/>
    <col min="15116" max="15116" width="15.28515625" style="1075" customWidth="1"/>
    <col min="15117" max="15360" width="9.140625" style="1075"/>
    <col min="15361" max="15361" width="12.85546875" style="1075" customWidth="1"/>
    <col min="15362" max="15362" width="32.42578125" style="1075" customWidth="1"/>
    <col min="15363" max="15366" width="26.140625" style="1075" customWidth="1"/>
    <col min="15367" max="15367" width="20.5703125" style="1075" customWidth="1"/>
    <col min="15368" max="15368" width="9.140625" style="1075"/>
    <col min="15369" max="15369" width="11" style="1075" customWidth="1"/>
    <col min="15370" max="15370" width="15.85546875" style="1075" customWidth="1"/>
    <col min="15371" max="15371" width="9.140625" style="1075"/>
    <col min="15372" max="15372" width="15.28515625" style="1075" customWidth="1"/>
    <col min="15373" max="15616" width="9.140625" style="1075"/>
    <col min="15617" max="15617" width="12.85546875" style="1075" customWidth="1"/>
    <col min="15618" max="15618" width="32.42578125" style="1075" customWidth="1"/>
    <col min="15619" max="15622" width="26.140625" style="1075" customWidth="1"/>
    <col min="15623" max="15623" width="20.5703125" style="1075" customWidth="1"/>
    <col min="15624" max="15624" width="9.140625" style="1075"/>
    <col min="15625" max="15625" width="11" style="1075" customWidth="1"/>
    <col min="15626" max="15626" width="15.85546875" style="1075" customWidth="1"/>
    <col min="15627" max="15627" width="9.140625" style="1075"/>
    <col min="15628" max="15628" width="15.28515625" style="1075" customWidth="1"/>
    <col min="15629" max="15872" width="9.140625" style="1075"/>
    <col min="15873" max="15873" width="12.85546875" style="1075" customWidth="1"/>
    <col min="15874" max="15874" width="32.42578125" style="1075" customWidth="1"/>
    <col min="15875" max="15878" width="26.140625" style="1075" customWidth="1"/>
    <col min="15879" max="15879" width="20.5703125" style="1075" customWidth="1"/>
    <col min="15880" max="15880" width="9.140625" style="1075"/>
    <col min="15881" max="15881" width="11" style="1075" customWidth="1"/>
    <col min="15882" max="15882" width="15.85546875" style="1075" customWidth="1"/>
    <col min="15883" max="15883" width="9.140625" style="1075"/>
    <col min="15884" max="15884" width="15.28515625" style="1075" customWidth="1"/>
    <col min="15885" max="16128" width="9.140625" style="1075"/>
    <col min="16129" max="16129" width="12.85546875" style="1075" customWidth="1"/>
    <col min="16130" max="16130" width="32.42578125" style="1075" customWidth="1"/>
    <col min="16131" max="16134" width="26.140625" style="1075" customWidth="1"/>
    <col min="16135" max="16135" width="20.5703125" style="1075" customWidth="1"/>
    <col min="16136" max="16136" width="9.140625" style="1075"/>
    <col min="16137" max="16137" width="11" style="1075" customWidth="1"/>
    <col min="16138" max="16138" width="15.85546875" style="1075" customWidth="1"/>
    <col min="16139" max="16139" width="9.140625" style="1075"/>
    <col min="16140" max="16140" width="15.28515625" style="1075" customWidth="1"/>
    <col min="16141" max="16384" width="9.140625" style="1075"/>
  </cols>
  <sheetData>
    <row r="1" spans="1:7" x14ac:dyDescent="0.25">
      <c r="A1" s="1074"/>
    </row>
    <row r="2" spans="1:7" ht="18" customHeight="1" x14ac:dyDescent="0.25">
      <c r="A2" s="2983" t="s">
        <v>402</v>
      </c>
      <c r="B2" s="2983"/>
      <c r="C2" s="2983"/>
      <c r="D2" s="2983"/>
      <c r="E2" s="2983"/>
      <c r="F2" s="2983"/>
      <c r="G2" s="2983"/>
    </row>
    <row r="3" spans="1:7" ht="18" customHeight="1" x14ac:dyDescent="0.25">
      <c r="A3" s="1076"/>
      <c r="B3" s="2984" t="s">
        <v>403</v>
      </c>
      <c r="C3" s="2984"/>
      <c r="D3" s="2984"/>
      <c r="E3" s="2984"/>
      <c r="F3" s="2984"/>
      <c r="G3" s="1076"/>
    </row>
    <row r="4" spans="1:7" ht="15.75" thickBot="1" x14ac:dyDescent="0.3"/>
    <row r="5" spans="1:7" ht="19.5" thickBot="1" x14ac:dyDescent="0.3">
      <c r="B5" s="1077" t="s">
        <v>6</v>
      </c>
      <c r="C5" s="2985" t="s">
        <v>955</v>
      </c>
      <c r="D5" s="2985"/>
      <c r="E5" s="2985"/>
      <c r="F5" s="2985"/>
    </row>
    <row r="6" spans="1:7" ht="19.5" thickBot="1" x14ac:dyDescent="0.3">
      <c r="B6" s="1077" t="s">
        <v>8</v>
      </c>
      <c r="C6" s="2986" t="s">
        <v>956</v>
      </c>
      <c r="D6" s="2987"/>
      <c r="E6" s="2987"/>
      <c r="F6" s="2988"/>
    </row>
    <row r="7" spans="1:7" ht="19.5" thickBot="1" x14ac:dyDescent="0.3">
      <c r="B7" s="1077" t="s">
        <v>10</v>
      </c>
      <c r="C7" s="2989" t="s">
        <v>406</v>
      </c>
      <c r="D7" s="2990"/>
      <c r="E7" s="2990"/>
      <c r="F7" s="2991"/>
    </row>
    <row r="8" spans="1:7" ht="15.75" thickBot="1" x14ac:dyDescent="0.3">
      <c r="B8" s="2992" t="s">
        <v>12</v>
      </c>
      <c r="C8" s="2993"/>
      <c r="D8" s="2993"/>
      <c r="E8" s="2993"/>
      <c r="F8" s="2994"/>
    </row>
    <row r="9" spans="1:7" ht="15.75" thickBot="1" x14ac:dyDescent="0.3">
      <c r="B9" s="2995" t="s">
        <v>957</v>
      </c>
      <c r="C9" s="2996"/>
      <c r="D9" s="2996"/>
      <c r="E9" s="2996"/>
      <c r="F9" s="2997"/>
    </row>
    <row r="10" spans="1:7" ht="36.75" customHeight="1" thickBot="1" x14ac:dyDescent="0.3">
      <c r="B10" s="2995"/>
      <c r="C10" s="2996"/>
      <c r="D10" s="2996"/>
      <c r="E10" s="2996"/>
      <c r="F10" s="2997"/>
    </row>
    <row r="11" spans="1:7" ht="33.75" customHeight="1" thickBot="1" x14ac:dyDescent="0.3">
      <c r="B11" s="2995"/>
      <c r="C11" s="2996"/>
      <c r="D11" s="2996"/>
      <c r="E11" s="2996"/>
      <c r="F11" s="2997"/>
    </row>
    <row r="12" spans="1:7" ht="38.25" customHeight="1" thickBot="1" x14ac:dyDescent="0.3">
      <c r="B12" s="1078" t="s">
        <v>14</v>
      </c>
      <c r="C12" s="2998" t="s">
        <v>958</v>
      </c>
      <c r="D12" s="2999"/>
      <c r="E12" s="2999"/>
      <c r="F12" s="3000"/>
    </row>
    <row r="13" spans="1:7" ht="23.25" customHeight="1" x14ac:dyDescent="0.25">
      <c r="B13" s="2935" t="s">
        <v>179</v>
      </c>
      <c r="C13" s="1079">
        <v>2023</v>
      </c>
      <c r="D13" s="1079">
        <v>2024</v>
      </c>
      <c r="E13" s="1079">
        <v>2025</v>
      </c>
      <c r="F13" s="1079">
        <v>2026</v>
      </c>
    </row>
    <row r="14" spans="1:7" ht="15.75" thickBot="1" x14ac:dyDescent="0.3">
      <c r="B14" s="2936"/>
      <c r="C14" s="1080" t="s">
        <v>22</v>
      </c>
      <c r="D14" s="1080" t="s">
        <v>23</v>
      </c>
      <c r="E14" s="1080" t="s">
        <v>23</v>
      </c>
      <c r="F14" s="1080" t="s">
        <v>23</v>
      </c>
    </row>
    <row r="15" spans="1:7" ht="32.25" customHeight="1" thickBot="1" x14ac:dyDescent="0.3">
      <c r="B15" s="1081" t="s">
        <v>959</v>
      </c>
      <c r="C15" s="1082">
        <v>36892</v>
      </c>
      <c r="D15" s="1082">
        <v>36892</v>
      </c>
      <c r="E15" s="1082">
        <v>36892</v>
      </c>
      <c r="F15" s="1082">
        <v>36892</v>
      </c>
    </row>
    <row r="16" spans="1:7" ht="31.5" customHeight="1" thickBot="1" x14ac:dyDescent="0.3">
      <c r="B16" s="1081" t="s">
        <v>960</v>
      </c>
      <c r="C16" s="1083">
        <v>6728</v>
      </c>
      <c r="D16" s="1084">
        <v>6728</v>
      </c>
      <c r="E16" s="1084">
        <v>6728</v>
      </c>
      <c r="F16" s="1084">
        <v>6728</v>
      </c>
    </row>
    <row r="17" spans="2:11" ht="15.75" thickBot="1" x14ac:dyDescent="0.3">
      <c r="B17" s="1085"/>
      <c r="C17" s="1086" t="s">
        <v>530</v>
      </c>
      <c r="D17" s="1086" t="s">
        <v>412</v>
      </c>
      <c r="E17" s="1086" t="s">
        <v>412</v>
      </c>
      <c r="F17" s="1086" t="s">
        <v>412</v>
      </c>
    </row>
    <row r="18" spans="2:11" ht="30.75" thickBot="1" x14ac:dyDescent="0.3">
      <c r="B18" s="1085" t="s">
        <v>531</v>
      </c>
      <c r="C18" s="1086" t="s">
        <v>530</v>
      </c>
      <c r="D18" s="1086" t="s">
        <v>412</v>
      </c>
      <c r="E18" s="1086" t="s">
        <v>412</v>
      </c>
      <c r="F18" s="1086" t="s">
        <v>412</v>
      </c>
    </row>
    <row r="19" spans="2:11" ht="50.25" customHeight="1" thickBot="1" x14ac:dyDescent="0.3">
      <c r="B19" s="1087" t="s">
        <v>422</v>
      </c>
      <c r="C19" s="3001" t="s">
        <v>961</v>
      </c>
      <c r="D19" s="2998"/>
      <c r="E19" s="2998"/>
      <c r="F19" s="3002"/>
    </row>
    <row r="20" spans="2:11" ht="23.25" customHeight="1" thickBot="1" x14ac:dyDescent="0.3">
      <c r="B20" s="2942" t="s">
        <v>962</v>
      </c>
      <c r="C20" s="2943"/>
      <c r="D20" s="2943"/>
      <c r="E20" s="2943"/>
      <c r="F20" s="2944"/>
      <c r="I20" s="1088"/>
      <c r="K20" s="1088"/>
    </row>
    <row r="21" spans="2:11" ht="27" customHeight="1" thickBot="1" x14ac:dyDescent="0.3">
      <c r="B21" s="1081" t="s">
        <v>963</v>
      </c>
      <c r="C21" s="1089">
        <v>55937</v>
      </c>
      <c r="D21" s="1089">
        <v>58737</v>
      </c>
      <c r="E21" s="1089">
        <v>58737</v>
      </c>
      <c r="F21" s="1089">
        <v>58737</v>
      </c>
      <c r="H21" s="1090"/>
    </row>
    <row r="22" spans="2:11" ht="30.75" customHeight="1" thickBot="1" x14ac:dyDescent="0.3">
      <c r="B22" s="1085"/>
      <c r="C22" s="1086" t="s">
        <v>530</v>
      </c>
      <c r="D22" s="1086" t="s">
        <v>412</v>
      </c>
      <c r="E22" s="1086" t="s">
        <v>412</v>
      </c>
      <c r="F22" s="1086" t="s">
        <v>412</v>
      </c>
    </row>
    <row r="23" spans="2:11" ht="30.75" customHeight="1" thickBot="1" x14ac:dyDescent="0.3">
      <c r="B23" s="1085" t="s">
        <v>531</v>
      </c>
      <c r="C23" s="1086" t="s">
        <v>530</v>
      </c>
      <c r="D23" s="1086" t="s">
        <v>412</v>
      </c>
      <c r="E23" s="1086" t="s">
        <v>412</v>
      </c>
      <c r="F23" s="1086" t="s">
        <v>412</v>
      </c>
    </row>
    <row r="24" spans="2:11" ht="30.75" customHeight="1" thickBot="1" x14ac:dyDescent="0.3">
      <c r="B24" s="1087" t="s">
        <v>964</v>
      </c>
      <c r="C24" s="2975" t="s">
        <v>965</v>
      </c>
      <c r="D24" s="2981"/>
      <c r="E24" s="2981"/>
      <c r="F24" s="2982"/>
    </row>
    <row r="25" spans="2:11" ht="30.75" customHeight="1" thickBot="1" x14ac:dyDescent="0.3">
      <c r="B25" s="2969" t="s">
        <v>966</v>
      </c>
      <c r="C25" s="2970"/>
      <c r="D25" s="2970"/>
      <c r="E25" s="2970"/>
      <c r="F25" s="2971"/>
    </row>
    <row r="26" spans="2:11" ht="30.75" customHeight="1" thickBot="1" x14ac:dyDescent="0.3">
      <c r="B26" s="1081" t="s">
        <v>967</v>
      </c>
      <c r="C26" s="1091">
        <v>21233</v>
      </c>
      <c r="D26" s="1091">
        <v>21233</v>
      </c>
      <c r="E26" s="1091">
        <v>21233</v>
      </c>
      <c r="F26" s="1091">
        <v>21233</v>
      </c>
    </row>
    <row r="27" spans="2:11" ht="30.75" customHeight="1" thickBot="1" x14ac:dyDescent="0.3">
      <c r="B27" s="1081" t="s">
        <v>968</v>
      </c>
      <c r="C27" s="1092">
        <v>9760</v>
      </c>
      <c r="D27" s="1092">
        <v>9760</v>
      </c>
      <c r="E27" s="1092">
        <v>9760</v>
      </c>
      <c r="F27" s="1092">
        <v>9760</v>
      </c>
    </row>
    <row r="28" spans="2:11" ht="30.75" customHeight="1" thickBot="1" x14ac:dyDescent="0.3">
      <c r="B28" s="1081" t="s">
        <v>969</v>
      </c>
      <c r="C28" s="1092">
        <v>5760</v>
      </c>
      <c r="D28" s="1092">
        <v>5760</v>
      </c>
      <c r="E28" s="1092">
        <v>5760</v>
      </c>
      <c r="F28" s="1092">
        <v>5760</v>
      </c>
    </row>
    <row r="29" spans="2:11" ht="45" customHeight="1" thickBot="1" x14ac:dyDescent="0.3">
      <c r="B29" s="1093" t="s">
        <v>970</v>
      </c>
      <c r="C29" s="1094">
        <v>3</v>
      </c>
      <c r="D29" s="1094">
        <v>3</v>
      </c>
      <c r="E29" s="1094">
        <v>4</v>
      </c>
      <c r="F29" s="1094">
        <v>4</v>
      </c>
    </row>
    <row r="30" spans="2:11" ht="30.75" customHeight="1" thickBot="1" x14ac:dyDescent="0.3">
      <c r="B30" s="1085"/>
      <c r="C30" s="773" t="s">
        <v>530</v>
      </c>
      <c r="D30" s="1095" t="s">
        <v>412</v>
      </c>
      <c r="E30" s="1095" t="s">
        <v>412</v>
      </c>
      <c r="F30" s="1095" t="s">
        <v>412</v>
      </c>
    </row>
    <row r="31" spans="2:11" ht="30.75" customHeight="1" thickBot="1" x14ac:dyDescent="0.3">
      <c r="B31" s="1085" t="s">
        <v>531</v>
      </c>
      <c r="C31" s="1086" t="s">
        <v>530</v>
      </c>
      <c r="D31" s="1086" t="s">
        <v>412</v>
      </c>
      <c r="E31" s="1086" t="s">
        <v>412</v>
      </c>
      <c r="F31" s="1086" t="s">
        <v>412</v>
      </c>
    </row>
    <row r="32" spans="2:11" ht="30.75" customHeight="1" thickBot="1" x14ac:dyDescent="0.3">
      <c r="B32" s="1096"/>
      <c r="C32" s="1097"/>
      <c r="D32" s="1098"/>
      <c r="E32" s="1098"/>
      <c r="F32" s="1099"/>
    </row>
    <row r="33" spans="2:12" ht="24" customHeight="1" thickBot="1" x14ac:dyDescent="0.3">
      <c r="B33" s="2972" t="s">
        <v>971</v>
      </c>
      <c r="C33" s="2973"/>
      <c r="D33" s="2973"/>
      <c r="E33" s="2973"/>
      <c r="F33" s="2974"/>
    </row>
    <row r="34" spans="2:12" ht="15.75" thickBot="1" x14ac:dyDescent="0.3">
      <c r="B34" s="2959" t="s">
        <v>424</v>
      </c>
      <c r="C34" s="2960"/>
      <c r="D34" s="2960"/>
      <c r="E34" s="2960"/>
      <c r="F34" s="2961"/>
    </row>
    <row r="35" spans="2:12" ht="18.75" customHeight="1" thickBot="1" x14ac:dyDescent="0.3">
      <c r="B35" s="1100" t="s">
        <v>425</v>
      </c>
      <c r="C35" s="2975" t="s">
        <v>972</v>
      </c>
      <c r="D35" s="2976"/>
      <c r="E35" s="2976"/>
      <c r="F35" s="2977"/>
    </row>
    <row r="36" spans="2:12" ht="31.5" customHeight="1" thickBot="1" x14ac:dyDescent="0.3">
      <c r="B36" s="1085" t="s">
        <v>427</v>
      </c>
      <c r="C36" s="2978" t="s">
        <v>973</v>
      </c>
      <c r="D36" s="2979"/>
      <c r="E36" s="2979"/>
      <c r="F36" s="2980"/>
    </row>
    <row r="37" spans="2:12" ht="15.75" thickBot="1" x14ac:dyDescent="0.3">
      <c r="B37" s="1085" t="s">
        <v>21</v>
      </c>
      <c r="C37" s="2945" t="s">
        <v>974</v>
      </c>
      <c r="D37" s="2946"/>
      <c r="E37" s="2946"/>
      <c r="F37" s="2947"/>
    </row>
    <row r="38" spans="2:12" ht="12.75" customHeight="1" x14ac:dyDescent="0.25">
      <c r="B38" s="2935"/>
      <c r="C38" s="1101">
        <v>2023</v>
      </c>
      <c r="D38" s="1101">
        <v>2024</v>
      </c>
      <c r="E38" s="1101">
        <v>2025</v>
      </c>
      <c r="F38" s="1101">
        <v>2026</v>
      </c>
    </row>
    <row r="39" spans="2:12" ht="12" customHeight="1" thickBot="1" x14ac:dyDescent="0.3">
      <c r="B39" s="2936"/>
      <c r="C39" s="1102" t="s">
        <v>22</v>
      </c>
      <c r="D39" s="1102" t="s">
        <v>23</v>
      </c>
      <c r="E39" s="1102" t="s">
        <v>23</v>
      </c>
      <c r="F39" s="1102" t="s">
        <v>23</v>
      </c>
    </row>
    <row r="40" spans="2:12" ht="15.75" thickBot="1" x14ac:dyDescent="0.3">
      <c r="B40" s="1085" t="s">
        <v>33</v>
      </c>
      <c r="C40" s="1103">
        <v>36892</v>
      </c>
      <c r="D40" s="1103">
        <v>36892</v>
      </c>
      <c r="E40" s="1103">
        <v>36892</v>
      </c>
      <c r="F40" s="1103">
        <v>36892</v>
      </c>
    </row>
    <row r="41" spans="2:12" ht="15.75" thickBot="1" x14ac:dyDescent="0.3">
      <c r="B41" s="1085" t="s">
        <v>431</v>
      </c>
      <c r="C41" s="1104">
        <f>C70</f>
        <v>53937</v>
      </c>
      <c r="D41" s="1104">
        <f>D70</f>
        <v>53737</v>
      </c>
      <c r="E41" s="1104">
        <f>E70</f>
        <v>53737</v>
      </c>
      <c r="F41" s="1104">
        <f>F70</f>
        <v>53737</v>
      </c>
    </row>
    <row r="42" spans="2:12" ht="15.75" thickBot="1" x14ac:dyDescent="0.3">
      <c r="B42" s="1085" t="s">
        <v>432</v>
      </c>
      <c r="C42" s="1104">
        <f>C41/C40</f>
        <v>1.4620242871083162</v>
      </c>
      <c r="D42" s="1104">
        <f>D41/D40</f>
        <v>1.4566030575734576</v>
      </c>
      <c r="E42" s="1104">
        <f>E41/E40</f>
        <v>1.4566030575734576</v>
      </c>
      <c r="F42" s="1104">
        <f>F41/F40</f>
        <v>1.4566030575734576</v>
      </c>
    </row>
    <row r="43" spans="2:12" ht="15.75" thickBot="1" x14ac:dyDescent="0.3">
      <c r="B43" s="1085" t="s">
        <v>433</v>
      </c>
      <c r="C43" s="1105" t="s">
        <v>499</v>
      </c>
      <c r="D43" s="1106">
        <f>D40/C40-1</f>
        <v>0</v>
      </c>
      <c r="E43" s="1106">
        <f t="shared" ref="E43:F45" si="0">E40/D40-1</f>
        <v>0</v>
      </c>
      <c r="F43" s="1106">
        <f t="shared" si="0"/>
        <v>0</v>
      </c>
      <c r="H43" s="1107"/>
      <c r="I43" s="1107"/>
      <c r="J43" s="1107"/>
      <c r="K43" s="1107"/>
      <c r="L43" s="1107"/>
    </row>
    <row r="44" spans="2:12" ht="15.75" thickBot="1" x14ac:dyDescent="0.3">
      <c r="B44" s="1085" t="s">
        <v>434</v>
      </c>
      <c r="C44" s="1105" t="s">
        <v>499</v>
      </c>
      <c r="D44" s="1106">
        <f>D41/C41-1</f>
        <v>-3.7080297383984551E-3</v>
      </c>
      <c r="E44" s="1106">
        <f t="shared" si="0"/>
        <v>0</v>
      </c>
      <c r="F44" s="1106">
        <f t="shared" si="0"/>
        <v>0</v>
      </c>
    </row>
    <row r="45" spans="2:12" ht="15.75" thickBot="1" x14ac:dyDescent="0.3">
      <c r="B45" s="1085" t="s">
        <v>47</v>
      </c>
      <c r="C45" s="1105" t="s">
        <v>499</v>
      </c>
      <c r="D45" s="1106">
        <f>D42/C42-1</f>
        <v>-3.7080297383985661E-3</v>
      </c>
      <c r="E45" s="1106">
        <f t="shared" si="0"/>
        <v>0</v>
      </c>
      <c r="F45" s="1106">
        <f t="shared" si="0"/>
        <v>0</v>
      </c>
    </row>
    <row r="46" spans="2:12" ht="15.75" thickBot="1" x14ac:dyDescent="0.3">
      <c r="B46" s="2932" t="s">
        <v>975</v>
      </c>
      <c r="C46" s="2933"/>
      <c r="D46" s="2933"/>
      <c r="E46" s="2933"/>
      <c r="F46" s="2934"/>
    </row>
    <row r="47" spans="2:12" ht="12.75" customHeight="1" x14ac:dyDescent="0.25">
      <c r="B47" s="2935"/>
      <c r="C47" s="1101">
        <v>2023</v>
      </c>
      <c r="D47" s="1101">
        <v>2024</v>
      </c>
      <c r="E47" s="1101">
        <v>2025</v>
      </c>
      <c r="F47" s="1101">
        <v>2026</v>
      </c>
    </row>
    <row r="48" spans="2:12" ht="11.25" customHeight="1" thickBot="1" x14ac:dyDescent="0.3">
      <c r="B48" s="2936"/>
      <c r="C48" s="1102" t="s">
        <v>22</v>
      </c>
      <c r="D48" s="1102" t="s">
        <v>23</v>
      </c>
      <c r="E48" s="1102" t="s">
        <v>23</v>
      </c>
      <c r="F48" s="1102" t="s">
        <v>23</v>
      </c>
    </row>
    <row r="49" spans="2:9" ht="15.75" thickBot="1" x14ac:dyDescent="0.3">
      <c r="B49" s="1108" t="s">
        <v>436</v>
      </c>
      <c r="C49" s="1109">
        <f>C50+C51</f>
        <v>25357</v>
      </c>
      <c r="D49" s="1110">
        <f>D50+D51</f>
        <v>25357</v>
      </c>
      <c r="E49" s="1110">
        <f>E50+E51</f>
        <v>25357</v>
      </c>
      <c r="F49" s="1110">
        <f>F50+F51</f>
        <v>25357</v>
      </c>
    </row>
    <row r="50" spans="2:9" ht="15.75" thickBot="1" x14ac:dyDescent="0.3">
      <c r="B50" s="1111" t="s">
        <v>437</v>
      </c>
      <c r="C50" s="1112">
        <v>25357</v>
      </c>
      <c r="D50" s="1113">
        <v>25357</v>
      </c>
      <c r="E50" s="1113">
        <v>25357</v>
      </c>
      <c r="F50" s="1113">
        <v>25357</v>
      </c>
      <c r="H50" s="1107"/>
    </row>
    <row r="51" spans="2:9" ht="15.75" thickBot="1" x14ac:dyDescent="0.3">
      <c r="B51" s="1111" t="s">
        <v>438</v>
      </c>
      <c r="C51" s="1113"/>
      <c r="D51" s="1113"/>
      <c r="E51" s="1113"/>
      <c r="F51" s="1113"/>
    </row>
    <row r="52" spans="2:9" ht="30.75" thickBot="1" x14ac:dyDescent="0.3">
      <c r="B52" s="1108" t="s">
        <v>478</v>
      </c>
      <c r="C52" s="1110">
        <f>C53+C54</f>
        <v>4380</v>
      </c>
      <c r="D52" s="1110">
        <f>D53+D54</f>
        <v>4380</v>
      </c>
      <c r="E52" s="1110">
        <f>E53+E54</f>
        <v>4380</v>
      </c>
      <c r="F52" s="1110">
        <f>F53+F54</f>
        <v>4380</v>
      </c>
    </row>
    <row r="53" spans="2:9" ht="15.75" thickBot="1" x14ac:dyDescent="0.3">
      <c r="B53" s="1111" t="s">
        <v>437</v>
      </c>
      <c r="C53" s="1112">
        <v>4380</v>
      </c>
      <c r="D53" s="1113">
        <v>4380</v>
      </c>
      <c r="E53" s="1113">
        <v>4380</v>
      </c>
      <c r="F53" s="1113">
        <v>4380</v>
      </c>
      <c r="I53" s="1107"/>
    </row>
    <row r="54" spans="2:9" ht="15.75" thickBot="1" x14ac:dyDescent="0.3">
      <c r="B54" s="1111" t="s">
        <v>438</v>
      </c>
      <c r="C54" s="1113"/>
      <c r="D54" s="1110"/>
      <c r="E54" s="1110"/>
      <c r="F54" s="1110"/>
      <c r="I54" s="1107"/>
    </row>
    <row r="55" spans="2:9" ht="15.75" thickBot="1" x14ac:dyDescent="0.3">
      <c r="B55" s="1108" t="s">
        <v>440</v>
      </c>
      <c r="C55" s="1113">
        <f>C56+C57</f>
        <v>24000</v>
      </c>
      <c r="D55" s="1110">
        <f>D56+D57</f>
        <v>24000</v>
      </c>
      <c r="E55" s="1110">
        <f>E56+E57</f>
        <v>24000</v>
      </c>
      <c r="F55" s="1110">
        <f>F56+F57</f>
        <v>24000</v>
      </c>
    </row>
    <row r="56" spans="2:9" ht="15.75" thickBot="1" x14ac:dyDescent="0.3">
      <c r="B56" s="1111" t="s">
        <v>437</v>
      </c>
      <c r="C56" s="1112">
        <v>22000</v>
      </c>
      <c r="D56" s="1113">
        <v>22000</v>
      </c>
      <c r="E56" s="1113">
        <v>22000</v>
      </c>
      <c r="F56" s="1113">
        <v>22000</v>
      </c>
    </row>
    <row r="57" spans="2:9" ht="15.75" thickBot="1" x14ac:dyDescent="0.3">
      <c r="B57" s="1111" t="s">
        <v>438</v>
      </c>
      <c r="C57" s="1113">
        <v>2000</v>
      </c>
      <c r="D57" s="1113">
        <v>2000</v>
      </c>
      <c r="E57" s="1113">
        <v>2000</v>
      </c>
      <c r="F57" s="1113">
        <v>2000</v>
      </c>
    </row>
    <row r="58" spans="2:9" ht="15.75" thickBot="1" x14ac:dyDescent="0.3">
      <c r="B58" s="1108" t="s">
        <v>441</v>
      </c>
      <c r="C58" s="1113"/>
      <c r="D58" s="1110"/>
      <c r="E58" s="1110"/>
      <c r="F58" s="1110"/>
    </row>
    <row r="59" spans="2:9" ht="15.75" thickBot="1" x14ac:dyDescent="0.3">
      <c r="B59" s="1111" t="s">
        <v>437</v>
      </c>
      <c r="C59" s="1113"/>
      <c r="D59" s="1110"/>
      <c r="E59" s="1110"/>
      <c r="F59" s="1110"/>
    </row>
    <row r="60" spans="2:9" ht="15.75" thickBot="1" x14ac:dyDescent="0.3">
      <c r="B60" s="1111" t="s">
        <v>438</v>
      </c>
      <c r="C60" s="1113"/>
      <c r="D60" s="1110"/>
      <c r="E60" s="1110"/>
      <c r="F60" s="1110"/>
    </row>
    <row r="61" spans="2:9" ht="15.75" thickBot="1" x14ac:dyDescent="0.3">
      <c r="B61" s="1108" t="s">
        <v>442</v>
      </c>
      <c r="C61" s="1113"/>
      <c r="D61" s="1110"/>
      <c r="E61" s="1110"/>
      <c r="F61" s="1110"/>
    </row>
    <row r="62" spans="2:9" ht="15.75" thickBot="1" x14ac:dyDescent="0.3">
      <c r="B62" s="1111" t="s">
        <v>437</v>
      </c>
      <c r="C62" s="1113"/>
      <c r="D62" s="1110"/>
      <c r="E62" s="1110"/>
      <c r="F62" s="1110"/>
    </row>
    <row r="63" spans="2:9" ht="15.75" thickBot="1" x14ac:dyDescent="0.3">
      <c r="B63" s="1111" t="s">
        <v>438</v>
      </c>
      <c r="C63" s="1113"/>
      <c r="D63" s="1110"/>
      <c r="E63" s="1110"/>
      <c r="F63" s="1110"/>
    </row>
    <row r="64" spans="2:9" ht="15.75" thickBot="1" x14ac:dyDescent="0.3">
      <c r="B64" s="1108" t="s">
        <v>443</v>
      </c>
      <c r="C64" s="1113">
        <f>C65+C66</f>
        <v>0</v>
      </c>
      <c r="D64" s="1110">
        <f>D65+D66</f>
        <v>0</v>
      </c>
      <c r="E64" s="1110">
        <f>E65+E66</f>
        <v>0</v>
      </c>
      <c r="F64" s="1110">
        <f>F65+F66</f>
        <v>0</v>
      </c>
    </row>
    <row r="65" spans="2:13" ht="15.75" thickBot="1" x14ac:dyDescent="0.3">
      <c r="B65" s="1111" t="s">
        <v>437</v>
      </c>
      <c r="C65" s="1114"/>
      <c r="D65" s="1110">
        <v>0</v>
      </c>
      <c r="E65" s="1109">
        <v>0</v>
      </c>
      <c r="F65" s="1109">
        <v>0</v>
      </c>
    </row>
    <row r="66" spans="2:13" ht="15.75" thickBot="1" x14ac:dyDescent="0.3">
      <c r="B66" s="1111" t="s">
        <v>438</v>
      </c>
      <c r="C66" s="1113"/>
      <c r="D66" s="1113"/>
      <c r="E66" s="1113"/>
      <c r="F66" s="1113"/>
    </row>
    <row r="67" spans="2:13" ht="30.75" thickBot="1" x14ac:dyDescent="0.3">
      <c r="B67" s="1108" t="s">
        <v>444</v>
      </c>
      <c r="C67" s="1113">
        <f>C68+C69</f>
        <v>200</v>
      </c>
      <c r="D67" s="1113">
        <f>D68+D69</f>
        <v>0</v>
      </c>
      <c r="E67" s="1113">
        <f>E68+E69</f>
        <v>0</v>
      </c>
      <c r="F67" s="1113">
        <f>F68+F69</f>
        <v>0</v>
      </c>
      <c r="I67" s="1115"/>
    </row>
    <row r="68" spans="2:13" ht="15.75" thickBot="1" x14ac:dyDescent="0.3">
      <c r="B68" s="1111" t="s">
        <v>437</v>
      </c>
      <c r="C68" s="1113">
        <v>200</v>
      </c>
      <c r="D68" s="1113">
        <v>0</v>
      </c>
      <c r="E68" s="1113">
        <v>0</v>
      </c>
      <c r="F68" s="1113">
        <v>0</v>
      </c>
      <c r="K68" s="1116"/>
      <c r="L68" s="1116"/>
      <c r="M68" s="1116"/>
    </row>
    <row r="69" spans="2:13" ht="15.75" thickBot="1" x14ac:dyDescent="0.3">
      <c r="B69" s="1111" t="s">
        <v>438</v>
      </c>
      <c r="C69" s="1113"/>
      <c r="D69" s="1117"/>
      <c r="E69" s="1118"/>
      <c r="F69" s="1118"/>
    </row>
    <row r="70" spans="2:13" ht="15.75" thickBot="1" x14ac:dyDescent="0.3">
      <c r="B70" s="1119" t="s">
        <v>457</v>
      </c>
      <c r="C70" s="1113">
        <f>C67+C64+C61+C58+C55+C52+C49</f>
        <v>53937</v>
      </c>
      <c r="D70" s="1113">
        <f>D67+D64+D61+D58+D55+D52+D49</f>
        <v>53737</v>
      </c>
      <c r="E70" s="1113">
        <f>E67+E64+E61+E58+E55+E52+E49</f>
        <v>53737</v>
      </c>
      <c r="F70" s="1113">
        <f>F67+F64+F61+F58+F55+F52+F49</f>
        <v>53737</v>
      </c>
    </row>
    <row r="71" spans="2:13" ht="15.75" thickBot="1" x14ac:dyDescent="0.3">
      <c r="B71" s="1120" t="s">
        <v>482</v>
      </c>
      <c r="C71" s="1121">
        <f>IF(C70-C41=0,0,"Error")</f>
        <v>0</v>
      </c>
      <c r="D71" s="1121">
        <f>IF(D70-D41=0,0,"Error")</f>
        <v>0</v>
      </c>
      <c r="E71" s="1121">
        <f>IF(E70-E41=0,0,"Error")</f>
        <v>0</v>
      </c>
      <c r="F71" s="1121">
        <f>IF(F70-F41=0,0,"Error")</f>
        <v>0</v>
      </c>
    </row>
    <row r="72" spans="2:13" ht="30.75" hidden="1" thickBot="1" x14ac:dyDescent="0.3">
      <c r="B72" s="1093" t="s">
        <v>976</v>
      </c>
      <c r="C72" s="2940"/>
      <c r="D72" s="2948"/>
      <c r="E72" s="2948"/>
      <c r="F72" s="2941"/>
    </row>
    <row r="73" spans="2:13" ht="26.25" hidden="1" customHeight="1" x14ac:dyDescent="0.25">
      <c r="B73" s="1085" t="s">
        <v>427</v>
      </c>
      <c r="C73" s="2942"/>
      <c r="D73" s="2943"/>
      <c r="E73" s="2943"/>
      <c r="F73" s="2944"/>
    </row>
    <row r="74" spans="2:13" ht="15.75" hidden="1" thickBot="1" x14ac:dyDescent="0.3">
      <c r="B74" s="1085" t="s">
        <v>21</v>
      </c>
      <c r="C74" s="2945"/>
      <c r="D74" s="2946"/>
      <c r="E74" s="2946"/>
      <c r="F74" s="2947"/>
    </row>
    <row r="75" spans="2:13" ht="12.75" hidden="1" customHeight="1" x14ac:dyDescent="0.25">
      <c r="B75" s="2935"/>
      <c r="C75" s="1101">
        <v>2018</v>
      </c>
      <c r="D75" s="1101">
        <v>2019</v>
      </c>
      <c r="E75" s="1101">
        <v>2020</v>
      </c>
      <c r="F75" s="1101">
        <v>2021</v>
      </c>
    </row>
    <row r="76" spans="2:13" ht="9" hidden="1" customHeight="1" x14ac:dyDescent="0.25">
      <c r="B76" s="2936"/>
      <c r="C76" s="1102" t="s">
        <v>22</v>
      </c>
      <c r="D76" s="1102" t="s">
        <v>23</v>
      </c>
      <c r="E76" s="1102" t="s">
        <v>23</v>
      </c>
      <c r="F76" s="1102" t="s">
        <v>23</v>
      </c>
    </row>
    <row r="77" spans="2:13" ht="15.75" hidden="1" thickBot="1" x14ac:dyDescent="0.3">
      <c r="B77" s="1085" t="s">
        <v>33</v>
      </c>
      <c r="C77" s="1122"/>
      <c r="D77" s="1122"/>
      <c r="E77" s="1122"/>
      <c r="F77" s="1122"/>
    </row>
    <row r="78" spans="2:13" ht="15.75" hidden="1" thickBot="1" x14ac:dyDescent="0.3">
      <c r="B78" s="1085" t="s">
        <v>431</v>
      </c>
      <c r="C78" s="1104">
        <f>C107</f>
        <v>0</v>
      </c>
      <c r="D78" s="1104">
        <f>D107</f>
        <v>0</v>
      </c>
      <c r="E78" s="1104">
        <f>E107</f>
        <v>0</v>
      </c>
      <c r="F78" s="1104">
        <f>F107</f>
        <v>0</v>
      </c>
    </row>
    <row r="79" spans="2:13" ht="15.75" hidden="1" thickBot="1" x14ac:dyDescent="0.3">
      <c r="B79" s="1085" t="s">
        <v>432</v>
      </c>
      <c r="C79" s="1104" t="e">
        <f>C78/C77</f>
        <v>#DIV/0!</v>
      </c>
      <c r="D79" s="1104" t="e">
        <f>D78/D77</f>
        <v>#DIV/0!</v>
      </c>
      <c r="E79" s="1104" t="e">
        <f>E78/E77</f>
        <v>#DIV/0!</v>
      </c>
      <c r="F79" s="1104" t="e">
        <f>F78/F77</f>
        <v>#DIV/0!</v>
      </c>
    </row>
    <row r="80" spans="2:13" ht="15.75" hidden="1" thickBot="1" x14ac:dyDescent="0.3">
      <c r="B80" s="1085" t="s">
        <v>433</v>
      </c>
      <c r="C80" s="1105"/>
      <c r="D80" s="1106" t="e">
        <f t="shared" ref="D80:F82" si="1">D77/C77-1</f>
        <v>#DIV/0!</v>
      </c>
      <c r="E80" s="1106" t="e">
        <f t="shared" si="1"/>
        <v>#DIV/0!</v>
      </c>
      <c r="F80" s="1106" t="e">
        <f t="shared" si="1"/>
        <v>#DIV/0!</v>
      </c>
    </row>
    <row r="81" spans="2:6" ht="15.75" hidden="1" thickBot="1" x14ac:dyDescent="0.3">
      <c r="B81" s="1085" t="s">
        <v>434</v>
      </c>
      <c r="C81" s="1105"/>
      <c r="D81" s="1106" t="e">
        <f t="shared" si="1"/>
        <v>#DIV/0!</v>
      </c>
      <c r="E81" s="1106" t="e">
        <f t="shared" si="1"/>
        <v>#DIV/0!</v>
      </c>
      <c r="F81" s="1106" t="e">
        <f t="shared" si="1"/>
        <v>#DIV/0!</v>
      </c>
    </row>
    <row r="82" spans="2:6" ht="15.75" hidden="1" thickBot="1" x14ac:dyDescent="0.3">
      <c r="B82" s="1085" t="s">
        <v>47</v>
      </c>
      <c r="C82" s="1105"/>
      <c r="D82" s="1106" t="e">
        <f t="shared" si="1"/>
        <v>#DIV/0!</v>
      </c>
      <c r="E82" s="1106" t="e">
        <f t="shared" si="1"/>
        <v>#DIV/0!</v>
      </c>
      <c r="F82" s="1106" t="e">
        <f t="shared" si="1"/>
        <v>#DIV/0!</v>
      </c>
    </row>
    <row r="83" spans="2:6" ht="24.75" hidden="1" customHeight="1" x14ac:dyDescent="0.25">
      <c r="B83" s="2932" t="s">
        <v>977</v>
      </c>
      <c r="C83" s="2933"/>
      <c r="D83" s="2933"/>
      <c r="E83" s="2933"/>
      <c r="F83" s="2934"/>
    </row>
    <row r="84" spans="2:6" ht="12.75" hidden="1" customHeight="1" x14ac:dyDescent="0.25">
      <c r="B84" s="2935"/>
      <c r="C84" s="1101">
        <v>2018</v>
      </c>
      <c r="D84" s="1101">
        <v>2019</v>
      </c>
      <c r="E84" s="1101">
        <v>2020</v>
      </c>
      <c r="F84" s="1101">
        <v>2021</v>
      </c>
    </row>
    <row r="85" spans="2:6" ht="9" hidden="1" customHeight="1" x14ac:dyDescent="0.25">
      <c r="B85" s="2936"/>
      <c r="C85" s="1102" t="s">
        <v>22</v>
      </c>
      <c r="D85" s="1102" t="s">
        <v>23</v>
      </c>
      <c r="E85" s="1102" t="s">
        <v>23</v>
      </c>
      <c r="F85" s="1102" t="s">
        <v>23</v>
      </c>
    </row>
    <row r="86" spans="2:6" ht="24.75" hidden="1" customHeight="1" x14ac:dyDescent="0.25">
      <c r="B86" s="1108" t="s">
        <v>436</v>
      </c>
      <c r="C86" s="1123"/>
      <c r="D86" s="1123"/>
      <c r="E86" s="1123"/>
      <c r="F86" s="1123"/>
    </row>
    <row r="87" spans="2:6" ht="38.25" hidden="1" customHeight="1" x14ac:dyDescent="0.25">
      <c r="B87" s="1111" t="s">
        <v>437</v>
      </c>
      <c r="C87" s="1124"/>
      <c r="D87" s="1125"/>
      <c r="E87" s="1125"/>
      <c r="F87" s="1125"/>
    </row>
    <row r="88" spans="2:6" ht="24.75" hidden="1" customHeight="1" x14ac:dyDescent="0.25">
      <c r="B88" s="1111" t="s">
        <v>438</v>
      </c>
      <c r="C88" s="1124"/>
      <c r="D88" s="1125"/>
      <c r="E88" s="1125"/>
      <c r="F88" s="1125"/>
    </row>
    <row r="89" spans="2:6" ht="24.75" hidden="1" customHeight="1" x14ac:dyDescent="0.25">
      <c r="B89" s="1108" t="s">
        <v>478</v>
      </c>
      <c r="C89" s="1123"/>
      <c r="D89" s="1123"/>
      <c r="E89" s="1123"/>
      <c r="F89" s="1123"/>
    </row>
    <row r="90" spans="2:6" ht="15.75" hidden="1" thickBot="1" x14ac:dyDescent="0.3">
      <c r="B90" s="1111" t="s">
        <v>437</v>
      </c>
      <c r="C90" s="1124"/>
      <c r="D90" s="1123"/>
      <c r="E90" s="1123"/>
      <c r="F90" s="1123"/>
    </row>
    <row r="91" spans="2:6" ht="15.75" hidden="1" thickBot="1" x14ac:dyDescent="0.3">
      <c r="B91" s="1111" t="s">
        <v>438</v>
      </c>
      <c r="C91" s="1124"/>
      <c r="D91" s="1123"/>
      <c r="E91" s="1123"/>
      <c r="F91" s="1123"/>
    </row>
    <row r="92" spans="2:6" ht="24.75" hidden="1" customHeight="1" x14ac:dyDescent="0.25">
      <c r="B92" s="1108" t="s">
        <v>440</v>
      </c>
      <c r="C92" s="1124">
        <v>0</v>
      </c>
      <c r="D92" s="1123">
        <v>0</v>
      </c>
      <c r="E92" s="1123">
        <v>0</v>
      </c>
      <c r="F92" s="1123">
        <v>0</v>
      </c>
    </row>
    <row r="93" spans="2:6" ht="15.75" hidden="1" thickBot="1" x14ac:dyDescent="0.3">
      <c r="B93" s="1111" t="s">
        <v>437</v>
      </c>
      <c r="C93" s="1124"/>
      <c r="D93" s="1123"/>
      <c r="E93" s="1123"/>
      <c r="F93" s="1123"/>
    </row>
    <row r="94" spans="2:6" ht="15.75" hidden="1" thickBot="1" x14ac:dyDescent="0.3">
      <c r="B94" s="1111" t="s">
        <v>438</v>
      </c>
      <c r="C94" s="1124"/>
      <c r="D94" s="1123"/>
      <c r="E94" s="1123"/>
      <c r="F94" s="1123"/>
    </row>
    <row r="95" spans="2:6" ht="15.75" hidden="1" thickBot="1" x14ac:dyDescent="0.3">
      <c r="B95" s="1108" t="s">
        <v>441</v>
      </c>
      <c r="C95" s="1124"/>
      <c r="D95" s="1123"/>
      <c r="E95" s="1123"/>
      <c r="F95" s="1123"/>
    </row>
    <row r="96" spans="2:6" ht="15.75" hidden="1" thickBot="1" x14ac:dyDescent="0.3">
      <c r="B96" s="1111" t="s">
        <v>437</v>
      </c>
      <c r="C96" s="1124"/>
      <c r="D96" s="1123"/>
      <c r="E96" s="1123"/>
      <c r="F96" s="1123"/>
    </row>
    <row r="97" spans="2:6" ht="15.75" hidden="1" thickBot="1" x14ac:dyDescent="0.3">
      <c r="B97" s="1111" t="s">
        <v>438</v>
      </c>
      <c r="C97" s="1124"/>
      <c r="D97" s="1123"/>
      <c r="E97" s="1123"/>
      <c r="F97" s="1123"/>
    </row>
    <row r="98" spans="2:6" ht="15.75" hidden="1" thickBot="1" x14ac:dyDescent="0.3">
      <c r="B98" s="1108" t="s">
        <v>442</v>
      </c>
      <c r="C98" s="1124"/>
      <c r="D98" s="1123"/>
      <c r="E98" s="1123"/>
      <c r="F98" s="1123"/>
    </row>
    <row r="99" spans="2:6" ht="15.75" hidden="1" thickBot="1" x14ac:dyDescent="0.3">
      <c r="B99" s="1111" t="s">
        <v>437</v>
      </c>
      <c r="C99" s="1124"/>
      <c r="D99" s="1123"/>
      <c r="E99" s="1123"/>
      <c r="F99" s="1123"/>
    </row>
    <row r="100" spans="2:6" ht="15.75" hidden="1" thickBot="1" x14ac:dyDescent="0.3">
      <c r="B100" s="1111" t="s">
        <v>438</v>
      </c>
      <c r="C100" s="1124"/>
      <c r="D100" s="1123"/>
      <c r="E100" s="1123"/>
      <c r="F100" s="1123"/>
    </row>
    <row r="101" spans="2:6" ht="15.75" hidden="1" thickBot="1" x14ac:dyDescent="0.3">
      <c r="B101" s="1108" t="s">
        <v>443</v>
      </c>
      <c r="C101" s="1124"/>
      <c r="D101" s="1123"/>
      <c r="E101" s="1123"/>
      <c r="F101" s="1123"/>
    </row>
    <row r="102" spans="2:6" ht="15.75" hidden="1" thickBot="1" x14ac:dyDescent="0.3">
      <c r="B102" s="1111" t="s">
        <v>437</v>
      </c>
      <c r="C102" s="1124"/>
      <c r="D102" s="1123"/>
      <c r="E102" s="1123"/>
      <c r="F102" s="1123"/>
    </row>
    <row r="103" spans="2:6" ht="15.75" hidden="1" thickBot="1" x14ac:dyDescent="0.3">
      <c r="B103" s="1111" t="s">
        <v>438</v>
      </c>
      <c r="C103" s="1124"/>
      <c r="D103" s="1123"/>
      <c r="E103" s="1123"/>
      <c r="F103" s="1123"/>
    </row>
    <row r="104" spans="2:6" ht="30.75" hidden="1" thickBot="1" x14ac:dyDescent="0.3">
      <c r="B104" s="1108" t="s">
        <v>444</v>
      </c>
      <c r="C104" s="1124"/>
      <c r="D104" s="1123"/>
      <c r="E104" s="1123"/>
      <c r="F104" s="1123"/>
    </row>
    <row r="105" spans="2:6" ht="15.75" hidden="1" thickBot="1" x14ac:dyDescent="0.3">
      <c r="B105" s="1111" t="s">
        <v>437</v>
      </c>
      <c r="C105" s="1124"/>
      <c r="D105" s="1123"/>
      <c r="E105" s="1123"/>
      <c r="F105" s="1123"/>
    </row>
    <row r="106" spans="2:6" ht="15.75" hidden="1" thickBot="1" x14ac:dyDescent="0.3">
      <c r="B106" s="1111" t="s">
        <v>438</v>
      </c>
      <c r="C106" s="1124"/>
      <c r="D106" s="1123"/>
      <c r="E106" s="1123"/>
      <c r="F106" s="1123"/>
    </row>
    <row r="107" spans="2:6" ht="15.75" hidden="1" thickBot="1" x14ac:dyDescent="0.3">
      <c r="B107" s="1126" t="s">
        <v>445</v>
      </c>
      <c r="C107" s="1124">
        <f>C104+C101+C98+C95+C92+C89+C86</f>
        <v>0</v>
      </c>
      <c r="D107" s="1124">
        <f>D104+D101+D98+D95+D92+D89+D86</f>
        <v>0</v>
      </c>
      <c r="E107" s="1124">
        <f>E104+E101+E98+E95+E92+E89+E86</f>
        <v>0</v>
      </c>
      <c r="F107" s="1124">
        <f>F104+F101+F98+F95+F92+F89+F86</f>
        <v>0</v>
      </c>
    </row>
    <row r="108" spans="2:6" ht="17.25" hidden="1" customHeight="1" x14ac:dyDescent="0.25">
      <c r="B108" s="1120" t="s">
        <v>482</v>
      </c>
      <c r="C108" s="1121">
        <f>IF(C107-C78=0,0,"Error")</f>
        <v>0</v>
      </c>
      <c r="D108" s="1121">
        <f>IF(D107-D78=0,0,"Error")</f>
        <v>0</v>
      </c>
      <c r="E108" s="1121">
        <f>IF(E107-E78=0,0,"Error")</f>
        <v>0</v>
      </c>
      <c r="F108" s="1121">
        <f>IF(F107-F78=0,0,"Error")</f>
        <v>0</v>
      </c>
    </row>
    <row r="109" spans="2:6" ht="30.75" hidden="1" thickBot="1" x14ac:dyDescent="0.3">
      <c r="B109" s="1093" t="s">
        <v>978</v>
      </c>
      <c r="C109" s="2940"/>
      <c r="D109" s="2948"/>
      <c r="E109" s="2948"/>
      <c r="F109" s="2941"/>
    </row>
    <row r="110" spans="2:6" ht="26.25" hidden="1" customHeight="1" x14ac:dyDescent="0.25">
      <c r="B110" s="1085" t="s">
        <v>427</v>
      </c>
      <c r="C110" s="2942"/>
      <c r="D110" s="2943"/>
      <c r="E110" s="2943"/>
      <c r="F110" s="2944"/>
    </row>
    <row r="111" spans="2:6" ht="15.75" hidden="1" thickBot="1" x14ac:dyDescent="0.3">
      <c r="B111" s="1085" t="s">
        <v>21</v>
      </c>
      <c r="C111" s="2945"/>
      <c r="D111" s="2946"/>
      <c r="E111" s="2946"/>
      <c r="F111" s="2947"/>
    </row>
    <row r="112" spans="2:6" ht="12.75" hidden="1" customHeight="1" x14ac:dyDescent="0.25">
      <c r="B112" s="2935"/>
      <c r="C112" s="1101">
        <v>2018</v>
      </c>
      <c r="D112" s="1101">
        <v>2019</v>
      </c>
      <c r="E112" s="1101">
        <v>2020</v>
      </c>
      <c r="F112" s="1101">
        <v>2021</v>
      </c>
    </row>
    <row r="113" spans="2:6" ht="9" hidden="1" customHeight="1" x14ac:dyDescent="0.25">
      <c r="B113" s="2936"/>
      <c r="C113" s="1102" t="s">
        <v>22</v>
      </c>
      <c r="D113" s="1102" t="s">
        <v>23</v>
      </c>
      <c r="E113" s="1102" t="s">
        <v>23</v>
      </c>
      <c r="F113" s="1102" t="s">
        <v>23</v>
      </c>
    </row>
    <row r="114" spans="2:6" ht="15.75" hidden="1" thickBot="1" x14ac:dyDescent="0.3">
      <c r="B114" s="1085" t="s">
        <v>33</v>
      </c>
      <c r="C114" s="1127"/>
      <c r="D114" s="1127"/>
      <c r="E114" s="1127"/>
      <c r="F114" s="1127"/>
    </row>
    <row r="115" spans="2:6" ht="15.75" hidden="1" thickBot="1" x14ac:dyDescent="0.3">
      <c r="B115" s="1085" t="s">
        <v>431</v>
      </c>
      <c r="C115" s="1104">
        <f>C144</f>
        <v>0</v>
      </c>
      <c r="D115" s="1104">
        <f>D144</f>
        <v>0</v>
      </c>
      <c r="E115" s="1104">
        <f>E144</f>
        <v>0</v>
      </c>
      <c r="F115" s="1104">
        <f>F144</f>
        <v>0</v>
      </c>
    </row>
    <row r="116" spans="2:6" ht="15.75" hidden="1" thickBot="1" x14ac:dyDescent="0.3">
      <c r="B116" s="1085" t="s">
        <v>432</v>
      </c>
      <c r="C116" s="1104" t="e">
        <f>C115/C114</f>
        <v>#DIV/0!</v>
      </c>
      <c r="D116" s="1104" t="e">
        <f>D115/D114</f>
        <v>#DIV/0!</v>
      </c>
      <c r="E116" s="1104" t="e">
        <f>E115/E114</f>
        <v>#DIV/0!</v>
      </c>
      <c r="F116" s="1104" t="e">
        <f>F115/F114</f>
        <v>#DIV/0!</v>
      </c>
    </row>
    <row r="117" spans="2:6" ht="15.75" hidden="1" thickBot="1" x14ac:dyDescent="0.3">
      <c r="B117" s="1085" t="s">
        <v>433</v>
      </c>
      <c r="C117" s="1105"/>
      <c r="D117" s="1106" t="e">
        <f t="shared" ref="D117:F119" si="2">D114/C114-1</f>
        <v>#DIV/0!</v>
      </c>
      <c r="E117" s="1106" t="e">
        <f t="shared" si="2"/>
        <v>#DIV/0!</v>
      </c>
      <c r="F117" s="1106" t="e">
        <f t="shared" si="2"/>
        <v>#DIV/0!</v>
      </c>
    </row>
    <row r="118" spans="2:6" ht="15.75" hidden="1" thickBot="1" x14ac:dyDescent="0.3">
      <c r="B118" s="1085" t="s">
        <v>434</v>
      </c>
      <c r="C118" s="1105"/>
      <c r="D118" s="1106" t="e">
        <f t="shared" si="2"/>
        <v>#DIV/0!</v>
      </c>
      <c r="E118" s="1106" t="e">
        <f t="shared" si="2"/>
        <v>#DIV/0!</v>
      </c>
      <c r="F118" s="1106" t="e">
        <f t="shared" si="2"/>
        <v>#DIV/0!</v>
      </c>
    </row>
    <row r="119" spans="2:6" ht="15.75" hidden="1" thickBot="1" x14ac:dyDescent="0.3">
      <c r="B119" s="1085" t="s">
        <v>47</v>
      </c>
      <c r="C119" s="1105"/>
      <c r="D119" s="1106" t="e">
        <f t="shared" si="2"/>
        <v>#DIV/0!</v>
      </c>
      <c r="E119" s="1106" t="e">
        <f t="shared" si="2"/>
        <v>#DIV/0!</v>
      </c>
      <c r="F119" s="1106" t="e">
        <f t="shared" si="2"/>
        <v>#DIV/0!</v>
      </c>
    </row>
    <row r="120" spans="2:6" ht="24.75" hidden="1" customHeight="1" x14ac:dyDescent="0.25">
      <c r="B120" s="2932" t="s">
        <v>977</v>
      </c>
      <c r="C120" s="2933"/>
      <c r="D120" s="2933"/>
      <c r="E120" s="2933"/>
      <c r="F120" s="2934"/>
    </row>
    <row r="121" spans="2:6" ht="12.75" hidden="1" customHeight="1" x14ac:dyDescent="0.25">
      <c r="B121" s="2935"/>
      <c r="C121" s="1101">
        <v>2018</v>
      </c>
      <c r="D121" s="1101">
        <v>2019</v>
      </c>
      <c r="E121" s="1101">
        <v>2020</v>
      </c>
      <c r="F121" s="1101">
        <v>2021</v>
      </c>
    </row>
    <row r="122" spans="2:6" ht="9" hidden="1" customHeight="1" x14ac:dyDescent="0.25">
      <c r="B122" s="2936"/>
      <c r="C122" s="1102" t="s">
        <v>22</v>
      </c>
      <c r="D122" s="1102" t="s">
        <v>23</v>
      </c>
      <c r="E122" s="1102" t="s">
        <v>23</v>
      </c>
      <c r="F122" s="1102" t="s">
        <v>23</v>
      </c>
    </row>
    <row r="123" spans="2:6" ht="24.75" hidden="1" customHeight="1" x14ac:dyDescent="0.25">
      <c r="B123" s="1108" t="s">
        <v>436</v>
      </c>
      <c r="C123" s="1123"/>
      <c r="D123" s="1123"/>
      <c r="E123" s="1123"/>
      <c r="F123" s="1123"/>
    </row>
    <row r="124" spans="2:6" ht="15.75" hidden="1" thickBot="1" x14ac:dyDescent="0.3">
      <c r="B124" s="1111" t="s">
        <v>437</v>
      </c>
      <c r="C124" s="1124"/>
      <c r="D124" s="1125"/>
      <c r="E124" s="1125"/>
      <c r="F124" s="1125"/>
    </row>
    <row r="125" spans="2:6" ht="15.75" hidden="1" thickBot="1" x14ac:dyDescent="0.3">
      <c r="B125" s="1111" t="s">
        <v>438</v>
      </c>
      <c r="C125" s="1124"/>
      <c r="D125" s="1125"/>
      <c r="E125" s="1125"/>
      <c r="F125" s="1125"/>
    </row>
    <row r="126" spans="2:6" ht="24.75" hidden="1" customHeight="1" x14ac:dyDescent="0.25">
      <c r="B126" s="1108" t="s">
        <v>478</v>
      </c>
      <c r="C126" s="1123"/>
      <c r="D126" s="1123"/>
      <c r="E126" s="1123"/>
      <c r="F126" s="1123"/>
    </row>
    <row r="127" spans="2:6" ht="15.75" hidden="1" thickBot="1" x14ac:dyDescent="0.3">
      <c r="B127" s="1111" t="s">
        <v>437</v>
      </c>
      <c r="C127" s="1124"/>
      <c r="D127" s="1123"/>
      <c r="E127" s="1123"/>
      <c r="F127" s="1123"/>
    </row>
    <row r="128" spans="2:6" ht="15.75" hidden="1" thickBot="1" x14ac:dyDescent="0.3">
      <c r="B128" s="1111" t="s">
        <v>438</v>
      </c>
      <c r="C128" s="1124"/>
      <c r="D128" s="1123"/>
      <c r="E128" s="1123"/>
      <c r="F128" s="1123"/>
    </row>
    <row r="129" spans="2:6" ht="24.75" hidden="1" customHeight="1" x14ac:dyDescent="0.25">
      <c r="B129" s="1108" t="s">
        <v>440</v>
      </c>
      <c r="C129" s="1124">
        <v>0</v>
      </c>
      <c r="D129" s="1123">
        <v>0</v>
      </c>
      <c r="E129" s="1123">
        <v>0</v>
      </c>
      <c r="F129" s="1123">
        <v>0</v>
      </c>
    </row>
    <row r="130" spans="2:6" ht="15.75" hidden="1" thickBot="1" x14ac:dyDescent="0.3">
      <c r="B130" s="1111" t="s">
        <v>437</v>
      </c>
      <c r="C130" s="1124"/>
      <c r="D130" s="1123"/>
      <c r="E130" s="1123"/>
      <c r="F130" s="1123"/>
    </row>
    <row r="131" spans="2:6" ht="15.75" hidden="1" thickBot="1" x14ac:dyDescent="0.3">
      <c r="B131" s="1111" t="s">
        <v>438</v>
      </c>
      <c r="C131" s="1124"/>
      <c r="D131" s="1123"/>
      <c r="E131" s="1123"/>
      <c r="F131" s="1123"/>
    </row>
    <row r="132" spans="2:6" ht="15.75" hidden="1" thickBot="1" x14ac:dyDescent="0.3">
      <c r="B132" s="1108" t="s">
        <v>441</v>
      </c>
      <c r="C132" s="1124"/>
      <c r="D132" s="1123"/>
      <c r="E132" s="1123"/>
      <c r="F132" s="1123"/>
    </row>
    <row r="133" spans="2:6" ht="15.75" hidden="1" thickBot="1" x14ac:dyDescent="0.3">
      <c r="B133" s="1111" t="s">
        <v>437</v>
      </c>
      <c r="C133" s="1124"/>
      <c r="D133" s="1123"/>
      <c r="E133" s="1123"/>
      <c r="F133" s="1123"/>
    </row>
    <row r="134" spans="2:6" ht="15.75" hidden="1" thickBot="1" x14ac:dyDescent="0.3">
      <c r="B134" s="1111" t="s">
        <v>438</v>
      </c>
      <c r="C134" s="1124"/>
      <c r="D134" s="1123"/>
      <c r="E134" s="1123"/>
      <c r="F134" s="1123"/>
    </row>
    <row r="135" spans="2:6" ht="15.75" hidden="1" thickBot="1" x14ac:dyDescent="0.3">
      <c r="B135" s="1108" t="s">
        <v>442</v>
      </c>
      <c r="C135" s="1124"/>
      <c r="D135" s="1123"/>
      <c r="E135" s="1123"/>
      <c r="F135" s="1123"/>
    </row>
    <row r="136" spans="2:6" ht="15.75" hidden="1" thickBot="1" x14ac:dyDescent="0.3">
      <c r="B136" s="1111" t="s">
        <v>437</v>
      </c>
      <c r="C136" s="1124"/>
      <c r="D136" s="1123"/>
      <c r="E136" s="1123"/>
      <c r="F136" s="1123"/>
    </row>
    <row r="137" spans="2:6" ht="15" hidden="1" customHeight="1" x14ac:dyDescent="0.25">
      <c r="B137" s="1111" t="s">
        <v>438</v>
      </c>
      <c r="C137" s="1124"/>
      <c r="D137" s="1123"/>
      <c r="E137" s="1123"/>
      <c r="F137" s="1123"/>
    </row>
    <row r="138" spans="2:6" ht="15.75" hidden="1" thickBot="1" x14ac:dyDescent="0.3">
      <c r="B138" s="1108" t="s">
        <v>443</v>
      </c>
      <c r="C138" s="1124">
        <v>0</v>
      </c>
      <c r="D138" s="1123">
        <v>0</v>
      </c>
      <c r="E138" s="1123">
        <v>0</v>
      </c>
      <c r="F138" s="1123">
        <v>0</v>
      </c>
    </row>
    <row r="139" spans="2:6" ht="15.75" hidden="1" thickBot="1" x14ac:dyDescent="0.3">
      <c r="B139" s="1111" t="s">
        <v>437</v>
      </c>
      <c r="C139" s="1124"/>
      <c r="D139" s="1123"/>
      <c r="E139" s="1123"/>
      <c r="F139" s="1123"/>
    </row>
    <row r="140" spans="2:6" ht="15.75" hidden="1" thickBot="1" x14ac:dyDescent="0.3">
      <c r="B140" s="1111" t="s">
        <v>438</v>
      </c>
      <c r="C140" s="1124"/>
      <c r="D140" s="1123"/>
      <c r="E140" s="1123"/>
      <c r="F140" s="1123"/>
    </row>
    <row r="141" spans="2:6" ht="30.75" hidden="1" thickBot="1" x14ac:dyDescent="0.3">
      <c r="B141" s="1108" t="s">
        <v>444</v>
      </c>
      <c r="C141" s="1124"/>
      <c r="D141" s="1123"/>
      <c r="E141" s="1123"/>
      <c r="F141" s="1123"/>
    </row>
    <row r="142" spans="2:6" ht="15.75" hidden="1" thickBot="1" x14ac:dyDescent="0.3">
      <c r="B142" s="1111" t="s">
        <v>437</v>
      </c>
      <c r="C142" s="1124"/>
      <c r="D142" s="1123"/>
      <c r="E142" s="1123"/>
      <c r="F142" s="1123"/>
    </row>
    <row r="143" spans="2:6" ht="15.75" hidden="1" thickBot="1" x14ac:dyDescent="0.3">
      <c r="B143" s="1111" t="s">
        <v>438</v>
      </c>
      <c r="C143" s="1124"/>
      <c r="D143" s="1123"/>
      <c r="E143" s="1123"/>
      <c r="F143" s="1123"/>
    </row>
    <row r="144" spans="2:6" ht="15.75" hidden="1" thickBot="1" x14ac:dyDescent="0.3">
      <c r="B144" s="1126" t="s">
        <v>445</v>
      </c>
      <c r="C144" s="1124">
        <f>C141+C138+C135+C132+C129+C126+C123</f>
        <v>0</v>
      </c>
      <c r="D144" s="1124">
        <f>D141+D138+D135+D132+D129+D126+D123</f>
        <v>0</v>
      </c>
      <c r="E144" s="1124">
        <f>E141+E138+E135+E132+E129+E126+E123</f>
        <v>0</v>
      </c>
      <c r="F144" s="1124">
        <f>F141+F138+F135+F132+F129+F126+F123</f>
        <v>0</v>
      </c>
    </row>
    <row r="145" spans="2:12" ht="17.25" hidden="1" customHeight="1" x14ac:dyDescent="0.25">
      <c r="B145" s="1120" t="s">
        <v>482</v>
      </c>
      <c r="C145" s="1121">
        <f>IF(C144-C115=0,0,"Error")</f>
        <v>0</v>
      </c>
      <c r="D145" s="1121">
        <f>IF(D144-D115=0,0,"Error")</f>
        <v>0</v>
      </c>
      <c r="E145" s="1121">
        <f>IF(E144-E115=0,0,"Error")</f>
        <v>0</v>
      </c>
      <c r="F145" s="1121">
        <f>IF(F144-F115=0,0,"Error")</f>
        <v>0</v>
      </c>
    </row>
    <row r="146" spans="2:12" ht="15.75" thickBot="1" x14ac:dyDescent="0.3">
      <c r="B146" s="2959" t="s">
        <v>514</v>
      </c>
      <c r="C146" s="2960"/>
      <c r="D146" s="2960"/>
      <c r="E146" s="2960"/>
      <c r="F146" s="2961"/>
    </row>
    <row r="147" spans="2:12" ht="15.75" thickBot="1" x14ac:dyDescent="0.3">
      <c r="B147" s="2959" t="s">
        <v>515</v>
      </c>
      <c r="C147" s="2960"/>
      <c r="D147" s="2960"/>
      <c r="E147" s="2960"/>
      <c r="F147" s="2961"/>
    </row>
    <row r="148" spans="2:12" ht="30.75" thickBot="1" x14ac:dyDescent="0.3">
      <c r="B148" s="1100" t="s">
        <v>979</v>
      </c>
      <c r="C148" s="2962" t="s">
        <v>980</v>
      </c>
      <c r="D148" s="2963"/>
      <c r="E148" s="2963"/>
      <c r="F148" s="2964"/>
      <c r="G148" s="1128"/>
    </row>
    <row r="149" spans="2:12" ht="38.25" customHeight="1" thickBot="1" x14ac:dyDescent="0.3">
      <c r="B149" s="1100" t="s">
        <v>518</v>
      </c>
      <c r="C149" s="1129"/>
      <c r="D149" s="1130" t="s">
        <v>449</v>
      </c>
      <c r="E149" s="2962" t="s">
        <v>981</v>
      </c>
      <c r="F149" s="2964"/>
      <c r="H149" s="2949" t="s">
        <v>982</v>
      </c>
      <c r="I149" s="2950"/>
      <c r="J149" s="2950"/>
      <c r="K149" s="2950"/>
      <c r="L149" s="2951"/>
    </row>
    <row r="150" spans="2:12" ht="15.75" thickBot="1" x14ac:dyDescent="0.3">
      <c r="B150" s="1131"/>
      <c r="C150" s="2940"/>
      <c r="D150" s="2948"/>
      <c r="E150" s="2948"/>
      <c r="F150" s="2941"/>
      <c r="H150" s="2952"/>
      <c r="I150" s="2953"/>
      <c r="J150" s="2953"/>
      <c r="K150" s="2953"/>
      <c r="L150" s="2954"/>
    </row>
    <row r="151" spans="2:12" ht="27.75" customHeight="1" thickBot="1" x14ac:dyDescent="0.3">
      <c r="B151" s="1085" t="s">
        <v>427</v>
      </c>
      <c r="C151" s="2966" t="s">
        <v>983</v>
      </c>
      <c r="D151" s="2967"/>
      <c r="E151" s="2967"/>
      <c r="F151" s="2968"/>
      <c r="H151" s="2955"/>
      <c r="I151" s="2956"/>
      <c r="J151" s="2956"/>
      <c r="K151" s="2956"/>
      <c r="L151" s="2957"/>
    </row>
    <row r="152" spans="2:12" ht="15.75" thickBot="1" x14ac:dyDescent="0.3">
      <c r="B152" s="1085" t="s">
        <v>21</v>
      </c>
      <c r="C152" s="2945"/>
      <c r="D152" s="2946"/>
      <c r="E152" s="2946"/>
      <c r="F152" s="2947"/>
    </row>
    <row r="153" spans="2:12" ht="12.75" customHeight="1" x14ac:dyDescent="0.25">
      <c r="B153" s="2935"/>
      <c r="C153" s="1101">
        <v>2023</v>
      </c>
      <c r="D153" s="1101">
        <v>2024</v>
      </c>
      <c r="E153" s="1101">
        <v>2025</v>
      </c>
      <c r="F153" s="1101">
        <v>2026</v>
      </c>
    </row>
    <row r="154" spans="2:12" ht="15.75" customHeight="1" thickBot="1" x14ac:dyDescent="0.3">
      <c r="B154" s="2936"/>
      <c r="C154" s="1102" t="s">
        <v>22</v>
      </c>
      <c r="D154" s="1102" t="s">
        <v>23</v>
      </c>
      <c r="E154" s="1102" t="s">
        <v>23</v>
      </c>
      <c r="F154" s="1102" t="s">
        <v>23</v>
      </c>
    </row>
    <row r="155" spans="2:12" ht="15.75" thickBot="1" x14ac:dyDescent="0.3">
      <c r="B155" s="1085" t="s">
        <v>33</v>
      </c>
      <c r="C155" s="1132">
        <v>23</v>
      </c>
      <c r="D155" s="1104">
        <v>23</v>
      </c>
      <c r="E155" s="1104">
        <v>23</v>
      </c>
      <c r="F155" s="1104">
        <v>23</v>
      </c>
    </row>
    <row r="156" spans="2:12" ht="15.75" thickBot="1" x14ac:dyDescent="0.3">
      <c r="B156" s="1085" t="s">
        <v>431</v>
      </c>
      <c r="C156" s="1104">
        <f>C174</f>
        <v>2000</v>
      </c>
      <c r="D156" s="1104">
        <f>D174</f>
        <v>5000</v>
      </c>
      <c r="E156" s="1104">
        <f>E174</f>
        <v>5000</v>
      </c>
      <c r="F156" s="1104">
        <f>F174</f>
        <v>5000</v>
      </c>
    </row>
    <row r="157" spans="2:12" ht="15.75" thickBot="1" x14ac:dyDescent="0.3">
      <c r="B157" s="1085" t="s">
        <v>432</v>
      </c>
      <c r="C157" s="1104">
        <f>C156/C155</f>
        <v>86.956521739130437</v>
      </c>
      <c r="D157" s="1104">
        <f>D156/D155</f>
        <v>217.39130434782609</v>
      </c>
      <c r="E157" s="1104">
        <f>E156/E155</f>
        <v>217.39130434782609</v>
      </c>
      <c r="F157" s="1104">
        <f>F156/F155</f>
        <v>217.39130434782609</v>
      </c>
    </row>
    <row r="158" spans="2:12" ht="15.75" thickBot="1" x14ac:dyDescent="0.3">
      <c r="B158" s="1085" t="s">
        <v>433</v>
      </c>
      <c r="C158" s="1105" t="s">
        <v>499</v>
      </c>
      <c r="D158" s="1106">
        <f>D155/C155-1</f>
        <v>0</v>
      </c>
      <c r="E158" s="1106">
        <f t="shared" ref="E158:F160" si="3">E155/D155-1</f>
        <v>0</v>
      </c>
      <c r="F158" s="1106">
        <f t="shared" si="3"/>
        <v>0</v>
      </c>
      <c r="H158" s="1107"/>
      <c r="I158" s="1107"/>
      <c r="J158" s="1107"/>
      <c r="K158" s="1107"/>
      <c r="L158" s="1107"/>
    </row>
    <row r="159" spans="2:12" ht="15.75" thickBot="1" x14ac:dyDescent="0.3">
      <c r="B159" s="1085" t="s">
        <v>434</v>
      </c>
      <c r="C159" s="1105" t="s">
        <v>499</v>
      </c>
      <c r="D159" s="1106">
        <f>D156/C156-1</f>
        <v>1.5</v>
      </c>
      <c r="E159" s="1106">
        <f t="shared" si="3"/>
        <v>0</v>
      </c>
      <c r="F159" s="1106">
        <f t="shared" si="3"/>
        <v>0</v>
      </c>
    </row>
    <row r="160" spans="2:12" ht="15.75" thickBot="1" x14ac:dyDescent="0.3">
      <c r="B160" s="1085" t="s">
        <v>47</v>
      </c>
      <c r="C160" s="1105" t="s">
        <v>499</v>
      </c>
      <c r="D160" s="1106">
        <f>D157/C157-1</f>
        <v>1.5</v>
      </c>
      <c r="E160" s="1106">
        <f t="shared" si="3"/>
        <v>0</v>
      </c>
      <c r="F160" s="1106">
        <f t="shared" si="3"/>
        <v>0</v>
      </c>
    </row>
    <row r="161" spans="2:6" ht="19.5" customHeight="1" thickBot="1" x14ac:dyDescent="0.3">
      <c r="B161" s="2932" t="s">
        <v>984</v>
      </c>
      <c r="C161" s="2933"/>
      <c r="D161" s="2933"/>
      <c r="E161" s="2933"/>
      <c r="F161" s="2934"/>
    </row>
    <row r="162" spans="2:6" ht="12.75" customHeight="1" x14ac:dyDescent="0.25">
      <c r="B162" s="2935"/>
      <c r="C162" s="1101">
        <v>2023</v>
      </c>
      <c r="D162" s="1101">
        <v>2024</v>
      </c>
      <c r="E162" s="1101">
        <v>2025</v>
      </c>
      <c r="F162" s="1101">
        <v>2026</v>
      </c>
    </row>
    <row r="163" spans="2:6" ht="18" customHeight="1" thickBot="1" x14ac:dyDescent="0.3">
      <c r="B163" s="2936"/>
      <c r="C163" s="1102" t="s">
        <v>22</v>
      </c>
      <c r="D163" s="1102" t="s">
        <v>23</v>
      </c>
      <c r="E163" s="1102" t="s">
        <v>23</v>
      </c>
      <c r="F163" s="1102" t="s">
        <v>23</v>
      </c>
    </row>
    <row r="164" spans="2:6" ht="15.75" thickBot="1" x14ac:dyDescent="0.3">
      <c r="B164" s="1108" t="s">
        <v>452</v>
      </c>
      <c r="C164" s="1123">
        <f>C165+C166+C167+C168</f>
        <v>0</v>
      </c>
      <c r="D164" s="1123">
        <f>D165+D166+D167+D168</f>
        <v>0</v>
      </c>
      <c r="E164" s="1123">
        <f>E165+E166+E167+E168</f>
        <v>0</v>
      </c>
      <c r="F164" s="1123">
        <f>F165+F166+F167+F168</f>
        <v>0</v>
      </c>
    </row>
    <row r="165" spans="2:6" ht="15.75" thickBot="1" x14ac:dyDescent="0.3">
      <c r="B165" s="1111" t="s">
        <v>437</v>
      </c>
      <c r="C165" s="1123"/>
      <c r="D165" s="1123"/>
      <c r="E165" s="1123"/>
      <c r="F165" s="1123"/>
    </row>
    <row r="166" spans="2:6" ht="15.75" thickBot="1" x14ac:dyDescent="0.3">
      <c r="B166" s="1111" t="s">
        <v>453</v>
      </c>
      <c r="C166" s="1123"/>
      <c r="D166" s="1123"/>
      <c r="E166" s="1123"/>
      <c r="F166" s="1123"/>
    </row>
    <row r="167" spans="2:6" ht="15.75" thickBot="1" x14ac:dyDescent="0.3">
      <c r="B167" s="1111" t="s">
        <v>454</v>
      </c>
      <c r="C167" s="1123"/>
      <c r="D167" s="1123"/>
      <c r="E167" s="1123"/>
      <c r="F167" s="1123"/>
    </row>
    <row r="168" spans="2:6" ht="15.75" thickBot="1" x14ac:dyDescent="0.3">
      <c r="B168" s="1111" t="s">
        <v>455</v>
      </c>
      <c r="C168" s="1123"/>
      <c r="D168" s="1123"/>
      <c r="E168" s="1123"/>
      <c r="F168" s="1123"/>
    </row>
    <row r="169" spans="2:6" ht="15.75" thickBot="1" x14ac:dyDescent="0.3">
      <c r="B169" s="1108" t="s">
        <v>456</v>
      </c>
      <c r="C169" s="1124">
        <f>C170+C171+C172+C173</f>
        <v>2000</v>
      </c>
      <c r="D169" s="1124">
        <f>D170+D171+D172+D173</f>
        <v>5000</v>
      </c>
      <c r="E169" s="1124">
        <f>E170+E171+E172+E173</f>
        <v>5000</v>
      </c>
      <c r="F169" s="1124">
        <f>F170+F171+F172+F173</f>
        <v>5000</v>
      </c>
    </row>
    <row r="170" spans="2:6" ht="15.75" thickBot="1" x14ac:dyDescent="0.3">
      <c r="B170" s="1111" t="s">
        <v>437</v>
      </c>
      <c r="C170" s="1133">
        <v>2000</v>
      </c>
      <c r="D170" s="1133">
        <v>5000</v>
      </c>
      <c r="E170" s="1133">
        <v>5000</v>
      </c>
      <c r="F170" s="1133">
        <v>5000</v>
      </c>
    </row>
    <row r="171" spans="2:6" ht="15.75" thickBot="1" x14ac:dyDescent="0.3">
      <c r="B171" s="1111" t="s">
        <v>453</v>
      </c>
      <c r="C171" s="1124"/>
      <c r="D171" s="1123"/>
      <c r="E171" s="1123"/>
      <c r="F171" s="1123"/>
    </row>
    <row r="172" spans="2:6" ht="15.75" thickBot="1" x14ac:dyDescent="0.3">
      <c r="B172" s="1111" t="s">
        <v>454</v>
      </c>
      <c r="C172" s="1124"/>
      <c r="D172" s="1123"/>
      <c r="E172" s="1123"/>
      <c r="F172" s="1123"/>
    </row>
    <row r="173" spans="2:6" ht="15.75" thickBot="1" x14ac:dyDescent="0.3">
      <c r="B173" s="1111" t="s">
        <v>455</v>
      </c>
      <c r="C173" s="1124"/>
      <c r="D173" s="1123"/>
      <c r="E173" s="1123"/>
      <c r="F173" s="1123"/>
    </row>
    <row r="174" spans="2:6" ht="15.75" thickBot="1" x14ac:dyDescent="0.3">
      <c r="B174" s="1134" t="s">
        <v>457</v>
      </c>
      <c r="C174" s="1124">
        <f>C164+C169</f>
        <v>2000</v>
      </c>
      <c r="D174" s="1124">
        <f>D164+D169</f>
        <v>5000</v>
      </c>
      <c r="E174" s="1124">
        <f>E164+E169</f>
        <v>5000</v>
      </c>
      <c r="F174" s="1124">
        <f>F164+F169</f>
        <v>5000</v>
      </c>
    </row>
    <row r="175" spans="2:6" ht="23.25" hidden="1" thickBot="1" x14ac:dyDescent="0.3">
      <c r="B175" s="1100" t="s">
        <v>985</v>
      </c>
      <c r="C175" s="1129"/>
      <c r="D175" s="1135" t="s">
        <v>449</v>
      </c>
      <c r="E175" s="2937" t="s">
        <v>981</v>
      </c>
      <c r="F175" s="2939"/>
    </row>
    <row r="176" spans="2:6" ht="24.75" hidden="1" customHeight="1" x14ac:dyDescent="0.25">
      <c r="B176" s="1085" t="s">
        <v>986</v>
      </c>
      <c r="C176" s="2966" t="s">
        <v>987</v>
      </c>
      <c r="D176" s="2967"/>
      <c r="E176" s="2967"/>
      <c r="F176" s="2968"/>
    </row>
    <row r="177" spans="2:12" ht="15.75" hidden="1" thickBot="1" x14ac:dyDescent="0.3">
      <c r="B177" s="1085" t="s">
        <v>21</v>
      </c>
      <c r="C177" s="2945" t="s">
        <v>154</v>
      </c>
      <c r="D177" s="2946"/>
      <c r="E177" s="2946"/>
      <c r="F177" s="2947"/>
    </row>
    <row r="178" spans="2:12" ht="12.75" hidden="1" customHeight="1" x14ac:dyDescent="0.25">
      <c r="B178" s="2935"/>
      <c r="C178" s="1101">
        <v>2023</v>
      </c>
      <c r="D178" s="1101">
        <v>2024</v>
      </c>
      <c r="E178" s="1101">
        <v>2025</v>
      </c>
      <c r="F178" s="1101">
        <v>2026</v>
      </c>
    </row>
    <row r="179" spans="2:12" ht="9" hidden="1" customHeight="1" x14ac:dyDescent="0.25">
      <c r="B179" s="2936"/>
      <c r="C179" s="1102" t="s">
        <v>22</v>
      </c>
      <c r="D179" s="1102" t="s">
        <v>23</v>
      </c>
      <c r="E179" s="1102" t="s">
        <v>23</v>
      </c>
      <c r="F179" s="1102" t="s">
        <v>23</v>
      </c>
    </row>
    <row r="180" spans="2:12" ht="15.75" hidden="1" thickBot="1" x14ac:dyDescent="0.3">
      <c r="B180" s="1085" t="s">
        <v>33</v>
      </c>
      <c r="C180" s="1136"/>
      <c r="D180" s="1136"/>
      <c r="E180" s="1105"/>
      <c r="F180" s="1105"/>
    </row>
    <row r="181" spans="2:12" ht="15.75" hidden="1" thickBot="1" x14ac:dyDescent="0.3">
      <c r="B181" s="1085" t="s">
        <v>431</v>
      </c>
      <c r="C181" s="1104">
        <f>C199</f>
        <v>0</v>
      </c>
      <c r="D181" s="1104">
        <f>D199</f>
        <v>0</v>
      </c>
      <c r="E181" s="1104">
        <f>E199</f>
        <v>0</v>
      </c>
      <c r="F181" s="1104">
        <f>F199</f>
        <v>0</v>
      </c>
    </row>
    <row r="182" spans="2:12" ht="15.75" hidden="1" thickBot="1" x14ac:dyDescent="0.3">
      <c r="B182" s="1085" t="s">
        <v>432</v>
      </c>
      <c r="C182" s="1104" t="e">
        <f>C181/C180</f>
        <v>#DIV/0!</v>
      </c>
      <c r="D182" s="1104" t="e">
        <f>D181/D180</f>
        <v>#DIV/0!</v>
      </c>
      <c r="E182" s="1104" t="e">
        <f>E181/E180</f>
        <v>#DIV/0!</v>
      </c>
      <c r="F182" s="1104" t="e">
        <f>F181/F180</f>
        <v>#DIV/0!</v>
      </c>
    </row>
    <row r="183" spans="2:12" ht="15.75" hidden="1" thickBot="1" x14ac:dyDescent="0.3">
      <c r="B183" s="1085" t="s">
        <v>433</v>
      </c>
      <c r="C183" s="1105" t="s">
        <v>499</v>
      </c>
      <c r="D183" s="1106" t="e">
        <f>D180/C180-1</f>
        <v>#DIV/0!</v>
      </c>
      <c r="E183" s="1106" t="e">
        <f t="shared" ref="E183:F185" si="4">E180/D180-1</f>
        <v>#DIV/0!</v>
      </c>
      <c r="F183" s="1106" t="e">
        <f t="shared" si="4"/>
        <v>#DIV/0!</v>
      </c>
      <c r="H183" s="1107"/>
      <c r="I183" s="1107"/>
      <c r="J183" s="1107"/>
      <c r="K183" s="1107"/>
      <c r="L183" s="1107"/>
    </row>
    <row r="184" spans="2:12" ht="15.75" hidden="1" thickBot="1" x14ac:dyDescent="0.3">
      <c r="B184" s="1085" t="s">
        <v>434</v>
      </c>
      <c r="C184" s="1105" t="s">
        <v>499</v>
      </c>
      <c r="D184" s="1106" t="e">
        <f>D181/C181-1</f>
        <v>#DIV/0!</v>
      </c>
      <c r="E184" s="1106" t="e">
        <f t="shared" si="4"/>
        <v>#DIV/0!</v>
      </c>
      <c r="F184" s="1106" t="e">
        <f t="shared" si="4"/>
        <v>#DIV/0!</v>
      </c>
    </row>
    <row r="185" spans="2:12" ht="15.75" hidden="1" thickBot="1" x14ac:dyDescent="0.3">
      <c r="B185" s="1085" t="s">
        <v>47</v>
      </c>
      <c r="C185" s="1105" t="s">
        <v>499</v>
      </c>
      <c r="D185" s="1106" t="e">
        <f>D182/C182-1</f>
        <v>#DIV/0!</v>
      </c>
      <c r="E185" s="1106" t="e">
        <f t="shared" si="4"/>
        <v>#DIV/0!</v>
      </c>
      <c r="F185" s="1106" t="e">
        <f t="shared" si="4"/>
        <v>#DIV/0!</v>
      </c>
    </row>
    <row r="186" spans="2:12" ht="15.75" hidden="1" customHeight="1" x14ac:dyDescent="0.25">
      <c r="B186" s="2932" t="s">
        <v>988</v>
      </c>
      <c r="C186" s="2933"/>
      <c r="D186" s="2933"/>
      <c r="E186" s="2933"/>
      <c r="F186" s="2934"/>
    </row>
    <row r="187" spans="2:12" ht="12.75" hidden="1" customHeight="1" x14ac:dyDescent="0.25">
      <c r="B187" s="2935"/>
      <c r="C187" s="1101">
        <v>2023</v>
      </c>
      <c r="D187" s="1101">
        <v>2024</v>
      </c>
      <c r="E187" s="1101">
        <v>2025</v>
      </c>
      <c r="F187" s="1101">
        <v>2026</v>
      </c>
    </row>
    <row r="188" spans="2:12" ht="9" hidden="1" customHeight="1" x14ac:dyDescent="0.25">
      <c r="B188" s="2936"/>
      <c r="C188" s="1102" t="s">
        <v>22</v>
      </c>
      <c r="D188" s="1102" t="s">
        <v>23</v>
      </c>
      <c r="E188" s="1102" t="s">
        <v>23</v>
      </c>
      <c r="F188" s="1102" t="s">
        <v>23</v>
      </c>
    </row>
    <row r="189" spans="2:12" ht="15.75" hidden="1" thickBot="1" x14ac:dyDescent="0.3">
      <c r="B189" s="1108" t="s">
        <v>452</v>
      </c>
      <c r="C189" s="1123">
        <f>C190+C191+C192+C193</f>
        <v>0</v>
      </c>
      <c r="D189" s="1123">
        <f>D190+D191+D192+D193</f>
        <v>0</v>
      </c>
      <c r="E189" s="1123">
        <f>E190+E191+E192+E193</f>
        <v>0</v>
      </c>
      <c r="F189" s="1123">
        <f>F190+F191+F192+F193</f>
        <v>0</v>
      </c>
    </row>
    <row r="190" spans="2:12" ht="15.75" hidden="1" thickBot="1" x14ac:dyDescent="0.3">
      <c r="B190" s="1111" t="s">
        <v>437</v>
      </c>
      <c r="C190" s="1137"/>
      <c r="D190" s="1123"/>
      <c r="E190" s="1123"/>
      <c r="F190" s="1123"/>
    </row>
    <row r="191" spans="2:12" ht="15.75" hidden="1" thickBot="1" x14ac:dyDescent="0.3">
      <c r="B191" s="1111" t="s">
        <v>453</v>
      </c>
      <c r="C191" s="1123"/>
      <c r="D191" s="1123"/>
      <c r="E191" s="1123"/>
      <c r="F191" s="1123"/>
    </row>
    <row r="192" spans="2:12" ht="15.75" hidden="1" thickBot="1" x14ac:dyDescent="0.3">
      <c r="B192" s="1111" t="s">
        <v>454</v>
      </c>
      <c r="C192" s="1123"/>
      <c r="D192" s="1123"/>
      <c r="E192" s="1123"/>
      <c r="F192" s="1123"/>
    </row>
    <row r="193" spans="2:12" ht="15.75" hidden="1" thickBot="1" x14ac:dyDescent="0.3">
      <c r="B193" s="1111" t="s">
        <v>455</v>
      </c>
      <c r="C193" s="1123"/>
      <c r="D193" s="1123"/>
      <c r="E193" s="1123"/>
      <c r="F193" s="1123"/>
    </row>
    <row r="194" spans="2:12" ht="15.75" hidden="1" thickBot="1" x14ac:dyDescent="0.3">
      <c r="B194" s="1108" t="s">
        <v>456</v>
      </c>
      <c r="C194" s="1124">
        <f>C195+C196+C197+C198</f>
        <v>0</v>
      </c>
      <c r="D194" s="1124">
        <f>D195+D196+D197+D198</f>
        <v>0</v>
      </c>
      <c r="E194" s="1124">
        <f>E195+E196+E197+E198</f>
        <v>0</v>
      </c>
      <c r="F194" s="1124">
        <f>F195+F196+F197+F198</f>
        <v>0</v>
      </c>
    </row>
    <row r="195" spans="2:12" ht="15.75" hidden="1" thickBot="1" x14ac:dyDescent="0.3">
      <c r="B195" s="1111" t="s">
        <v>437</v>
      </c>
      <c r="C195" s="1138"/>
      <c r="D195" s="1123"/>
      <c r="E195" s="1123"/>
      <c r="F195" s="1123"/>
    </row>
    <row r="196" spans="2:12" ht="15.75" hidden="1" thickBot="1" x14ac:dyDescent="0.3">
      <c r="B196" s="1111" t="s">
        <v>453</v>
      </c>
      <c r="C196" s="1124"/>
      <c r="D196" s="1123"/>
      <c r="E196" s="1123"/>
      <c r="F196" s="1123"/>
    </row>
    <row r="197" spans="2:12" ht="15.75" hidden="1" thickBot="1" x14ac:dyDescent="0.3">
      <c r="B197" s="1111" t="s">
        <v>454</v>
      </c>
      <c r="C197" s="1124"/>
      <c r="D197" s="1123"/>
      <c r="E197" s="1123"/>
      <c r="F197" s="1123"/>
    </row>
    <row r="198" spans="2:12" ht="15.75" hidden="1" thickBot="1" x14ac:dyDescent="0.3">
      <c r="B198" s="1111" t="s">
        <v>455</v>
      </c>
      <c r="C198" s="1124"/>
      <c r="D198" s="1123"/>
      <c r="E198" s="1123"/>
      <c r="F198" s="1123"/>
    </row>
    <row r="199" spans="2:12" ht="15.75" hidden="1" thickBot="1" x14ac:dyDescent="0.3">
      <c r="B199" s="1134" t="s">
        <v>548</v>
      </c>
      <c r="C199" s="1124">
        <f>C189+C194</f>
        <v>0</v>
      </c>
      <c r="D199" s="1124">
        <f>D189+D194</f>
        <v>0</v>
      </c>
      <c r="E199" s="1124">
        <f>E189+E194</f>
        <v>0</v>
      </c>
      <c r="F199" s="1124">
        <f>F189+F194</f>
        <v>0</v>
      </c>
    </row>
    <row r="200" spans="2:12" ht="23.25" hidden="1" thickBot="1" x14ac:dyDescent="0.3">
      <c r="B200" s="1100" t="s">
        <v>989</v>
      </c>
      <c r="C200" s="1139"/>
      <c r="D200" s="1140" t="s">
        <v>449</v>
      </c>
      <c r="E200" s="2940" t="s">
        <v>990</v>
      </c>
      <c r="F200" s="2941"/>
    </row>
    <row r="201" spans="2:12" ht="17.25" hidden="1" customHeight="1" x14ac:dyDescent="0.25">
      <c r="B201" s="1085" t="s">
        <v>427</v>
      </c>
      <c r="C201" s="2942" t="s">
        <v>991</v>
      </c>
      <c r="D201" s="2943"/>
      <c r="E201" s="2943"/>
      <c r="F201" s="2944"/>
    </row>
    <row r="202" spans="2:12" ht="15.75" hidden="1" thickBot="1" x14ac:dyDescent="0.3">
      <c r="B202" s="1085" t="s">
        <v>21</v>
      </c>
      <c r="C202" s="2945" t="s">
        <v>992</v>
      </c>
      <c r="D202" s="2946"/>
      <c r="E202" s="2946"/>
      <c r="F202" s="2947"/>
    </row>
    <row r="203" spans="2:12" ht="12.75" hidden="1" customHeight="1" x14ac:dyDescent="0.25">
      <c r="B203" s="2935"/>
      <c r="C203" s="1101">
        <v>2023</v>
      </c>
      <c r="D203" s="1101">
        <v>2024</v>
      </c>
      <c r="E203" s="1101">
        <v>2025</v>
      </c>
      <c r="F203" s="1101">
        <v>2026</v>
      </c>
    </row>
    <row r="204" spans="2:12" ht="9" hidden="1" customHeight="1" x14ac:dyDescent="0.25">
      <c r="B204" s="2936"/>
      <c r="C204" s="1102" t="s">
        <v>22</v>
      </c>
      <c r="D204" s="1102" t="s">
        <v>23</v>
      </c>
      <c r="E204" s="1102" t="s">
        <v>23</v>
      </c>
      <c r="F204" s="1102" t="s">
        <v>23</v>
      </c>
    </row>
    <row r="205" spans="2:12" ht="15.75" hidden="1" thickBot="1" x14ac:dyDescent="0.3">
      <c r="B205" s="1085" t="s">
        <v>33</v>
      </c>
      <c r="C205" s="1136">
        <v>646</v>
      </c>
      <c r="D205" s="1105">
        <v>646</v>
      </c>
      <c r="E205" s="1105">
        <v>646</v>
      </c>
      <c r="F205" s="1105">
        <v>646</v>
      </c>
      <c r="I205" s="1075">
        <f>D205/2</f>
        <v>323</v>
      </c>
      <c r="J205" s="1075">
        <f>I205*3</f>
        <v>969</v>
      </c>
    </row>
    <row r="206" spans="2:12" ht="15.75" hidden="1" thickBot="1" x14ac:dyDescent="0.3">
      <c r="B206" s="1085" t="s">
        <v>431</v>
      </c>
      <c r="C206" s="1104">
        <f>C224</f>
        <v>0</v>
      </c>
      <c r="D206" s="1104">
        <f>D224</f>
        <v>0</v>
      </c>
      <c r="E206" s="1104">
        <f>E224</f>
        <v>0</v>
      </c>
      <c r="F206" s="1104">
        <f>F224</f>
        <v>0</v>
      </c>
      <c r="J206" s="1075">
        <f>J205-C205</f>
        <v>323</v>
      </c>
    </row>
    <row r="207" spans="2:12" ht="15.75" hidden="1" thickBot="1" x14ac:dyDescent="0.3">
      <c r="B207" s="1085" t="s">
        <v>432</v>
      </c>
      <c r="C207" s="1104">
        <f>C206/C205</f>
        <v>0</v>
      </c>
      <c r="D207" s="1104">
        <f>D206/D205</f>
        <v>0</v>
      </c>
      <c r="E207" s="1104">
        <f>E206/E205</f>
        <v>0</v>
      </c>
      <c r="F207" s="1104">
        <f>F206/F205</f>
        <v>0</v>
      </c>
      <c r="I207" s="1075">
        <f>C205+D205+E205+F205</f>
        <v>2584</v>
      </c>
      <c r="J207" s="1075">
        <f>J206/5</f>
        <v>64.599999999999994</v>
      </c>
    </row>
    <row r="208" spans="2:12" ht="15.75" hidden="1" thickBot="1" x14ac:dyDescent="0.3">
      <c r="B208" s="1085" t="s">
        <v>433</v>
      </c>
      <c r="C208" s="1105" t="s">
        <v>499</v>
      </c>
      <c r="D208" s="1106">
        <f>D205/C205-1</f>
        <v>0</v>
      </c>
      <c r="E208" s="1106">
        <f t="shared" ref="E208:F210" si="5">E205/D205-1</f>
        <v>0</v>
      </c>
      <c r="F208" s="1106">
        <f t="shared" si="5"/>
        <v>0</v>
      </c>
      <c r="H208" s="1107"/>
      <c r="I208" s="1107"/>
      <c r="J208" s="1107"/>
      <c r="K208" s="1107"/>
      <c r="L208" s="1107"/>
    </row>
    <row r="209" spans="2:6" ht="15.75" hidden="1" thickBot="1" x14ac:dyDescent="0.3">
      <c r="B209" s="1085" t="s">
        <v>434</v>
      </c>
      <c r="C209" s="1105" t="s">
        <v>499</v>
      </c>
      <c r="D209" s="1106" t="e">
        <f>D206/C206-1</f>
        <v>#DIV/0!</v>
      </c>
      <c r="E209" s="1106" t="e">
        <f t="shared" si="5"/>
        <v>#DIV/0!</v>
      </c>
      <c r="F209" s="1106" t="e">
        <f t="shared" si="5"/>
        <v>#DIV/0!</v>
      </c>
    </row>
    <row r="210" spans="2:6" ht="15.75" hidden="1" thickBot="1" x14ac:dyDescent="0.3">
      <c r="B210" s="1085" t="s">
        <v>47</v>
      </c>
      <c r="C210" s="1105" t="s">
        <v>499</v>
      </c>
      <c r="D210" s="1106" t="e">
        <f>D207/C207-1</f>
        <v>#DIV/0!</v>
      </c>
      <c r="E210" s="1106" t="e">
        <f t="shared" si="5"/>
        <v>#DIV/0!</v>
      </c>
      <c r="F210" s="1106" t="e">
        <f t="shared" si="5"/>
        <v>#DIV/0!</v>
      </c>
    </row>
    <row r="211" spans="2:6" ht="15.75" hidden="1" thickBot="1" x14ac:dyDescent="0.3">
      <c r="B211" s="2932" t="s">
        <v>993</v>
      </c>
      <c r="C211" s="2933"/>
      <c r="D211" s="2933"/>
      <c r="E211" s="2933"/>
      <c r="F211" s="2934"/>
    </row>
    <row r="212" spans="2:6" ht="12.75" hidden="1" customHeight="1" x14ac:dyDescent="0.25">
      <c r="B212" s="2935"/>
      <c r="C212" s="1101">
        <v>2023</v>
      </c>
      <c r="D212" s="1101">
        <v>2024</v>
      </c>
      <c r="E212" s="1101">
        <v>2025</v>
      </c>
      <c r="F212" s="1101">
        <v>2026</v>
      </c>
    </row>
    <row r="213" spans="2:6" ht="9" hidden="1" customHeight="1" x14ac:dyDescent="0.25">
      <c r="B213" s="2936"/>
      <c r="C213" s="1102" t="s">
        <v>22</v>
      </c>
      <c r="D213" s="1102" t="s">
        <v>23</v>
      </c>
      <c r="E213" s="1102" t="s">
        <v>23</v>
      </c>
      <c r="F213" s="1102" t="s">
        <v>23</v>
      </c>
    </row>
    <row r="214" spans="2:6" ht="15.75" hidden="1" thickBot="1" x14ac:dyDescent="0.3">
      <c r="B214" s="1108" t="s">
        <v>452</v>
      </c>
      <c r="C214" s="1110">
        <f>C215+C216+C217+C218</f>
        <v>0</v>
      </c>
      <c r="D214" s="1110">
        <f>D215+D216+D217+D218</f>
        <v>0</v>
      </c>
      <c r="E214" s="1110">
        <f>E215+E216+E217+E218</f>
        <v>0</v>
      </c>
      <c r="F214" s="1110">
        <f>F215+F216+F217+F218</f>
        <v>0</v>
      </c>
    </row>
    <row r="215" spans="2:6" ht="15.75" hidden="1" thickBot="1" x14ac:dyDescent="0.3">
      <c r="B215" s="1111" t="s">
        <v>437</v>
      </c>
      <c r="C215" s="1110"/>
      <c r="D215" s="1110"/>
      <c r="E215" s="1110"/>
      <c r="F215" s="1110"/>
    </row>
    <row r="216" spans="2:6" ht="15.75" hidden="1" thickBot="1" x14ac:dyDescent="0.3">
      <c r="B216" s="1111" t="s">
        <v>453</v>
      </c>
      <c r="C216" s="1110"/>
      <c r="D216" s="1110"/>
      <c r="E216" s="1110"/>
      <c r="F216" s="1110"/>
    </row>
    <row r="217" spans="2:6" ht="15.75" hidden="1" thickBot="1" x14ac:dyDescent="0.3">
      <c r="B217" s="1111" t="s">
        <v>454</v>
      </c>
      <c r="C217" s="1110"/>
      <c r="D217" s="1110"/>
      <c r="E217" s="1110"/>
      <c r="F217" s="1110"/>
    </row>
    <row r="218" spans="2:6" ht="15.75" hidden="1" thickBot="1" x14ac:dyDescent="0.3">
      <c r="B218" s="1111" t="s">
        <v>455</v>
      </c>
      <c r="C218" s="1110"/>
      <c r="D218" s="1110"/>
      <c r="E218" s="1110"/>
      <c r="F218" s="1110"/>
    </row>
    <row r="219" spans="2:6" ht="15.75" hidden="1" thickBot="1" x14ac:dyDescent="0.3">
      <c r="B219" s="1108" t="s">
        <v>456</v>
      </c>
      <c r="C219" s="1113">
        <f>C220+C221+C222+C223</f>
        <v>0</v>
      </c>
      <c r="D219" s="1113">
        <f>D220+D221+D222+D223</f>
        <v>0</v>
      </c>
      <c r="E219" s="1113">
        <f>E220+E221+E222+E223</f>
        <v>0</v>
      </c>
      <c r="F219" s="1113">
        <f>F220+F221+F222+F223</f>
        <v>0</v>
      </c>
    </row>
    <row r="220" spans="2:6" ht="15.75" hidden="1" thickBot="1" x14ac:dyDescent="0.3">
      <c r="B220" s="1111" t="s">
        <v>437</v>
      </c>
      <c r="C220" s="1141"/>
      <c r="D220" s="1141"/>
      <c r="E220" s="1141"/>
      <c r="F220" s="1141"/>
    </row>
    <row r="221" spans="2:6" ht="15.75" hidden="1" thickBot="1" x14ac:dyDescent="0.3">
      <c r="B221" s="1111" t="s">
        <v>453</v>
      </c>
      <c r="C221" s="1113"/>
      <c r="D221" s="1110"/>
      <c r="E221" s="1110"/>
      <c r="F221" s="1110"/>
    </row>
    <row r="222" spans="2:6" ht="15.75" hidden="1" thickBot="1" x14ac:dyDescent="0.3">
      <c r="B222" s="1111" t="s">
        <v>454</v>
      </c>
      <c r="C222" s="1113"/>
      <c r="D222" s="1110"/>
      <c r="E222" s="1110"/>
      <c r="F222" s="1110"/>
    </row>
    <row r="223" spans="2:6" ht="15.75" hidden="1" thickBot="1" x14ac:dyDescent="0.3">
      <c r="B223" s="1111" t="s">
        <v>455</v>
      </c>
      <c r="C223" s="1113"/>
      <c r="D223" s="1110"/>
      <c r="E223" s="1110"/>
      <c r="F223" s="1110"/>
    </row>
    <row r="224" spans="2:6" ht="15.75" hidden="1" thickBot="1" x14ac:dyDescent="0.3">
      <c r="B224" s="1119" t="s">
        <v>551</v>
      </c>
      <c r="C224" s="1113">
        <f>C214+C219</f>
        <v>0</v>
      </c>
      <c r="D224" s="1113">
        <f>D214+D219</f>
        <v>0</v>
      </c>
      <c r="E224" s="1113">
        <f>E214+E219</f>
        <v>0</v>
      </c>
      <c r="F224" s="1113">
        <f>F214+F219</f>
        <v>0</v>
      </c>
    </row>
    <row r="225" spans="2:12" ht="25.5" hidden="1" customHeight="1" x14ac:dyDescent="0.25">
      <c r="B225" s="1142" t="s">
        <v>458</v>
      </c>
      <c r="C225" s="2937" t="s">
        <v>994</v>
      </c>
      <c r="D225" s="2938"/>
      <c r="E225" s="2938"/>
      <c r="F225" s="2939"/>
    </row>
    <row r="226" spans="2:12" ht="30.75" hidden="1" thickBot="1" x14ac:dyDescent="0.3">
      <c r="B226" s="1100" t="s">
        <v>447</v>
      </c>
      <c r="C226" s="1139"/>
      <c r="D226" s="1140" t="s">
        <v>449</v>
      </c>
      <c r="E226" s="1143"/>
      <c r="F226" s="1144"/>
    </row>
    <row r="227" spans="2:12" ht="17.25" hidden="1" customHeight="1" x14ac:dyDescent="0.25">
      <c r="B227" s="1085" t="s">
        <v>427</v>
      </c>
      <c r="C227" s="2942" t="s">
        <v>995</v>
      </c>
      <c r="D227" s="2943"/>
      <c r="E227" s="2943"/>
      <c r="F227" s="2944"/>
    </row>
    <row r="228" spans="2:12" ht="15.75" hidden="1" thickBot="1" x14ac:dyDescent="0.3">
      <c r="B228" s="1085" t="s">
        <v>21</v>
      </c>
      <c r="C228" s="2965" t="s">
        <v>996</v>
      </c>
      <c r="D228" s="2946"/>
      <c r="E228" s="2946"/>
      <c r="F228" s="2947"/>
    </row>
    <row r="229" spans="2:12" ht="12.75" hidden="1" customHeight="1" x14ac:dyDescent="0.25">
      <c r="B229" s="2935"/>
      <c r="C229" s="1101">
        <v>2023</v>
      </c>
      <c r="D229" s="1101">
        <v>2024</v>
      </c>
      <c r="E229" s="1101">
        <v>2025</v>
      </c>
      <c r="F229" s="1101">
        <v>2026</v>
      </c>
    </row>
    <row r="230" spans="2:12" ht="9" hidden="1" customHeight="1" x14ac:dyDescent="0.25">
      <c r="B230" s="2936"/>
      <c r="C230" s="1102" t="s">
        <v>22</v>
      </c>
      <c r="D230" s="1102" t="s">
        <v>23</v>
      </c>
      <c r="E230" s="1102" t="s">
        <v>23</v>
      </c>
      <c r="F230" s="1102" t="s">
        <v>23</v>
      </c>
    </row>
    <row r="231" spans="2:12" ht="15.75" hidden="1" thickBot="1" x14ac:dyDescent="0.3">
      <c r="B231" s="1085" t="s">
        <v>33</v>
      </c>
      <c r="C231" s="1136">
        <v>0</v>
      </c>
      <c r="D231" s="1105">
        <v>0</v>
      </c>
      <c r="E231" s="1105">
        <v>0</v>
      </c>
      <c r="F231" s="1105">
        <v>5</v>
      </c>
    </row>
    <row r="232" spans="2:12" ht="15.75" hidden="1" thickBot="1" x14ac:dyDescent="0.3">
      <c r="B232" s="1085" t="s">
        <v>431</v>
      </c>
      <c r="C232" s="1104">
        <f>C250</f>
        <v>0</v>
      </c>
      <c r="D232" s="1104">
        <f>D250</f>
        <v>0</v>
      </c>
      <c r="E232" s="1104">
        <f>E250</f>
        <v>0</v>
      </c>
      <c r="F232" s="1104">
        <f>F250</f>
        <v>0</v>
      </c>
    </row>
    <row r="233" spans="2:12" ht="15.75" hidden="1" thickBot="1" x14ac:dyDescent="0.3">
      <c r="B233" s="1085" t="s">
        <v>432</v>
      </c>
      <c r="C233" s="1104" t="e">
        <f>C232/C231</f>
        <v>#DIV/0!</v>
      </c>
      <c r="D233" s="1104" t="e">
        <f>D232/D231</f>
        <v>#DIV/0!</v>
      </c>
      <c r="E233" s="1104" t="e">
        <f>E232/E231</f>
        <v>#DIV/0!</v>
      </c>
      <c r="F233" s="1104">
        <f>F232/F231</f>
        <v>0</v>
      </c>
    </row>
    <row r="234" spans="2:12" ht="15.75" hidden="1" thickBot="1" x14ac:dyDescent="0.3">
      <c r="B234" s="1085" t="s">
        <v>433</v>
      </c>
      <c r="C234" s="1105" t="s">
        <v>499</v>
      </c>
      <c r="D234" s="1106" t="e">
        <f>D231/C231-1</f>
        <v>#DIV/0!</v>
      </c>
      <c r="E234" s="1106" t="e">
        <f t="shared" ref="E234:F236" si="6">E231/D231-1</f>
        <v>#DIV/0!</v>
      </c>
      <c r="F234" s="1106" t="e">
        <f t="shared" si="6"/>
        <v>#DIV/0!</v>
      </c>
      <c r="H234" s="1107"/>
      <c r="I234" s="1107"/>
      <c r="J234" s="1107"/>
      <c r="K234" s="1107"/>
      <c r="L234" s="1107"/>
    </row>
    <row r="235" spans="2:12" ht="15.75" hidden="1" thickBot="1" x14ac:dyDescent="0.3">
      <c r="B235" s="1085" t="s">
        <v>434</v>
      </c>
      <c r="C235" s="1105" t="s">
        <v>499</v>
      </c>
      <c r="D235" s="1106" t="e">
        <f>D232/C232-1</f>
        <v>#DIV/0!</v>
      </c>
      <c r="E235" s="1106" t="e">
        <f t="shared" si="6"/>
        <v>#DIV/0!</v>
      </c>
      <c r="F235" s="1106" t="e">
        <f t="shared" si="6"/>
        <v>#DIV/0!</v>
      </c>
    </row>
    <row r="236" spans="2:12" ht="15.75" hidden="1" thickBot="1" x14ac:dyDescent="0.3">
      <c r="B236" s="1085" t="s">
        <v>47</v>
      </c>
      <c r="C236" s="1105" t="s">
        <v>499</v>
      </c>
      <c r="D236" s="1106" t="e">
        <f>D233/C233-1</f>
        <v>#DIV/0!</v>
      </c>
      <c r="E236" s="1106" t="e">
        <f t="shared" si="6"/>
        <v>#DIV/0!</v>
      </c>
      <c r="F236" s="1106" t="e">
        <f t="shared" si="6"/>
        <v>#DIV/0!</v>
      </c>
    </row>
    <row r="237" spans="2:12" ht="15.75" hidden="1" thickBot="1" x14ac:dyDescent="0.3">
      <c r="B237" s="2932" t="s">
        <v>997</v>
      </c>
      <c r="C237" s="2933"/>
      <c r="D237" s="2933"/>
      <c r="E237" s="2933"/>
      <c r="F237" s="2934"/>
    </row>
    <row r="238" spans="2:12" ht="12.75" hidden="1" customHeight="1" x14ac:dyDescent="0.25">
      <c r="B238" s="2935"/>
      <c r="C238" s="1101">
        <v>2023</v>
      </c>
      <c r="D238" s="1101">
        <v>2024</v>
      </c>
      <c r="E238" s="1101">
        <v>2025</v>
      </c>
      <c r="F238" s="1101">
        <v>2026</v>
      </c>
    </row>
    <row r="239" spans="2:12" ht="9" hidden="1" customHeight="1" x14ac:dyDescent="0.25">
      <c r="B239" s="2936"/>
      <c r="C239" s="1102" t="s">
        <v>22</v>
      </c>
      <c r="D239" s="1102" t="s">
        <v>23</v>
      </c>
      <c r="E239" s="1102" t="s">
        <v>23</v>
      </c>
      <c r="F239" s="1102" t="s">
        <v>23</v>
      </c>
    </row>
    <row r="240" spans="2:12" ht="15.75" hidden="1" thickBot="1" x14ac:dyDescent="0.3">
      <c r="B240" s="1108" t="s">
        <v>452</v>
      </c>
      <c r="C240" s="1123">
        <f>C241+C242+C243+C244</f>
        <v>0</v>
      </c>
      <c r="D240" s="1123">
        <f>D241+D242+D243+D244</f>
        <v>0</v>
      </c>
      <c r="E240" s="1123">
        <f>E241+E242+E243+E244</f>
        <v>0</v>
      </c>
      <c r="F240" s="1123">
        <f>F241+F242+F243+F244</f>
        <v>0</v>
      </c>
    </row>
    <row r="241" spans="2:12" ht="15.75" hidden="1" thickBot="1" x14ac:dyDescent="0.3">
      <c r="B241" s="1111" t="s">
        <v>437</v>
      </c>
      <c r="C241" s="1123"/>
      <c r="D241" s="1123"/>
      <c r="E241" s="1123"/>
      <c r="F241" s="1123"/>
    </row>
    <row r="242" spans="2:12" ht="15.75" hidden="1" thickBot="1" x14ac:dyDescent="0.3">
      <c r="B242" s="1111" t="s">
        <v>453</v>
      </c>
      <c r="C242" s="1123"/>
      <c r="D242" s="1123"/>
      <c r="E242" s="1123"/>
      <c r="F242" s="1123"/>
    </row>
    <row r="243" spans="2:12" ht="15.75" hidden="1" thickBot="1" x14ac:dyDescent="0.3">
      <c r="B243" s="1111" t="s">
        <v>454</v>
      </c>
      <c r="C243" s="1123"/>
      <c r="D243" s="1123"/>
      <c r="E243" s="1123"/>
      <c r="F243" s="1123"/>
    </row>
    <row r="244" spans="2:12" ht="15.75" hidden="1" thickBot="1" x14ac:dyDescent="0.3">
      <c r="B244" s="1111" t="s">
        <v>455</v>
      </c>
      <c r="C244" s="1123"/>
      <c r="D244" s="1123"/>
      <c r="E244" s="1123"/>
      <c r="F244" s="1123"/>
    </row>
    <row r="245" spans="2:12" ht="15.75" hidden="1" thickBot="1" x14ac:dyDescent="0.3">
      <c r="B245" s="1108" t="s">
        <v>456</v>
      </c>
      <c r="C245" s="1124">
        <f>C246+C247+C248+C249</f>
        <v>0</v>
      </c>
      <c r="D245" s="1124">
        <f>D246+D247+D248+D249</f>
        <v>0</v>
      </c>
      <c r="E245" s="1124">
        <f>E246+E247+E248+E249</f>
        <v>0</v>
      </c>
      <c r="F245" s="1124">
        <f>F246+F247+F248+F249</f>
        <v>0</v>
      </c>
    </row>
    <row r="246" spans="2:12" ht="15.75" hidden="1" thickBot="1" x14ac:dyDescent="0.3">
      <c r="B246" s="1111" t="s">
        <v>437</v>
      </c>
      <c r="C246" s="1124"/>
      <c r="D246" s="1124">
        <v>0</v>
      </c>
      <c r="E246" s="1124">
        <v>0</v>
      </c>
      <c r="F246" s="1124">
        <v>0</v>
      </c>
    </row>
    <row r="247" spans="2:12" ht="15.75" hidden="1" thickBot="1" x14ac:dyDescent="0.3">
      <c r="B247" s="1111" t="s">
        <v>453</v>
      </c>
      <c r="C247" s="1124"/>
      <c r="D247" s="1124"/>
      <c r="E247" s="1124"/>
      <c r="F247" s="1124"/>
    </row>
    <row r="248" spans="2:12" ht="15.75" hidden="1" thickBot="1" x14ac:dyDescent="0.3">
      <c r="B248" s="1111" t="s">
        <v>454</v>
      </c>
      <c r="C248" s="1124"/>
      <c r="D248" s="1124"/>
      <c r="E248" s="1124"/>
      <c r="F248" s="1124"/>
    </row>
    <row r="249" spans="2:12" ht="15.75" hidden="1" thickBot="1" x14ac:dyDescent="0.3">
      <c r="B249" s="1111" t="s">
        <v>455</v>
      </c>
      <c r="C249" s="1124"/>
      <c r="D249" s="1124"/>
      <c r="E249" s="1124"/>
      <c r="F249" s="1124"/>
    </row>
    <row r="250" spans="2:12" ht="15.75" hidden="1" thickBot="1" x14ac:dyDescent="0.3">
      <c r="B250" s="1119" t="s">
        <v>445</v>
      </c>
      <c r="C250" s="1124">
        <f>C240+C245</f>
        <v>0</v>
      </c>
      <c r="D250" s="1124">
        <f>D240+D245</f>
        <v>0</v>
      </c>
      <c r="E250" s="1124">
        <f>E240+E245</f>
        <v>0</v>
      </c>
      <c r="F250" s="1124">
        <f>F240+F245</f>
        <v>0</v>
      </c>
    </row>
    <row r="251" spans="2:12" ht="15.75" hidden="1" thickBot="1" x14ac:dyDescent="0.3">
      <c r="B251" s="2959" t="s">
        <v>66</v>
      </c>
      <c r="C251" s="2960"/>
      <c r="D251" s="2960"/>
      <c r="E251" s="2960"/>
      <c r="F251" s="2961"/>
    </row>
    <row r="252" spans="2:12" ht="15.75" hidden="1" thickBot="1" x14ac:dyDescent="0.3">
      <c r="B252" s="2959" t="s">
        <v>446</v>
      </c>
      <c r="C252" s="2960"/>
      <c r="D252" s="2960"/>
      <c r="E252" s="2960"/>
      <c r="F252" s="2961"/>
    </row>
    <row r="253" spans="2:12" ht="30.75" hidden="1" thickBot="1" x14ac:dyDescent="0.3">
      <c r="B253" s="1100" t="s">
        <v>516</v>
      </c>
      <c r="C253" s="2962"/>
      <c r="D253" s="2963"/>
      <c r="E253" s="2963"/>
      <c r="F253" s="2964"/>
    </row>
    <row r="254" spans="2:12" ht="30.75" hidden="1" customHeight="1" x14ac:dyDescent="0.25">
      <c r="B254" s="1100" t="s">
        <v>518</v>
      </c>
      <c r="C254" s="1129"/>
      <c r="D254" s="1135" t="s">
        <v>449</v>
      </c>
      <c r="E254" s="2938"/>
      <c r="F254" s="2939"/>
      <c r="H254" s="2949" t="s">
        <v>998</v>
      </c>
      <c r="I254" s="2950"/>
      <c r="J254" s="2950"/>
      <c r="K254" s="2950"/>
      <c r="L254" s="2951"/>
    </row>
    <row r="255" spans="2:12" ht="15.75" hidden="1" thickBot="1" x14ac:dyDescent="0.3">
      <c r="B255" s="1131"/>
      <c r="C255" s="2937"/>
      <c r="D255" s="2958"/>
      <c r="E255" s="2938"/>
      <c r="F255" s="2939"/>
      <c r="H255" s="2952"/>
      <c r="I255" s="2953"/>
      <c r="J255" s="2953"/>
      <c r="K255" s="2953"/>
      <c r="L255" s="2954"/>
    </row>
    <row r="256" spans="2:12" ht="17.25" hidden="1" customHeight="1" x14ac:dyDescent="0.25">
      <c r="B256" s="1085" t="s">
        <v>427</v>
      </c>
      <c r="C256" s="2940"/>
      <c r="D256" s="2948"/>
      <c r="E256" s="2948"/>
      <c r="F256" s="2941"/>
      <c r="H256" s="2955"/>
      <c r="I256" s="2956"/>
      <c r="J256" s="2956"/>
      <c r="K256" s="2956"/>
      <c r="L256" s="2957"/>
    </row>
    <row r="257" spans="2:12" ht="15.75" hidden="1" thickBot="1" x14ac:dyDescent="0.3">
      <c r="B257" s="1085" t="s">
        <v>21</v>
      </c>
      <c r="C257" s="2945"/>
      <c r="D257" s="2946"/>
      <c r="E257" s="2946"/>
      <c r="F257" s="2947"/>
    </row>
    <row r="258" spans="2:12" ht="12.75" hidden="1" customHeight="1" x14ac:dyDescent="0.25">
      <c r="B258" s="2935"/>
      <c r="C258" s="1101">
        <v>2023</v>
      </c>
      <c r="D258" s="1101">
        <v>2024</v>
      </c>
      <c r="E258" s="1101">
        <v>2025</v>
      </c>
      <c r="F258" s="1101">
        <v>2026</v>
      </c>
    </row>
    <row r="259" spans="2:12" ht="9" hidden="1" customHeight="1" x14ac:dyDescent="0.25">
      <c r="B259" s="2936"/>
      <c r="C259" s="1102" t="s">
        <v>22</v>
      </c>
      <c r="D259" s="1102" t="s">
        <v>23</v>
      </c>
      <c r="E259" s="1102" t="s">
        <v>23</v>
      </c>
      <c r="F259" s="1102" t="s">
        <v>23</v>
      </c>
    </row>
    <row r="260" spans="2:12" ht="15.75" hidden="1" thickBot="1" x14ac:dyDescent="0.3">
      <c r="B260" s="1085" t="s">
        <v>33</v>
      </c>
      <c r="C260" s="1104"/>
      <c r="D260" s="1104" t="s">
        <v>788</v>
      </c>
      <c r="E260" s="1104"/>
      <c r="F260" s="1104"/>
    </row>
    <row r="261" spans="2:12" ht="15.75" hidden="1" thickBot="1" x14ac:dyDescent="0.3">
      <c r="B261" s="1085" t="s">
        <v>431</v>
      </c>
      <c r="C261" s="1104">
        <f>C324-C286</f>
        <v>0</v>
      </c>
      <c r="D261" s="1104">
        <f>D324-D286</f>
        <v>0</v>
      </c>
      <c r="E261" s="1104">
        <f>E324-E286</f>
        <v>0</v>
      </c>
      <c r="F261" s="1104">
        <f>F279</f>
        <v>0</v>
      </c>
    </row>
    <row r="262" spans="2:12" ht="15.75" hidden="1" thickBot="1" x14ac:dyDescent="0.3">
      <c r="B262" s="1085" t="s">
        <v>432</v>
      </c>
      <c r="C262" s="1104" t="e">
        <f>C261/C260</f>
        <v>#DIV/0!</v>
      </c>
      <c r="D262" s="1104" t="e">
        <f>D261/D260</f>
        <v>#VALUE!</v>
      </c>
      <c r="E262" s="1104" t="e">
        <f>E261/E260</f>
        <v>#DIV/0!</v>
      </c>
      <c r="F262" s="1104" t="e">
        <f>F261/F260</f>
        <v>#DIV/0!</v>
      </c>
    </row>
    <row r="263" spans="2:12" ht="15.75" hidden="1" thickBot="1" x14ac:dyDescent="0.3">
      <c r="B263" s="1085" t="s">
        <v>433</v>
      </c>
      <c r="C263" s="1105" t="s">
        <v>499</v>
      </c>
      <c r="D263" s="1106" t="e">
        <f>D260/C260-1</f>
        <v>#VALUE!</v>
      </c>
      <c r="E263" s="1106" t="e">
        <f t="shared" ref="E263:F265" si="7">E260/D260-1</f>
        <v>#VALUE!</v>
      </c>
      <c r="F263" s="1106" t="e">
        <f t="shared" si="7"/>
        <v>#DIV/0!</v>
      </c>
      <c r="H263" s="1107"/>
      <c r="I263" s="1107"/>
      <c r="J263" s="1107"/>
      <c r="K263" s="1107"/>
      <c r="L263" s="1107"/>
    </row>
    <row r="264" spans="2:12" ht="15.75" hidden="1" thickBot="1" x14ac:dyDescent="0.3">
      <c r="B264" s="1085" t="s">
        <v>434</v>
      </c>
      <c r="C264" s="1105" t="s">
        <v>499</v>
      </c>
      <c r="D264" s="1106" t="e">
        <f>D261/C261-1</f>
        <v>#DIV/0!</v>
      </c>
      <c r="E264" s="1106" t="e">
        <f t="shared" si="7"/>
        <v>#DIV/0!</v>
      </c>
      <c r="F264" s="1106" t="e">
        <f t="shared" si="7"/>
        <v>#DIV/0!</v>
      </c>
    </row>
    <row r="265" spans="2:12" ht="15.75" hidden="1" thickBot="1" x14ac:dyDescent="0.3">
      <c r="B265" s="1085" t="s">
        <v>47</v>
      </c>
      <c r="C265" s="1105" t="s">
        <v>499</v>
      </c>
      <c r="D265" s="1106" t="e">
        <f>D262/C262-1</f>
        <v>#VALUE!</v>
      </c>
      <c r="E265" s="1106" t="e">
        <f t="shared" si="7"/>
        <v>#DIV/0!</v>
      </c>
      <c r="F265" s="1106" t="e">
        <f t="shared" si="7"/>
        <v>#DIV/0!</v>
      </c>
    </row>
    <row r="266" spans="2:12" ht="15.75" hidden="1" thickBot="1" x14ac:dyDescent="0.3">
      <c r="B266" s="2932" t="s">
        <v>984</v>
      </c>
      <c r="C266" s="2933"/>
      <c r="D266" s="2933"/>
      <c r="E266" s="2933"/>
      <c r="F266" s="2934"/>
    </row>
    <row r="267" spans="2:12" ht="12.75" hidden="1" customHeight="1" x14ac:dyDescent="0.25">
      <c r="B267" s="2935"/>
      <c r="C267" s="1101">
        <v>2023</v>
      </c>
      <c r="D267" s="1101">
        <v>2024</v>
      </c>
      <c r="E267" s="1101">
        <v>2025</v>
      </c>
      <c r="F267" s="1101">
        <v>2026</v>
      </c>
    </row>
    <row r="268" spans="2:12" ht="9" hidden="1" customHeight="1" x14ac:dyDescent="0.25">
      <c r="B268" s="2936"/>
      <c r="C268" s="1102" t="s">
        <v>22</v>
      </c>
      <c r="D268" s="1102" t="s">
        <v>23</v>
      </c>
      <c r="E268" s="1102" t="s">
        <v>23</v>
      </c>
      <c r="F268" s="1102" t="s">
        <v>23</v>
      </c>
    </row>
    <row r="269" spans="2:12" ht="15.75" hidden="1" thickBot="1" x14ac:dyDescent="0.3">
      <c r="B269" s="1108" t="s">
        <v>452</v>
      </c>
      <c r="C269" s="1123">
        <f>C270+C271+C272+C273</f>
        <v>0</v>
      </c>
      <c r="D269" s="1123">
        <f>D270+D271+D272+D273</f>
        <v>0</v>
      </c>
      <c r="E269" s="1123">
        <f>E270+E271+E272+E273</f>
        <v>0</v>
      </c>
      <c r="F269" s="1123">
        <f>F270+F271+F272+F273</f>
        <v>0</v>
      </c>
    </row>
    <row r="270" spans="2:12" ht="15.75" hidden="1" thickBot="1" x14ac:dyDescent="0.3">
      <c r="B270" s="1111" t="s">
        <v>437</v>
      </c>
      <c r="C270" s="1123"/>
      <c r="D270" s="1123"/>
      <c r="E270" s="1123"/>
      <c r="F270" s="1123"/>
    </row>
    <row r="271" spans="2:12" ht="15.75" hidden="1" thickBot="1" x14ac:dyDescent="0.3">
      <c r="B271" s="1111" t="s">
        <v>453</v>
      </c>
      <c r="C271" s="1123"/>
      <c r="D271" s="1123"/>
      <c r="E271" s="1123"/>
      <c r="F271" s="1123"/>
    </row>
    <row r="272" spans="2:12" ht="15.75" hidden="1" thickBot="1" x14ac:dyDescent="0.3">
      <c r="B272" s="1111" t="s">
        <v>454</v>
      </c>
      <c r="C272" s="1123"/>
      <c r="D272" s="1123"/>
      <c r="E272" s="1123"/>
      <c r="F272" s="1123"/>
    </row>
    <row r="273" spans="2:12" ht="15.75" hidden="1" thickBot="1" x14ac:dyDescent="0.3">
      <c r="B273" s="1111" t="s">
        <v>455</v>
      </c>
      <c r="C273" s="1123"/>
      <c r="D273" s="1123"/>
      <c r="E273" s="1123"/>
      <c r="F273" s="1123"/>
    </row>
    <row r="274" spans="2:12" ht="15.75" hidden="1" thickBot="1" x14ac:dyDescent="0.3">
      <c r="B274" s="1108" t="s">
        <v>456</v>
      </c>
      <c r="C274" s="1124">
        <f>C275+C276+C277+C278</f>
        <v>0</v>
      </c>
      <c r="D274" s="1124">
        <f>D275+D276+D277+D278</f>
        <v>0</v>
      </c>
      <c r="E274" s="1124">
        <f>E275+E276+E277+E278</f>
        <v>0</v>
      </c>
      <c r="F274" s="1124">
        <f>F275+F276+F277+F278</f>
        <v>0</v>
      </c>
    </row>
    <row r="275" spans="2:12" ht="15.75" hidden="1" thickBot="1" x14ac:dyDescent="0.3">
      <c r="B275" s="1111" t="s">
        <v>437</v>
      </c>
      <c r="C275" s="1123"/>
      <c r="D275" s="1123"/>
      <c r="E275" s="1123"/>
      <c r="F275" s="1123">
        <v>0</v>
      </c>
    </row>
    <row r="276" spans="2:12" ht="15.75" hidden="1" thickBot="1" x14ac:dyDescent="0.3">
      <c r="B276" s="1111" t="s">
        <v>453</v>
      </c>
      <c r="C276" s="1124"/>
      <c r="D276" s="1123"/>
      <c r="E276" s="1123"/>
      <c r="F276" s="1123"/>
    </row>
    <row r="277" spans="2:12" ht="15.75" hidden="1" thickBot="1" x14ac:dyDescent="0.3">
      <c r="B277" s="1111" t="s">
        <v>454</v>
      </c>
      <c r="C277" s="1124"/>
      <c r="D277" s="1123"/>
      <c r="E277" s="1123"/>
      <c r="F277" s="1123"/>
    </row>
    <row r="278" spans="2:12" ht="15.75" hidden="1" thickBot="1" x14ac:dyDescent="0.3">
      <c r="B278" s="1111" t="s">
        <v>455</v>
      </c>
      <c r="C278" s="1124"/>
      <c r="D278" s="1123"/>
      <c r="E278" s="1123"/>
      <c r="F278" s="1123"/>
    </row>
    <row r="279" spans="2:12" ht="15.75" hidden="1" thickBot="1" x14ac:dyDescent="0.3">
      <c r="B279" s="1134" t="s">
        <v>457</v>
      </c>
      <c r="C279" s="1124">
        <f>C269+C274</f>
        <v>0</v>
      </c>
      <c r="D279" s="1124">
        <f>D269+D274</f>
        <v>0</v>
      </c>
      <c r="E279" s="1124">
        <f>E269+E274</f>
        <v>0</v>
      </c>
      <c r="F279" s="1124">
        <f>F269+F274</f>
        <v>0</v>
      </c>
    </row>
    <row r="280" spans="2:12" ht="23.25" hidden="1" thickBot="1" x14ac:dyDescent="0.3">
      <c r="B280" s="1100" t="s">
        <v>502</v>
      </c>
      <c r="C280" s="1129"/>
      <c r="D280" s="1135" t="s">
        <v>449</v>
      </c>
      <c r="E280" s="2938"/>
      <c r="F280" s="2939"/>
    </row>
    <row r="281" spans="2:12" ht="17.25" hidden="1" customHeight="1" x14ac:dyDescent="0.25">
      <c r="B281" s="1085" t="s">
        <v>427</v>
      </c>
      <c r="C281" s="2942"/>
      <c r="D281" s="2943"/>
      <c r="E281" s="2943"/>
      <c r="F281" s="2944"/>
    </row>
    <row r="282" spans="2:12" ht="15.75" hidden="1" thickBot="1" x14ac:dyDescent="0.3">
      <c r="B282" s="1085" t="s">
        <v>21</v>
      </c>
      <c r="C282" s="2945"/>
      <c r="D282" s="2946"/>
      <c r="E282" s="2946"/>
      <c r="F282" s="2947"/>
    </row>
    <row r="283" spans="2:12" ht="12.75" hidden="1" customHeight="1" x14ac:dyDescent="0.25">
      <c r="B283" s="2935"/>
      <c r="C283" s="1101">
        <v>2023</v>
      </c>
      <c r="D283" s="1101">
        <v>2024</v>
      </c>
      <c r="E283" s="1101">
        <v>2025</v>
      </c>
      <c r="F283" s="1101">
        <v>2026</v>
      </c>
    </row>
    <row r="284" spans="2:12" ht="9" hidden="1" customHeight="1" x14ac:dyDescent="0.25">
      <c r="B284" s="2936"/>
      <c r="C284" s="1102" t="s">
        <v>22</v>
      </c>
      <c r="D284" s="1102" t="s">
        <v>23</v>
      </c>
      <c r="E284" s="1102" t="s">
        <v>23</v>
      </c>
      <c r="F284" s="1102" t="s">
        <v>23</v>
      </c>
    </row>
    <row r="285" spans="2:12" ht="15.75" hidden="1" thickBot="1" x14ac:dyDescent="0.3">
      <c r="B285" s="1085" t="s">
        <v>33</v>
      </c>
      <c r="C285" s="1122"/>
      <c r="D285" s="1122"/>
      <c r="E285" s="1122"/>
      <c r="F285" s="1122"/>
    </row>
    <row r="286" spans="2:12" ht="15.75" hidden="1" thickBot="1" x14ac:dyDescent="0.3">
      <c r="B286" s="1085" t="s">
        <v>431</v>
      </c>
      <c r="C286" s="1104"/>
      <c r="D286" s="1104"/>
      <c r="E286" s="1104"/>
      <c r="F286" s="1104"/>
    </row>
    <row r="287" spans="2:12" ht="15.75" hidden="1" thickBot="1" x14ac:dyDescent="0.3">
      <c r="B287" s="1085" t="s">
        <v>432</v>
      </c>
      <c r="C287" s="1104" t="e">
        <f>C286/C285</f>
        <v>#DIV/0!</v>
      </c>
      <c r="D287" s="1104" t="e">
        <f>D286/D285</f>
        <v>#DIV/0!</v>
      </c>
      <c r="E287" s="1104" t="e">
        <f>E286/E285</f>
        <v>#DIV/0!</v>
      </c>
      <c r="F287" s="1104" t="e">
        <f>F286/F285</f>
        <v>#DIV/0!</v>
      </c>
    </row>
    <row r="288" spans="2:12" ht="15.75" hidden="1" thickBot="1" x14ac:dyDescent="0.3">
      <c r="B288" s="1085" t="s">
        <v>433</v>
      </c>
      <c r="C288" s="1105" t="s">
        <v>499</v>
      </c>
      <c r="D288" s="1106" t="e">
        <f>D285/C285-1</f>
        <v>#DIV/0!</v>
      </c>
      <c r="E288" s="1106" t="e">
        <f t="shared" ref="E288:F290" si="8">E285/D285-1</f>
        <v>#DIV/0!</v>
      </c>
      <c r="F288" s="1106" t="e">
        <f t="shared" si="8"/>
        <v>#DIV/0!</v>
      </c>
      <c r="H288" s="1107"/>
      <c r="I288" s="1107"/>
      <c r="J288" s="1107"/>
      <c r="K288" s="1107"/>
      <c r="L288" s="1107"/>
    </row>
    <row r="289" spans="2:6" ht="15.75" hidden="1" thickBot="1" x14ac:dyDescent="0.3">
      <c r="B289" s="1085" t="s">
        <v>434</v>
      </c>
      <c r="C289" s="1105" t="s">
        <v>499</v>
      </c>
      <c r="D289" s="1106" t="e">
        <f>D286/C286-1</f>
        <v>#DIV/0!</v>
      </c>
      <c r="E289" s="1106" t="e">
        <f t="shared" si="8"/>
        <v>#DIV/0!</v>
      </c>
      <c r="F289" s="1106" t="e">
        <f t="shared" si="8"/>
        <v>#DIV/0!</v>
      </c>
    </row>
    <row r="290" spans="2:6" ht="15.75" hidden="1" thickBot="1" x14ac:dyDescent="0.3">
      <c r="B290" s="1085" t="s">
        <v>47</v>
      </c>
      <c r="C290" s="1105" t="s">
        <v>499</v>
      </c>
      <c r="D290" s="1106" t="e">
        <f>D287/C287-1</f>
        <v>#DIV/0!</v>
      </c>
      <c r="E290" s="1106" t="e">
        <f t="shared" si="8"/>
        <v>#DIV/0!</v>
      </c>
      <c r="F290" s="1106" t="e">
        <f t="shared" si="8"/>
        <v>#DIV/0!</v>
      </c>
    </row>
    <row r="291" spans="2:6" ht="15.75" hidden="1" thickBot="1" x14ac:dyDescent="0.3">
      <c r="B291" s="2932" t="s">
        <v>988</v>
      </c>
      <c r="C291" s="2933"/>
      <c r="D291" s="2933"/>
      <c r="E291" s="2933"/>
      <c r="F291" s="2934"/>
    </row>
    <row r="292" spans="2:6" ht="12.75" hidden="1" customHeight="1" x14ac:dyDescent="0.25">
      <c r="B292" s="2935"/>
      <c r="C292" s="1101">
        <v>2023</v>
      </c>
      <c r="D292" s="1101">
        <v>2024</v>
      </c>
      <c r="E292" s="1101">
        <v>2025</v>
      </c>
      <c r="F292" s="1101">
        <v>2026</v>
      </c>
    </row>
    <row r="293" spans="2:6" ht="9" hidden="1" customHeight="1" x14ac:dyDescent="0.25">
      <c r="B293" s="2936"/>
      <c r="C293" s="1102" t="s">
        <v>22</v>
      </c>
      <c r="D293" s="1102" t="s">
        <v>23</v>
      </c>
      <c r="E293" s="1102" t="s">
        <v>23</v>
      </c>
      <c r="F293" s="1102" t="s">
        <v>23</v>
      </c>
    </row>
    <row r="294" spans="2:6" ht="15.75" hidden="1" thickBot="1" x14ac:dyDescent="0.3">
      <c r="B294" s="1108" t="s">
        <v>452</v>
      </c>
      <c r="C294" s="1123">
        <f>C295+C296+C297+C298</f>
        <v>0</v>
      </c>
      <c r="D294" s="1123">
        <f>D295+D296+D297+D298</f>
        <v>0</v>
      </c>
      <c r="E294" s="1123">
        <f>E295+E296+E297+E298</f>
        <v>0</v>
      </c>
      <c r="F294" s="1123">
        <f>F295+F296+F297+F298</f>
        <v>0</v>
      </c>
    </row>
    <row r="295" spans="2:6" ht="15.75" hidden="1" thickBot="1" x14ac:dyDescent="0.3">
      <c r="B295" s="1111" t="s">
        <v>437</v>
      </c>
      <c r="C295" s="1123"/>
      <c r="D295" s="1123"/>
      <c r="E295" s="1123"/>
      <c r="F295" s="1123"/>
    </row>
    <row r="296" spans="2:6" ht="15.75" hidden="1" thickBot="1" x14ac:dyDescent="0.3">
      <c r="B296" s="1111" t="s">
        <v>453</v>
      </c>
      <c r="C296" s="1123"/>
      <c r="D296" s="1123"/>
      <c r="E296" s="1123"/>
      <c r="F296" s="1123"/>
    </row>
    <row r="297" spans="2:6" ht="15.75" hidden="1" thickBot="1" x14ac:dyDescent="0.3">
      <c r="B297" s="1111" t="s">
        <v>454</v>
      </c>
      <c r="C297" s="1123"/>
      <c r="D297" s="1123"/>
      <c r="E297" s="1123"/>
      <c r="F297" s="1123"/>
    </row>
    <row r="298" spans="2:6" ht="15.75" hidden="1" thickBot="1" x14ac:dyDescent="0.3">
      <c r="B298" s="1111" t="s">
        <v>455</v>
      </c>
      <c r="C298" s="1123"/>
      <c r="D298" s="1123"/>
      <c r="E298" s="1123"/>
      <c r="F298" s="1123"/>
    </row>
    <row r="299" spans="2:6" ht="15.75" hidden="1" thickBot="1" x14ac:dyDescent="0.3">
      <c r="B299" s="1108" t="s">
        <v>456</v>
      </c>
      <c r="C299" s="1124">
        <f>C300+C301+C302+C303</f>
        <v>0</v>
      </c>
      <c r="D299" s="1124">
        <f>D300+D301+D302+D303</f>
        <v>0</v>
      </c>
      <c r="E299" s="1124">
        <f>E300+E301+E302+E303</f>
        <v>0</v>
      </c>
      <c r="F299" s="1124">
        <f>F300+F301+F302+F303</f>
        <v>0</v>
      </c>
    </row>
    <row r="300" spans="2:6" ht="15.75" hidden="1" thickBot="1" x14ac:dyDescent="0.3">
      <c r="B300" s="1111" t="s">
        <v>437</v>
      </c>
      <c r="C300" s="1124"/>
      <c r="D300" s="1123"/>
      <c r="E300" s="1123"/>
      <c r="F300" s="1123"/>
    </row>
    <row r="301" spans="2:6" ht="15.75" hidden="1" thickBot="1" x14ac:dyDescent="0.3">
      <c r="B301" s="1111" t="s">
        <v>453</v>
      </c>
      <c r="C301" s="1124"/>
      <c r="D301" s="1123"/>
      <c r="E301" s="1123"/>
      <c r="F301" s="1123"/>
    </row>
    <row r="302" spans="2:6" ht="15.75" hidden="1" thickBot="1" x14ac:dyDescent="0.3">
      <c r="B302" s="1111" t="s">
        <v>454</v>
      </c>
      <c r="C302" s="1124"/>
      <c r="D302" s="1123"/>
      <c r="E302" s="1123"/>
      <c r="F302" s="1123"/>
    </row>
    <row r="303" spans="2:6" ht="15.75" hidden="1" thickBot="1" x14ac:dyDescent="0.3">
      <c r="B303" s="1111" t="s">
        <v>455</v>
      </c>
      <c r="C303" s="1124"/>
      <c r="D303" s="1123"/>
      <c r="E303" s="1123"/>
      <c r="F303" s="1123"/>
    </row>
    <row r="304" spans="2:6" ht="15.75" hidden="1" thickBot="1" x14ac:dyDescent="0.3">
      <c r="B304" s="1134" t="s">
        <v>548</v>
      </c>
      <c r="C304" s="1124">
        <f>C294+C299</f>
        <v>0</v>
      </c>
      <c r="D304" s="1124">
        <f>D294+D299</f>
        <v>0</v>
      </c>
      <c r="E304" s="1124">
        <f>E294+E299</f>
        <v>0</v>
      </c>
      <c r="F304" s="1124">
        <f>F294+F299</f>
        <v>0</v>
      </c>
    </row>
    <row r="305" spans="2:12" ht="30.75" hidden="1" thickBot="1" x14ac:dyDescent="0.3">
      <c r="B305" s="1100" t="s">
        <v>549</v>
      </c>
      <c r="C305" s="1139"/>
      <c r="D305" s="1140" t="s">
        <v>449</v>
      </c>
      <c r="E305" s="2940"/>
      <c r="F305" s="2941"/>
    </row>
    <row r="306" spans="2:12" ht="17.25" hidden="1" customHeight="1" x14ac:dyDescent="0.25">
      <c r="B306" s="1085" t="s">
        <v>427</v>
      </c>
      <c r="C306" s="2940"/>
      <c r="D306" s="2948"/>
      <c r="E306" s="2948"/>
      <c r="F306" s="2941"/>
    </row>
    <row r="307" spans="2:12" ht="15.75" hidden="1" thickBot="1" x14ac:dyDescent="0.3">
      <c r="B307" s="1085" t="s">
        <v>21</v>
      </c>
      <c r="C307" s="2945"/>
      <c r="D307" s="2946"/>
      <c r="E307" s="2946"/>
      <c r="F307" s="2947"/>
    </row>
    <row r="308" spans="2:12" ht="12.75" hidden="1" customHeight="1" x14ac:dyDescent="0.25">
      <c r="B308" s="2935"/>
      <c r="C308" s="1101">
        <v>2023</v>
      </c>
      <c r="D308" s="1101">
        <v>2024</v>
      </c>
      <c r="E308" s="1101">
        <v>2025</v>
      </c>
      <c r="F308" s="1101">
        <v>2026</v>
      </c>
    </row>
    <row r="309" spans="2:12" ht="9" hidden="1" customHeight="1" x14ac:dyDescent="0.25">
      <c r="B309" s="2936"/>
      <c r="C309" s="1102" t="s">
        <v>22</v>
      </c>
      <c r="D309" s="1102" t="s">
        <v>23</v>
      </c>
      <c r="E309" s="1102" t="s">
        <v>23</v>
      </c>
      <c r="F309" s="1102" t="s">
        <v>23</v>
      </c>
    </row>
    <row r="310" spans="2:12" ht="15.75" hidden="1" thickBot="1" x14ac:dyDescent="0.3">
      <c r="B310" s="1085" t="s">
        <v>33</v>
      </c>
      <c r="C310" s="1122"/>
      <c r="D310" s="1105">
        <v>0</v>
      </c>
      <c r="E310" s="1122"/>
      <c r="F310" s="1122"/>
    </row>
    <row r="311" spans="2:12" ht="15.75" hidden="1" thickBot="1" x14ac:dyDescent="0.3">
      <c r="B311" s="1085" t="s">
        <v>431</v>
      </c>
      <c r="C311" s="1104">
        <f>C329</f>
        <v>0</v>
      </c>
      <c r="D311" s="1104">
        <f>D329</f>
        <v>0</v>
      </c>
      <c r="E311" s="1104">
        <f>E329</f>
        <v>0</v>
      </c>
      <c r="F311" s="1104">
        <f>F329</f>
        <v>0</v>
      </c>
    </row>
    <row r="312" spans="2:12" ht="15.75" hidden="1" thickBot="1" x14ac:dyDescent="0.3">
      <c r="B312" s="1085" t="s">
        <v>432</v>
      </c>
      <c r="C312" s="1104" t="e">
        <f>C311/C310</f>
        <v>#DIV/0!</v>
      </c>
      <c r="D312" s="1104" t="e">
        <f>D311/D310</f>
        <v>#DIV/0!</v>
      </c>
      <c r="E312" s="1104" t="e">
        <f>E311/E310</f>
        <v>#DIV/0!</v>
      </c>
      <c r="F312" s="1104" t="e">
        <f>F311/F310</f>
        <v>#DIV/0!</v>
      </c>
    </row>
    <row r="313" spans="2:12" ht="15.75" hidden="1" thickBot="1" x14ac:dyDescent="0.3">
      <c r="B313" s="1085" t="s">
        <v>433</v>
      </c>
      <c r="C313" s="1105" t="s">
        <v>499</v>
      </c>
      <c r="D313" s="1106" t="e">
        <f>D310/C310-1</f>
        <v>#DIV/0!</v>
      </c>
      <c r="E313" s="1106" t="e">
        <f t="shared" ref="E313:F315" si="9">E310/D310-1</f>
        <v>#DIV/0!</v>
      </c>
      <c r="F313" s="1106" t="e">
        <f t="shared" si="9"/>
        <v>#DIV/0!</v>
      </c>
      <c r="H313" s="1107"/>
      <c r="I313" s="1107"/>
      <c r="J313" s="1107"/>
      <c r="K313" s="1107"/>
      <c r="L313" s="1107"/>
    </row>
    <row r="314" spans="2:12" ht="15.75" hidden="1" thickBot="1" x14ac:dyDescent="0.3">
      <c r="B314" s="1085" t="s">
        <v>434</v>
      </c>
      <c r="C314" s="1105" t="s">
        <v>499</v>
      </c>
      <c r="D314" s="1106" t="e">
        <f>D311/C311-1</f>
        <v>#DIV/0!</v>
      </c>
      <c r="E314" s="1106" t="e">
        <f t="shared" si="9"/>
        <v>#DIV/0!</v>
      </c>
      <c r="F314" s="1106" t="e">
        <f t="shared" si="9"/>
        <v>#DIV/0!</v>
      </c>
    </row>
    <row r="315" spans="2:12" ht="15.75" hidden="1" thickBot="1" x14ac:dyDescent="0.3">
      <c r="B315" s="1085" t="s">
        <v>47</v>
      </c>
      <c r="C315" s="1105" t="s">
        <v>499</v>
      </c>
      <c r="D315" s="1106" t="e">
        <f>D312/C312-1</f>
        <v>#DIV/0!</v>
      </c>
      <c r="E315" s="1106" t="e">
        <f t="shared" si="9"/>
        <v>#DIV/0!</v>
      </c>
      <c r="F315" s="1106" t="e">
        <f t="shared" si="9"/>
        <v>#DIV/0!</v>
      </c>
    </row>
    <row r="316" spans="2:12" ht="15.75" hidden="1" thickBot="1" x14ac:dyDescent="0.3">
      <c r="B316" s="2932" t="s">
        <v>999</v>
      </c>
      <c r="C316" s="2933"/>
      <c r="D316" s="2933"/>
      <c r="E316" s="2933"/>
      <c r="F316" s="2934"/>
    </row>
    <row r="317" spans="2:12" ht="12.75" hidden="1" customHeight="1" x14ac:dyDescent="0.25">
      <c r="B317" s="2935"/>
      <c r="C317" s="1101">
        <v>2023</v>
      </c>
      <c r="D317" s="1101">
        <v>2024</v>
      </c>
      <c r="E317" s="1101">
        <v>2025</v>
      </c>
      <c r="F317" s="1101">
        <v>2026</v>
      </c>
    </row>
    <row r="318" spans="2:12" ht="9" hidden="1" customHeight="1" x14ac:dyDescent="0.25">
      <c r="B318" s="2936"/>
      <c r="C318" s="1102" t="s">
        <v>22</v>
      </c>
      <c r="D318" s="1102" t="s">
        <v>23</v>
      </c>
      <c r="E318" s="1102" t="s">
        <v>23</v>
      </c>
      <c r="F318" s="1102" t="s">
        <v>23</v>
      </c>
    </row>
    <row r="319" spans="2:12" ht="15.75" hidden="1" thickBot="1" x14ac:dyDescent="0.3">
      <c r="B319" s="1108" t="s">
        <v>452</v>
      </c>
      <c r="C319" s="1123">
        <f>C320+C321+C322+C323</f>
        <v>0</v>
      </c>
      <c r="D319" s="1123">
        <f>D320+D321+D322+D323</f>
        <v>0</v>
      </c>
      <c r="E319" s="1123">
        <f>E320+E321+E322+E323</f>
        <v>0</v>
      </c>
      <c r="F319" s="1123">
        <f>F320+F321+F322+F323</f>
        <v>0</v>
      </c>
    </row>
    <row r="320" spans="2:12" ht="15.75" hidden="1" thickBot="1" x14ac:dyDescent="0.3">
      <c r="B320" s="1111" t="s">
        <v>437</v>
      </c>
      <c r="C320" s="1123"/>
      <c r="D320" s="1123"/>
      <c r="E320" s="1123"/>
      <c r="F320" s="1123"/>
    </row>
    <row r="321" spans="2:6" ht="15.75" hidden="1" thickBot="1" x14ac:dyDescent="0.3">
      <c r="B321" s="1111" t="s">
        <v>453</v>
      </c>
      <c r="C321" s="1123"/>
      <c r="D321" s="1123"/>
      <c r="E321" s="1123"/>
      <c r="F321" s="1123"/>
    </row>
    <row r="322" spans="2:6" ht="15.75" hidden="1" thickBot="1" x14ac:dyDescent="0.3">
      <c r="B322" s="1111" t="s">
        <v>454</v>
      </c>
      <c r="C322" s="1123"/>
      <c r="D322" s="1123"/>
      <c r="E322" s="1123"/>
      <c r="F322" s="1123"/>
    </row>
    <row r="323" spans="2:6" ht="15.75" hidden="1" thickBot="1" x14ac:dyDescent="0.3">
      <c r="B323" s="1111" t="s">
        <v>455</v>
      </c>
      <c r="C323" s="1123"/>
      <c r="D323" s="1123"/>
      <c r="E323" s="1123"/>
      <c r="F323" s="1123"/>
    </row>
    <row r="324" spans="2:6" ht="15.75" hidden="1" thickBot="1" x14ac:dyDescent="0.3">
      <c r="B324" s="1108" t="s">
        <v>456</v>
      </c>
      <c r="C324" s="1124">
        <f>C325+C326+C327+C328</f>
        <v>0</v>
      </c>
      <c r="D324" s="1124">
        <f>D325+D326+D327+D328</f>
        <v>0</v>
      </c>
      <c r="E324" s="1124">
        <f>E325+E326+E327+E328</f>
        <v>0</v>
      </c>
      <c r="F324" s="1124">
        <f>F325+F326+F327+F328</f>
        <v>0</v>
      </c>
    </row>
    <row r="325" spans="2:6" ht="15.75" hidden="1" thickBot="1" x14ac:dyDescent="0.3">
      <c r="B325" s="1111" t="s">
        <v>437</v>
      </c>
      <c r="C325" s="1124"/>
      <c r="D325" s="1123"/>
      <c r="E325" s="1123"/>
      <c r="F325" s="1123"/>
    </row>
    <row r="326" spans="2:6" ht="15.75" hidden="1" thickBot="1" x14ac:dyDescent="0.3">
      <c r="B326" s="1111" t="s">
        <v>453</v>
      </c>
      <c r="C326" s="1124"/>
      <c r="D326" s="1123"/>
      <c r="E326" s="1123"/>
      <c r="F326" s="1123"/>
    </row>
    <row r="327" spans="2:6" ht="15.75" hidden="1" thickBot="1" x14ac:dyDescent="0.3">
      <c r="B327" s="1111" t="s">
        <v>454</v>
      </c>
      <c r="C327" s="1124"/>
      <c r="D327" s="1123"/>
      <c r="E327" s="1123"/>
      <c r="F327" s="1123"/>
    </row>
    <row r="328" spans="2:6" ht="15.75" hidden="1" thickBot="1" x14ac:dyDescent="0.3">
      <c r="B328" s="1111" t="s">
        <v>455</v>
      </c>
      <c r="C328" s="1124"/>
      <c r="D328" s="1123"/>
      <c r="E328" s="1123"/>
      <c r="F328" s="1123"/>
    </row>
    <row r="329" spans="2:6" ht="15.75" hidden="1" thickBot="1" x14ac:dyDescent="0.3">
      <c r="B329" s="1119" t="s">
        <v>25</v>
      </c>
      <c r="C329" s="1124">
        <f>C319+C324</f>
        <v>0</v>
      </c>
      <c r="D329" s="1124">
        <f>D319+D324</f>
        <v>0</v>
      </c>
      <c r="E329" s="1124">
        <f>E319+E324</f>
        <v>0</v>
      </c>
      <c r="F329" s="1124">
        <f>F319+F324</f>
        <v>0</v>
      </c>
    </row>
    <row r="330" spans="2:6" ht="25.5" hidden="1" customHeight="1" x14ac:dyDescent="0.25">
      <c r="B330" s="1142" t="s">
        <v>458</v>
      </c>
      <c r="C330" s="2937"/>
      <c r="D330" s="2938"/>
      <c r="E330" s="2938"/>
      <c r="F330" s="2939"/>
    </row>
    <row r="331" spans="2:6" ht="30.75" hidden="1" thickBot="1" x14ac:dyDescent="0.3">
      <c r="B331" s="1100" t="s">
        <v>549</v>
      </c>
      <c r="C331" s="1139"/>
      <c r="D331" s="1140" t="s">
        <v>449</v>
      </c>
      <c r="E331" s="2940"/>
      <c r="F331" s="2941"/>
    </row>
    <row r="332" spans="2:6" ht="17.25" hidden="1" customHeight="1" x14ac:dyDescent="0.25">
      <c r="B332" s="1085" t="s">
        <v>427</v>
      </c>
      <c r="C332" s="2942"/>
      <c r="D332" s="2943"/>
      <c r="E332" s="2943"/>
      <c r="F332" s="2944"/>
    </row>
    <row r="333" spans="2:6" ht="15.75" hidden="1" thickBot="1" x14ac:dyDescent="0.3">
      <c r="B333" s="1085" t="s">
        <v>21</v>
      </c>
      <c r="C333" s="2945"/>
      <c r="D333" s="2946"/>
      <c r="E333" s="2946"/>
      <c r="F333" s="2947"/>
    </row>
    <row r="334" spans="2:6" ht="12.75" hidden="1" customHeight="1" x14ac:dyDescent="0.25">
      <c r="B334" s="2935"/>
      <c r="C334" s="1101">
        <v>2023</v>
      </c>
      <c r="D334" s="1101">
        <v>2024</v>
      </c>
      <c r="E334" s="1101">
        <v>2025</v>
      </c>
      <c r="F334" s="1101">
        <v>2026</v>
      </c>
    </row>
    <row r="335" spans="2:6" ht="9" hidden="1" customHeight="1" x14ac:dyDescent="0.25">
      <c r="B335" s="2936"/>
      <c r="C335" s="1102" t="s">
        <v>22</v>
      </c>
      <c r="D335" s="1102" t="s">
        <v>23</v>
      </c>
      <c r="E335" s="1102" t="s">
        <v>23</v>
      </c>
      <c r="F335" s="1102" t="s">
        <v>23</v>
      </c>
    </row>
    <row r="336" spans="2:6" ht="15.75" hidden="1" thickBot="1" x14ac:dyDescent="0.3">
      <c r="B336" s="1085" t="s">
        <v>33</v>
      </c>
      <c r="C336" s="1122"/>
      <c r="D336" s="1122"/>
      <c r="E336" s="1122"/>
      <c r="F336" s="1122"/>
    </row>
    <row r="337" spans="2:12" ht="15.75" hidden="1" thickBot="1" x14ac:dyDescent="0.3">
      <c r="B337" s="1085" t="s">
        <v>431</v>
      </c>
      <c r="C337" s="1104">
        <f>C355</f>
        <v>0</v>
      </c>
      <c r="D337" s="1104">
        <f>D355</f>
        <v>0</v>
      </c>
      <c r="E337" s="1104">
        <f>E355</f>
        <v>0</v>
      </c>
      <c r="F337" s="1104">
        <f>F355</f>
        <v>0</v>
      </c>
    </row>
    <row r="338" spans="2:12" ht="15.75" hidden="1" thickBot="1" x14ac:dyDescent="0.3">
      <c r="B338" s="1085" t="s">
        <v>432</v>
      </c>
      <c r="C338" s="1104" t="e">
        <f>C337/C336</f>
        <v>#DIV/0!</v>
      </c>
      <c r="D338" s="1104" t="e">
        <f>D337/D336</f>
        <v>#DIV/0!</v>
      </c>
      <c r="E338" s="1104" t="e">
        <f>E337/E336</f>
        <v>#DIV/0!</v>
      </c>
      <c r="F338" s="1104" t="e">
        <f>F337/F336</f>
        <v>#DIV/0!</v>
      </c>
    </row>
    <row r="339" spans="2:12" ht="15.75" hidden="1" thickBot="1" x14ac:dyDescent="0.3">
      <c r="B339" s="1085" t="s">
        <v>433</v>
      </c>
      <c r="C339" s="1105" t="s">
        <v>499</v>
      </c>
      <c r="D339" s="1106" t="e">
        <f>D336/C336-1</f>
        <v>#DIV/0!</v>
      </c>
      <c r="E339" s="1106" t="e">
        <f t="shared" ref="E339:F341" si="10">E336/D336-1</f>
        <v>#DIV/0!</v>
      </c>
      <c r="F339" s="1106" t="e">
        <f t="shared" si="10"/>
        <v>#DIV/0!</v>
      </c>
      <c r="H339" s="1107"/>
      <c r="I339" s="1107"/>
      <c r="J339" s="1107"/>
      <c r="K339" s="1107"/>
      <c r="L339" s="1107"/>
    </row>
    <row r="340" spans="2:12" ht="15.75" hidden="1" thickBot="1" x14ac:dyDescent="0.3">
      <c r="B340" s="1085" t="s">
        <v>434</v>
      </c>
      <c r="C340" s="1105" t="s">
        <v>499</v>
      </c>
      <c r="D340" s="1106" t="e">
        <f>D337/C337-1</f>
        <v>#DIV/0!</v>
      </c>
      <c r="E340" s="1106" t="e">
        <f t="shared" si="10"/>
        <v>#DIV/0!</v>
      </c>
      <c r="F340" s="1106" t="e">
        <f t="shared" si="10"/>
        <v>#DIV/0!</v>
      </c>
    </row>
    <row r="341" spans="2:12" ht="15.75" hidden="1" thickBot="1" x14ac:dyDescent="0.3">
      <c r="B341" s="1085" t="s">
        <v>47</v>
      </c>
      <c r="C341" s="1105" t="s">
        <v>499</v>
      </c>
      <c r="D341" s="1106" t="e">
        <f>D338/C338-1</f>
        <v>#DIV/0!</v>
      </c>
      <c r="E341" s="1106" t="e">
        <f t="shared" si="10"/>
        <v>#DIV/0!</v>
      </c>
      <c r="F341" s="1106" t="e">
        <f t="shared" si="10"/>
        <v>#DIV/0!</v>
      </c>
    </row>
    <row r="342" spans="2:12" ht="15.75" hidden="1" thickBot="1" x14ac:dyDescent="0.3">
      <c r="B342" s="2932" t="s">
        <v>997</v>
      </c>
      <c r="C342" s="2933"/>
      <c r="D342" s="2933"/>
      <c r="E342" s="2933"/>
      <c r="F342" s="2934"/>
    </row>
    <row r="343" spans="2:12" ht="12.75" hidden="1" customHeight="1" x14ac:dyDescent="0.25">
      <c r="B343" s="2935"/>
      <c r="C343" s="1101">
        <v>2023</v>
      </c>
      <c r="D343" s="1101">
        <v>2024</v>
      </c>
      <c r="E343" s="1101">
        <v>2025</v>
      </c>
      <c r="F343" s="1101">
        <v>2026</v>
      </c>
    </row>
    <row r="344" spans="2:12" ht="9" hidden="1" customHeight="1" x14ac:dyDescent="0.25">
      <c r="B344" s="2936"/>
      <c r="C344" s="1102" t="s">
        <v>22</v>
      </c>
      <c r="D344" s="1102" t="s">
        <v>23</v>
      </c>
      <c r="E344" s="1102" t="s">
        <v>23</v>
      </c>
      <c r="F344" s="1102" t="s">
        <v>23</v>
      </c>
    </row>
    <row r="345" spans="2:12" ht="15.75" hidden="1" thickBot="1" x14ac:dyDescent="0.3">
      <c r="B345" s="1108" t="s">
        <v>452</v>
      </c>
      <c r="C345" s="1123">
        <f>C346+C347+C348+C349</f>
        <v>0</v>
      </c>
      <c r="D345" s="1123">
        <f>D346+D347+D348+D349</f>
        <v>0</v>
      </c>
      <c r="E345" s="1123">
        <f>E346+E347+E348+E349</f>
        <v>0</v>
      </c>
      <c r="F345" s="1123">
        <f>F346+F347+F348+F349</f>
        <v>0</v>
      </c>
    </row>
    <row r="346" spans="2:12" ht="15.75" hidden="1" thickBot="1" x14ac:dyDescent="0.3">
      <c r="B346" s="1111" t="s">
        <v>437</v>
      </c>
      <c r="C346" s="1123"/>
      <c r="D346" s="1123"/>
      <c r="E346" s="1123"/>
      <c r="F346" s="1123"/>
    </row>
    <row r="347" spans="2:12" ht="15.75" hidden="1" thickBot="1" x14ac:dyDescent="0.3">
      <c r="B347" s="1111" t="s">
        <v>453</v>
      </c>
      <c r="C347" s="1123"/>
      <c r="D347" s="1123"/>
      <c r="E347" s="1123"/>
      <c r="F347" s="1123"/>
    </row>
    <row r="348" spans="2:12" ht="15.75" hidden="1" thickBot="1" x14ac:dyDescent="0.3">
      <c r="B348" s="1111" t="s">
        <v>454</v>
      </c>
      <c r="C348" s="1123"/>
      <c r="D348" s="1123"/>
      <c r="E348" s="1123"/>
      <c r="F348" s="1123"/>
    </row>
    <row r="349" spans="2:12" ht="15.75" hidden="1" thickBot="1" x14ac:dyDescent="0.3">
      <c r="B349" s="1111" t="s">
        <v>455</v>
      </c>
      <c r="C349" s="1123"/>
      <c r="D349" s="1123"/>
      <c r="E349" s="1123"/>
      <c r="F349" s="1123"/>
    </row>
    <row r="350" spans="2:12" ht="15.75" hidden="1" thickBot="1" x14ac:dyDescent="0.3">
      <c r="B350" s="1108" t="s">
        <v>456</v>
      </c>
      <c r="C350" s="1124">
        <f>C351+C352+C353+C354</f>
        <v>0</v>
      </c>
      <c r="D350" s="1124">
        <f>D351+D352+D353+D354</f>
        <v>0</v>
      </c>
      <c r="E350" s="1124">
        <f>E351+E352+E353+E354</f>
        <v>0</v>
      </c>
      <c r="F350" s="1124">
        <f>F351+F352+F353+F354</f>
        <v>0</v>
      </c>
    </row>
    <row r="351" spans="2:12" ht="15.75" hidden="1" thickBot="1" x14ac:dyDescent="0.3">
      <c r="B351" s="1111" t="s">
        <v>437</v>
      </c>
      <c r="C351" s="1124"/>
      <c r="D351" s="1124"/>
      <c r="E351" s="1124"/>
      <c r="F351" s="1124"/>
    </row>
    <row r="352" spans="2:12" ht="15.75" hidden="1" thickBot="1" x14ac:dyDescent="0.3">
      <c r="B352" s="1111" t="s">
        <v>453</v>
      </c>
      <c r="C352" s="1124"/>
      <c r="D352" s="1124"/>
      <c r="E352" s="1124"/>
      <c r="F352" s="1124"/>
    </row>
    <row r="353" spans="2:6" ht="15.75" hidden="1" thickBot="1" x14ac:dyDescent="0.3">
      <c r="B353" s="1111" t="s">
        <v>454</v>
      </c>
      <c r="C353" s="1124"/>
      <c r="D353" s="1124"/>
      <c r="E353" s="1124"/>
      <c r="F353" s="1124"/>
    </row>
    <row r="354" spans="2:6" ht="15.75" hidden="1" thickBot="1" x14ac:dyDescent="0.3">
      <c r="B354" s="1111" t="s">
        <v>455</v>
      </c>
      <c r="C354" s="1124"/>
      <c r="D354" s="1124"/>
      <c r="E354" s="1124"/>
      <c r="F354" s="1124"/>
    </row>
    <row r="355" spans="2:6" ht="15.75" hidden="1" thickBot="1" x14ac:dyDescent="0.3">
      <c r="B355" s="1119" t="s">
        <v>445</v>
      </c>
      <c r="C355" s="1124">
        <f>C345+C350</f>
        <v>0</v>
      </c>
      <c r="D355" s="1124">
        <f>D345+D350</f>
        <v>0</v>
      </c>
      <c r="E355" s="1124">
        <f>E345+E350</f>
        <v>0</v>
      </c>
      <c r="F355" s="1124">
        <f>F345+F350</f>
        <v>0</v>
      </c>
    </row>
    <row r="356" spans="2:6" ht="15.75" thickBot="1" x14ac:dyDescent="0.3">
      <c r="B356" s="1145"/>
      <c r="C356" s="1146"/>
      <c r="D356" s="1146"/>
      <c r="E356" s="1146"/>
      <c r="F356" s="1146"/>
    </row>
    <row r="357" spans="2:6" ht="27" customHeight="1" thickBot="1" x14ac:dyDescent="0.3">
      <c r="B357" s="1147" t="s">
        <v>475</v>
      </c>
      <c r="C357" s="1148">
        <f>+C232+C156+C78+C41+C181+C115+C337+C311+C286+C261+C206</f>
        <v>55937</v>
      </c>
      <c r="D357" s="1148">
        <f>+D232+D156+D78+D41+D181+D115+D337+D311+D286+D261+D206</f>
        <v>58737</v>
      </c>
      <c r="E357" s="1148">
        <f>+E232+E156+E78+E41+E181+E115+E337+E311+E286+E261+E206</f>
        <v>58737</v>
      </c>
      <c r="F357" s="1148">
        <f>+F232+F156+F78+F41+F181+F115+F337+F311+F286+F261+F206</f>
        <v>58737</v>
      </c>
    </row>
    <row r="358" spans="2:6" ht="30.75" thickBot="1" x14ac:dyDescent="0.3">
      <c r="B358" s="1147" t="s">
        <v>476</v>
      </c>
      <c r="C358" s="1148">
        <f>+C250+C224+C144+C107+C70+C355+C329+C304+C279+C199+C174</f>
        <v>55937</v>
      </c>
      <c r="D358" s="1148">
        <f>+D250+D224+D144+D107+D70+D355+D329+D304+D279+D199+D174</f>
        <v>58737</v>
      </c>
      <c r="E358" s="1148">
        <f>+E250+E224+E144+E107+E70+E355+E329+E304+E279+E199+E174</f>
        <v>58737</v>
      </c>
      <c r="F358" s="1148">
        <f>+F250+F224+F144+F107+F70+F355+F329+F304+F279+F199+F174</f>
        <v>58737</v>
      </c>
    </row>
    <row r="359" spans="2:6" ht="15.75" thickBot="1" x14ac:dyDescent="0.3">
      <c r="B359" s="1108" t="s">
        <v>436</v>
      </c>
      <c r="C359" s="1149">
        <f>C360+C361</f>
        <v>25357</v>
      </c>
      <c r="D359" s="1149">
        <f>D360+D361</f>
        <v>25357</v>
      </c>
      <c r="E359" s="1149">
        <f>E360+E361</f>
        <v>25357</v>
      </c>
      <c r="F359" s="1149">
        <f>F360+F361</f>
        <v>25357</v>
      </c>
    </row>
    <row r="360" spans="2:6" ht="15.75" thickBot="1" x14ac:dyDescent="0.3">
      <c r="B360" s="1111" t="s">
        <v>437</v>
      </c>
      <c r="C360" s="1113">
        <f t="shared" ref="C360:F361" si="11">C50+C87+C124</f>
        <v>25357</v>
      </c>
      <c r="D360" s="1113">
        <f t="shared" si="11"/>
        <v>25357</v>
      </c>
      <c r="E360" s="1113">
        <f t="shared" si="11"/>
        <v>25357</v>
      </c>
      <c r="F360" s="1113">
        <f t="shared" si="11"/>
        <v>25357</v>
      </c>
    </row>
    <row r="361" spans="2:6" ht="15.75" thickBot="1" x14ac:dyDescent="0.3">
      <c r="B361" s="1111" t="s">
        <v>477</v>
      </c>
      <c r="C361" s="1113">
        <f t="shared" si="11"/>
        <v>0</v>
      </c>
      <c r="D361" s="1113">
        <f t="shared" si="11"/>
        <v>0</v>
      </c>
      <c r="E361" s="1113">
        <f t="shared" si="11"/>
        <v>0</v>
      </c>
      <c r="F361" s="1113">
        <f t="shared" si="11"/>
        <v>0</v>
      </c>
    </row>
    <row r="362" spans="2:6" ht="30.75" thickBot="1" x14ac:dyDescent="0.3">
      <c r="B362" s="1108" t="s">
        <v>478</v>
      </c>
      <c r="C362" s="1149">
        <f>C363+C364</f>
        <v>4380</v>
      </c>
      <c r="D362" s="1149">
        <f>D363+D364</f>
        <v>4380</v>
      </c>
      <c r="E362" s="1149">
        <f>E363+E364</f>
        <v>4380</v>
      </c>
      <c r="F362" s="1149">
        <f>F363+F364</f>
        <v>4380</v>
      </c>
    </row>
    <row r="363" spans="2:6" ht="15.75" thickBot="1" x14ac:dyDescent="0.3">
      <c r="B363" s="1111" t="s">
        <v>437</v>
      </c>
      <c r="C363" s="1110">
        <f>C53+C90+C127</f>
        <v>4380</v>
      </c>
      <c r="D363" s="1110">
        <f>D53+D90+D127</f>
        <v>4380</v>
      </c>
      <c r="E363" s="1110">
        <f>E53+E90+E127</f>
        <v>4380</v>
      </c>
      <c r="F363" s="1110">
        <f>F53+F90+F127</f>
        <v>4380</v>
      </c>
    </row>
    <row r="364" spans="2:6" ht="15.75" thickBot="1" x14ac:dyDescent="0.3">
      <c r="B364" s="1111" t="s">
        <v>477</v>
      </c>
      <c r="C364" s="1113">
        <f>C54+C91+C125</f>
        <v>0</v>
      </c>
      <c r="D364" s="1113">
        <f>D54+D91+D125</f>
        <v>0</v>
      </c>
      <c r="E364" s="1113">
        <f>E54+E91+E125</f>
        <v>0</v>
      </c>
      <c r="F364" s="1113">
        <f>F54+F91+F125</f>
        <v>0</v>
      </c>
    </row>
    <row r="365" spans="2:6" ht="15.75" thickBot="1" x14ac:dyDescent="0.3">
      <c r="B365" s="1108" t="s">
        <v>440</v>
      </c>
      <c r="C365" s="1149">
        <f>C366+C367</f>
        <v>24000</v>
      </c>
      <c r="D365" s="1149">
        <f>D366+D367</f>
        <v>24000</v>
      </c>
      <c r="E365" s="1149">
        <f>E366+E367</f>
        <v>24000</v>
      </c>
      <c r="F365" s="1149">
        <f>F366+F367</f>
        <v>24000</v>
      </c>
    </row>
    <row r="366" spans="2:6" ht="15.75" thickBot="1" x14ac:dyDescent="0.3">
      <c r="B366" s="1111" t="s">
        <v>437</v>
      </c>
      <c r="C366" s="1113">
        <f t="shared" ref="C366:F367" si="12">C56+C93+C130</f>
        <v>22000</v>
      </c>
      <c r="D366" s="1113">
        <f t="shared" si="12"/>
        <v>22000</v>
      </c>
      <c r="E366" s="1113">
        <f t="shared" si="12"/>
        <v>22000</v>
      </c>
      <c r="F366" s="1113">
        <f t="shared" si="12"/>
        <v>22000</v>
      </c>
    </row>
    <row r="367" spans="2:6" ht="15.75" thickBot="1" x14ac:dyDescent="0.3">
      <c r="B367" s="1111" t="s">
        <v>477</v>
      </c>
      <c r="C367" s="1113">
        <f t="shared" si="12"/>
        <v>2000</v>
      </c>
      <c r="D367" s="1113">
        <f t="shared" si="12"/>
        <v>2000</v>
      </c>
      <c r="E367" s="1113">
        <f t="shared" si="12"/>
        <v>2000</v>
      </c>
      <c r="F367" s="1113">
        <f t="shared" si="12"/>
        <v>2000</v>
      </c>
    </row>
    <row r="368" spans="2:6" ht="15.75" thickBot="1" x14ac:dyDescent="0.3">
      <c r="B368" s="1108" t="s">
        <v>441</v>
      </c>
      <c r="C368" s="1149">
        <f>C369+C370</f>
        <v>0</v>
      </c>
      <c r="D368" s="1149">
        <f>D369+D370</f>
        <v>0</v>
      </c>
      <c r="E368" s="1149">
        <f>E369+E370</f>
        <v>0</v>
      </c>
      <c r="F368" s="1149">
        <f>F369+F370</f>
        <v>0</v>
      </c>
    </row>
    <row r="369" spans="2:6" ht="15.75" thickBot="1" x14ac:dyDescent="0.3">
      <c r="B369" s="1111" t="s">
        <v>437</v>
      </c>
      <c r="C369" s="1110">
        <f t="shared" ref="C369:F370" si="13">C59+C96+C133</f>
        <v>0</v>
      </c>
      <c r="D369" s="1110">
        <f t="shared" si="13"/>
        <v>0</v>
      </c>
      <c r="E369" s="1110">
        <f t="shared" si="13"/>
        <v>0</v>
      </c>
      <c r="F369" s="1110">
        <f t="shared" si="13"/>
        <v>0</v>
      </c>
    </row>
    <row r="370" spans="2:6" ht="15.75" thickBot="1" x14ac:dyDescent="0.3">
      <c r="B370" s="1111" t="s">
        <v>477</v>
      </c>
      <c r="C370" s="1113">
        <f t="shared" si="13"/>
        <v>0</v>
      </c>
      <c r="D370" s="1113">
        <f t="shared" si="13"/>
        <v>0</v>
      </c>
      <c r="E370" s="1113">
        <f t="shared" si="13"/>
        <v>0</v>
      </c>
      <c r="F370" s="1113">
        <f t="shared" si="13"/>
        <v>0</v>
      </c>
    </row>
    <row r="371" spans="2:6" ht="15.75" thickBot="1" x14ac:dyDescent="0.3">
      <c r="B371" s="1108" t="s">
        <v>442</v>
      </c>
      <c r="C371" s="1149">
        <f>C372+C373</f>
        <v>0</v>
      </c>
      <c r="D371" s="1149">
        <f>D372+D373</f>
        <v>0</v>
      </c>
      <c r="E371" s="1149">
        <f>E372+E373</f>
        <v>0</v>
      </c>
      <c r="F371" s="1149">
        <f>F372+F373</f>
        <v>0</v>
      </c>
    </row>
    <row r="372" spans="2:6" ht="15.75" thickBot="1" x14ac:dyDescent="0.3">
      <c r="B372" s="1111" t="s">
        <v>437</v>
      </c>
      <c r="C372" s="1110">
        <f t="shared" ref="C372:F373" si="14">C62+C99+C136</f>
        <v>0</v>
      </c>
      <c r="D372" s="1110">
        <f t="shared" si="14"/>
        <v>0</v>
      </c>
      <c r="E372" s="1110">
        <f t="shared" si="14"/>
        <v>0</v>
      </c>
      <c r="F372" s="1110">
        <f t="shared" si="14"/>
        <v>0</v>
      </c>
    </row>
    <row r="373" spans="2:6" ht="15.75" thickBot="1" x14ac:dyDescent="0.3">
      <c r="B373" s="1111" t="s">
        <v>477</v>
      </c>
      <c r="C373" s="1113">
        <f t="shared" si="14"/>
        <v>0</v>
      </c>
      <c r="D373" s="1113">
        <f t="shared" si="14"/>
        <v>0</v>
      </c>
      <c r="E373" s="1113">
        <f t="shared" si="14"/>
        <v>0</v>
      </c>
      <c r="F373" s="1113">
        <f t="shared" si="14"/>
        <v>0</v>
      </c>
    </row>
    <row r="374" spans="2:6" ht="15.75" thickBot="1" x14ac:dyDescent="0.3">
      <c r="B374" s="1108" t="s">
        <v>443</v>
      </c>
      <c r="C374" s="1149">
        <f>C375+C376</f>
        <v>0</v>
      </c>
      <c r="D374" s="1149">
        <f>D375+D376</f>
        <v>0</v>
      </c>
      <c r="E374" s="1149">
        <f>E375+E376</f>
        <v>0</v>
      </c>
      <c r="F374" s="1149">
        <f>F375+F376</f>
        <v>0</v>
      </c>
    </row>
    <row r="375" spans="2:6" ht="15.75" thickBot="1" x14ac:dyDescent="0.3">
      <c r="B375" s="1111" t="s">
        <v>437</v>
      </c>
      <c r="C375" s="1110">
        <f t="shared" ref="C375:F376" si="15">C65+C102+C139</f>
        <v>0</v>
      </c>
      <c r="D375" s="1110">
        <f t="shared" si="15"/>
        <v>0</v>
      </c>
      <c r="E375" s="1110">
        <f t="shared" si="15"/>
        <v>0</v>
      </c>
      <c r="F375" s="1110">
        <f t="shared" si="15"/>
        <v>0</v>
      </c>
    </row>
    <row r="376" spans="2:6" ht="15.75" thickBot="1" x14ac:dyDescent="0.3">
      <c r="B376" s="1111" t="s">
        <v>477</v>
      </c>
      <c r="C376" s="1113">
        <f t="shared" si="15"/>
        <v>0</v>
      </c>
      <c r="D376" s="1113">
        <f t="shared" si="15"/>
        <v>0</v>
      </c>
      <c r="E376" s="1113">
        <f t="shared" si="15"/>
        <v>0</v>
      </c>
      <c r="F376" s="1113">
        <f t="shared" si="15"/>
        <v>0</v>
      </c>
    </row>
    <row r="377" spans="2:6" ht="30.75" thickBot="1" x14ac:dyDescent="0.3">
      <c r="B377" s="1108" t="s">
        <v>444</v>
      </c>
      <c r="C377" s="1149">
        <f>C104+C67</f>
        <v>200</v>
      </c>
      <c r="D377" s="1149">
        <f>D104+D67</f>
        <v>0</v>
      </c>
      <c r="E377" s="1149">
        <f>E104+E67</f>
        <v>0</v>
      </c>
      <c r="F377" s="1149">
        <f>F104+F67</f>
        <v>0</v>
      </c>
    </row>
    <row r="378" spans="2:6" ht="15.75" thickBot="1" x14ac:dyDescent="0.3">
      <c r="B378" s="1111" t="s">
        <v>437</v>
      </c>
      <c r="C378" s="1110">
        <f>C68+C105+C142</f>
        <v>200</v>
      </c>
      <c r="D378" s="1110">
        <v>0</v>
      </c>
      <c r="E378" s="1110">
        <v>0</v>
      </c>
      <c r="F378" s="1110">
        <v>0</v>
      </c>
    </row>
    <row r="379" spans="2:6" ht="15.75" thickBot="1" x14ac:dyDescent="0.3">
      <c r="B379" s="1111" t="s">
        <v>477</v>
      </c>
      <c r="C379" s="1113">
        <f>C69+C106+C143</f>
        <v>0</v>
      </c>
      <c r="D379" s="1113">
        <f>D69+D106+D143</f>
        <v>0</v>
      </c>
      <c r="E379" s="1113">
        <f>E69+E106+E143</f>
        <v>0</v>
      </c>
      <c r="F379" s="1113">
        <f>F69+F106+F143</f>
        <v>0</v>
      </c>
    </row>
    <row r="380" spans="2:6" ht="15.75" thickBot="1" x14ac:dyDescent="0.3">
      <c r="B380" s="1108" t="s">
        <v>479</v>
      </c>
      <c r="C380" s="1149">
        <f>C381+C382+C383+C384</f>
        <v>0</v>
      </c>
      <c r="D380" s="1149">
        <f>D381+D382+D383+D384</f>
        <v>0</v>
      </c>
      <c r="E380" s="1149">
        <f>E381+E382+E383+E384</f>
        <v>0</v>
      </c>
      <c r="F380" s="1149">
        <f>F381+F382+F383+F384</f>
        <v>0</v>
      </c>
    </row>
    <row r="381" spans="2:6" ht="15.75" thickBot="1" x14ac:dyDescent="0.3">
      <c r="B381" s="1111" t="s">
        <v>437</v>
      </c>
      <c r="C381" s="1110">
        <f t="shared" ref="C381:F384" si="16">C165+C190+C215+C241+C270+C295+C320+C346</f>
        <v>0</v>
      </c>
      <c r="D381" s="1110">
        <f t="shared" si="16"/>
        <v>0</v>
      </c>
      <c r="E381" s="1110">
        <f t="shared" si="16"/>
        <v>0</v>
      </c>
      <c r="F381" s="1110">
        <f t="shared" si="16"/>
        <v>0</v>
      </c>
    </row>
    <row r="382" spans="2:6" ht="15.75" thickBot="1" x14ac:dyDescent="0.3">
      <c r="B382" s="1111" t="s">
        <v>480</v>
      </c>
      <c r="C382" s="1110">
        <f t="shared" si="16"/>
        <v>0</v>
      </c>
      <c r="D382" s="1110">
        <f t="shared" si="16"/>
        <v>0</v>
      </c>
      <c r="E382" s="1110">
        <f t="shared" si="16"/>
        <v>0</v>
      </c>
      <c r="F382" s="1110">
        <f t="shared" si="16"/>
        <v>0</v>
      </c>
    </row>
    <row r="383" spans="2:6" ht="15.75" thickBot="1" x14ac:dyDescent="0.3">
      <c r="B383" s="1111" t="s">
        <v>454</v>
      </c>
      <c r="C383" s="1110">
        <f t="shared" si="16"/>
        <v>0</v>
      </c>
      <c r="D383" s="1110">
        <f t="shared" si="16"/>
        <v>0</v>
      </c>
      <c r="E383" s="1110">
        <f t="shared" si="16"/>
        <v>0</v>
      </c>
      <c r="F383" s="1110">
        <f t="shared" si="16"/>
        <v>0</v>
      </c>
    </row>
    <row r="384" spans="2:6" ht="15.75" thickBot="1" x14ac:dyDescent="0.3">
      <c r="B384" s="1111" t="s">
        <v>455</v>
      </c>
      <c r="C384" s="1110">
        <f t="shared" si="16"/>
        <v>0</v>
      </c>
      <c r="D384" s="1110">
        <f t="shared" si="16"/>
        <v>0</v>
      </c>
      <c r="E384" s="1110">
        <f t="shared" si="16"/>
        <v>0</v>
      </c>
      <c r="F384" s="1110">
        <f t="shared" si="16"/>
        <v>0</v>
      </c>
    </row>
    <row r="385" spans="2:6" ht="15.75" thickBot="1" x14ac:dyDescent="0.3">
      <c r="B385" s="1108" t="s">
        <v>481</v>
      </c>
      <c r="C385" s="1149">
        <f>C386+C387+C388+C389</f>
        <v>2000</v>
      </c>
      <c r="D385" s="1149">
        <f>D386+D387+D388+D389</f>
        <v>5000</v>
      </c>
      <c r="E385" s="1149">
        <f>E386+E387+E388+E389</f>
        <v>5000</v>
      </c>
      <c r="F385" s="1149">
        <v>5000</v>
      </c>
    </row>
    <row r="386" spans="2:6" ht="15.75" thickBot="1" x14ac:dyDescent="0.3">
      <c r="B386" s="1111" t="s">
        <v>437</v>
      </c>
      <c r="C386" s="1110">
        <f t="shared" ref="C386:F389" si="17">C170+C195+C220+C246+C275+C300+C325+C351</f>
        <v>2000</v>
      </c>
      <c r="D386" s="1110">
        <f t="shared" si="17"/>
        <v>5000</v>
      </c>
      <c r="E386" s="1110">
        <v>5000</v>
      </c>
      <c r="F386" s="1110">
        <v>5000</v>
      </c>
    </row>
    <row r="387" spans="2:6" ht="15.75" thickBot="1" x14ac:dyDescent="0.3">
      <c r="B387" s="1111" t="s">
        <v>480</v>
      </c>
      <c r="C387" s="1110">
        <f t="shared" si="17"/>
        <v>0</v>
      </c>
      <c r="D387" s="1110">
        <f t="shared" si="17"/>
        <v>0</v>
      </c>
      <c r="E387" s="1110">
        <f t="shared" si="17"/>
        <v>0</v>
      </c>
      <c r="F387" s="1110">
        <f t="shared" si="17"/>
        <v>0</v>
      </c>
    </row>
    <row r="388" spans="2:6" ht="15.75" thickBot="1" x14ac:dyDescent="0.3">
      <c r="B388" s="1111" t="s">
        <v>454</v>
      </c>
      <c r="C388" s="1110">
        <f t="shared" si="17"/>
        <v>0</v>
      </c>
      <c r="D388" s="1110">
        <f t="shared" si="17"/>
        <v>0</v>
      </c>
      <c r="E388" s="1110">
        <f t="shared" si="17"/>
        <v>0</v>
      </c>
      <c r="F388" s="1110">
        <f t="shared" si="17"/>
        <v>0</v>
      </c>
    </row>
    <row r="389" spans="2:6" ht="15.75" thickBot="1" x14ac:dyDescent="0.3">
      <c r="B389" s="1111" t="s">
        <v>455</v>
      </c>
      <c r="C389" s="1110">
        <f t="shared" si="17"/>
        <v>0</v>
      </c>
      <c r="D389" s="1110">
        <f t="shared" si="17"/>
        <v>0</v>
      </c>
      <c r="E389" s="1110">
        <f t="shared" si="17"/>
        <v>0</v>
      </c>
      <c r="F389" s="1110">
        <f t="shared" si="17"/>
        <v>0</v>
      </c>
    </row>
    <row r="390" spans="2:6" ht="15.75" thickBot="1" x14ac:dyDescent="0.3">
      <c r="B390" s="1120" t="s">
        <v>482</v>
      </c>
      <c r="C390" s="1150">
        <f>IF(C358-C357=0,0,"Error")</f>
        <v>0</v>
      </c>
      <c r="D390" s="1150">
        <f>IF(D358-D357=0,0,"Error")</f>
        <v>0</v>
      </c>
      <c r="E390" s="1150">
        <f>IF(E358-E357=0,0,"Error")</f>
        <v>0</v>
      </c>
      <c r="F390" s="1150">
        <f>IF(F358-F357=0,0,"Error")</f>
        <v>0</v>
      </c>
    </row>
    <row r="391" spans="2:6" x14ac:dyDescent="0.25">
      <c r="B391" s="1151"/>
      <c r="C391" s="1152"/>
      <c r="D391" s="1152"/>
      <c r="E391" s="1152"/>
      <c r="F391" s="1152"/>
    </row>
  </sheetData>
  <mergeCells count="92">
    <mergeCell ref="C24:F24"/>
    <mergeCell ref="A2:G2"/>
    <mergeCell ref="B3:F3"/>
    <mergeCell ref="C5:F5"/>
    <mergeCell ref="C6:F6"/>
    <mergeCell ref="C7:F7"/>
    <mergeCell ref="B8:F8"/>
    <mergeCell ref="B9:F11"/>
    <mergeCell ref="C12:F12"/>
    <mergeCell ref="B13:B14"/>
    <mergeCell ref="C19:F19"/>
    <mergeCell ref="B20:F20"/>
    <mergeCell ref="C74:F74"/>
    <mergeCell ref="B25:F25"/>
    <mergeCell ref="B33:F33"/>
    <mergeCell ref="B34:F34"/>
    <mergeCell ref="C35:F35"/>
    <mergeCell ref="C36:F36"/>
    <mergeCell ref="C37:F37"/>
    <mergeCell ref="B38:B39"/>
    <mergeCell ref="B46:F46"/>
    <mergeCell ref="B47:B48"/>
    <mergeCell ref="C72:F72"/>
    <mergeCell ref="C73:F73"/>
    <mergeCell ref="C148:F148"/>
    <mergeCell ref="B75:B76"/>
    <mergeCell ref="B83:F83"/>
    <mergeCell ref="B84:B85"/>
    <mergeCell ref="C109:F109"/>
    <mergeCell ref="C110:F110"/>
    <mergeCell ref="C111:F111"/>
    <mergeCell ref="B112:B113"/>
    <mergeCell ref="B120:F120"/>
    <mergeCell ref="B121:B122"/>
    <mergeCell ref="B146:F146"/>
    <mergeCell ref="B147:F147"/>
    <mergeCell ref="B178:B179"/>
    <mergeCell ref="E149:F149"/>
    <mergeCell ref="H149:L151"/>
    <mergeCell ref="C150:F150"/>
    <mergeCell ref="C151:F151"/>
    <mergeCell ref="C152:F152"/>
    <mergeCell ref="B153:B154"/>
    <mergeCell ref="B161:F161"/>
    <mergeCell ref="B162:B163"/>
    <mergeCell ref="E175:F175"/>
    <mergeCell ref="C176:F176"/>
    <mergeCell ref="C177:F177"/>
    <mergeCell ref="B229:B230"/>
    <mergeCell ref="B186:F186"/>
    <mergeCell ref="B187:B188"/>
    <mergeCell ref="E200:F200"/>
    <mergeCell ref="C201:F201"/>
    <mergeCell ref="C202:F202"/>
    <mergeCell ref="B203:B204"/>
    <mergeCell ref="B211:F211"/>
    <mergeCell ref="B212:B213"/>
    <mergeCell ref="C225:F225"/>
    <mergeCell ref="C227:F227"/>
    <mergeCell ref="C228:F228"/>
    <mergeCell ref="B266:F266"/>
    <mergeCell ref="B237:F237"/>
    <mergeCell ref="B238:B239"/>
    <mergeCell ref="B251:F251"/>
    <mergeCell ref="B252:F252"/>
    <mergeCell ref="C253:F253"/>
    <mergeCell ref="E254:F254"/>
    <mergeCell ref="H254:L256"/>
    <mergeCell ref="C255:F255"/>
    <mergeCell ref="C256:F256"/>
    <mergeCell ref="C257:F257"/>
    <mergeCell ref="B258:B259"/>
    <mergeCell ref="B316:F316"/>
    <mergeCell ref="B267:B268"/>
    <mergeCell ref="E280:F280"/>
    <mergeCell ref="C281:F281"/>
    <mergeCell ref="C282:F282"/>
    <mergeCell ref="B283:B284"/>
    <mergeCell ref="B291:F291"/>
    <mergeCell ref="B292:B293"/>
    <mergeCell ref="E305:F305"/>
    <mergeCell ref="C306:F306"/>
    <mergeCell ref="C307:F307"/>
    <mergeCell ref="B308:B309"/>
    <mergeCell ref="B342:F342"/>
    <mergeCell ref="B343:B344"/>
    <mergeCell ref="B317:B318"/>
    <mergeCell ref="C330:F330"/>
    <mergeCell ref="E331:F331"/>
    <mergeCell ref="C332:F332"/>
    <mergeCell ref="C333:F333"/>
    <mergeCell ref="B334:B335"/>
  </mergeCells>
  <pageMargins left="0.7" right="0.7" top="0.75" bottom="0.75" header="0.3" footer="0.3"/>
  <pageSetup scale="8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577"/>
  <sheetViews>
    <sheetView view="pageBreakPreview" topLeftCell="B561" zoomScale="60" zoomScaleNormal="100" workbookViewId="0">
      <selection activeCell="M595" sqref="M595"/>
    </sheetView>
  </sheetViews>
  <sheetFormatPr defaultRowHeight="15" x14ac:dyDescent="0.25"/>
  <cols>
    <col min="1" max="1" width="13.28515625" hidden="1"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
      <c r="B1" s="1"/>
      <c r="C1" s="1658" t="s">
        <v>0</v>
      </c>
      <c r="D1" s="1659"/>
      <c r="E1" s="1659"/>
      <c r="F1" s="1659"/>
      <c r="G1" s="1659"/>
      <c r="H1" s="1"/>
      <c r="I1" s="1"/>
      <c r="J1" s="1"/>
      <c r="K1" s="1"/>
    </row>
    <row r="2" spans="1:11" ht="24.95" customHeight="1" x14ac:dyDescent="0.25">
      <c r="A2" s="1"/>
      <c r="B2" s="1"/>
      <c r="C2" s="1660" t="s">
        <v>1</v>
      </c>
      <c r="D2" s="1661"/>
      <c r="E2" s="1661"/>
      <c r="F2" s="1661"/>
      <c r="G2" s="1661"/>
      <c r="H2" s="1"/>
      <c r="I2" s="1"/>
      <c r="J2" s="1"/>
      <c r="K2" s="1"/>
    </row>
    <row r="3" spans="1:11" ht="14.1" customHeight="1" x14ac:dyDescent="0.25">
      <c r="A3" s="1"/>
      <c r="B3" s="1"/>
      <c r="C3" s="2" t="s">
        <v>2</v>
      </c>
      <c r="D3" s="1650" t="s">
        <v>3</v>
      </c>
      <c r="E3" s="1651"/>
      <c r="F3" s="1651"/>
      <c r="G3" s="1651"/>
      <c r="H3" s="1"/>
      <c r="I3" s="1"/>
      <c r="J3" s="1"/>
      <c r="K3" s="1"/>
    </row>
    <row r="4" spans="1:11" ht="14.1" customHeight="1" x14ac:dyDescent="0.25">
      <c r="A4" s="1"/>
      <c r="B4" s="1"/>
      <c r="C4" s="2" t="s">
        <v>4</v>
      </c>
      <c r="D4" s="1650" t="s">
        <v>5</v>
      </c>
      <c r="E4" s="1651"/>
      <c r="F4" s="1651"/>
      <c r="G4" s="1651"/>
      <c r="H4" s="1"/>
      <c r="I4" s="1"/>
      <c r="J4" s="1"/>
      <c r="K4" s="1"/>
    </row>
    <row r="5" spans="1:11" ht="14.1" customHeight="1" x14ac:dyDescent="0.25">
      <c r="A5" s="1"/>
      <c r="B5" s="1"/>
      <c r="C5" s="2" t="s">
        <v>6</v>
      </c>
      <c r="D5" s="1650" t="s">
        <v>7</v>
      </c>
      <c r="E5" s="1651"/>
      <c r="F5" s="1651"/>
      <c r="G5" s="1651"/>
      <c r="H5" s="1"/>
      <c r="I5" s="1"/>
      <c r="J5" s="1"/>
      <c r="K5" s="1"/>
    </row>
    <row r="6" spans="1:11" ht="14.1" customHeight="1" x14ac:dyDescent="0.25">
      <c r="A6" s="1"/>
      <c r="B6" s="1"/>
      <c r="C6" s="2" t="s">
        <v>8</v>
      </c>
      <c r="D6" s="1650" t="s">
        <v>9</v>
      </c>
      <c r="E6" s="1651"/>
      <c r="F6" s="1651"/>
      <c r="G6" s="1651"/>
      <c r="H6" s="1"/>
      <c r="I6" s="1"/>
      <c r="J6" s="1"/>
      <c r="K6" s="1"/>
    </row>
    <row r="7" spans="1:11" ht="14.1" customHeight="1" x14ac:dyDescent="0.25">
      <c r="A7" s="1"/>
      <c r="B7" s="1"/>
      <c r="C7" s="2" t="s">
        <v>10</v>
      </c>
      <c r="D7" s="1652" t="s">
        <v>11</v>
      </c>
      <c r="E7" s="1653"/>
      <c r="F7" s="1653"/>
      <c r="G7" s="1653"/>
      <c r="H7" s="1"/>
      <c r="I7" s="1"/>
      <c r="J7" s="1"/>
      <c r="K7" s="1"/>
    </row>
    <row r="8" spans="1:11" ht="14.1" customHeight="1" x14ac:dyDescent="0.25">
      <c r="A8" s="1"/>
      <c r="B8" s="1"/>
      <c r="C8" s="1654" t="s">
        <v>12</v>
      </c>
      <c r="D8" s="1655"/>
      <c r="E8" s="1655"/>
      <c r="F8" s="1655"/>
      <c r="G8" s="1655"/>
      <c r="H8" s="1"/>
      <c r="I8" s="1"/>
      <c r="J8" s="1"/>
      <c r="K8" s="1"/>
    </row>
    <row r="9" spans="1:11" ht="30.95" customHeight="1" x14ac:dyDescent="0.25">
      <c r="A9" s="1"/>
      <c r="B9" s="1"/>
      <c r="C9" s="1656" t="s">
        <v>13</v>
      </c>
      <c r="D9" s="1657"/>
      <c r="E9" s="1657"/>
      <c r="F9" s="1657"/>
      <c r="G9" s="1657"/>
      <c r="H9" s="1"/>
      <c r="I9" s="1"/>
      <c r="J9" s="1"/>
      <c r="K9" s="1"/>
    </row>
    <row r="10" spans="1:11" ht="27" customHeight="1" x14ac:dyDescent="0.25">
      <c r="A10" s="1"/>
      <c r="B10" s="1"/>
      <c r="C10" s="3" t="s">
        <v>14</v>
      </c>
      <c r="D10" s="1648" t="s">
        <v>15</v>
      </c>
      <c r="E10" s="1649"/>
      <c r="F10" s="1649"/>
      <c r="G10" s="1649"/>
      <c r="H10" s="1"/>
      <c r="I10" s="1"/>
      <c r="J10" s="1"/>
      <c r="K10" s="1"/>
    </row>
    <row r="11" spans="1:11" ht="26.1" customHeight="1" x14ac:dyDescent="0.25">
      <c r="A11" s="1"/>
      <c r="B11" s="1"/>
      <c r="C11" s="3" t="s">
        <v>16</v>
      </c>
      <c r="D11" s="1648" t="s">
        <v>17</v>
      </c>
      <c r="E11" s="1649"/>
      <c r="F11" s="1649"/>
      <c r="G11" s="1649"/>
      <c r="H11" s="1"/>
      <c r="I11" s="1"/>
      <c r="J11" s="1"/>
      <c r="K11" s="1"/>
    </row>
    <row r="12" spans="1:11" ht="14.1" customHeight="1" x14ac:dyDescent="0.25">
      <c r="A12" s="1"/>
      <c r="B12" s="1"/>
      <c r="C12" s="1640" t="s">
        <v>18</v>
      </c>
      <c r="D12" s="1641"/>
      <c r="E12" s="1641"/>
      <c r="F12" s="1641"/>
      <c r="G12" s="1641"/>
      <c r="H12" s="1"/>
      <c r="I12" s="1"/>
      <c r="J12" s="1"/>
      <c r="K12" s="1"/>
    </row>
    <row r="13" spans="1:11" ht="14.1" customHeight="1" x14ac:dyDescent="0.25">
      <c r="A13" s="1"/>
      <c r="B13" s="1"/>
      <c r="C13" s="4" t="s">
        <v>18</v>
      </c>
      <c r="D13" s="1640" t="s">
        <v>18</v>
      </c>
      <c r="E13" s="1641"/>
      <c r="F13" s="1641"/>
      <c r="G13" s="1641"/>
      <c r="H13" s="1"/>
      <c r="I13" s="1"/>
      <c r="J13" s="1"/>
      <c r="K13" s="1"/>
    </row>
    <row r="14" spans="1:11" ht="14.1" customHeight="1" x14ac:dyDescent="0.25">
      <c r="A14" s="1"/>
      <c r="B14" s="1"/>
      <c r="C14" s="5" t="s">
        <v>19</v>
      </c>
      <c r="D14" s="1642" t="s">
        <v>18</v>
      </c>
      <c r="E14" s="1643"/>
      <c r="F14" s="1643"/>
      <c r="G14" s="1643"/>
      <c r="H14" s="1"/>
      <c r="I14" s="1"/>
      <c r="J14" s="1"/>
      <c r="K14" s="1"/>
    </row>
    <row r="15" spans="1:11" ht="14.1" customHeight="1" x14ac:dyDescent="0.25">
      <c r="A15" s="1"/>
      <c r="B15" s="1"/>
      <c r="C15" s="6" t="s">
        <v>20</v>
      </c>
      <c r="D15" s="1644" t="s">
        <v>18</v>
      </c>
      <c r="E15" s="1645"/>
      <c r="F15" s="1645"/>
      <c r="G15" s="1645"/>
      <c r="H15" s="1"/>
      <c r="I15" s="1"/>
      <c r="J15" s="1"/>
      <c r="K15" s="1"/>
    </row>
    <row r="16" spans="1:11" ht="14.1" customHeight="1" x14ac:dyDescent="0.25">
      <c r="A16" s="1"/>
      <c r="B16" s="1"/>
      <c r="C16" s="6" t="s">
        <v>21</v>
      </c>
      <c r="D16" s="1644" t="s">
        <v>18</v>
      </c>
      <c r="E16" s="1645"/>
      <c r="F16" s="1645"/>
      <c r="G16" s="1645"/>
      <c r="H16" s="1"/>
      <c r="I16" s="1"/>
      <c r="J16" s="1"/>
      <c r="K16" s="1"/>
    </row>
    <row r="17" spans="1:11" ht="15" customHeight="1" x14ac:dyDescent="0.25">
      <c r="A17" s="1"/>
      <c r="B17" s="1"/>
      <c r="C17" s="7"/>
      <c r="D17" s="8">
        <v>2023</v>
      </c>
      <c r="E17" s="8">
        <v>2024</v>
      </c>
      <c r="F17" s="8">
        <v>2025</v>
      </c>
      <c r="G17" s="8">
        <v>2026</v>
      </c>
      <c r="H17" s="1"/>
      <c r="I17" s="1"/>
      <c r="J17" s="1"/>
      <c r="K17" s="1"/>
    </row>
    <row r="18" spans="1:11" ht="15" customHeight="1" x14ac:dyDescent="0.25">
      <c r="A18" s="1"/>
      <c r="B18" s="1"/>
      <c r="C18" s="9"/>
      <c r="D18" s="10" t="s">
        <v>22</v>
      </c>
      <c r="E18" s="10" t="s">
        <v>23</v>
      </c>
      <c r="F18" s="10" t="s">
        <v>23</v>
      </c>
      <c r="G18" s="10" t="s">
        <v>23</v>
      </c>
      <c r="H18" s="1"/>
      <c r="I18" s="1"/>
      <c r="J18" s="1"/>
      <c r="K18" s="1"/>
    </row>
    <row r="19" spans="1:11" ht="14.1" customHeight="1" x14ac:dyDescent="0.25">
      <c r="A19" s="1"/>
      <c r="B19" s="1"/>
      <c r="C19" s="1646" t="s">
        <v>24</v>
      </c>
      <c r="D19" s="1647"/>
      <c r="E19" s="1647"/>
      <c r="F19" s="1647"/>
      <c r="G19" s="1647"/>
      <c r="H19" s="1"/>
      <c r="I19" s="1"/>
      <c r="J19" s="1"/>
      <c r="K19" s="1"/>
    </row>
    <row r="20" spans="1:11" ht="14.1" customHeight="1" x14ac:dyDescent="0.25">
      <c r="A20" s="1"/>
      <c r="B20" s="1"/>
      <c r="C20" s="7"/>
      <c r="D20" s="8">
        <v>2023</v>
      </c>
      <c r="E20" s="8">
        <v>2024</v>
      </c>
      <c r="F20" s="8">
        <v>2025</v>
      </c>
      <c r="G20" s="8">
        <v>2026</v>
      </c>
      <c r="H20" s="1"/>
      <c r="I20" s="1"/>
      <c r="J20" s="1"/>
      <c r="K20" s="1"/>
    </row>
    <row r="21" spans="1:11" ht="14.1" customHeight="1" x14ac:dyDescent="0.25">
      <c r="A21" s="1"/>
      <c r="B21" s="1"/>
      <c r="C21" s="9"/>
      <c r="D21" s="10" t="s">
        <v>22</v>
      </c>
      <c r="E21" s="10" t="s">
        <v>23</v>
      </c>
      <c r="F21" s="10" t="s">
        <v>23</v>
      </c>
      <c r="G21" s="10" t="s">
        <v>23</v>
      </c>
      <c r="H21" s="1"/>
      <c r="I21" s="1"/>
      <c r="J21" s="1"/>
      <c r="K21" s="1"/>
    </row>
    <row r="22" spans="1:11" ht="14.1" customHeight="1" x14ac:dyDescent="0.25">
      <c r="A22" s="1"/>
      <c r="B22" s="1"/>
      <c r="C22" s="11" t="s">
        <v>25</v>
      </c>
      <c r="D22" s="12" t="s">
        <v>18</v>
      </c>
      <c r="E22" s="12" t="s">
        <v>18</v>
      </c>
      <c r="F22" s="12" t="s">
        <v>18</v>
      </c>
      <c r="G22" s="12" t="s">
        <v>18</v>
      </c>
      <c r="H22" s="1"/>
      <c r="I22" s="1"/>
      <c r="J22" s="1"/>
      <c r="K22" s="1"/>
    </row>
    <row r="23" spans="1:11" ht="27" customHeight="1" x14ac:dyDescent="0.25">
      <c r="A23" s="1"/>
      <c r="B23" s="1"/>
      <c r="C23" s="3" t="s">
        <v>14</v>
      </c>
      <c r="D23" s="1648" t="s">
        <v>26</v>
      </c>
      <c r="E23" s="1649"/>
      <c r="F23" s="1649"/>
      <c r="G23" s="1649"/>
      <c r="H23" s="1"/>
      <c r="I23" s="1"/>
      <c r="J23" s="1"/>
      <c r="K23" s="1"/>
    </row>
    <row r="24" spans="1:11" ht="26.1" customHeight="1" x14ac:dyDescent="0.25">
      <c r="A24" s="1"/>
      <c r="B24" s="1"/>
      <c r="C24" s="3" t="s">
        <v>16</v>
      </c>
      <c r="D24" s="1648" t="s">
        <v>18</v>
      </c>
      <c r="E24" s="1649"/>
      <c r="F24" s="1649"/>
      <c r="G24" s="1649"/>
      <c r="H24" s="1"/>
      <c r="I24" s="1"/>
      <c r="J24" s="1"/>
      <c r="K24" s="1"/>
    </row>
    <row r="25" spans="1:11" ht="14.1" customHeight="1" x14ac:dyDescent="0.25">
      <c r="A25" s="1"/>
      <c r="B25" s="1"/>
      <c r="C25" s="1640" t="s">
        <v>27</v>
      </c>
      <c r="D25" s="1641"/>
      <c r="E25" s="1641"/>
      <c r="F25" s="1641"/>
      <c r="G25" s="1641"/>
      <c r="H25" s="1"/>
      <c r="I25" s="1"/>
      <c r="J25" s="1"/>
      <c r="K25" s="1"/>
    </row>
    <row r="26" spans="1:11" ht="14.1" customHeight="1" x14ac:dyDescent="0.25">
      <c r="A26" s="1"/>
      <c r="B26" s="1"/>
      <c r="C26" s="4" t="s">
        <v>28</v>
      </c>
      <c r="D26" s="1640" t="s">
        <v>29</v>
      </c>
      <c r="E26" s="1641"/>
      <c r="F26" s="1641"/>
      <c r="G26" s="1641"/>
      <c r="H26" s="1"/>
      <c r="I26" s="1"/>
      <c r="J26" s="1"/>
      <c r="K26" s="1"/>
    </row>
    <row r="27" spans="1:11" ht="27" customHeight="1" x14ac:dyDescent="0.25">
      <c r="A27" s="1"/>
      <c r="B27" s="1"/>
      <c r="C27" s="5" t="s">
        <v>19</v>
      </c>
      <c r="D27" s="1642" t="s">
        <v>30</v>
      </c>
      <c r="E27" s="1643"/>
      <c r="F27" s="1643"/>
      <c r="G27" s="1643"/>
      <c r="H27" s="1"/>
      <c r="I27" s="1"/>
      <c r="J27" s="1"/>
      <c r="K27" s="1"/>
    </row>
    <row r="28" spans="1:11" ht="27" customHeight="1" x14ac:dyDescent="0.25">
      <c r="A28" s="1"/>
      <c r="B28" s="1"/>
      <c r="C28" s="6" t="s">
        <v>20</v>
      </c>
      <c r="D28" s="1644" t="s">
        <v>31</v>
      </c>
      <c r="E28" s="1645"/>
      <c r="F28" s="1645"/>
      <c r="G28" s="1645"/>
      <c r="H28" s="1"/>
      <c r="I28" s="1"/>
      <c r="J28" s="1"/>
      <c r="K28" s="1"/>
    </row>
    <row r="29" spans="1:11" ht="27" customHeight="1" x14ac:dyDescent="0.25">
      <c r="A29" s="1"/>
      <c r="B29" s="1"/>
      <c r="C29" s="6" t="s">
        <v>21</v>
      </c>
      <c r="D29" s="1644" t="s">
        <v>32</v>
      </c>
      <c r="E29" s="1645"/>
      <c r="F29" s="1645"/>
      <c r="G29" s="1645"/>
      <c r="H29" s="1"/>
      <c r="I29" s="1"/>
      <c r="J29" s="1"/>
      <c r="K29" s="1"/>
    </row>
    <row r="30" spans="1:11" ht="15" customHeight="1" x14ac:dyDescent="0.25">
      <c r="A30" s="1"/>
      <c r="B30" s="1"/>
      <c r="C30" s="7"/>
      <c r="D30" s="8">
        <v>2023</v>
      </c>
      <c r="E30" s="8">
        <v>2024</v>
      </c>
      <c r="F30" s="8">
        <v>2025</v>
      </c>
      <c r="G30" s="8">
        <v>2026</v>
      </c>
      <c r="H30" s="1"/>
      <c r="I30" s="1"/>
      <c r="J30" s="1"/>
      <c r="K30" s="1"/>
    </row>
    <row r="31" spans="1:11" ht="15" customHeight="1" x14ac:dyDescent="0.25">
      <c r="A31" s="1"/>
      <c r="B31" s="1"/>
      <c r="C31" s="9"/>
      <c r="D31" s="10" t="s">
        <v>22</v>
      </c>
      <c r="E31" s="10" t="s">
        <v>23</v>
      </c>
      <c r="F31" s="10" t="s">
        <v>23</v>
      </c>
      <c r="G31" s="10" t="s">
        <v>23</v>
      </c>
      <c r="H31" s="1"/>
      <c r="I31" s="1"/>
      <c r="J31" s="1"/>
      <c r="K31" s="1"/>
    </row>
    <row r="32" spans="1:11" ht="14.1" customHeight="1" x14ac:dyDescent="0.25">
      <c r="A32" s="1"/>
      <c r="B32" s="1"/>
      <c r="C32" s="13" t="s">
        <v>33</v>
      </c>
      <c r="D32" s="14" t="s">
        <v>34</v>
      </c>
      <c r="E32" s="14" t="s">
        <v>34</v>
      </c>
      <c r="F32" s="14" t="s">
        <v>34</v>
      </c>
      <c r="G32" s="14" t="s">
        <v>34</v>
      </c>
      <c r="H32" s="1"/>
      <c r="I32" s="1"/>
      <c r="J32" s="1"/>
      <c r="K32" s="1"/>
    </row>
    <row r="33" spans="1:11" ht="14.1" customHeight="1" x14ac:dyDescent="0.25">
      <c r="A33" s="1"/>
      <c r="B33" s="1"/>
      <c r="C33" s="13" t="s">
        <v>35</v>
      </c>
      <c r="D33" s="14" t="s">
        <v>36</v>
      </c>
      <c r="E33" s="14" t="s">
        <v>37</v>
      </c>
      <c r="F33" s="14" t="s">
        <v>38</v>
      </c>
      <c r="G33" s="14" t="s">
        <v>39</v>
      </c>
      <c r="H33" s="1"/>
      <c r="I33" s="1"/>
      <c r="J33" s="1"/>
      <c r="K33" s="1"/>
    </row>
    <row r="34" spans="1:11" ht="14.1" customHeight="1" x14ac:dyDescent="0.25">
      <c r="A34" s="1"/>
      <c r="B34" s="1"/>
      <c r="C34" s="13" t="s">
        <v>40</v>
      </c>
      <c r="D34" s="14" t="s">
        <v>36</v>
      </c>
      <c r="E34" s="14" t="s">
        <v>37</v>
      </c>
      <c r="F34" s="14" t="s">
        <v>38</v>
      </c>
      <c r="G34" s="14" t="s">
        <v>39</v>
      </c>
      <c r="H34" s="1"/>
      <c r="I34" s="1"/>
      <c r="J34" s="1"/>
      <c r="K34" s="1"/>
    </row>
    <row r="35" spans="1:11" ht="14.1" customHeight="1" x14ac:dyDescent="0.25">
      <c r="A35" s="1"/>
      <c r="B35" s="1"/>
      <c r="C35" s="13" t="s">
        <v>41</v>
      </c>
      <c r="D35" s="14" t="s">
        <v>18</v>
      </c>
      <c r="E35" s="14" t="s">
        <v>42</v>
      </c>
      <c r="F35" s="14" t="s">
        <v>42</v>
      </c>
      <c r="G35" s="14" t="s">
        <v>42</v>
      </c>
      <c r="H35" s="1"/>
      <c r="I35" s="1"/>
      <c r="J35" s="1"/>
      <c r="K35" s="1"/>
    </row>
    <row r="36" spans="1:11" ht="14.1" customHeight="1" x14ac:dyDescent="0.25">
      <c r="A36" s="1"/>
      <c r="B36" s="1"/>
      <c r="C36" s="13" t="s">
        <v>43</v>
      </c>
      <c r="D36" s="14" t="s">
        <v>18</v>
      </c>
      <c r="E36" s="14" t="s">
        <v>44</v>
      </c>
      <c r="F36" s="14" t="s">
        <v>45</v>
      </c>
      <c r="G36" s="14" t="s">
        <v>46</v>
      </c>
      <c r="H36" s="1"/>
      <c r="I36" s="1"/>
      <c r="J36" s="1"/>
      <c r="K36" s="1"/>
    </row>
    <row r="37" spans="1:11" ht="14.1" customHeight="1" x14ac:dyDescent="0.25">
      <c r="A37" s="1"/>
      <c r="B37" s="1"/>
      <c r="C37" s="13" t="s">
        <v>47</v>
      </c>
      <c r="D37" s="14" t="s">
        <v>18</v>
      </c>
      <c r="E37" s="14" t="s">
        <v>44</v>
      </c>
      <c r="F37" s="14" t="s">
        <v>45</v>
      </c>
      <c r="G37" s="14" t="s">
        <v>46</v>
      </c>
      <c r="H37" s="1"/>
      <c r="I37" s="1"/>
      <c r="J37" s="1"/>
      <c r="K37" s="1"/>
    </row>
    <row r="38" spans="1:11" ht="14.1" customHeight="1" x14ac:dyDescent="0.25">
      <c r="A38" s="1"/>
      <c r="B38" s="1"/>
      <c r="C38" s="1646" t="s">
        <v>24</v>
      </c>
      <c r="D38" s="1647"/>
      <c r="E38" s="1647"/>
      <c r="F38" s="1647"/>
      <c r="G38" s="1647"/>
      <c r="H38" s="1"/>
      <c r="I38" s="1"/>
      <c r="J38" s="1"/>
      <c r="K38" s="1"/>
    </row>
    <row r="39" spans="1:11" ht="14.1" customHeight="1" x14ac:dyDescent="0.25">
      <c r="A39" s="1"/>
      <c r="B39" s="1"/>
      <c r="C39" s="7"/>
      <c r="D39" s="8">
        <v>2023</v>
      </c>
      <c r="E39" s="8">
        <v>2024</v>
      </c>
      <c r="F39" s="8">
        <v>2025</v>
      </c>
      <c r="G39" s="8">
        <v>2026</v>
      </c>
      <c r="H39" s="1"/>
      <c r="I39" s="1"/>
      <c r="J39" s="1"/>
      <c r="K39" s="1"/>
    </row>
    <row r="40" spans="1:11" ht="14.1" customHeight="1" x14ac:dyDescent="0.25">
      <c r="A40" s="1"/>
      <c r="B40" s="1"/>
      <c r="C40" s="9"/>
      <c r="D40" s="10" t="s">
        <v>22</v>
      </c>
      <c r="E40" s="10" t="s">
        <v>23</v>
      </c>
      <c r="F40" s="10" t="s">
        <v>23</v>
      </c>
      <c r="G40" s="10" t="s">
        <v>23</v>
      </c>
      <c r="H40" s="1"/>
      <c r="I40" s="1"/>
      <c r="J40" s="1"/>
      <c r="K40" s="1"/>
    </row>
    <row r="41" spans="1:11" ht="14.1" customHeight="1" x14ac:dyDescent="0.25">
      <c r="A41" s="1"/>
      <c r="B41" s="1"/>
      <c r="C41" s="15" t="s">
        <v>48</v>
      </c>
      <c r="D41" s="16">
        <v>0</v>
      </c>
      <c r="E41" s="16">
        <v>1141600000</v>
      </c>
      <c r="F41" s="16">
        <v>1141600000</v>
      </c>
      <c r="G41" s="16">
        <v>1141600000</v>
      </c>
      <c r="H41" s="1"/>
      <c r="I41" s="1"/>
      <c r="J41" s="1"/>
      <c r="K41" s="1"/>
    </row>
    <row r="42" spans="1:11" ht="14.1" customHeight="1" x14ac:dyDescent="0.25">
      <c r="A42" s="1"/>
      <c r="B42" s="1"/>
      <c r="C42" s="15" t="s">
        <v>49</v>
      </c>
      <c r="D42" s="16">
        <v>0</v>
      </c>
      <c r="E42" s="16">
        <v>1141600000</v>
      </c>
      <c r="F42" s="16">
        <v>1141600000</v>
      </c>
      <c r="G42" s="16">
        <v>1141600000</v>
      </c>
      <c r="H42" s="1"/>
      <c r="I42" s="1"/>
      <c r="J42" s="1"/>
      <c r="K42" s="1"/>
    </row>
    <row r="43" spans="1:11" ht="14.1" customHeight="1" x14ac:dyDescent="0.25">
      <c r="A43" s="1"/>
      <c r="B43" s="1"/>
      <c r="C43" s="15" t="s">
        <v>50</v>
      </c>
      <c r="D43" s="16">
        <v>0</v>
      </c>
      <c r="E43" s="16">
        <v>0</v>
      </c>
      <c r="F43" s="16">
        <v>0</v>
      </c>
      <c r="G43" s="16">
        <v>0</v>
      </c>
      <c r="H43" s="1"/>
      <c r="I43" s="1"/>
      <c r="J43" s="1"/>
      <c r="K43" s="1"/>
    </row>
    <row r="44" spans="1:11" ht="14.1" customHeight="1" x14ac:dyDescent="0.25">
      <c r="A44" s="1"/>
      <c r="B44" s="1"/>
      <c r="C44" s="15" t="s">
        <v>51</v>
      </c>
      <c r="D44" s="16">
        <v>0</v>
      </c>
      <c r="E44" s="16">
        <v>185300000</v>
      </c>
      <c r="F44" s="16">
        <v>185300000</v>
      </c>
      <c r="G44" s="16">
        <v>185300000</v>
      </c>
      <c r="H44" s="1"/>
      <c r="I44" s="1"/>
      <c r="J44" s="1"/>
      <c r="K44" s="1"/>
    </row>
    <row r="45" spans="1:11" ht="14.1" customHeight="1" x14ac:dyDescent="0.25">
      <c r="A45" s="1"/>
      <c r="B45" s="1"/>
      <c r="C45" s="15" t="s">
        <v>49</v>
      </c>
      <c r="D45" s="16">
        <v>0</v>
      </c>
      <c r="E45" s="16">
        <v>185300000</v>
      </c>
      <c r="F45" s="16">
        <v>185300000</v>
      </c>
      <c r="G45" s="16">
        <v>185300000</v>
      </c>
      <c r="H45" s="1"/>
      <c r="I45" s="1"/>
      <c r="J45" s="1"/>
      <c r="K45" s="1"/>
    </row>
    <row r="46" spans="1:11" ht="14.1" customHeight="1" x14ac:dyDescent="0.25">
      <c r="A46" s="1"/>
      <c r="B46" s="1"/>
      <c r="C46" s="15" t="s">
        <v>50</v>
      </c>
      <c r="D46" s="16">
        <v>0</v>
      </c>
      <c r="E46" s="16">
        <v>0</v>
      </c>
      <c r="F46" s="16">
        <v>0</v>
      </c>
      <c r="G46" s="16">
        <v>0</v>
      </c>
      <c r="H46" s="1"/>
      <c r="I46" s="1"/>
      <c r="J46" s="1"/>
      <c r="K46" s="1"/>
    </row>
    <row r="47" spans="1:11" ht="14.1" customHeight="1" x14ac:dyDescent="0.25">
      <c r="A47" s="1"/>
      <c r="B47" s="1"/>
      <c r="C47" s="15" t="s">
        <v>52</v>
      </c>
      <c r="D47" s="16">
        <v>0</v>
      </c>
      <c r="E47" s="16">
        <v>476800000</v>
      </c>
      <c r="F47" s="16">
        <v>480000000</v>
      </c>
      <c r="G47" s="16">
        <v>481000000</v>
      </c>
      <c r="H47" s="1"/>
      <c r="I47" s="1"/>
      <c r="J47" s="1"/>
      <c r="K47" s="1"/>
    </row>
    <row r="48" spans="1:11" ht="14.1" customHeight="1" x14ac:dyDescent="0.25">
      <c r="A48" s="1"/>
      <c r="B48" s="1"/>
      <c r="C48" s="15" t="s">
        <v>49</v>
      </c>
      <c r="D48" s="16">
        <v>0</v>
      </c>
      <c r="E48" s="16">
        <v>473800000</v>
      </c>
      <c r="F48" s="16">
        <v>477000000</v>
      </c>
      <c r="G48" s="16">
        <v>478000000</v>
      </c>
      <c r="H48" s="1"/>
      <c r="I48" s="1"/>
      <c r="J48" s="1"/>
      <c r="K48" s="1"/>
    </row>
    <row r="49" spans="1:11" ht="14.1" customHeight="1" x14ac:dyDescent="0.25">
      <c r="A49" s="1"/>
      <c r="B49" s="1"/>
      <c r="C49" s="15" t="s">
        <v>50</v>
      </c>
      <c r="D49" s="16">
        <v>0</v>
      </c>
      <c r="E49" s="16">
        <v>3000000</v>
      </c>
      <c r="F49" s="16">
        <v>3000000</v>
      </c>
      <c r="G49" s="16">
        <v>3000000</v>
      </c>
      <c r="H49" s="1"/>
      <c r="I49" s="1"/>
      <c r="J49" s="1"/>
      <c r="K49" s="1"/>
    </row>
    <row r="50" spans="1:11" ht="14.1" customHeight="1" x14ac:dyDescent="0.25">
      <c r="A50" s="1"/>
      <c r="B50" s="1"/>
      <c r="C50" s="15" t="s">
        <v>53</v>
      </c>
      <c r="D50" s="16">
        <v>0</v>
      </c>
      <c r="E50" s="16">
        <v>0</v>
      </c>
      <c r="F50" s="16">
        <v>0</v>
      </c>
      <c r="G50" s="16">
        <v>0</v>
      </c>
      <c r="H50" s="1"/>
      <c r="I50" s="1"/>
      <c r="J50" s="1"/>
      <c r="K50" s="1"/>
    </row>
    <row r="51" spans="1:11" ht="14.1" customHeight="1" x14ac:dyDescent="0.25">
      <c r="A51" s="1"/>
      <c r="B51" s="1"/>
      <c r="C51" s="15" t="s">
        <v>49</v>
      </c>
      <c r="D51" s="16">
        <v>0</v>
      </c>
      <c r="E51" s="16">
        <v>0</v>
      </c>
      <c r="F51" s="16">
        <v>0</v>
      </c>
      <c r="G51" s="16">
        <v>0</v>
      </c>
      <c r="H51" s="1"/>
      <c r="I51" s="1"/>
      <c r="J51" s="1"/>
      <c r="K51" s="1"/>
    </row>
    <row r="52" spans="1:11" ht="14.1" customHeight="1" x14ac:dyDescent="0.25">
      <c r="A52" s="1"/>
      <c r="B52" s="1"/>
      <c r="C52" s="15" t="s">
        <v>50</v>
      </c>
      <c r="D52" s="16">
        <v>0</v>
      </c>
      <c r="E52" s="16">
        <v>0</v>
      </c>
      <c r="F52" s="16">
        <v>0</v>
      </c>
      <c r="G52" s="16">
        <v>0</v>
      </c>
      <c r="H52" s="1"/>
      <c r="I52" s="1"/>
      <c r="J52" s="1"/>
      <c r="K52" s="1"/>
    </row>
    <row r="53" spans="1:11" ht="14.1" customHeight="1" x14ac:dyDescent="0.25">
      <c r="A53" s="1"/>
      <c r="B53" s="1"/>
      <c r="C53" s="15" t="s">
        <v>54</v>
      </c>
      <c r="D53" s="16">
        <v>0</v>
      </c>
      <c r="E53" s="16">
        <v>0</v>
      </c>
      <c r="F53" s="16">
        <v>0</v>
      </c>
      <c r="G53" s="16">
        <v>0</v>
      </c>
      <c r="H53" s="1"/>
      <c r="I53" s="1"/>
      <c r="J53" s="1"/>
      <c r="K53" s="1"/>
    </row>
    <row r="54" spans="1:11" ht="14.1" customHeight="1" x14ac:dyDescent="0.25">
      <c r="A54" s="1"/>
      <c r="B54" s="1"/>
      <c r="C54" s="15" t="s">
        <v>49</v>
      </c>
      <c r="D54" s="16">
        <v>0</v>
      </c>
      <c r="E54" s="16">
        <v>0</v>
      </c>
      <c r="F54" s="16">
        <v>0</v>
      </c>
      <c r="G54" s="16">
        <v>0</v>
      </c>
      <c r="H54" s="1"/>
      <c r="I54" s="1"/>
      <c r="J54" s="1"/>
      <c r="K54" s="1"/>
    </row>
    <row r="55" spans="1:11" ht="14.1" customHeight="1" x14ac:dyDescent="0.25">
      <c r="A55" s="1"/>
      <c r="B55" s="1"/>
      <c r="C55" s="15" t="s">
        <v>50</v>
      </c>
      <c r="D55" s="16">
        <v>0</v>
      </c>
      <c r="E55" s="16">
        <v>0</v>
      </c>
      <c r="F55" s="16">
        <v>0</v>
      </c>
      <c r="G55" s="16">
        <v>0</v>
      </c>
      <c r="H55" s="1"/>
      <c r="I55" s="1"/>
      <c r="J55" s="1"/>
      <c r="K55" s="1"/>
    </row>
    <row r="56" spans="1:11" ht="14.1" customHeight="1" x14ac:dyDescent="0.25">
      <c r="A56" s="1"/>
      <c r="B56" s="1"/>
      <c r="C56" s="15" t="s">
        <v>55</v>
      </c>
      <c r="D56" s="16">
        <v>0</v>
      </c>
      <c r="E56" s="16">
        <v>0</v>
      </c>
      <c r="F56" s="16">
        <v>0</v>
      </c>
      <c r="G56" s="16">
        <v>0</v>
      </c>
      <c r="H56" s="1"/>
      <c r="I56" s="1"/>
      <c r="J56" s="1"/>
      <c r="K56" s="1"/>
    </row>
    <row r="57" spans="1:11" ht="14.1" customHeight="1" x14ac:dyDescent="0.25">
      <c r="A57" s="1"/>
      <c r="B57" s="1"/>
      <c r="C57" s="15" t="s">
        <v>49</v>
      </c>
      <c r="D57" s="16">
        <v>0</v>
      </c>
      <c r="E57" s="16">
        <v>0</v>
      </c>
      <c r="F57" s="16">
        <v>0</v>
      </c>
      <c r="G57" s="16">
        <v>0</v>
      </c>
      <c r="H57" s="1"/>
      <c r="I57" s="1"/>
      <c r="J57" s="1"/>
      <c r="K57" s="1"/>
    </row>
    <row r="58" spans="1:11" ht="14.1" customHeight="1" x14ac:dyDescent="0.25">
      <c r="A58" s="1"/>
      <c r="B58" s="1"/>
      <c r="C58" s="15" t="s">
        <v>50</v>
      </c>
      <c r="D58" s="16">
        <v>0</v>
      </c>
      <c r="E58" s="16">
        <v>0</v>
      </c>
      <c r="F58" s="16">
        <v>0</v>
      </c>
      <c r="G58" s="16">
        <v>0</v>
      </c>
      <c r="H58" s="1"/>
      <c r="I58" s="1"/>
      <c r="J58" s="1"/>
      <c r="K58" s="1"/>
    </row>
    <row r="59" spans="1:11" ht="14.1" customHeight="1" x14ac:dyDescent="0.25">
      <c r="A59" s="1"/>
      <c r="B59" s="1"/>
      <c r="C59" s="15" t="s">
        <v>56</v>
      </c>
      <c r="D59" s="16">
        <v>0</v>
      </c>
      <c r="E59" s="16">
        <v>32000000</v>
      </c>
      <c r="F59" s="16">
        <v>30000000</v>
      </c>
      <c r="G59" s="16">
        <v>30000000</v>
      </c>
      <c r="H59" s="1"/>
      <c r="I59" s="1"/>
      <c r="J59" s="1"/>
      <c r="K59" s="1"/>
    </row>
    <row r="60" spans="1:11" ht="14.1" customHeight="1" x14ac:dyDescent="0.25">
      <c r="A60" s="1"/>
      <c r="B60" s="1"/>
      <c r="C60" s="15" t="s">
        <v>49</v>
      </c>
      <c r="D60" s="16">
        <v>0</v>
      </c>
      <c r="E60" s="16">
        <v>32000000</v>
      </c>
      <c r="F60" s="16">
        <v>30000000</v>
      </c>
      <c r="G60" s="16">
        <v>30000000</v>
      </c>
      <c r="H60" s="1"/>
      <c r="I60" s="1"/>
      <c r="J60" s="1"/>
      <c r="K60" s="1"/>
    </row>
    <row r="61" spans="1:11" ht="14.1" customHeight="1" x14ac:dyDescent="0.25">
      <c r="A61" s="1"/>
      <c r="B61" s="1"/>
      <c r="C61" s="15" t="s">
        <v>50</v>
      </c>
      <c r="D61" s="16">
        <v>0</v>
      </c>
      <c r="E61" s="16">
        <v>0</v>
      </c>
      <c r="F61" s="16">
        <v>0</v>
      </c>
      <c r="G61" s="16">
        <v>0</v>
      </c>
      <c r="H61" s="1"/>
      <c r="I61" s="1"/>
      <c r="J61" s="1"/>
      <c r="K61" s="1"/>
    </row>
    <row r="62" spans="1:11" ht="14.1" customHeight="1" x14ac:dyDescent="0.25">
      <c r="A62" s="1"/>
      <c r="B62" s="1"/>
      <c r="C62" s="15" t="s">
        <v>57</v>
      </c>
      <c r="D62" s="16">
        <v>0</v>
      </c>
      <c r="E62" s="16">
        <v>0</v>
      </c>
      <c r="F62" s="16">
        <v>0</v>
      </c>
      <c r="G62" s="16">
        <v>0</v>
      </c>
      <c r="H62" s="1"/>
      <c r="I62" s="1"/>
      <c r="J62" s="1"/>
      <c r="K62" s="1"/>
    </row>
    <row r="63" spans="1:11" ht="14.1" customHeight="1" x14ac:dyDescent="0.25">
      <c r="A63" s="1"/>
      <c r="B63" s="1"/>
      <c r="C63" s="15" t="s">
        <v>49</v>
      </c>
      <c r="D63" s="16">
        <v>0</v>
      </c>
      <c r="E63" s="16">
        <v>0</v>
      </c>
      <c r="F63" s="16">
        <v>0</v>
      </c>
      <c r="G63" s="16">
        <v>0</v>
      </c>
      <c r="H63" s="1"/>
      <c r="I63" s="1"/>
      <c r="J63" s="1"/>
      <c r="K63" s="1"/>
    </row>
    <row r="64" spans="1:11" ht="14.1" customHeight="1" x14ac:dyDescent="0.25">
      <c r="A64" s="1"/>
      <c r="B64" s="1"/>
      <c r="C64" s="15" t="s">
        <v>58</v>
      </c>
      <c r="D64" s="16">
        <v>0</v>
      </c>
      <c r="E64" s="16">
        <v>0</v>
      </c>
      <c r="F64" s="16">
        <v>0</v>
      </c>
      <c r="G64" s="16">
        <v>0</v>
      </c>
      <c r="H64" s="1"/>
      <c r="I64" s="1"/>
      <c r="J64" s="1"/>
      <c r="K64" s="1"/>
    </row>
    <row r="65" spans="1:11" ht="14.1" customHeight="1" x14ac:dyDescent="0.25">
      <c r="A65" s="1"/>
      <c r="B65" s="1"/>
      <c r="C65" s="15" t="s">
        <v>59</v>
      </c>
      <c r="D65" s="16">
        <v>0</v>
      </c>
      <c r="E65" s="16">
        <v>0</v>
      </c>
      <c r="F65" s="16">
        <v>0</v>
      </c>
      <c r="G65" s="16">
        <v>0</v>
      </c>
      <c r="H65" s="1"/>
      <c r="I65" s="1"/>
      <c r="J65" s="1"/>
      <c r="K65" s="1"/>
    </row>
    <row r="66" spans="1:11" ht="14.1" customHeight="1" x14ac:dyDescent="0.25">
      <c r="A66" s="1"/>
      <c r="B66" s="1"/>
      <c r="C66" s="15" t="s">
        <v>60</v>
      </c>
      <c r="D66" s="16">
        <v>0</v>
      </c>
      <c r="E66" s="16">
        <v>0</v>
      </c>
      <c r="F66" s="16">
        <v>0</v>
      </c>
      <c r="G66" s="16">
        <v>0</v>
      </c>
      <c r="H66" s="1"/>
      <c r="I66" s="1"/>
      <c r="J66" s="1"/>
      <c r="K66" s="1"/>
    </row>
    <row r="67" spans="1:11" ht="14.1" customHeight="1" x14ac:dyDescent="0.25">
      <c r="A67" s="1"/>
      <c r="B67" s="1"/>
      <c r="C67" s="15" t="s">
        <v>61</v>
      </c>
      <c r="D67" s="16">
        <v>0</v>
      </c>
      <c r="E67" s="16">
        <v>0</v>
      </c>
      <c r="F67" s="16">
        <v>0</v>
      </c>
      <c r="G67" s="16">
        <v>0</v>
      </c>
      <c r="H67" s="1"/>
      <c r="I67" s="1"/>
      <c r="J67" s="1"/>
      <c r="K67" s="1"/>
    </row>
    <row r="68" spans="1:11" ht="14.1" customHeight="1" x14ac:dyDescent="0.25">
      <c r="A68" s="1"/>
      <c r="B68" s="1"/>
      <c r="C68" s="15" t="s">
        <v>62</v>
      </c>
      <c r="D68" s="16">
        <v>0</v>
      </c>
      <c r="E68" s="16">
        <v>0</v>
      </c>
      <c r="F68" s="16">
        <v>0</v>
      </c>
      <c r="G68" s="16">
        <v>0</v>
      </c>
      <c r="H68" s="1"/>
      <c r="I68" s="1"/>
      <c r="J68" s="1"/>
      <c r="K68" s="1"/>
    </row>
    <row r="69" spans="1:11" ht="14.1" customHeight="1" x14ac:dyDescent="0.25">
      <c r="A69" s="1"/>
      <c r="B69" s="1"/>
      <c r="C69" s="15" t="s">
        <v>49</v>
      </c>
      <c r="D69" s="16">
        <v>0</v>
      </c>
      <c r="E69" s="16">
        <v>0</v>
      </c>
      <c r="F69" s="16">
        <v>0</v>
      </c>
      <c r="G69" s="16">
        <v>0</v>
      </c>
      <c r="H69" s="1"/>
      <c r="I69" s="1"/>
      <c r="J69" s="1"/>
      <c r="K69" s="1"/>
    </row>
    <row r="70" spans="1:11" ht="14.1" customHeight="1" x14ac:dyDescent="0.25">
      <c r="A70" s="1"/>
      <c r="B70" s="1"/>
      <c r="C70" s="15" t="s">
        <v>58</v>
      </c>
      <c r="D70" s="16">
        <v>0</v>
      </c>
      <c r="E70" s="16">
        <v>0</v>
      </c>
      <c r="F70" s="16">
        <v>0</v>
      </c>
      <c r="G70" s="16">
        <v>0</v>
      </c>
      <c r="H70" s="1"/>
      <c r="I70" s="1"/>
      <c r="J70" s="1"/>
      <c r="K70" s="1"/>
    </row>
    <row r="71" spans="1:11" ht="14.1" customHeight="1" x14ac:dyDescent="0.25">
      <c r="A71" s="1"/>
      <c r="B71" s="1"/>
      <c r="C71" s="15" t="s">
        <v>59</v>
      </c>
      <c r="D71" s="16">
        <v>0</v>
      </c>
      <c r="E71" s="16">
        <v>0</v>
      </c>
      <c r="F71" s="16">
        <v>0</v>
      </c>
      <c r="G71" s="16">
        <v>0</v>
      </c>
      <c r="H71" s="1"/>
      <c r="I71" s="1"/>
      <c r="J71" s="1"/>
      <c r="K71" s="1"/>
    </row>
    <row r="72" spans="1:11" ht="14.1" customHeight="1" x14ac:dyDescent="0.25">
      <c r="A72" s="1"/>
      <c r="B72" s="1"/>
      <c r="C72" s="15" t="s">
        <v>60</v>
      </c>
      <c r="D72" s="16">
        <v>0</v>
      </c>
      <c r="E72" s="16">
        <v>0</v>
      </c>
      <c r="F72" s="16">
        <v>0</v>
      </c>
      <c r="G72" s="16">
        <v>0</v>
      </c>
      <c r="H72" s="1"/>
      <c r="I72" s="1"/>
      <c r="J72" s="1"/>
      <c r="K72" s="1"/>
    </row>
    <row r="73" spans="1:11" ht="14.1" customHeight="1" x14ac:dyDescent="0.25">
      <c r="A73" s="1"/>
      <c r="B73" s="1"/>
      <c r="C73" s="15" t="s">
        <v>61</v>
      </c>
      <c r="D73" s="16">
        <v>0</v>
      </c>
      <c r="E73" s="16">
        <v>0</v>
      </c>
      <c r="F73" s="16">
        <v>0</v>
      </c>
      <c r="G73" s="16">
        <v>0</v>
      </c>
      <c r="H73" s="1"/>
      <c r="I73" s="1"/>
      <c r="J73" s="1"/>
      <c r="K73" s="1"/>
    </row>
    <row r="74" spans="1:11" ht="14.1" customHeight="1" x14ac:dyDescent="0.25">
      <c r="A74" s="1"/>
      <c r="B74" s="1"/>
      <c r="C74" s="15" t="s">
        <v>63</v>
      </c>
      <c r="D74" s="16">
        <v>0</v>
      </c>
      <c r="E74" s="16">
        <v>0</v>
      </c>
      <c r="F74" s="16">
        <v>0</v>
      </c>
      <c r="G74" s="16">
        <v>0</v>
      </c>
      <c r="H74" s="1"/>
      <c r="I74" s="1"/>
      <c r="J74" s="1"/>
      <c r="K74" s="1"/>
    </row>
    <row r="75" spans="1:11" ht="14.1" customHeight="1" x14ac:dyDescent="0.25">
      <c r="A75" s="1"/>
      <c r="B75" s="1"/>
      <c r="C75" s="15" t="s">
        <v>49</v>
      </c>
      <c r="D75" s="16">
        <v>0</v>
      </c>
      <c r="E75" s="16">
        <v>0</v>
      </c>
      <c r="F75" s="16">
        <v>0</v>
      </c>
      <c r="G75" s="16">
        <v>0</v>
      </c>
      <c r="H75" s="1"/>
      <c r="I75" s="1"/>
      <c r="J75" s="1"/>
      <c r="K75" s="1"/>
    </row>
    <row r="76" spans="1:11" ht="14.1" customHeight="1" x14ac:dyDescent="0.25">
      <c r="A76" s="1"/>
      <c r="B76" s="1"/>
      <c r="C76" s="15" t="s">
        <v>58</v>
      </c>
      <c r="D76" s="16">
        <v>0</v>
      </c>
      <c r="E76" s="16">
        <v>0</v>
      </c>
      <c r="F76" s="16">
        <v>0</v>
      </c>
      <c r="G76" s="16">
        <v>0</v>
      </c>
      <c r="H76" s="1"/>
      <c r="I76" s="1"/>
      <c r="J76" s="1"/>
      <c r="K76" s="1"/>
    </row>
    <row r="77" spans="1:11" ht="14.1" customHeight="1" x14ac:dyDescent="0.25">
      <c r="A77" s="1"/>
      <c r="B77" s="1"/>
      <c r="C77" s="15" t="s">
        <v>59</v>
      </c>
      <c r="D77" s="16">
        <v>0</v>
      </c>
      <c r="E77" s="16">
        <v>0</v>
      </c>
      <c r="F77" s="16">
        <v>0</v>
      </c>
      <c r="G77" s="16">
        <v>0</v>
      </c>
      <c r="H77" s="1"/>
      <c r="I77" s="1"/>
      <c r="J77" s="1"/>
      <c r="K77" s="1"/>
    </row>
    <row r="78" spans="1:11" ht="14.1" customHeight="1" x14ac:dyDescent="0.25">
      <c r="A78" s="1"/>
      <c r="B78" s="1"/>
      <c r="C78" s="15" t="s">
        <v>60</v>
      </c>
      <c r="D78" s="16">
        <v>0</v>
      </c>
      <c r="E78" s="16">
        <v>0</v>
      </c>
      <c r="F78" s="16">
        <v>0</v>
      </c>
      <c r="G78" s="16">
        <v>0</v>
      </c>
      <c r="H78" s="1"/>
      <c r="I78" s="1"/>
      <c r="J78" s="1"/>
      <c r="K78" s="1"/>
    </row>
    <row r="79" spans="1:11" ht="14.1" customHeight="1" x14ac:dyDescent="0.25">
      <c r="A79" s="1"/>
      <c r="B79" s="1"/>
      <c r="C79" s="15" t="s">
        <v>61</v>
      </c>
      <c r="D79" s="16">
        <v>0</v>
      </c>
      <c r="E79" s="16">
        <v>0</v>
      </c>
      <c r="F79" s="16">
        <v>0</v>
      </c>
      <c r="G79" s="16">
        <v>0</v>
      </c>
      <c r="H79" s="1"/>
      <c r="I79" s="1"/>
      <c r="J79" s="1"/>
      <c r="K79" s="1"/>
    </row>
    <row r="80" spans="1:11" ht="14.1" customHeight="1" x14ac:dyDescent="0.25">
      <c r="A80" s="1"/>
      <c r="B80" s="1"/>
      <c r="C80" s="15" t="s">
        <v>64</v>
      </c>
      <c r="D80" s="16">
        <v>0</v>
      </c>
      <c r="E80" s="16">
        <v>0</v>
      </c>
      <c r="F80" s="16">
        <v>0</v>
      </c>
      <c r="G80" s="16">
        <v>0</v>
      </c>
      <c r="H80" s="1"/>
      <c r="I80" s="1"/>
      <c r="J80" s="1"/>
      <c r="K80" s="1"/>
    </row>
    <row r="81" spans="1:11" ht="14.1" customHeight="1" x14ac:dyDescent="0.25">
      <c r="A81" s="1"/>
      <c r="B81" s="1"/>
      <c r="C81" s="15" t="s">
        <v>65</v>
      </c>
      <c r="D81" s="16">
        <v>0</v>
      </c>
      <c r="E81" s="16">
        <v>0</v>
      </c>
      <c r="F81" s="16">
        <v>0</v>
      </c>
      <c r="G81" s="16">
        <v>0</v>
      </c>
      <c r="H81" s="1"/>
      <c r="I81" s="1"/>
      <c r="J81" s="1"/>
      <c r="K81" s="1"/>
    </row>
    <row r="82" spans="1:11" ht="14.1" customHeight="1" x14ac:dyDescent="0.25">
      <c r="A82" s="1"/>
      <c r="B82" s="1"/>
      <c r="C82" s="11" t="s">
        <v>25</v>
      </c>
      <c r="D82" s="16">
        <v>0</v>
      </c>
      <c r="E82" s="16">
        <v>1835700000</v>
      </c>
      <c r="F82" s="16">
        <v>1836900000</v>
      </c>
      <c r="G82" s="16">
        <v>1837900000</v>
      </c>
      <c r="H82" s="1"/>
      <c r="I82" s="1"/>
      <c r="J82" s="1"/>
      <c r="K82" s="1"/>
    </row>
    <row r="83" spans="1:11" ht="14.1" customHeight="1" x14ac:dyDescent="0.25">
      <c r="A83" s="1"/>
      <c r="B83" s="1"/>
      <c r="C83" s="1640" t="s">
        <v>66</v>
      </c>
      <c r="D83" s="1641"/>
      <c r="E83" s="1641"/>
      <c r="F83" s="1641"/>
      <c r="G83" s="1641"/>
      <c r="H83" s="1"/>
      <c r="I83" s="1"/>
      <c r="J83" s="1"/>
      <c r="K83" s="1"/>
    </row>
    <row r="84" spans="1:11" ht="14.1" customHeight="1" x14ac:dyDescent="0.25">
      <c r="A84" s="1"/>
      <c r="B84" s="1"/>
      <c r="C84" s="4" t="s">
        <v>67</v>
      </c>
      <c r="D84" s="1640" t="s">
        <v>68</v>
      </c>
      <c r="E84" s="1641"/>
      <c r="F84" s="1641"/>
      <c r="G84" s="1641"/>
      <c r="H84" s="1"/>
      <c r="I84" s="1"/>
      <c r="J84" s="1"/>
      <c r="K84" s="1"/>
    </row>
    <row r="85" spans="1:11" ht="14.1" customHeight="1" x14ac:dyDescent="0.25">
      <c r="A85" s="1"/>
      <c r="B85" s="1"/>
      <c r="C85" s="5" t="s">
        <v>19</v>
      </c>
      <c r="D85" s="1642" t="s">
        <v>69</v>
      </c>
      <c r="E85" s="1643"/>
      <c r="F85" s="1643"/>
      <c r="G85" s="1643"/>
      <c r="H85" s="1"/>
      <c r="I85" s="1"/>
      <c r="J85" s="1"/>
      <c r="K85" s="1"/>
    </row>
    <row r="86" spans="1:11" ht="14.1" customHeight="1" x14ac:dyDescent="0.25">
      <c r="A86" s="1"/>
      <c r="B86" s="1"/>
      <c r="C86" s="6" t="s">
        <v>20</v>
      </c>
      <c r="D86" s="1644" t="s">
        <v>70</v>
      </c>
      <c r="E86" s="1645"/>
      <c r="F86" s="1645"/>
      <c r="G86" s="1645"/>
      <c r="H86" s="1"/>
      <c r="I86" s="1"/>
      <c r="J86" s="1"/>
      <c r="K86" s="1"/>
    </row>
    <row r="87" spans="1:11" ht="14.1" customHeight="1" x14ac:dyDescent="0.25">
      <c r="A87" s="1"/>
      <c r="B87" s="1"/>
      <c r="C87" s="6" t="s">
        <v>21</v>
      </c>
      <c r="D87" s="1644" t="s">
        <v>71</v>
      </c>
      <c r="E87" s="1645"/>
      <c r="F87" s="1645"/>
      <c r="G87" s="1645"/>
      <c r="H87" s="1"/>
      <c r="I87" s="1"/>
      <c r="J87" s="1"/>
      <c r="K87" s="1"/>
    </row>
    <row r="88" spans="1:11" ht="15" customHeight="1" x14ac:dyDescent="0.25">
      <c r="A88" s="1"/>
      <c r="B88" s="1"/>
      <c r="C88" s="7"/>
      <c r="D88" s="8">
        <v>2023</v>
      </c>
      <c r="E88" s="8">
        <v>2024</v>
      </c>
      <c r="F88" s="8">
        <v>2025</v>
      </c>
      <c r="G88" s="8">
        <v>2026</v>
      </c>
      <c r="H88" s="1"/>
      <c r="I88" s="1"/>
      <c r="J88" s="1"/>
      <c r="K88" s="1"/>
    </row>
    <row r="89" spans="1:11" ht="15" customHeight="1" x14ac:dyDescent="0.25">
      <c r="A89" s="1"/>
      <c r="B89" s="1"/>
      <c r="C89" s="9"/>
      <c r="D89" s="10" t="s">
        <v>22</v>
      </c>
      <c r="E89" s="10" t="s">
        <v>23</v>
      </c>
      <c r="F89" s="10" t="s">
        <v>23</v>
      </c>
      <c r="G89" s="10" t="s">
        <v>23</v>
      </c>
      <c r="H89" s="1"/>
      <c r="I89" s="1"/>
      <c r="J89" s="1"/>
      <c r="K89" s="1"/>
    </row>
    <row r="90" spans="1:11" ht="14.1" customHeight="1" x14ac:dyDescent="0.25">
      <c r="A90" s="1"/>
      <c r="B90" s="1"/>
      <c r="C90" s="13" t="s">
        <v>33</v>
      </c>
      <c r="D90" s="14" t="s">
        <v>72</v>
      </c>
      <c r="E90" s="14" t="s">
        <v>5</v>
      </c>
      <c r="F90" s="14" t="s">
        <v>73</v>
      </c>
      <c r="G90" s="14" t="s">
        <v>73</v>
      </c>
      <c r="H90" s="1"/>
      <c r="I90" s="1"/>
      <c r="J90" s="1"/>
      <c r="K90" s="1"/>
    </row>
    <row r="91" spans="1:11" ht="14.1" customHeight="1" x14ac:dyDescent="0.25">
      <c r="A91" s="1"/>
      <c r="B91" s="1"/>
      <c r="C91" s="13" t="s">
        <v>35</v>
      </c>
      <c r="D91" s="14" t="s">
        <v>74</v>
      </c>
      <c r="E91" s="14" t="s">
        <v>75</v>
      </c>
      <c r="F91" s="14" t="s">
        <v>76</v>
      </c>
      <c r="G91" s="14" t="s">
        <v>76</v>
      </c>
      <c r="H91" s="1"/>
      <c r="I91" s="1"/>
      <c r="J91" s="1"/>
      <c r="K91" s="1"/>
    </row>
    <row r="92" spans="1:11" ht="14.1" customHeight="1" x14ac:dyDescent="0.25">
      <c r="A92" s="1"/>
      <c r="B92" s="1"/>
      <c r="C92" s="13" t="s">
        <v>40</v>
      </c>
      <c r="D92" s="14" t="s">
        <v>77</v>
      </c>
      <c r="E92" s="14" t="s">
        <v>78</v>
      </c>
      <c r="F92" s="14" t="s">
        <v>79</v>
      </c>
      <c r="G92" s="14" t="s">
        <v>79</v>
      </c>
      <c r="H92" s="1"/>
      <c r="I92" s="1"/>
      <c r="J92" s="1"/>
      <c r="K92" s="1"/>
    </row>
    <row r="93" spans="1:11" ht="14.1" customHeight="1" x14ac:dyDescent="0.25">
      <c r="A93" s="1"/>
      <c r="B93" s="1"/>
      <c r="C93" s="13" t="s">
        <v>41</v>
      </c>
      <c r="D93" s="14" t="s">
        <v>18</v>
      </c>
      <c r="E93" s="14" t="s">
        <v>80</v>
      </c>
      <c r="F93" s="14" t="s">
        <v>81</v>
      </c>
      <c r="G93" s="14" t="s">
        <v>42</v>
      </c>
      <c r="H93" s="1"/>
      <c r="I93" s="1"/>
      <c r="J93" s="1"/>
      <c r="K93" s="1"/>
    </row>
    <row r="94" spans="1:11" ht="14.1" customHeight="1" x14ac:dyDescent="0.25">
      <c r="A94" s="1"/>
      <c r="B94" s="1"/>
      <c r="C94" s="13" t="s">
        <v>43</v>
      </c>
      <c r="D94" s="14" t="s">
        <v>18</v>
      </c>
      <c r="E94" s="14" t="s">
        <v>82</v>
      </c>
      <c r="F94" s="14" t="s">
        <v>83</v>
      </c>
      <c r="G94" s="14" t="s">
        <v>42</v>
      </c>
      <c r="H94" s="1"/>
      <c r="I94" s="1"/>
      <c r="J94" s="1"/>
      <c r="K94" s="1"/>
    </row>
    <row r="95" spans="1:11" ht="14.1" customHeight="1" x14ac:dyDescent="0.25">
      <c r="A95" s="1"/>
      <c r="B95" s="1"/>
      <c r="C95" s="13" t="s">
        <v>47</v>
      </c>
      <c r="D95" s="14" t="s">
        <v>18</v>
      </c>
      <c r="E95" s="14" t="s">
        <v>84</v>
      </c>
      <c r="F95" s="14" t="s">
        <v>85</v>
      </c>
      <c r="G95" s="14" t="s">
        <v>42</v>
      </c>
      <c r="H95" s="1"/>
      <c r="I95" s="1"/>
      <c r="J95" s="1"/>
      <c r="K95" s="1"/>
    </row>
    <row r="96" spans="1:11" ht="14.1" customHeight="1" x14ac:dyDescent="0.25">
      <c r="A96" s="1"/>
      <c r="B96" s="1"/>
      <c r="C96" s="1646" t="s">
        <v>24</v>
      </c>
      <c r="D96" s="1647"/>
      <c r="E96" s="1647"/>
      <c r="F96" s="1647"/>
      <c r="G96" s="1647"/>
      <c r="H96" s="1"/>
      <c r="I96" s="1"/>
      <c r="J96" s="1"/>
      <c r="K96" s="1"/>
    </row>
    <row r="97" spans="1:11" ht="14.1" customHeight="1" x14ac:dyDescent="0.25">
      <c r="A97" s="1"/>
      <c r="B97" s="1"/>
      <c r="C97" s="7"/>
      <c r="D97" s="8">
        <v>2023</v>
      </c>
      <c r="E97" s="8">
        <v>2024</v>
      </c>
      <c r="F97" s="8">
        <v>2025</v>
      </c>
      <c r="G97" s="8">
        <v>2026</v>
      </c>
      <c r="H97" s="1"/>
      <c r="I97" s="1"/>
      <c r="J97" s="1"/>
      <c r="K97" s="1"/>
    </row>
    <row r="98" spans="1:11" ht="14.1" customHeight="1" x14ac:dyDescent="0.25">
      <c r="A98" s="1"/>
      <c r="B98" s="1"/>
      <c r="C98" s="9"/>
      <c r="D98" s="10" t="s">
        <v>22</v>
      </c>
      <c r="E98" s="10" t="s">
        <v>23</v>
      </c>
      <c r="F98" s="10" t="s">
        <v>23</v>
      </c>
      <c r="G98" s="10" t="s">
        <v>23</v>
      </c>
      <c r="H98" s="1"/>
      <c r="I98" s="1"/>
      <c r="J98" s="1"/>
      <c r="K98" s="1"/>
    </row>
    <row r="99" spans="1:11" ht="14.1" customHeight="1" x14ac:dyDescent="0.25">
      <c r="A99" s="1"/>
      <c r="B99" s="1"/>
      <c r="C99" s="15" t="s">
        <v>48</v>
      </c>
      <c r="D99" s="16">
        <v>0</v>
      </c>
      <c r="E99" s="16">
        <v>0</v>
      </c>
      <c r="F99" s="16">
        <v>0</v>
      </c>
      <c r="G99" s="16">
        <v>0</v>
      </c>
      <c r="H99" s="1"/>
      <c r="I99" s="1"/>
      <c r="J99" s="1"/>
      <c r="K99" s="1"/>
    </row>
    <row r="100" spans="1:11" ht="14.1" customHeight="1" x14ac:dyDescent="0.25">
      <c r="A100" s="1"/>
      <c r="B100" s="1"/>
      <c r="C100" s="15" t="s">
        <v>49</v>
      </c>
      <c r="D100" s="16">
        <v>0</v>
      </c>
      <c r="E100" s="16">
        <v>0</v>
      </c>
      <c r="F100" s="16">
        <v>0</v>
      </c>
      <c r="G100" s="16">
        <v>0</v>
      </c>
      <c r="H100" s="1"/>
      <c r="I100" s="1"/>
      <c r="J100" s="1"/>
      <c r="K100" s="1"/>
    </row>
    <row r="101" spans="1:11" ht="14.1" customHeight="1" x14ac:dyDescent="0.25">
      <c r="A101" s="1"/>
      <c r="B101" s="1"/>
      <c r="C101" s="15" t="s">
        <v>50</v>
      </c>
      <c r="D101" s="16">
        <v>0</v>
      </c>
      <c r="E101" s="16">
        <v>0</v>
      </c>
      <c r="F101" s="16">
        <v>0</v>
      </c>
      <c r="G101" s="16">
        <v>0</v>
      </c>
      <c r="H101" s="1"/>
      <c r="I101" s="1"/>
      <c r="J101" s="1"/>
      <c r="K101" s="1"/>
    </row>
    <row r="102" spans="1:11" ht="14.1" customHeight="1" x14ac:dyDescent="0.25">
      <c r="A102" s="1"/>
      <c r="B102" s="1"/>
      <c r="C102" s="15" t="s">
        <v>51</v>
      </c>
      <c r="D102" s="16">
        <v>0</v>
      </c>
      <c r="E102" s="16">
        <v>0</v>
      </c>
      <c r="F102" s="16">
        <v>0</v>
      </c>
      <c r="G102" s="16">
        <v>0</v>
      </c>
      <c r="H102" s="1"/>
      <c r="I102" s="1"/>
      <c r="J102" s="1"/>
      <c r="K102" s="1"/>
    </row>
    <row r="103" spans="1:11" ht="14.1" customHeight="1" x14ac:dyDescent="0.25">
      <c r="A103" s="1"/>
      <c r="B103" s="1"/>
      <c r="C103" s="15" t="s">
        <v>49</v>
      </c>
      <c r="D103" s="16">
        <v>0</v>
      </c>
      <c r="E103" s="16">
        <v>0</v>
      </c>
      <c r="F103" s="16">
        <v>0</v>
      </c>
      <c r="G103" s="16">
        <v>0</v>
      </c>
      <c r="H103" s="1"/>
      <c r="I103" s="1"/>
      <c r="J103" s="1"/>
      <c r="K103" s="1"/>
    </row>
    <row r="104" spans="1:11" ht="14.1" customHeight="1" x14ac:dyDescent="0.25">
      <c r="A104" s="1"/>
      <c r="B104" s="1"/>
      <c r="C104" s="15" t="s">
        <v>50</v>
      </c>
      <c r="D104" s="16">
        <v>0</v>
      </c>
      <c r="E104" s="16">
        <v>0</v>
      </c>
      <c r="F104" s="16">
        <v>0</v>
      </c>
      <c r="G104" s="16">
        <v>0</v>
      </c>
      <c r="H104" s="1"/>
      <c r="I104" s="1"/>
      <c r="J104" s="1"/>
      <c r="K104" s="1"/>
    </row>
    <row r="105" spans="1:11" ht="14.1" customHeight="1" x14ac:dyDescent="0.25">
      <c r="A105" s="1"/>
      <c r="B105" s="1"/>
      <c r="C105" s="15" t="s">
        <v>52</v>
      </c>
      <c r="D105" s="16">
        <v>0</v>
      </c>
      <c r="E105" s="16">
        <v>0</v>
      </c>
      <c r="F105" s="16">
        <v>0</v>
      </c>
      <c r="G105" s="16">
        <v>0</v>
      </c>
      <c r="H105" s="1"/>
      <c r="I105" s="1"/>
      <c r="J105" s="1"/>
      <c r="K105" s="1"/>
    </row>
    <row r="106" spans="1:11" ht="14.1" customHeight="1" x14ac:dyDescent="0.25">
      <c r="A106" s="1"/>
      <c r="B106" s="1"/>
      <c r="C106" s="15" t="s">
        <v>49</v>
      </c>
      <c r="D106" s="16">
        <v>0</v>
      </c>
      <c r="E106" s="16">
        <v>0</v>
      </c>
      <c r="F106" s="16">
        <v>0</v>
      </c>
      <c r="G106" s="16">
        <v>0</v>
      </c>
      <c r="H106" s="1"/>
      <c r="I106" s="1"/>
      <c r="J106" s="1"/>
      <c r="K106" s="1"/>
    </row>
    <row r="107" spans="1:11" ht="14.1" customHeight="1" x14ac:dyDescent="0.25">
      <c r="A107" s="1"/>
      <c r="B107" s="1"/>
      <c r="C107" s="15" t="s">
        <v>50</v>
      </c>
      <c r="D107" s="16">
        <v>0</v>
      </c>
      <c r="E107" s="16">
        <v>0</v>
      </c>
      <c r="F107" s="16">
        <v>0</v>
      </c>
      <c r="G107" s="16">
        <v>0</v>
      </c>
      <c r="H107" s="1"/>
      <c r="I107" s="1"/>
      <c r="J107" s="1"/>
      <c r="K107" s="1"/>
    </row>
    <row r="108" spans="1:11" ht="14.1" customHeight="1" x14ac:dyDescent="0.25">
      <c r="A108" s="1"/>
      <c r="B108" s="1"/>
      <c r="C108" s="15" t="s">
        <v>53</v>
      </c>
      <c r="D108" s="16">
        <v>0</v>
      </c>
      <c r="E108" s="16">
        <v>0</v>
      </c>
      <c r="F108" s="16">
        <v>0</v>
      </c>
      <c r="G108" s="16">
        <v>0</v>
      </c>
      <c r="H108" s="1"/>
      <c r="I108" s="1"/>
      <c r="J108" s="1"/>
      <c r="K108" s="1"/>
    </row>
    <row r="109" spans="1:11" ht="14.1" customHeight="1" x14ac:dyDescent="0.25">
      <c r="A109" s="1"/>
      <c r="B109" s="1"/>
      <c r="C109" s="15" t="s">
        <v>49</v>
      </c>
      <c r="D109" s="16">
        <v>0</v>
      </c>
      <c r="E109" s="16">
        <v>0</v>
      </c>
      <c r="F109" s="16">
        <v>0</v>
      </c>
      <c r="G109" s="16">
        <v>0</v>
      </c>
      <c r="H109" s="1"/>
      <c r="I109" s="1"/>
      <c r="J109" s="1"/>
      <c r="K109" s="1"/>
    </row>
    <row r="110" spans="1:11" ht="14.1" customHeight="1" x14ac:dyDescent="0.25">
      <c r="A110" s="1"/>
      <c r="B110" s="1"/>
      <c r="C110" s="15" t="s">
        <v>50</v>
      </c>
      <c r="D110" s="16">
        <v>0</v>
      </c>
      <c r="E110" s="16">
        <v>0</v>
      </c>
      <c r="F110" s="16">
        <v>0</v>
      </c>
      <c r="G110" s="16">
        <v>0</v>
      </c>
      <c r="H110" s="1"/>
      <c r="I110" s="1"/>
      <c r="J110" s="1"/>
      <c r="K110" s="1"/>
    </row>
    <row r="111" spans="1:11" ht="14.1" customHeight="1" x14ac:dyDescent="0.25">
      <c r="A111" s="1"/>
      <c r="B111" s="1"/>
      <c r="C111" s="15" t="s">
        <v>54</v>
      </c>
      <c r="D111" s="16">
        <v>0</v>
      </c>
      <c r="E111" s="16">
        <v>0</v>
      </c>
      <c r="F111" s="16">
        <v>0</v>
      </c>
      <c r="G111" s="16">
        <v>0</v>
      </c>
      <c r="H111" s="1"/>
      <c r="I111" s="1"/>
      <c r="J111" s="1"/>
      <c r="K111" s="1"/>
    </row>
    <row r="112" spans="1:11" ht="14.1" customHeight="1" x14ac:dyDescent="0.25">
      <c r="A112" s="1"/>
      <c r="B112" s="1"/>
      <c r="C112" s="15" t="s">
        <v>49</v>
      </c>
      <c r="D112" s="16">
        <v>0</v>
      </c>
      <c r="E112" s="16">
        <v>0</v>
      </c>
      <c r="F112" s="16">
        <v>0</v>
      </c>
      <c r="G112" s="16">
        <v>0</v>
      </c>
      <c r="H112" s="1"/>
      <c r="I112" s="1"/>
      <c r="J112" s="1"/>
      <c r="K112" s="1"/>
    </row>
    <row r="113" spans="1:11" ht="14.1" customHeight="1" x14ac:dyDescent="0.25">
      <c r="A113" s="1"/>
      <c r="B113" s="1"/>
      <c r="C113" s="15" t="s">
        <v>50</v>
      </c>
      <c r="D113" s="16">
        <v>0</v>
      </c>
      <c r="E113" s="16">
        <v>0</v>
      </c>
      <c r="F113" s="16">
        <v>0</v>
      </c>
      <c r="G113" s="16">
        <v>0</v>
      </c>
      <c r="H113" s="1"/>
      <c r="I113" s="1"/>
      <c r="J113" s="1"/>
      <c r="K113" s="1"/>
    </row>
    <row r="114" spans="1:11" ht="14.1" customHeight="1" x14ac:dyDescent="0.25">
      <c r="A114" s="1"/>
      <c r="B114" s="1"/>
      <c r="C114" s="15" t="s">
        <v>55</v>
      </c>
      <c r="D114" s="16">
        <v>0</v>
      </c>
      <c r="E114" s="16">
        <v>0</v>
      </c>
      <c r="F114" s="16">
        <v>0</v>
      </c>
      <c r="G114" s="16">
        <v>0</v>
      </c>
      <c r="H114" s="1"/>
      <c r="I114" s="1"/>
      <c r="J114" s="1"/>
      <c r="K114" s="1"/>
    </row>
    <row r="115" spans="1:11" ht="14.1" customHeight="1" x14ac:dyDescent="0.25">
      <c r="A115" s="1"/>
      <c r="B115" s="1"/>
      <c r="C115" s="15" t="s">
        <v>49</v>
      </c>
      <c r="D115" s="16">
        <v>0</v>
      </c>
      <c r="E115" s="16">
        <v>0</v>
      </c>
      <c r="F115" s="16">
        <v>0</v>
      </c>
      <c r="G115" s="16">
        <v>0</v>
      </c>
      <c r="H115" s="1"/>
      <c r="I115" s="1"/>
      <c r="J115" s="1"/>
      <c r="K115" s="1"/>
    </row>
    <row r="116" spans="1:11" ht="14.1" customHeight="1" x14ac:dyDescent="0.25">
      <c r="A116" s="1"/>
      <c r="B116" s="1"/>
      <c r="C116" s="15" t="s">
        <v>50</v>
      </c>
      <c r="D116" s="16">
        <v>0</v>
      </c>
      <c r="E116" s="16">
        <v>0</v>
      </c>
      <c r="F116" s="16">
        <v>0</v>
      </c>
      <c r="G116" s="16">
        <v>0</v>
      </c>
      <c r="H116" s="1"/>
      <c r="I116" s="1"/>
      <c r="J116" s="1"/>
      <c r="K116" s="1"/>
    </row>
    <row r="117" spans="1:11" ht="14.1" customHeight="1" x14ac:dyDescent="0.25">
      <c r="A117" s="1"/>
      <c r="B117" s="1"/>
      <c r="C117" s="15" t="s">
        <v>56</v>
      </c>
      <c r="D117" s="16">
        <v>0</v>
      </c>
      <c r="E117" s="16">
        <v>0</v>
      </c>
      <c r="F117" s="16">
        <v>0</v>
      </c>
      <c r="G117" s="16">
        <v>0</v>
      </c>
      <c r="H117" s="1"/>
      <c r="I117" s="1"/>
      <c r="J117" s="1"/>
      <c r="K117" s="1"/>
    </row>
    <row r="118" spans="1:11" ht="14.1" customHeight="1" x14ac:dyDescent="0.25">
      <c r="A118" s="1"/>
      <c r="B118" s="1"/>
      <c r="C118" s="15" t="s">
        <v>49</v>
      </c>
      <c r="D118" s="16">
        <v>0</v>
      </c>
      <c r="E118" s="16">
        <v>0</v>
      </c>
      <c r="F118" s="16">
        <v>0</v>
      </c>
      <c r="G118" s="16">
        <v>0</v>
      </c>
      <c r="H118" s="1"/>
      <c r="I118" s="1"/>
      <c r="J118" s="1"/>
      <c r="K118" s="1"/>
    </row>
    <row r="119" spans="1:11" ht="14.1" customHeight="1" x14ac:dyDescent="0.25">
      <c r="A119" s="1"/>
      <c r="B119" s="1"/>
      <c r="C119" s="15" t="s">
        <v>50</v>
      </c>
      <c r="D119" s="16">
        <v>0</v>
      </c>
      <c r="E119" s="16">
        <v>0</v>
      </c>
      <c r="F119" s="16">
        <v>0</v>
      </c>
      <c r="G119" s="16">
        <v>0</v>
      </c>
      <c r="H119" s="1"/>
      <c r="I119" s="1"/>
      <c r="J119" s="1"/>
      <c r="K119" s="1"/>
    </row>
    <row r="120" spans="1:11" ht="14.1" customHeight="1" x14ac:dyDescent="0.25">
      <c r="A120" s="1"/>
      <c r="B120" s="1"/>
      <c r="C120" s="15" t="s">
        <v>57</v>
      </c>
      <c r="D120" s="16">
        <v>0</v>
      </c>
      <c r="E120" s="16">
        <v>0</v>
      </c>
      <c r="F120" s="16">
        <v>0</v>
      </c>
      <c r="G120" s="16">
        <v>0</v>
      </c>
      <c r="H120" s="1"/>
      <c r="I120" s="1"/>
      <c r="J120" s="1"/>
      <c r="K120" s="1"/>
    </row>
    <row r="121" spans="1:11" ht="14.1" customHeight="1" x14ac:dyDescent="0.25">
      <c r="A121" s="1"/>
      <c r="B121" s="1"/>
      <c r="C121" s="15" t="s">
        <v>49</v>
      </c>
      <c r="D121" s="16">
        <v>0</v>
      </c>
      <c r="E121" s="16">
        <v>0</v>
      </c>
      <c r="F121" s="16">
        <v>0</v>
      </c>
      <c r="G121" s="16">
        <v>0</v>
      </c>
      <c r="H121" s="1"/>
      <c r="I121" s="1"/>
      <c r="J121" s="1"/>
      <c r="K121" s="1"/>
    </row>
    <row r="122" spans="1:11" ht="14.1" customHeight="1" x14ac:dyDescent="0.25">
      <c r="A122" s="1"/>
      <c r="B122" s="1"/>
      <c r="C122" s="15" t="s">
        <v>58</v>
      </c>
      <c r="D122" s="16">
        <v>0</v>
      </c>
      <c r="E122" s="16">
        <v>0</v>
      </c>
      <c r="F122" s="16">
        <v>0</v>
      </c>
      <c r="G122" s="16">
        <v>0</v>
      </c>
      <c r="H122" s="1"/>
      <c r="I122" s="1"/>
      <c r="J122" s="1"/>
      <c r="K122" s="1"/>
    </row>
    <row r="123" spans="1:11" ht="14.1" customHeight="1" x14ac:dyDescent="0.25">
      <c r="A123" s="1"/>
      <c r="B123" s="1"/>
      <c r="C123" s="15" t="s">
        <v>59</v>
      </c>
      <c r="D123" s="16">
        <v>0</v>
      </c>
      <c r="E123" s="16">
        <v>0</v>
      </c>
      <c r="F123" s="16">
        <v>0</v>
      </c>
      <c r="G123" s="16">
        <v>0</v>
      </c>
      <c r="H123" s="1"/>
      <c r="I123" s="1"/>
      <c r="J123" s="1"/>
      <c r="K123" s="1"/>
    </row>
    <row r="124" spans="1:11" ht="14.1" customHeight="1" x14ac:dyDescent="0.25">
      <c r="A124" s="1"/>
      <c r="B124" s="1"/>
      <c r="C124" s="15" t="s">
        <v>60</v>
      </c>
      <c r="D124" s="16">
        <v>0</v>
      </c>
      <c r="E124" s="16">
        <v>0</v>
      </c>
      <c r="F124" s="16">
        <v>0</v>
      </c>
      <c r="G124" s="16">
        <v>0</v>
      </c>
      <c r="H124" s="1"/>
      <c r="I124" s="1"/>
      <c r="J124" s="1"/>
      <c r="K124" s="1"/>
    </row>
    <row r="125" spans="1:11" ht="14.1" customHeight="1" x14ac:dyDescent="0.25">
      <c r="A125" s="1"/>
      <c r="B125" s="1"/>
      <c r="C125" s="15" t="s">
        <v>61</v>
      </c>
      <c r="D125" s="16">
        <v>0</v>
      </c>
      <c r="E125" s="16">
        <v>0</v>
      </c>
      <c r="F125" s="16">
        <v>0</v>
      </c>
      <c r="G125" s="16">
        <v>0</v>
      </c>
      <c r="H125" s="1"/>
      <c r="I125" s="1"/>
      <c r="J125" s="1"/>
      <c r="K125" s="1"/>
    </row>
    <row r="126" spans="1:11" ht="14.1" customHeight="1" x14ac:dyDescent="0.25">
      <c r="A126" s="1"/>
      <c r="B126" s="1"/>
      <c r="C126" s="15" t="s">
        <v>62</v>
      </c>
      <c r="D126" s="16">
        <v>0</v>
      </c>
      <c r="E126" s="16">
        <v>1174000</v>
      </c>
      <c r="F126" s="16">
        <v>1369000</v>
      </c>
      <c r="G126" s="16">
        <v>1369000</v>
      </c>
      <c r="H126" s="1"/>
      <c r="I126" s="1"/>
      <c r="J126" s="1"/>
      <c r="K126" s="1"/>
    </row>
    <row r="127" spans="1:11" ht="14.1" customHeight="1" x14ac:dyDescent="0.25">
      <c r="A127" s="1"/>
      <c r="B127" s="1"/>
      <c r="C127" s="15" t="s">
        <v>49</v>
      </c>
      <c r="D127" s="16">
        <v>0</v>
      </c>
      <c r="E127" s="16">
        <v>1174000</v>
      </c>
      <c r="F127" s="16">
        <v>1369000</v>
      </c>
      <c r="G127" s="16">
        <v>1369000</v>
      </c>
      <c r="H127" s="1"/>
      <c r="I127" s="1"/>
      <c r="J127" s="1"/>
      <c r="K127" s="1"/>
    </row>
    <row r="128" spans="1:11" ht="14.1" customHeight="1" x14ac:dyDescent="0.25">
      <c r="A128" s="1"/>
      <c r="B128" s="1"/>
      <c r="C128" s="15" t="s">
        <v>58</v>
      </c>
      <c r="D128" s="16">
        <v>0</v>
      </c>
      <c r="E128" s="16">
        <v>0</v>
      </c>
      <c r="F128" s="16">
        <v>0</v>
      </c>
      <c r="G128" s="16">
        <v>0</v>
      </c>
      <c r="H128" s="1"/>
      <c r="I128" s="1"/>
      <c r="J128" s="1"/>
      <c r="K128" s="1"/>
    </row>
    <row r="129" spans="1:11" ht="14.1" customHeight="1" x14ac:dyDescent="0.25">
      <c r="A129" s="1"/>
      <c r="B129" s="1"/>
      <c r="C129" s="15" t="s">
        <v>59</v>
      </c>
      <c r="D129" s="16">
        <v>0</v>
      </c>
      <c r="E129" s="16">
        <v>0</v>
      </c>
      <c r="F129" s="16">
        <v>0</v>
      </c>
      <c r="G129" s="16">
        <v>0</v>
      </c>
      <c r="H129" s="1"/>
      <c r="I129" s="1"/>
      <c r="J129" s="1"/>
      <c r="K129" s="1"/>
    </row>
    <row r="130" spans="1:11" ht="14.1" customHeight="1" x14ac:dyDescent="0.25">
      <c r="A130" s="1"/>
      <c r="B130" s="1"/>
      <c r="C130" s="15" t="s">
        <v>60</v>
      </c>
      <c r="D130" s="16">
        <v>0</v>
      </c>
      <c r="E130" s="16">
        <v>0</v>
      </c>
      <c r="F130" s="16">
        <v>0</v>
      </c>
      <c r="G130" s="16">
        <v>0</v>
      </c>
      <c r="H130" s="1"/>
      <c r="I130" s="1"/>
      <c r="J130" s="1"/>
      <c r="K130" s="1"/>
    </row>
    <row r="131" spans="1:11" ht="14.1" customHeight="1" x14ac:dyDescent="0.25">
      <c r="A131" s="1"/>
      <c r="B131" s="1"/>
      <c r="C131" s="15" t="s">
        <v>61</v>
      </c>
      <c r="D131" s="16">
        <v>0</v>
      </c>
      <c r="E131" s="16">
        <v>0</v>
      </c>
      <c r="F131" s="16">
        <v>0</v>
      </c>
      <c r="G131" s="16">
        <v>0</v>
      </c>
      <c r="H131" s="1"/>
      <c r="I131" s="1"/>
      <c r="J131" s="1"/>
      <c r="K131" s="1"/>
    </row>
    <row r="132" spans="1:11" ht="14.1" customHeight="1" x14ac:dyDescent="0.25">
      <c r="A132" s="1"/>
      <c r="B132" s="1"/>
      <c r="C132" s="15" t="s">
        <v>63</v>
      </c>
      <c r="D132" s="16">
        <v>0</v>
      </c>
      <c r="E132" s="16">
        <v>0</v>
      </c>
      <c r="F132" s="16">
        <v>0</v>
      </c>
      <c r="G132" s="16">
        <v>0</v>
      </c>
      <c r="H132" s="1"/>
      <c r="I132" s="1"/>
      <c r="J132" s="1"/>
      <c r="K132" s="1"/>
    </row>
    <row r="133" spans="1:11" ht="14.1" customHeight="1" x14ac:dyDescent="0.25">
      <c r="A133" s="1"/>
      <c r="B133" s="1"/>
      <c r="C133" s="15" t="s">
        <v>49</v>
      </c>
      <c r="D133" s="16">
        <v>0</v>
      </c>
      <c r="E133" s="16">
        <v>0</v>
      </c>
      <c r="F133" s="16">
        <v>0</v>
      </c>
      <c r="G133" s="16">
        <v>0</v>
      </c>
      <c r="H133" s="1"/>
      <c r="I133" s="1"/>
      <c r="J133" s="1"/>
      <c r="K133" s="1"/>
    </row>
    <row r="134" spans="1:11" ht="14.1" customHeight="1" x14ac:dyDescent="0.25">
      <c r="A134" s="1"/>
      <c r="B134" s="1"/>
      <c r="C134" s="15" t="s">
        <v>58</v>
      </c>
      <c r="D134" s="16">
        <v>0</v>
      </c>
      <c r="E134" s="16">
        <v>0</v>
      </c>
      <c r="F134" s="16">
        <v>0</v>
      </c>
      <c r="G134" s="16">
        <v>0</v>
      </c>
      <c r="H134" s="1"/>
      <c r="I134" s="1"/>
      <c r="J134" s="1"/>
      <c r="K134" s="1"/>
    </row>
    <row r="135" spans="1:11" ht="14.1" customHeight="1" x14ac:dyDescent="0.25">
      <c r="A135" s="1"/>
      <c r="B135" s="1"/>
      <c r="C135" s="15" t="s">
        <v>59</v>
      </c>
      <c r="D135" s="16">
        <v>0</v>
      </c>
      <c r="E135" s="16">
        <v>0</v>
      </c>
      <c r="F135" s="16">
        <v>0</v>
      </c>
      <c r="G135" s="16">
        <v>0</v>
      </c>
      <c r="H135" s="1"/>
      <c r="I135" s="1"/>
      <c r="J135" s="1"/>
      <c r="K135" s="1"/>
    </row>
    <row r="136" spans="1:11" ht="14.1" customHeight="1" x14ac:dyDescent="0.25">
      <c r="A136" s="1"/>
      <c r="B136" s="1"/>
      <c r="C136" s="15" t="s">
        <v>60</v>
      </c>
      <c r="D136" s="16">
        <v>0</v>
      </c>
      <c r="E136" s="16">
        <v>0</v>
      </c>
      <c r="F136" s="16">
        <v>0</v>
      </c>
      <c r="G136" s="16">
        <v>0</v>
      </c>
      <c r="H136" s="1"/>
      <c r="I136" s="1"/>
      <c r="J136" s="1"/>
      <c r="K136" s="1"/>
    </row>
    <row r="137" spans="1:11" ht="14.1" customHeight="1" x14ac:dyDescent="0.25">
      <c r="A137" s="1"/>
      <c r="B137" s="1"/>
      <c r="C137" s="15" t="s">
        <v>61</v>
      </c>
      <c r="D137" s="16">
        <v>0</v>
      </c>
      <c r="E137" s="16">
        <v>0</v>
      </c>
      <c r="F137" s="16">
        <v>0</v>
      </c>
      <c r="G137" s="16">
        <v>0</v>
      </c>
      <c r="H137" s="1"/>
      <c r="I137" s="1"/>
      <c r="J137" s="1"/>
      <c r="K137" s="1"/>
    </row>
    <row r="138" spans="1:11" ht="14.1" customHeight="1" x14ac:dyDescent="0.25">
      <c r="A138" s="1"/>
      <c r="B138" s="1"/>
      <c r="C138" s="15" t="s">
        <v>64</v>
      </c>
      <c r="D138" s="16">
        <v>0</v>
      </c>
      <c r="E138" s="16">
        <v>0</v>
      </c>
      <c r="F138" s="16">
        <v>0</v>
      </c>
      <c r="G138" s="16">
        <v>0</v>
      </c>
      <c r="H138" s="1"/>
      <c r="I138" s="1"/>
      <c r="J138" s="1"/>
      <c r="K138" s="1"/>
    </row>
    <row r="139" spans="1:11" ht="14.1" customHeight="1" x14ac:dyDescent="0.25">
      <c r="A139" s="1"/>
      <c r="B139" s="1"/>
      <c r="C139" s="15" t="s">
        <v>65</v>
      </c>
      <c r="D139" s="16">
        <v>0</v>
      </c>
      <c r="E139" s="16">
        <v>0</v>
      </c>
      <c r="F139" s="16">
        <v>0</v>
      </c>
      <c r="G139" s="16">
        <v>0</v>
      </c>
      <c r="H139" s="1"/>
      <c r="I139" s="1"/>
      <c r="J139" s="1"/>
      <c r="K139" s="1"/>
    </row>
    <row r="140" spans="1:11" ht="14.1" customHeight="1" x14ac:dyDescent="0.25">
      <c r="A140" s="1"/>
      <c r="B140" s="1"/>
      <c r="C140" s="11" t="s">
        <v>25</v>
      </c>
      <c r="D140" s="16">
        <v>0</v>
      </c>
      <c r="E140" s="16">
        <v>1174000</v>
      </c>
      <c r="F140" s="16">
        <v>1369000</v>
      </c>
      <c r="G140" s="16">
        <v>1369000</v>
      </c>
      <c r="H140" s="1"/>
      <c r="I140" s="1"/>
      <c r="J140" s="1"/>
      <c r="K140" s="1"/>
    </row>
    <row r="141" spans="1:11" ht="18" customHeight="1" x14ac:dyDescent="0.25">
      <c r="A141" s="1"/>
      <c r="B141" s="1"/>
      <c r="C141" s="5" t="s">
        <v>19</v>
      </c>
      <c r="D141" s="1642" t="s">
        <v>86</v>
      </c>
      <c r="E141" s="1643"/>
      <c r="F141" s="1643"/>
      <c r="G141" s="1643"/>
      <c r="H141" s="1"/>
      <c r="I141" s="1"/>
      <c r="J141" s="1"/>
      <c r="K141" s="1"/>
    </row>
    <row r="142" spans="1:11" ht="18" customHeight="1" x14ac:dyDescent="0.25">
      <c r="A142" s="1"/>
      <c r="B142" s="1"/>
      <c r="C142" s="6" t="s">
        <v>20</v>
      </c>
      <c r="D142" s="1644" t="s">
        <v>87</v>
      </c>
      <c r="E142" s="1645"/>
      <c r="F142" s="1645"/>
      <c r="G142" s="1645"/>
      <c r="H142" s="1"/>
      <c r="I142" s="1"/>
      <c r="J142" s="1"/>
      <c r="K142" s="1"/>
    </row>
    <row r="143" spans="1:11" ht="18" customHeight="1" x14ac:dyDescent="0.25">
      <c r="A143" s="1"/>
      <c r="B143" s="1"/>
      <c r="C143" s="6" t="s">
        <v>21</v>
      </c>
      <c r="D143" s="1644" t="s">
        <v>88</v>
      </c>
      <c r="E143" s="1645"/>
      <c r="F143" s="1645"/>
      <c r="G143" s="1645"/>
      <c r="H143" s="1"/>
      <c r="I143" s="1"/>
      <c r="J143" s="1"/>
      <c r="K143" s="1"/>
    </row>
    <row r="144" spans="1:11" ht="15" customHeight="1" x14ac:dyDescent="0.25">
      <c r="A144" s="1"/>
      <c r="B144" s="1"/>
      <c r="C144" s="7"/>
      <c r="D144" s="8">
        <v>2023</v>
      </c>
      <c r="E144" s="8">
        <v>2024</v>
      </c>
      <c r="F144" s="8">
        <v>2025</v>
      </c>
      <c r="G144" s="8">
        <v>2026</v>
      </c>
      <c r="H144" s="1"/>
      <c r="I144" s="1"/>
      <c r="J144" s="1"/>
      <c r="K144" s="1"/>
    </row>
    <row r="145" spans="1:11" ht="15" customHeight="1" x14ac:dyDescent="0.25">
      <c r="A145" s="1"/>
      <c r="B145" s="1"/>
      <c r="C145" s="9"/>
      <c r="D145" s="10" t="s">
        <v>22</v>
      </c>
      <c r="E145" s="10" t="s">
        <v>23</v>
      </c>
      <c r="F145" s="10" t="s">
        <v>23</v>
      </c>
      <c r="G145" s="10" t="s">
        <v>23</v>
      </c>
      <c r="H145" s="1"/>
      <c r="I145" s="1"/>
      <c r="J145" s="1"/>
      <c r="K145" s="1"/>
    </row>
    <row r="146" spans="1:11" ht="14.1" customHeight="1" x14ac:dyDescent="0.25">
      <c r="A146" s="1"/>
      <c r="B146" s="1"/>
      <c r="C146" s="13" t="s">
        <v>33</v>
      </c>
      <c r="D146" s="14" t="s">
        <v>89</v>
      </c>
      <c r="E146" s="14" t="s">
        <v>90</v>
      </c>
      <c r="F146" s="14" t="s">
        <v>91</v>
      </c>
      <c r="G146" s="14" t="s">
        <v>92</v>
      </c>
      <c r="H146" s="1"/>
      <c r="I146" s="1"/>
      <c r="J146" s="1"/>
      <c r="K146" s="1"/>
    </row>
    <row r="147" spans="1:11" ht="14.1" customHeight="1" x14ac:dyDescent="0.25">
      <c r="A147" s="1"/>
      <c r="B147" s="1"/>
      <c r="C147" s="13" t="s">
        <v>35</v>
      </c>
      <c r="D147" s="14" t="s">
        <v>93</v>
      </c>
      <c r="E147" s="14" t="s">
        <v>94</v>
      </c>
      <c r="F147" s="14" t="s">
        <v>95</v>
      </c>
      <c r="G147" s="14" t="s">
        <v>96</v>
      </c>
      <c r="H147" s="1"/>
      <c r="I147" s="1"/>
      <c r="J147" s="1"/>
      <c r="K147" s="1"/>
    </row>
    <row r="148" spans="1:11" ht="14.1" customHeight="1" x14ac:dyDescent="0.25">
      <c r="A148" s="1"/>
      <c r="B148" s="1"/>
      <c r="C148" s="13" t="s">
        <v>40</v>
      </c>
      <c r="D148" s="14" t="s">
        <v>97</v>
      </c>
      <c r="E148" s="14" t="s">
        <v>98</v>
      </c>
      <c r="F148" s="14" t="s">
        <v>99</v>
      </c>
      <c r="G148" s="14" t="s">
        <v>100</v>
      </c>
      <c r="H148" s="1"/>
      <c r="I148" s="1"/>
      <c r="J148" s="1"/>
      <c r="K148" s="1"/>
    </row>
    <row r="149" spans="1:11" ht="14.1" customHeight="1" x14ac:dyDescent="0.25">
      <c r="A149" s="1"/>
      <c r="B149" s="1"/>
      <c r="C149" s="13" t="s">
        <v>41</v>
      </c>
      <c r="D149" s="14" t="s">
        <v>18</v>
      </c>
      <c r="E149" s="14" t="s">
        <v>101</v>
      </c>
      <c r="F149" s="14" t="s">
        <v>102</v>
      </c>
      <c r="G149" s="14" t="s">
        <v>103</v>
      </c>
      <c r="H149" s="1"/>
      <c r="I149" s="1"/>
      <c r="J149" s="1"/>
      <c r="K149" s="1"/>
    </row>
    <row r="150" spans="1:11" ht="14.1" customHeight="1" x14ac:dyDescent="0.25">
      <c r="A150" s="1"/>
      <c r="B150" s="1"/>
      <c r="C150" s="13" t="s">
        <v>43</v>
      </c>
      <c r="D150" s="14" t="s">
        <v>18</v>
      </c>
      <c r="E150" s="14" t="s">
        <v>104</v>
      </c>
      <c r="F150" s="14" t="s">
        <v>105</v>
      </c>
      <c r="G150" s="14" t="s">
        <v>106</v>
      </c>
      <c r="H150" s="1"/>
      <c r="I150" s="1"/>
      <c r="J150" s="1"/>
      <c r="K150" s="1"/>
    </row>
    <row r="151" spans="1:11" ht="14.1" customHeight="1" x14ac:dyDescent="0.25">
      <c r="A151" s="1"/>
      <c r="B151" s="1"/>
      <c r="C151" s="13" t="s">
        <v>47</v>
      </c>
      <c r="D151" s="14" t="s">
        <v>18</v>
      </c>
      <c r="E151" s="14" t="s">
        <v>107</v>
      </c>
      <c r="F151" s="14" t="s">
        <v>108</v>
      </c>
      <c r="G151" s="14" t="s">
        <v>109</v>
      </c>
      <c r="H151" s="1"/>
      <c r="I151" s="1"/>
      <c r="J151" s="1"/>
      <c r="K151" s="1"/>
    </row>
    <row r="152" spans="1:11" ht="14.1" customHeight="1" x14ac:dyDescent="0.25">
      <c r="A152" s="1"/>
      <c r="B152" s="1"/>
      <c r="C152" s="1646" t="s">
        <v>24</v>
      </c>
      <c r="D152" s="1647"/>
      <c r="E152" s="1647"/>
      <c r="F152" s="1647"/>
      <c r="G152" s="1647"/>
      <c r="H152" s="1"/>
      <c r="I152" s="1"/>
      <c r="J152" s="1"/>
      <c r="K152" s="1"/>
    </row>
    <row r="153" spans="1:11" ht="14.1" customHeight="1" x14ac:dyDescent="0.25">
      <c r="A153" s="1"/>
      <c r="B153" s="1"/>
      <c r="C153" s="7"/>
      <c r="D153" s="8">
        <v>2023</v>
      </c>
      <c r="E153" s="8">
        <v>2024</v>
      </c>
      <c r="F153" s="8">
        <v>2025</v>
      </c>
      <c r="G153" s="8">
        <v>2026</v>
      </c>
      <c r="H153" s="1"/>
      <c r="I153" s="1"/>
      <c r="J153" s="1"/>
      <c r="K153" s="1"/>
    </row>
    <row r="154" spans="1:11" ht="14.1" customHeight="1" x14ac:dyDescent="0.25">
      <c r="A154" s="1"/>
      <c r="B154" s="1"/>
      <c r="C154" s="9"/>
      <c r="D154" s="10" t="s">
        <v>22</v>
      </c>
      <c r="E154" s="10" t="s">
        <v>23</v>
      </c>
      <c r="F154" s="10" t="s">
        <v>23</v>
      </c>
      <c r="G154" s="10" t="s">
        <v>23</v>
      </c>
      <c r="H154" s="1"/>
      <c r="I154" s="1"/>
      <c r="J154" s="1"/>
      <c r="K154" s="1"/>
    </row>
    <row r="155" spans="1:11" ht="14.1" customHeight="1" x14ac:dyDescent="0.25">
      <c r="A155" s="1"/>
      <c r="B155" s="1"/>
      <c r="C155" s="15" t="s">
        <v>48</v>
      </c>
      <c r="D155" s="16">
        <v>0</v>
      </c>
      <c r="E155" s="16">
        <v>0</v>
      </c>
      <c r="F155" s="16">
        <v>0</v>
      </c>
      <c r="G155" s="16">
        <v>0</v>
      </c>
      <c r="H155" s="1"/>
      <c r="I155" s="1"/>
      <c r="J155" s="1"/>
      <c r="K155" s="1"/>
    </row>
    <row r="156" spans="1:11" ht="14.1" customHeight="1" x14ac:dyDescent="0.25">
      <c r="A156" s="1"/>
      <c r="B156" s="1"/>
      <c r="C156" s="15" t="s">
        <v>49</v>
      </c>
      <c r="D156" s="16">
        <v>0</v>
      </c>
      <c r="E156" s="16">
        <v>0</v>
      </c>
      <c r="F156" s="16">
        <v>0</v>
      </c>
      <c r="G156" s="16">
        <v>0</v>
      </c>
      <c r="H156" s="1"/>
      <c r="I156" s="1"/>
      <c r="J156" s="1"/>
      <c r="K156" s="1"/>
    </row>
    <row r="157" spans="1:11" ht="14.1" customHeight="1" x14ac:dyDescent="0.25">
      <c r="A157" s="1"/>
      <c r="B157" s="1"/>
      <c r="C157" s="15" t="s">
        <v>50</v>
      </c>
      <c r="D157" s="16">
        <v>0</v>
      </c>
      <c r="E157" s="16">
        <v>0</v>
      </c>
      <c r="F157" s="16">
        <v>0</v>
      </c>
      <c r="G157" s="16">
        <v>0</v>
      </c>
      <c r="H157" s="1"/>
      <c r="I157" s="1"/>
      <c r="J157" s="1"/>
      <c r="K157" s="1"/>
    </row>
    <row r="158" spans="1:11" ht="14.1" customHeight="1" x14ac:dyDescent="0.25">
      <c r="A158" s="1"/>
      <c r="B158" s="1"/>
      <c r="C158" s="15" t="s">
        <v>51</v>
      </c>
      <c r="D158" s="16">
        <v>0</v>
      </c>
      <c r="E158" s="16">
        <v>0</v>
      </c>
      <c r="F158" s="16">
        <v>0</v>
      </c>
      <c r="G158" s="16">
        <v>0</v>
      </c>
      <c r="H158" s="1"/>
      <c r="I158" s="1"/>
      <c r="J158" s="1"/>
      <c r="K158" s="1"/>
    </row>
    <row r="159" spans="1:11" ht="14.1" customHeight="1" x14ac:dyDescent="0.25">
      <c r="A159" s="1"/>
      <c r="B159" s="1"/>
      <c r="C159" s="15" t="s">
        <v>49</v>
      </c>
      <c r="D159" s="16">
        <v>0</v>
      </c>
      <c r="E159" s="16">
        <v>0</v>
      </c>
      <c r="F159" s="16">
        <v>0</v>
      </c>
      <c r="G159" s="16">
        <v>0</v>
      </c>
      <c r="H159" s="1"/>
      <c r="I159" s="1"/>
      <c r="J159" s="1"/>
      <c r="K159" s="1"/>
    </row>
    <row r="160" spans="1:11" ht="14.1" customHeight="1" x14ac:dyDescent="0.25">
      <c r="A160" s="1"/>
      <c r="B160" s="1"/>
      <c r="C160" s="15" t="s">
        <v>50</v>
      </c>
      <c r="D160" s="16">
        <v>0</v>
      </c>
      <c r="E160" s="16">
        <v>0</v>
      </c>
      <c r="F160" s="16">
        <v>0</v>
      </c>
      <c r="G160" s="16">
        <v>0</v>
      </c>
      <c r="H160" s="1"/>
      <c r="I160" s="1"/>
      <c r="J160" s="1"/>
      <c r="K160" s="1"/>
    </row>
    <row r="161" spans="1:11" ht="14.1" customHeight="1" x14ac:dyDescent="0.25">
      <c r="A161" s="1"/>
      <c r="B161" s="1"/>
      <c r="C161" s="15" t="s">
        <v>52</v>
      </c>
      <c r="D161" s="16">
        <v>0</v>
      </c>
      <c r="E161" s="16">
        <v>0</v>
      </c>
      <c r="F161" s="16">
        <v>0</v>
      </c>
      <c r="G161" s="16">
        <v>0</v>
      </c>
      <c r="H161" s="1"/>
      <c r="I161" s="1"/>
      <c r="J161" s="1"/>
      <c r="K161" s="1"/>
    </row>
    <row r="162" spans="1:11" ht="14.1" customHeight="1" x14ac:dyDescent="0.25">
      <c r="A162" s="1"/>
      <c r="B162" s="1"/>
      <c r="C162" s="15" t="s">
        <v>49</v>
      </c>
      <c r="D162" s="16">
        <v>0</v>
      </c>
      <c r="E162" s="16">
        <v>0</v>
      </c>
      <c r="F162" s="16">
        <v>0</v>
      </c>
      <c r="G162" s="16">
        <v>0</v>
      </c>
      <c r="H162" s="1"/>
      <c r="I162" s="1"/>
      <c r="J162" s="1"/>
      <c r="K162" s="1"/>
    </row>
    <row r="163" spans="1:11" ht="14.1" customHeight="1" x14ac:dyDescent="0.25">
      <c r="A163" s="1"/>
      <c r="B163" s="1"/>
      <c r="C163" s="15" t="s">
        <v>50</v>
      </c>
      <c r="D163" s="16">
        <v>0</v>
      </c>
      <c r="E163" s="16">
        <v>0</v>
      </c>
      <c r="F163" s="16">
        <v>0</v>
      </c>
      <c r="G163" s="16">
        <v>0</v>
      </c>
      <c r="H163" s="1"/>
      <c r="I163" s="1"/>
      <c r="J163" s="1"/>
      <c r="K163" s="1"/>
    </row>
    <row r="164" spans="1:11" ht="14.1" customHeight="1" x14ac:dyDescent="0.25">
      <c r="A164" s="1"/>
      <c r="B164" s="1"/>
      <c r="C164" s="15" t="s">
        <v>53</v>
      </c>
      <c r="D164" s="16">
        <v>0</v>
      </c>
      <c r="E164" s="16">
        <v>0</v>
      </c>
      <c r="F164" s="16">
        <v>0</v>
      </c>
      <c r="G164" s="16">
        <v>0</v>
      </c>
      <c r="H164" s="1"/>
      <c r="I164" s="1"/>
      <c r="J164" s="1"/>
      <c r="K164" s="1"/>
    </row>
    <row r="165" spans="1:11" ht="14.1" customHeight="1" x14ac:dyDescent="0.25">
      <c r="A165" s="1"/>
      <c r="B165" s="1"/>
      <c r="C165" s="15" t="s">
        <v>49</v>
      </c>
      <c r="D165" s="16">
        <v>0</v>
      </c>
      <c r="E165" s="16">
        <v>0</v>
      </c>
      <c r="F165" s="16">
        <v>0</v>
      </c>
      <c r="G165" s="16">
        <v>0</v>
      </c>
      <c r="H165" s="1"/>
      <c r="I165" s="1"/>
      <c r="J165" s="1"/>
      <c r="K165" s="1"/>
    </row>
    <row r="166" spans="1:11" ht="14.1" customHeight="1" x14ac:dyDescent="0.25">
      <c r="A166" s="1"/>
      <c r="B166" s="1"/>
      <c r="C166" s="15" t="s">
        <v>50</v>
      </c>
      <c r="D166" s="16">
        <v>0</v>
      </c>
      <c r="E166" s="16">
        <v>0</v>
      </c>
      <c r="F166" s="16">
        <v>0</v>
      </c>
      <c r="G166" s="16">
        <v>0</v>
      </c>
      <c r="H166" s="1"/>
      <c r="I166" s="1"/>
      <c r="J166" s="1"/>
      <c r="K166" s="1"/>
    </row>
    <row r="167" spans="1:11" ht="14.1" customHeight="1" x14ac:dyDescent="0.25">
      <c r="A167" s="1"/>
      <c r="B167" s="1"/>
      <c r="C167" s="15" t="s">
        <v>54</v>
      </c>
      <c r="D167" s="16">
        <v>0</v>
      </c>
      <c r="E167" s="16">
        <v>0</v>
      </c>
      <c r="F167" s="16">
        <v>0</v>
      </c>
      <c r="G167" s="16">
        <v>0</v>
      </c>
      <c r="H167" s="1"/>
      <c r="I167" s="1"/>
      <c r="J167" s="1"/>
      <c r="K167" s="1"/>
    </row>
    <row r="168" spans="1:11" ht="14.1" customHeight="1" x14ac:dyDescent="0.25">
      <c r="A168" s="1"/>
      <c r="B168" s="1"/>
      <c r="C168" s="15" t="s">
        <v>49</v>
      </c>
      <c r="D168" s="16">
        <v>0</v>
      </c>
      <c r="E168" s="16">
        <v>0</v>
      </c>
      <c r="F168" s="16">
        <v>0</v>
      </c>
      <c r="G168" s="16">
        <v>0</v>
      </c>
      <c r="H168" s="1"/>
      <c r="I168" s="1"/>
      <c r="J168" s="1"/>
      <c r="K168" s="1"/>
    </row>
    <row r="169" spans="1:11" ht="14.1" customHeight="1" x14ac:dyDescent="0.25">
      <c r="A169" s="1"/>
      <c r="B169" s="1"/>
      <c r="C169" s="15" t="s">
        <v>50</v>
      </c>
      <c r="D169" s="16">
        <v>0</v>
      </c>
      <c r="E169" s="16">
        <v>0</v>
      </c>
      <c r="F169" s="16">
        <v>0</v>
      </c>
      <c r="G169" s="16">
        <v>0</v>
      </c>
      <c r="H169" s="1"/>
      <c r="I169" s="1"/>
      <c r="J169" s="1"/>
      <c r="K169" s="1"/>
    </row>
    <row r="170" spans="1:11" ht="14.1" customHeight="1" x14ac:dyDescent="0.25">
      <c r="A170" s="1"/>
      <c r="B170" s="1"/>
      <c r="C170" s="15" t="s">
        <v>55</v>
      </c>
      <c r="D170" s="16">
        <v>0</v>
      </c>
      <c r="E170" s="16">
        <v>0</v>
      </c>
      <c r="F170" s="16">
        <v>0</v>
      </c>
      <c r="G170" s="16">
        <v>0</v>
      </c>
      <c r="H170" s="1"/>
      <c r="I170" s="1"/>
      <c r="J170" s="1"/>
      <c r="K170" s="1"/>
    </row>
    <row r="171" spans="1:11" ht="14.1" customHeight="1" x14ac:dyDescent="0.25">
      <c r="A171" s="1"/>
      <c r="B171" s="1"/>
      <c r="C171" s="15" t="s">
        <v>49</v>
      </c>
      <c r="D171" s="16">
        <v>0</v>
      </c>
      <c r="E171" s="16">
        <v>0</v>
      </c>
      <c r="F171" s="16">
        <v>0</v>
      </c>
      <c r="G171" s="16">
        <v>0</v>
      </c>
      <c r="H171" s="1"/>
      <c r="I171" s="1"/>
      <c r="J171" s="1"/>
      <c r="K171" s="1"/>
    </row>
    <row r="172" spans="1:11" ht="14.1" customHeight="1" x14ac:dyDescent="0.25">
      <c r="A172" s="1"/>
      <c r="B172" s="1"/>
      <c r="C172" s="15" t="s">
        <v>50</v>
      </c>
      <c r="D172" s="16">
        <v>0</v>
      </c>
      <c r="E172" s="16">
        <v>0</v>
      </c>
      <c r="F172" s="16">
        <v>0</v>
      </c>
      <c r="G172" s="16">
        <v>0</v>
      </c>
      <c r="H172" s="1"/>
      <c r="I172" s="1"/>
      <c r="J172" s="1"/>
      <c r="K172" s="1"/>
    </row>
    <row r="173" spans="1:11" ht="14.1" customHeight="1" x14ac:dyDescent="0.25">
      <c r="A173" s="1"/>
      <c r="B173" s="1"/>
      <c r="C173" s="15" t="s">
        <v>56</v>
      </c>
      <c r="D173" s="16">
        <v>0</v>
      </c>
      <c r="E173" s="16">
        <v>0</v>
      </c>
      <c r="F173" s="16">
        <v>0</v>
      </c>
      <c r="G173" s="16">
        <v>0</v>
      </c>
      <c r="H173" s="1"/>
      <c r="I173" s="1"/>
      <c r="J173" s="1"/>
      <c r="K173" s="1"/>
    </row>
    <row r="174" spans="1:11" ht="14.1" customHeight="1" x14ac:dyDescent="0.25">
      <c r="A174" s="1"/>
      <c r="B174" s="1"/>
      <c r="C174" s="15" t="s">
        <v>49</v>
      </c>
      <c r="D174" s="16">
        <v>0</v>
      </c>
      <c r="E174" s="16">
        <v>0</v>
      </c>
      <c r="F174" s="16">
        <v>0</v>
      </c>
      <c r="G174" s="16">
        <v>0</v>
      </c>
      <c r="H174" s="1"/>
      <c r="I174" s="1"/>
      <c r="J174" s="1"/>
      <c r="K174" s="1"/>
    </row>
    <row r="175" spans="1:11" ht="14.1" customHeight="1" x14ac:dyDescent="0.25">
      <c r="A175" s="1"/>
      <c r="B175" s="1"/>
      <c r="C175" s="15" t="s">
        <v>50</v>
      </c>
      <c r="D175" s="16">
        <v>0</v>
      </c>
      <c r="E175" s="16">
        <v>0</v>
      </c>
      <c r="F175" s="16">
        <v>0</v>
      </c>
      <c r="G175" s="16">
        <v>0</v>
      </c>
      <c r="H175" s="1"/>
      <c r="I175" s="1"/>
      <c r="J175" s="1"/>
      <c r="K175" s="1"/>
    </row>
    <row r="176" spans="1:11" ht="14.1" customHeight="1" x14ac:dyDescent="0.25">
      <c r="A176" s="1"/>
      <c r="B176" s="1"/>
      <c r="C176" s="15" t="s">
        <v>57</v>
      </c>
      <c r="D176" s="16">
        <v>0</v>
      </c>
      <c r="E176" s="16">
        <v>0</v>
      </c>
      <c r="F176" s="16">
        <v>0</v>
      </c>
      <c r="G176" s="16">
        <v>0</v>
      </c>
      <c r="H176" s="1"/>
      <c r="I176" s="1"/>
      <c r="J176" s="1"/>
      <c r="K176" s="1"/>
    </row>
    <row r="177" spans="1:11" ht="14.1" customHeight="1" x14ac:dyDescent="0.25">
      <c r="A177" s="1"/>
      <c r="B177" s="1"/>
      <c r="C177" s="15" t="s">
        <v>49</v>
      </c>
      <c r="D177" s="16">
        <v>0</v>
      </c>
      <c r="E177" s="16">
        <v>0</v>
      </c>
      <c r="F177" s="16">
        <v>0</v>
      </c>
      <c r="G177" s="16">
        <v>0</v>
      </c>
      <c r="H177" s="1"/>
      <c r="I177" s="1"/>
      <c r="J177" s="1"/>
      <c r="K177" s="1"/>
    </row>
    <row r="178" spans="1:11" ht="14.1" customHeight="1" x14ac:dyDescent="0.25">
      <c r="A178" s="1"/>
      <c r="B178" s="1"/>
      <c r="C178" s="15" t="s">
        <v>58</v>
      </c>
      <c r="D178" s="16">
        <v>0</v>
      </c>
      <c r="E178" s="16">
        <v>0</v>
      </c>
      <c r="F178" s="16">
        <v>0</v>
      </c>
      <c r="G178" s="16">
        <v>0</v>
      </c>
      <c r="H178" s="1"/>
      <c r="I178" s="1"/>
      <c r="J178" s="1"/>
      <c r="K178" s="1"/>
    </row>
    <row r="179" spans="1:11" ht="14.1" customHeight="1" x14ac:dyDescent="0.25">
      <c r="A179" s="1"/>
      <c r="B179" s="1"/>
      <c r="C179" s="15" t="s">
        <v>59</v>
      </c>
      <c r="D179" s="16">
        <v>0</v>
      </c>
      <c r="E179" s="16">
        <v>0</v>
      </c>
      <c r="F179" s="16">
        <v>0</v>
      </c>
      <c r="G179" s="16">
        <v>0</v>
      </c>
      <c r="H179" s="1"/>
      <c r="I179" s="1"/>
      <c r="J179" s="1"/>
      <c r="K179" s="1"/>
    </row>
    <row r="180" spans="1:11" ht="14.1" customHeight="1" x14ac:dyDescent="0.25">
      <c r="A180" s="1"/>
      <c r="B180" s="1"/>
      <c r="C180" s="15" t="s">
        <v>60</v>
      </c>
      <c r="D180" s="16">
        <v>0</v>
      </c>
      <c r="E180" s="16">
        <v>0</v>
      </c>
      <c r="F180" s="16">
        <v>0</v>
      </c>
      <c r="G180" s="16">
        <v>0</v>
      </c>
      <c r="H180" s="1"/>
      <c r="I180" s="1"/>
      <c r="J180" s="1"/>
      <c r="K180" s="1"/>
    </row>
    <row r="181" spans="1:11" ht="14.1" customHeight="1" x14ac:dyDescent="0.25">
      <c r="A181" s="1"/>
      <c r="B181" s="1"/>
      <c r="C181" s="15" t="s">
        <v>61</v>
      </c>
      <c r="D181" s="16">
        <v>0</v>
      </c>
      <c r="E181" s="16">
        <v>0</v>
      </c>
      <c r="F181" s="16">
        <v>0</v>
      </c>
      <c r="G181" s="16">
        <v>0</v>
      </c>
      <c r="H181" s="1"/>
      <c r="I181" s="1"/>
      <c r="J181" s="1"/>
      <c r="K181" s="1"/>
    </row>
    <row r="182" spans="1:11" ht="14.1" customHeight="1" x14ac:dyDescent="0.25">
      <c r="A182" s="1"/>
      <c r="B182" s="1"/>
      <c r="C182" s="15" t="s">
        <v>62</v>
      </c>
      <c r="D182" s="16">
        <v>0</v>
      </c>
      <c r="E182" s="16">
        <v>884000</v>
      </c>
      <c r="F182" s="16">
        <v>1829000</v>
      </c>
      <c r="G182" s="16">
        <v>2657000</v>
      </c>
      <c r="H182" s="1"/>
      <c r="I182" s="1"/>
      <c r="J182" s="1"/>
      <c r="K182" s="1"/>
    </row>
    <row r="183" spans="1:11" ht="14.1" customHeight="1" x14ac:dyDescent="0.25">
      <c r="A183" s="1"/>
      <c r="B183" s="1"/>
      <c r="C183" s="15" t="s">
        <v>49</v>
      </c>
      <c r="D183" s="16">
        <v>0</v>
      </c>
      <c r="E183" s="16">
        <v>884000</v>
      </c>
      <c r="F183" s="16">
        <v>1829000</v>
      </c>
      <c r="G183" s="16">
        <v>2657000</v>
      </c>
      <c r="H183" s="1"/>
      <c r="I183" s="1"/>
      <c r="J183" s="1"/>
      <c r="K183" s="1"/>
    </row>
    <row r="184" spans="1:11" ht="14.1" customHeight="1" x14ac:dyDescent="0.25">
      <c r="A184" s="1"/>
      <c r="B184" s="1"/>
      <c r="C184" s="15" t="s">
        <v>58</v>
      </c>
      <c r="D184" s="16">
        <v>0</v>
      </c>
      <c r="E184" s="16">
        <v>0</v>
      </c>
      <c r="F184" s="16">
        <v>0</v>
      </c>
      <c r="G184" s="16">
        <v>0</v>
      </c>
      <c r="H184" s="1"/>
      <c r="I184" s="1"/>
      <c r="J184" s="1"/>
      <c r="K184" s="1"/>
    </row>
    <row r="185" spans="1:11" ht="14.1" customHeight="1" x14ac:dyDescent="0.25">
      <c r="A185" s="1"/>
      <c r="B185" s="1"/>
      <c r="C185" s="15" t="s">
        <v>59</v>
      </c>
      <c r="D185" s="16">
        <v>0</v>
      </c>
      <c r="E185" s="16">
        <v>0</v>
      </c>
      <c r="F185" s="16">
        <v>0</v>
      </c>
      <c r="G185" s="16">
        <v>0</v>
      </c>
      <c r="H185" s="1"/>
      <c r="I185" s="1"/>
      <c r="J185" s="1"/>
      <c r="K185" s="1"/>
    </row>
    <row r="186" spans="1:11" ht="14.1" customHeight="1" x14ac:dyDescent="0.25">
      <c r="A186" s="1"/>
      <c r="B186" s="1"/>
      <c r="C186" s="15" t="s">
        <v>60</v>
      </c>
      <c r="D186" s="16">
        <v>0</v>
      </c>
      <c r="E186" s="16">
        <v>0</v>
      </c>
      <c r="F186" s="16">
        <v>0</v>
      </c>
      <c r="G186" s="16">
        <v>0</v>
      </c>
      <c r="H186" s="1"/>
      <c r="I186" s="1"/>
      <c r="J186" s="1"/>
      <c r="K186" s="1"/>
    </row>
    <row r="187" spans="1:11" ht="14.1" customHeight="1" x14ac:dyDescent="0.25">
      <c r="A187" s="1"/>
      <c r="B187" s="1"/>
      <c r="C187" s="15" t="s">
        <v>61</v>
      </c>
      <c r="D187" s="16">
        <v>0</v>
      </c>
      <c r="E187" s="16">
        <v>0</v>
      </c>
      <c r="F187" s="16">
        <v>0</v>
      </c>
      <c r="G187" s="16">
        <v>0</v>
      </c>
      <c r="H187" s="1"/>
      <c r="I187" s="1"/>
      <c r="J187" s="1"/>
      <c r="K187" s="1"/>
    </row>
    <row r="188" spans="1:11" ht="14.1" customHeight="1" x14ac:dyDescent="0.25">
      <c r="A188" s="1"/>
      <c r="B188" s="1"/>
      <c r="C188" s="15" t="s">
        <v>63</v>
      </c>
      <c r="D188" s="16">
        <v>0</v>
      </c>
      <c r="E188" s="16">
        <v>0</v>
      </c>
      <c r="F188" s="16">
        <v>0</v>
      </c>
      <c r="G188" s="16">
        <v>0</v>
      </c>
      <c r="H188" s="1"/>
      <c r="I188" s="1"/>
      <c r="J188" s="1"/>
      <c r="K188" s="1"/>
    </row>
    <row r="189" spans="1:11" ht="14.1" customHeight="1" x14ac:dyDescent="0.25">
      <c r="A189" s="1"/>
      <c r="B189" s="1"/>
      <c r="C189" s="15" t="s">
        <v>49</v>
      </c>
      <c r="D189" s="16">
        <v>0</v>
      </c>
      <c r="E189" s="16">
        <v>0</v>
      </c>
      <c r="F189" s="16">
        <v>0</v>
      </c>
      <c r="G189" s="16">
        <v>0</v>
      </c>
      <c r="H189" s="1"/>
      <c r="I189" s="1"/>
      <c r="J189" s="1"/>
      <c r="K189" s="1"/>
    </row>
    <row r="190" spans="1:11" ht="14.1" customHeight="1" x14ac:dyDescent="0.25">
      <c r="A190" s="1"/>
      <c r="B190" s="1"/>
      <c r="C190" s="15" t="s">
        <v>58</v>
      </c>
      <c r="D190" s="16">
        <v>0</v>
      </c>
      <c r="E190" s="16">
        <v>0</v>
      </c>
      <c r="F190" s="16">
        <v>0</v>
      </c>
      <c r="G190" s="16">
        <v>0</v>
      </c>
      <c r="H190" s="1"/>
      <c r="I190" s="1"/>
      <c r="J190" s="1"/>
      <c r="K190" s="1"/>
    </row>
    <row r="191" spans="1:11" ht="14.1" customHeight="1" x14ac:dyDescent="0.25">
      <c r="A191" s="1"/>
      <c r="B191" s="1"/>
      <c r="C191" s="15" t="s">
        <v>59</v>
      </c>
      <c r="D191" s="16">
        <v>0</v>
      </c>
      <c r="E191" s="16">
        <v>0</v>
      </c>
      <c r="F191" s="16">
        <v>0</v>
      </c>
      <c r="G191" s="16">
        <v>0</v>
      </c>
      <c r="H191" s="1"/>
      <c r="I191" s="1"/>
      <c r="J191" s="1"/>
      <c r="K191" s="1"/>
    </row>
    <row r="192" spans="1:11" ht="14.1" customHeight="1" x14ac:dyDescent="0.25">
      <c r="A192" s="1"/>
      <c r="B192" s="1"/>
      <c r="C192" s="15" t="s">
        <v>60</v>
      </c>
      <c r="D192" s="16">
        <v>0</v>
      </c>
      <c r="E192" s="16">
        <v>0</v>
      </c>
      <c r="F192" s="16">
        <v>0</v>
      </c>
      <c r="G192" s="16">
        <v>0</v>
      </c>
      <c r="H192" s="1"/>
      <c r="I192" s="1"/>
      <c r="J192" s="1"/>
      <c r="K192" s="1"/>
    </row>
    <row r="193" spans="1:11" ht="14.1" customHeight="1" x14ac:dyDescent="0.25">
      <c r="A193" s="1"/>
      <c r="B193" s="1"/>
      <c r="C193" s="15" t="s">
        <v>61</v>
      </c>
      <c r="D193" s="16">
        <v>0</v>
      </c>
      <c r="E193" s="16">
        <v>0</v>
      </c>
      <c r="F193" s="16">
        <v>0</v>
      </c>
      <c r="G193" s="16">
        <v>0</v>
      </c>
      <c r="H193" s="1"/>
      <c r="I193" s="1"/>
      <c r="J193" s="1"/>
      <c r="K193" s="1"/>
    </row>
    <row r="194" spans="1:11" ht="14.1" customHeight="1" x14ac:dyDescent="0.25">
      <c r="A194" s="1"/>
      <c r="B194" s="1"/>
      <c r="C194" s="15" t="s">
        <v>64</v>
      </c>
      <c r="D194" s="16">
        <v>0</v>
      </c>
      <c r="E194" s="16">
        <v>0</v>
      </c>
      <c r="F194" s="16">
        <v>0</v>
      </c>
      <c r="G194" s="16">
        <v>0</v>
      </c>
      <c r="H194" s="1"/>
      <c r="I194" s="1"/>
      <c r="J194" s="1"/>
      <c r="K194" s="1"/>
    </row>
    <row r="195" spans="1:11" ht="14.1" customHeight="1" x14ac:dyDescent="0.25">
      <c r="A195" s="1"/>
      <c r="B195" s="1"/>
      <c r="C195" s="15" t="s">
        <v>65</v>
      </c>
      <c r="D195" s="16">
        <v>0</v>
      </c>
      <c r="E195" s="16">
        <v>0</v>
      </c>
      <c r="F195" s="16">
        <v>0</v>
      </c>
      <c r="G195" s="16">
        <v>0</v>
      </c>
      <c r="H195" s="1"/>
      <c r="I195" s="1"/>
      <c r="J195" s="1"/>
      <c r="K195" s="1"/>
    </row>
    <row r="196" spans="1:11" ht="14.1" customHeight="1" x14ac:dyDescent="0.25">
      <c r="A196" s="1"/>
      <c r="B196" s="1"/>
      <c r="C196" s="11" t="s">
        <v>25</v>
      </c>
      <c r="D196" s="16">
        <v>0</v>
      </c>
      <c r="E196" s="16">
        <v>884000</v>
      </c>
      <c r="F196" s="16">
        <v>1829000</v>
      </c>
      <c r="G196" s="16">
        <v>2657000</v>
      </c>
      <c r="H196" s="1"/>
      <c r="I196" s="1"/>
      <c r="J196" s="1"/>
      <c r="K196" s="1"/>
    </row>
    <row r="197" spans="1:11" ht="18" customHeight="1" x14ac:dyDescent="0.25">
      <c r="A197" s="1"/>
      <c r="B197" s="1"/>
      <c r="C197" s="5" t="s">
        <v>19</v>
      </c>
      <c r="D197" s="1642" t="s">
        <v>110</v>
      </c>
      <c r="E197" s="1643"/>
      <c r="F197" s="1643"/>
      <c r="G197" s="1643"/>
      <c r="H197" s="1"/>
      <c r="I197" s="1"/>
      <c r="J197" s="1"/>
      <c r="K197" s="1"/>
    </row>
    <row r="198" spans="1:11" ht="18" customHeight="1" x14ac:dyDescent="0.25">
      <c r="A198" s="1"/>
      <c r="B198" s="1"/>
      <c r="C198" s="6" t="s">
        <v>20</v>
      </c>
      <c r="D198" s="1644" t="s">
        <v>111</v>
      </c>
      <c r="E198" s="1645"/>
      <c r="F198" s="1645"/>
      <c r="G198" s="1645"/>
      <c r="H198" s="1"/>
      <c r="I198" s="1"/>
      <c r="J198" s="1"/>
      <c r="K198" s="1"/>
    </row>
    <row r="199" spans="1:11" ht="18" customHeight="1" x14ac:dyDescent="0.25">
      <c r="A199" s="1"/>
      <c r="B199" s="1"/>
      <c r="C199" s="6" t="s">
        <v>21</v>
      </c>
      <c r="D199" s="1644" t="s">
        <v>112</v>
      </c>
      <c r="E199" s="1645"/>
      <c r="F199" s="1645"/>
      <c r="G199" s="1645"/>
      <c r="H199" s="1"/>
      <c r="I199" s="1"/>
      <c r="J199" s="1"/>
      <c r="K199" s="1"/>
    </row>
    <row r="200" spans="1:11" ht="15" customHeight="1" x14ac:dyDescent="0.25">
      <c r="A200" s="1"/>
      <c r="B200" s="1"/>
      <c r="C200" s="7"/>
      <c r="D200" s="8">
        <v>2023</v>
      </c>
      <c r="E200" s="8">
        <v>2024</v>
      </c>
      <c r="F200" s="8">
        <v>2025</v>
      </c>
      <c r="G200" s="8">
        <v>2026</v>
      </c>
      <c r="H200" s="1"/>
      <c r="I200" s="1"/>
      <c r="J200" s="1"/>
      <c r="K200" s="1"/>
    </row>
    <row r="201" spans="1:11" ht="15" customHeight="1" x14ac:dyDescent="0.25">
      <c r="A201" s="1"/>
      <c r="B201" s="1"/>
      <c r="C201" s="9"/>
      <c r="D201" s="10" t="s">
        <v>22</v>
      </c>
      <c r="E201" s="10" t="s">
        <v>23</v>
      </c>
      <c r="F201" s="10" t="s">
        <v>23</v>
      </c>
      <c r="G201" s="10" t="s">
        <v>23</v>
      </c>
      <c r="H201" s="1"/>
      <c r="I201" s="1"/>
      <c r="J201" s="1"/>
      <c r="K201" s="1"/>
    </row>
    <row r="202" spans="1:11" ht="14.1" customHeight="1" x14ac:dyDescent="0.25">
      <c r="A202" s="1"/>
      <c r="B202" s="1"/>
      <c r="C202" s="13" t="s">
        <v>33</v>
      </c>
      <c r="D202" s="14" t="s">
        <v>113</v>
      </c>
      <c r="E202" s="14" t="s">
        <v>42</v>
      </c>
      <c r="F202" s="14" t="s">
        <v>42</v>
      </c>
      <c r="G202" s="14" t="s">
        <v>114</v>
      </c>
      <c r="H202" s="1"/>
      <c r="I202" s="1"/>
      <c r="J202" s="1"/>
      <c r="K202" s="1"/>
    </row>
    <row r="203" spans="1:11" ht="14.1" customHeight="1" x14ac:dyDescent="0.25">
      <c r="A203" s="1"/>
      <c r="B203" s="1"/>
      <c r="C203" s="13" t="s">
        <v>35</v>
      </c>
      <c r="D203" s="14" t="s">
        <v>42</v>
      </c>
      <c r="E203" s="14" t="s">
        <v>42</v>
      </c>
      <c r="F203" s="14" t="s">
        <v>42</v>
      </c>
      <c r="G203" s="14" t="s">
        <v>115</v>
      </c>
      <c r="H203" s="1"/>
      <c r="I203" s="1"/>
      <c r="J203" s="1"/>
      <c r="K203" s="1"/>
    </row>
    <row r="204" spans="1:11" ht="14.1" customHeight="1" x14ac:dyDescent="0.25">
      <c r="A204" s="1"/>
      <c r="B204" s="1"/>
      <c r="C204" s="13" t="s">
        <v>40</v>
      </c>
      <c r="D204" s="14" t="s">
        <v>42</v>
      </c>
      <c r="E204" s="14" t="s">
        <v>42</v>
      </c>
      <c r="F204" s="14" t="s">
        <v>42</v>
      </c>
      <c r="G204" s="14" t="s">
        <v>116</v>
      </c>
      <c r="H204" s="1"/>
      <c r="I204" s="1"/>
      <c r="J204" s="1"/>
      <c r="K204" s="1"/>
    </row>
    <row r="205" spans="1:11" ht="14.1" customHeight="1" x14ac:dyDescent="0.25">
      <c r="A205" s="1"/>
      <c r="B205" s="1"/>
      <c r="C205" s="13" t="s">
        <v>41</v>
      </c>
      <c r="D205" s="14" t="s">
        <v>18</v>
      </c>
      <c r="E205" s="14" t="s">
        <v>117</v>
      </c>
      <c r="F205" s="14" t="s">
        <v>18</v>
      </c>
      <c r="G205" s="14" t="s">
        <v>18</v>
      </c>
      <c r="H205" s="1"/>
      <c r="I205" s="1"/>
      <c r="J205" s="1"/>
      <c r="K205" s="1"/>
    </row>
    <row r="206" spans="1:11" ht="14.1" customHeight="1" x14ac:dyDescent="0.25">
      <c r="A206" s="1"/>
      <c r="B206" s="1"/>
      <c r="C206" s="13" t="s">
        <v>43</v>
      </c>
      <c r="D206" s="14" t="s">
        <v>18</v>
      </c>
      <c r="E206" s="14" t="s">
        <v>18</v>
      </c>
      <c r="F206" s="14" t="s">
        <v>18</v>
      </c>
      <c r="G206" s="14" t="s">
        <v>18</v>
      </c>
      <c r="H206" s="1"/>
      <c r="I206" s="1"/>
      <c r="J206" s="1"/>
      <c r="K206" s="1"/>
    </row>
    <row r="207" spans="1:11" ht="14.1" customHeight="1" x14ac:dyDescent="0.25">
      <c r="A207" s="1"/>
      <c r="B207" s="1"/>
      <c r="C207" s="13" t="s">
        <v>47</v>
      </c>
      <c r="D207" s="14" t="s">
        <v>18</v>
      </c>
      <c r="E207" s="14" t="s">
        <v>18</v>
      </c>
      <c r="F207" s="14" t="s">
        <v>18</v>
      </c>
      <c r="G207" s="14" t="s">
        <v>18</v>
      </c>
      <c r="H207" s="1"/>
      <c r="I207" s="1"/>
      <c r="J207" s="1"/>
      <c r="K207" s="1"/>
    </row>
    <row r="208" spans="1:11" ht="14.1" customHeight="1" x14ac:dyDescent="0.25">
      <c r="A208" s="1"/>
      <c r="B208" s="1"/>
      <c r="C208" s="1646" t="s">
        <v>24</v>
      </c>
      <c r="D208" s="1647"/>
      <c r="E208" s="1647"/>
      <c r="F208" s="1647"/>
      <c r="G208" s="1647"/>
      <c r="H208" s="1"/>
      <c r="I208" s="1"/>
      <c r="J208" s="1"/>
      <c r="K208" s="1"/>
    </row>
    <row r="209" spans="1:11" ht="14.1" customHeight="1" x14ac:dyDescent="0.25">
      <c r="A209" s="1"/>
      <c r="B209" s="1"/>
      <c r="C209" s="7"/>
      <c r="D209" s="8">
        <v>2023</v>
      </c>
      <c r="E209" s="8">
        <v>2024</v>
      </c>
      <c r="F209" s="8">
        <v>2025</v>
      </c>
      <c r="G209" s="8">
        <v>2026</v>
      </c>
      <c r="H209" s="1"/>
      <c r="I209" s="1"/>
      <c r="J209" s="1"/>
      <c r="K209" s="1"/>
    </row>
    <row r="210" spans="1:11" ht="14.1" customHeight="1" x14ac:dyDescent="0.25">
      <c r="A210" s="1"/>
      <c r="B210" s="1"/>
      <c r="C210" s="9"/>
      <c r="D210" s="10" t="s">
        <v>22</v>
      </c>
      <c r="E210" s="10" t="s">
        <v>23</v>
      </c>
      <c r="F210" s="10" t="s">
        <v>23</v>
      </c>
      <c r="G210" s="10" t="s">
        <v>23</v>
      </c>
      <c r="H210" s="1"/>
      <c r="I210" s="1"/>
      <c r="J210" s="1"/>
      <c r="K210" s="1"/>
    </row>
    <row r="211" spans="1:11" ht="14.1" customHeight="1" x14ac:dyDescent="0.25">
      <c r="A211" s="1"/>
      <c r="B211" s="1"/>
      <c r="C211" s="15" t="s">
        <v>48</v>
      </c>
      <c r="D211" s="16">
        <v>0</v>
      </c>
      <c r="E211" s="16">
        <v>0</v>
      </c>
      <c r="F211" s="16">
        <v>0</v>
      </c>
      <c r="G211" s="16">
        <v>0</v>
      </c>
      <c r="H211" s="1"/>
      <c r="I211" s="1"/>
      <c r="J211" s="1"/>
      <c r="K211" s="1"/>
    </row>
    <row r="212" spans="1:11" ht="14.1" customHeight="1" x14ac:dyDescent="0.25">
      <c r="A212" s="1"/>
      <c r="B212" s="1"/>
      <c r="C212" s="15" t="s">
        <v>49</v>
      </c>
      <c r="D212" s="16">
        <v>0</v>
      </c>
      <c r="E212" s="16">
        <v>0</v>
      </c>
      <c r="F212" s="16">
        <v>0</v>
      </c>
      <c r="G212" s="16">
        <v>0</v>
      </c>
      <c r="H212" s="1"/>
      <c r="I212" s="1"/>
      <c r="J212" s="1"/>
      <c r="K212" s="1"/>
    </row>
    <row r="213" spans="1:11" ht="14.1" customHeight="1" x14ac:dyDescent="0.25">
      <c r="A213" s="1"/>
      <c r="B213" s="1"/>
      <c r="C213" s="15" t="s">
        <v>50</v>
      </c>
      <c r="D213" s="16">
        <v>0</v>
      </c>
      <c r="E213" s="16">
        <v>0</v>
      </c>
      <c r="F213" s="16">
        <v>0</v>
      </c>
      <c r="G213" s="16">
        <v>0</v>
      </c>
      <c r="H213" s="1"/>
      <c r="I213" s="1"/>
      <c r="J213" s="1"/>
      <c r="K213" s="1"/>
    </row>
    <row r="214" spans="1:11" ht="14.1" customHeight="1" x14ac:dyDescent="0.25">
      <c r="A214" s="1"/>
      <c r="B214" s="1"/>
      <c r="C214" s="15" t="s">
        <v>51</v>
      </c>
      <c r="D214" s="16">
        <v>0</v>
      </c>
      <c r="E214" s="16">
        <v>0</v>
      </c>
      <c r="F214" s="16">
        <v>0</v>
      </c>
      <c r="G214" s="16">
        <v>0</v>
      </c>
      <c r="H214" s="1"/>
      <c r="I214" s="1"/>
      <c r="J214" s="1"/>
      <c r="K214" s="1"/>
    </row>
    <row r="215" spans="1:11" ht="14.1" customHeight="1" x14ac:dyDescent="0.25">
      <c r="A215" s="1"/>
      <c r="B215" s="1"/>
      <c r="C215" s="15" t="s">
        <v>49</v>
      </c>
      <c r="D215" s="16">
        <v>0</v>
      </c>
      <c r="E215" s="16">
        <v>0</v>
      </c>
      <c r="F215" s="16">
        <v>0</v>
      </c>
      <c r="G215" s="16">
        <v>0</v>
      </c>
      <c r="H215" s="1"/>
      <c r="I215" s="1"/>
      <c r="J215" s="1"/>
      <c r="K215" s="1"/>
    </row>
    <row r="216" spans="1:11" ht="14.1" customHeight="1" x14ac:dyDescent="0.25">
      <c r="A216" s="1"/>
      <c r="B216" s="1"/>
      <c r="C216" s="15" t="s">
        <v>50</v>
      </c>
      <c r="D216" s="16">
        <v>0</v>
      </c>
      <c r="E216" s="16">
        <v>0</v>
      </c>
      <c r="F216" s="16">
        <v>0</v>
      </c>
      <c r="G216" s="16">
        <v>0</v>
      </c>
      <c r="H216" s="1"/>
      <c r="I216" s="1"/>
      <c r="J216" s="1"/>
      <c r="K216" s="1"/>
    </row>
    <row r="217" spans="1:11" ht="14.1" customHeight="1" x14ac:dyDescent="0.25">
      <c r="A217" s="1"/>
      <c r="B217" s="1"/>
      <c r="C217" s="15" t="s">
        <v>52</v>
      </c>
      <c r="D217" s="16">
        <v>0</v>
      </c>
      <c r="E217" s="16">
        <v>0</v>
      </c>
      <c r="F217" s="16">
        <v>0</v>
      </c>
      <c r="G217" s="16">
        <v>0</v>
      </c>
      <c r="H217" s="1"/>
      <c r="I217" s="1"/>
      <c r="J217" s="1"/>
      <c r="K217" s="1"/>
    </row>
    <row r="218" spans="1:11" ht="14.1" customHeight="1" x14ac:dyDescent="0.25">
      <c r="A218" s="1"/>
      <c r="B218" s="1"/>
      <c r="C218" s="15" t="s">
        <v>49</v>
      </c>
      <c r="D218" s="16">
        <v>0</v>
      </c>
      <c r="E218" s="16">
        <v>0</v>
      </c>
      <c r="F218" s="16">
        <v>0</v>
      </c>
      <c r="G218" s="16">
        <v>0</v>
      </c>
      <c r="H218" s="1"/>
      <c r="I218" s="1"/>
      <c r="J218" s="1"/>
      <c r="K218" s="1"/>
    </row>
    <row r="219" spans="1:11" ht="14.1" customHeight="1" x14ac:dyDescent="0.25">
      <c r="A219" s="1"/>
      <c r="B219" s="1"/>
      <c r="C219" s="15" t="s">
        <v>50</v>
      </c>
      <c r="D219" s="16">
        <v>0</v>
      </c>
      <c r="E219" s="16">
        <v>0</v>
      </c>
      <c r="F219" s="16">
        <v>0</v>
      </c>
      <c r="G219" s="16">
        <v>0</v>
      </c>
      <c r="H219" s="1"/>
      <c r="I219" s="1"/>
      <c r="J219" s="1"/>
      <c r="K219" s="1"/>
    </row>
    <row r="220" spans="1:11" ht="14.1" customHeight="1" x14ac:dyDescent="0.25">
      <c r="A220" s="1"/>
      <c r="B220" s="1"/>
      <c r="C220" s="15" t="s">
        <v>53</v>
      </c>
      <c r="D220" s="16">
        <v>0</v>
      </c>
      <c r="E220" s="16">
        <v>0</v>
      </c>
      <c r="F220" s="16">
        <v>0</v>
      </c>
      <c r="G220" s="16">
        <v>0</v>
      </c>
      <c r="H220" s="1"/>
      <c r="I220" s="1"/>
      <c r="J220" s="1"/>
      <c r="K220" s="1"/>
    </row>
    <row r="221" spans="1:11" ht="14.1" customHeight="1" x14ac:dyDescent="0.25">
      <c r="A221" s="1"/>
      <c r="B221" s="1"/>
      <c r="C221" s="15" t="s">
        <v>49</v>
      </c>
      <c r="D221" s="16">
        <v>0</v>
      </c>
      <c r="E221" s="16">
        <v>0</v>
      </c>
      <c r="F221" s="16">
        <v>0</v>
      </c>
      <c r="G221" s="16">
        <v>0</v>
      </c>
      <c r="H221" s="1"/>
      <c r="I221" s="1"/>
      <c r="J221" s="1"/>
      <c r="K221" s="1"/>
    </row>
    <row r="222" spans="1:11" ht="14.1" customHeight="1" x14ac:dyDescent="0.25">
      <c r="A222" s="1"/>
      <c r="B222" s="1"/>
      <c r="C222" s="15" t="s">
        <v>50</v>
      </c>
      <c r="D222" s="16">
        <v>0</v>
      </c>
      <c r="E222" s="16">
        <v>0</v>
      </c>
      <c r="F222" s="16">
        <v>0</v>
      </c>
      <c r="G222" s="16">
        <v>0</v>
      </c>
      <c r="H222" s="1"/>
      <c r="I222" s="1"/>
      <c r="J222" s="1"/>
      <c r="K222" s="1"/>
    </row>
    <row r="223" spans="1:11" ht="14.1" customHeight="1" x14ac:dyDescent="0.25">
      <c r="A223" s="1"/>
      <c r="B223" s="1"/>
      <c r="C223" s="15" t="s">
        <v>54</v>
      </c>
      <c r="D223" s="16">
        <v>0</v>
      </c>
      <c r="E223" s="16">
        <v>0</v>
      </c>
      <c r="F223" s="16">
        <v>0</v>
      </c>
      <c r="G223" s="16">
        <v>0</v>
      </c>
      <c r="H223" s="1"/>
      <c r="I223" s="1"/>
      <c r="J223" s="1"/>
      <c r="K223" s="1"/>
    </row>
    <row r="224" spans="1:11" ht="14.1" customHeight="1" x14ac:dyDescent="0.25">
      <c r="A224" s="1"/>
      <c r="B224" s="1"/>
      <c r="C224" s="15" t="s">
        <v>49</v>
      </c>
      <c r="D224" s="16">
        <v>0</v>
      </c>
      <c r="E224" s="16">
        <v>0</v>
      </c>
      <c r="F224" s="16">
        <v>0</v>
      </c>
      <c r="G224" s="16">
        <v>0</v>
      </c>
      <c r="H224" s="1"/>
      <c r="I224" s="1"/>
      <c r="J224" s="1"/>
      <c r="K224" s="1"/>
    </row>
    <row r="225" spans="1:11" ht="14.1" customHeight="1" x14ac:dyDescent="0.25">
      <c r="A225" s="1"/>
      <c r="B225" s="1"/>
      <c r="C225" s="15" t="s">
        <v>50</v>
      </c>
      <c r="D225" s="16">
        <v>0</v>
      </c>
      <c r="E225" s="16">
        <v>0</v>
      </c>
      <c r="F225" s="16">
        <v>0</v>
      </c>
      <c r="G225" s="16">
        <v>0</v>
      </c>
      <c r="H225" s="1"/>
      <c r="I225" s="1"/>
      <c r="J225" s="1"/>
      <c r="K225" s="1"/>
    </row>
    <row r="226" spans="1:11" ht="14.1" customHeight="1" x14ac:dyDescent="0.25">
      <c r="A226" s="1"/>
      <c r="B226" s="1"/>
      <c r="C226" s="15" t="s">
        <v>55</v>
      </c>
      <c r="D226" s="16">
        <v>0</v>
      </c>
      <c r="E226" s="16">
        <v>0</v>
      </c>
      <c r="F226" s="16">
        <v>0</v>
      </c>
      <c r="G226" s="16">
        <v>0</v>
      </c>
      <c r="H226" s="1"/>
      <c r="I226" s="1"/>
      <c r="J226" s="1"/>
      <c r="K226" s="1"/>
    </row>
    <row r="227" spans="1:11" ht="14.1" customHeight="1" x14ac:dyDescent="0.25">
      <c r="A227" s="1"/>
      <c r="B227" s="1"/>
      <c r="C227" s="15" t="s">
        <v>49</v>
      </c>
      <c r="D227" s="16">
        <v>0</v>
      </c>
      <c r="E227" s="16">
        <v>0</v>
      </c>
      <c r="F227" s="16">
        <v>0</v>
      </c>
      <c r="G227" s="16">
        <v>0</v>
      </c>
      <c r="H227" s="1"/>
      <c r="I227" s="1"/>
      <c r="J227" s="1"/>
      <c r="K227" s="1"/>
    </row>
    <row r="228" spans="1:11" ht="14.1" customHeight="1" x14ac:dyDescent="0.25">
      <c r="A228" s="1"/>
      <c r="B228" s="1"/>
      <c r="C228" s="15" t="s">
        <v>50</v>
      </c>
      <c r="D228" s="16">
        <v>0</v>
      </c>
      <c r="E228" s="16">
        <v>0</v>
      </c>
      <c r="F228" s="16">
        <v>0</v>
      </c>
      <c r="G228" s="16">
        <v>0</v>
      </c>
      <c r="H228" s="1"/>
      <c r="I228" s="1"/>
      <c r="J228" s="1"/>
      <c r="K228" s="1"/>
    </row>
    <row r="229" spans="1:11" ht="14.1" customHeight="1" x14ac:dyDescent="0.25">
      <c r="A229" s="1"/>
      <c r="B229" s="1"/>
      <c r="C229" s="15" t="s">
        <v>56</v>
      </c>
      <c r="D229" s="16">
        <v>0</v>
      </c>
      <c r="E229" s="16">
        <v>0</v>
      </c>
      <c r="F229" s="16">
        <v>0</v>
      </c>
      <c r="G229" s="16">
        <v>0</v>
      </c>
      <c r="H229" s="1"/>
      <c r="I229" s="1"/>
      <c r="J229" s="1"/>
      <c r="K229" s="1"/>
    </row>
    <row r="230" spans="1:11" ht="14.1" customHeight="1" x14ac:dyDescent="0.25">
      <c r="A230" s="1"/>
      <c r="B230" s="1"/>
      <c r="C230" s="15" t="s">
        <v>49</v>
      </c>
      <c r="D230" s="16">
        <v>0</v>
      </c>
      <c r="E230" s="16">
        <v>0</v>
      </c>
      <c r="F230" s="16">
        <v>0</v>
      </c>
      <c r="G230" s="16">
        <v>0</v>
      </c>
      <c r="H230" s="1"/>
      <c r="I230" s="1"/>
      <c r="J230" s="1"/>
      <c r="K230" s="1"/>
    </row>
    <row r="231" spans="1:11" ht="14.1" customHeight="1" x14ac:dyDescent="0.25">
      <c r="A231" s="1"/>
      <c r="B231" s="1"/>
      <c r="C231" s="15" t="s">
        <v>50</v>
      </c>
      <c r="D231" s="16">
        <v>0</v>
      </c>
      <c r="E231" s="16">
        <v>0</v>
      </c>
      <c r="F231" s="16">
        <v>0</v>
      </c>
      <c r="G231" s="16">
        <v>0</v>
      </c>
      <c r="H231" s="1"/>
      <c r="I231" s="1"/>
      <c r="J231" s="1"/>
      <c r="K231" s="1"/>
    </row>
    <row r="232" spans="1:11" ht="14.1" customHeight="1" x14ac:dyDescent="0.25">
      <c r="A232" s="1"/>
      <c r="B232" s="1"/>
      <c r="C232" s="15" t="s">
        <v>57</v>
      </c>
      <c r="D232" s="16">
        <v>0</v>
      </c>
      <c r="E232" s="16">
        <v>0</v>
      </c>
      <c r="F232" s="16">
        <v>0</v>
      </c>
      <c r="G232" s="16">
        <v>0</v>
      </c>
      <c r="H232" s="1"/>
      <c r="I232" s="1"/>
      <c r="J232" s="1"/>
      <c r="K232" s="1"/>
    </row>
    <row r="233" spans="1:11" ht="14.1" customHeight="1" x14ac:dyDescent="0.25">
      <c r="A233" s="1"/>
      <c r="B233" s="1"/>
      <c r="C233" s="15" t="s">
        <v>49</v>
      </c>
      <c r="D233" s="16">
        <v>0</v>
      </c>
      <c r="E233" s="16">
        <v>0</v>
      </c>
      <c r="F233" s="16">
        <v>0</v>
      </c>
      <c r="G233" s="16">
        <v>0</v>
      </c>
      <c r="H233" s="1"/>
      <c r="I233" s="1"/>
      <c r="J233" s="1"/>
      <c r="K233" s="1"/>
    </row>
    <row r="234" spans="1:11" ht="14.1" customHeight="1" x14ac:dyDescent="0.25">
      <c r="A234" s="1"/>
      <c r="B234" s="1"/>
      <c r="C234" s="15" t="s">
        <v>58</v>
      </c>
      <c r="D234" s="16">
        <v>0</v>
      </c>
      <c r="E234" s="16">
        <v>0</v>
      </c>
      <c r="F234" s="16">
        <v>0</v>
      </c>
      <c r="G234" s="16">
        <v>0</v>
      </c>
      <c r="H234" s="1"/>
      <c r="I234" s="1"/>
      <c r="J234" s="1"/>
      <c r="K234" s="1"/>
    </row>
    <row r="235" spans="1:11" ht="14.1" customHeight="1" x14ac:dyDescent="0.25">
      <c r="A235" s="1"/>
      <c r="B235" s="1"/>
      <c r="C235" s="15" t="s">
        <v>59</v>
      </c>
      <c r="D235" s="16">
        <v>0</v>
      </c>
      <c r="E235" s="16">
        <v>0</v>
      </c>
      <c r="F235" s="16">
        <v>0</v>
      </c>
      <c r="G235" s="16">
        <v>0</v>
      </c>
      <c r="H235" s="1"/>
      <c r="I235" s="1"/>
      <c r="J235" s="1"/>
      <c r="K235" s="1"/>
    </row>
    <row r="236" spans="1:11" ht="14.1" customHeight="1" x14ac:dyDescent="0.25">
      <c r="A236" s="1"/>
      <c r="B236" s="1"/>
      <c r="C236" s="15" t="s">
        <v>60</v>
      </c>
      <c r="D236" s="16">
        <v>0</v>
      </c>
      <c r="E236" s="16">
        <v>0</v>
      </c>
      <c r="F236" s="16">
        <v>0</v>
      </c>
      <c r="G236" s="16">
        <v>0</v>
      </c>
      <c r="H236" s="1"/>
      <c r="I236" s="1"/>
      <c r="J236" s="1"/>
      <c r="K236" s="1"/>
    </row>
    <row r="237" spans="1:11" ht="14.1" customHeight="1" x14ac:dyDescent="0.25">
      <c r="A237" s="1"/>
      <c r="B237" s="1"/>
      <c r="C237" s="15" t="s">
        <v>61</v>
      </c>
      <c r="D237" s="16">
        <v>0</v>
      </c>
      <c r="E237" s="16">
        <v>0</v>
      </c>
      <c r="F237" s="16">
        <v>0</v>
      </c>
      <c r="G237" s="16">
        <v>0</v>
      </c>
      <c r="H237" s="1"/>
      <c r="I237" s="1"/>
      <c r="J237" s="1"/>
      <c r="K237" s="1"/>
    </row>
    <row r="238" spans="1:11" ht="14.1" customHeight="1" x14ac:dyDescent="0.25">
      <c r="A238" s="1"/>
      <c r="B238" s="1"/>
      <c r="C238" s="15" t="s">
        <v>62</v>
      </c>
      <c r="D238" s="16">
        <v>0</v>
      </c>
      <c r="E238" s="16">
        <v>0</v>
      </c>
      <c r="F238" s="16">
        <v>0</v>
      </c>
      <c r="G238" s="16">
        <v>21318000</v>
      </c>
      <c r="H238" s="1"/>
      <c r="I238" s="1"/>
      <c r="J238" s="1"/>
      <c r="K238" s="1"/>
    </row>
    <row r="239" spans="1:11" ht="14.1" customHeight="1" x14ac:dyDescent="0.25">
      <c r="A239" s="1"/>
      <c r="B239" s="1"/>
      <c r="C239" s="15" t="s">
        <v>49</v>
      </c>
      <c r="D239" s="16">
        <v>0</v>
      </c>
      <c r="E239" s="16">
        <v>0</v>
      </c>
      <c r="F239" s="16">
        <v>0</v>
      </c>
      <c r="G239" s="16">
        <v>21318000</v>
      </c>
      <c r="H239" s="1"/>
      <c r="I239" s="1"/>
      <c r="J239" s="1"/>
      <c r="K239" s="1"/>
    </row>
    <row r="240" spans="1:11" ht="14.1" customHeight="1" x14ac:dyDescent="0.25">
      <c r="A240" s="1"/>
      <c r="B240" s="1"/>
      <c r="C240" s="15" t="s">
        <v>58</v>
      </c>
      <c r="D240" s="16">
        <v>0</v>
      </c>
      <c r="E240" s="16">
        <v>0</v>
      </c>
      <c r="F240" s="16">
        <v>0</v>
      </c>
      <c r="G240" s="16">
        <v>0</v>
      </c>
      <c r="H240" s="1"/>
      <c r="I240" s="1"/>
      <c r="J240" s="1"/>
      <c r="K240" s="1"/>
    </row>
    <row r="241" spans="1:11" ht="14.1" customHeight="1" x14ac:dyDescent="0.25">
      <c r="A241" s="1"/>
      <c r="B241" s="1"/>
      <c r="C241" s="15" t="s">
        <v>59</v>
      </c>
      <c r="D241" s="16">
        <v>0</v>
      </c>
      <c r="E241" s="16">
        <v>0</v>
      </c>
      <c r="F241" s="16">
        <v>0</v>
      </c>
      <c r="G241" s="16">
        <v>0</v>
      </c>
      <c r="H241" s="1"/>
      <c r="I241" s="1"/>
      <c r="J241" s="1"/>
      <c r="K241" s="1"/>
    </row>
    <row r="242" spans="1:11" ht="14.1" customHeight="1" x14ac:dyDescent="0.25">
      <c r="A242" s="1"/>
      <c r="B242" s="1"/>
      <c r="C242" s="15" t="s">
        <v>60</v>
      </c>
      <c r="D242" s="16">
        <v>0</v>
      </c>
      <c r="E242" s="16">
        <v>0</v>
      </c>
      <c r="F242" s="16">
        <v>0</v>
      </c>
      <c r="G242" s="16">
        <v>0</v>
      </c>
      <c r="H242" s="1"/>
      <c r="I242" s="1"/>
      <c r="J242" s="1"/>
      <c r="K242" s="1"/>
    </row>
    <row r="243" spans="1:11" ht="14.1" customHeight="1" x14ac:dyDescent="0.25">
      <c r="A243" s="1"/>
      <c r="B243" s="1"/>
      <c r="C243" s="15" t="s">
        <v>61</v>
      </c>
      <c r="D243" s="16">
        <v>0</v>
      </c>
      <c r="E243" s="16">
        <v>0</v>
      </c>
      <c r="F243" s="16">
        <v>0</v>
      </c>
      <c r="G243" s="16">
        <v>0</v>
      </c>
      <c r="H243" s="1"/>
      <c r="I243" s="1"/>
      <c r="J243" s="1"/>
      <c r="K243" s="1"/>
    </row>
    <row r="244" spans="1:11" ht="14.1" customHeight="1" x14ac:dyDescent="0.25">
      <c r="A244" s="1"/>
      <c r="B244" s="1"/>
      <c r="C244" s="15" t="s">
        <v>63</v>
      </c>
      <c r="D244" s="16">
        <v>0</v>
      </c>
      <c r="E244" s="16">
        <v>0</v>
      </c>
      <c r="F244" s="16">
        <v>0</v>
      </c>
      <c r="G244" s="16">
        <v>0</v>
      </c>
      <c r="H244" s="1"/>
      <c r="I244" s="1"/>
      <c r="J244" s="1"/>
      <c r="K244" s="1"/>
    </row>
    <row r="245" spans="1:11" ht="14.1" customHeight="1" x14ac:dyDescent="0.25">
      <c r="A245" s="1"/>
      <c r="B245" s="1"/>
      <c r="C245" s="15" t="s">
        <v>49</v>
      </c>
      <c r="D245" s="16">
        <v>0</v>
      </c>
      <c r="E245" s="16">
        <v>0</v>
      </c>
      <c r="F245" s="16">
        <v>0</v>
      </c>
      <c r="G245" s="16">
        <v>0</v>
      </c>
      <c r="H245" s="1"/>
      <c r="I245" s="1"/>
      <c r="J245" s="1"/>
      <c r="K245" s="1"/>
    </row>
    <row r="246" spans="1:11" ht="14.1" customHeight="1" x14ac:dyDescent="0.25">
      <c r="A246" s="1"/>
      <c r="B246" s="1"/>
      <c r="C246" s="15" t="s">
        <v>58</v>
      </c>
      <c r="D246" s="16">
        <v>0</v>
      </c>
      <c r="E246" s="16">
        <v>0</v>
      </c>
      <c r="F246" s="16">
        <v>0</v>
      </c>
      <c r="G246" s="16">
        <v>0</v>
      </c>
      <c r="H246" s="1"/>
      <c r="I246" s="1"/>
      <c r="J246" s="1"/>
      <c r="K246" s="1"/>
    </row>
    <row r="247" spans="1:11" ht="14.1" customHeight="1" x14ac:dyDescent="0.25">
      <c r="A247" s="1"/>
      <c r="B247" s="1"/>
      <c r="C247" s="15" t="s">
        <v>59</v>
      </c>
      <c r="D247" s="16">
        <v>0</v>
      </c>
      <c r="E247" s="16">
        <v>0</v>
      </c>
      <c r="F247" s="16">
        <v>0</v>
      </c>
      <c r="G247" s="16">
        <v>0</v>
      </c>
      <c r="H247" s="1"/>
      <c r="I247" s="1"/>
      <c r="J247" s="1"/>
      <c r="K247" s="1"/>
    </row>
    <row r="248" spans="1:11" ht="14.1" customHeight="1" x14ac:dyDescent="0.25">
      <c r="A248" s="1"/>
      <c r="B248" s="1"/>
      <c r="C248" s="15" t="s">
        <v>60</v>
      </c>
      <c r="D248" s="16">
        <v>0</v>
      </c>
      <c r="E248" s="16">
        <v>0</v>
      </c>
      <c r="F248" s="16">
        <v>0</v>
      </c>
      <c r="G248" s="16">
        <v>0</v>
      </c>
      <c r="H248" s="1"/>
      <c r="I248" s="1"/>
      <c r="J248" s="1"/>
      <c r="K248" s="1"/>
    </row>
    <row r="249" spans="1:11" ht="14.1" customHeight="1" x14ac:dyDescent="0.25">
      <c r="A249" s="1"/>
      <c r="B249" s="1"/>
      <c r="C249" s="15" t="s">
        <v>61</v>
      </c>
      <c r="D249" s="16">
        <v>0</v>
      </c>
      <c r="E249" s="16">
        <v>0</v>
      </c>
      <c r="F249" s="16">
        <v>0</v>
      </c>
      <c r="G249" s="16">
        <v>0</v>
      </c>
      <c r="H249" s="1"/>
      <c r="I249" s="1"/>
      <c r="J249" s="1"/>
      <c r="K249" s="1"/>
    </row>
    <row r="250" spans="1:11" ht="14.1" customHeight="1" x14ac:dyDescent="0.25">
      <c r="A250" s="1"/>
      <c r="B250" s="1"/>
      <c r="C250" s="15" t="s">
        <v>64</v>
      </c>
      <c r="D250" s="16">
        <v>0</v>
      </c>
      <c r="E250" s="16">
        <v>0</v>
      </c>
      <c r="F250" s="16">
        <v>0</v>
      </c>
      <c r="G250" s="16">
        <v>0</v>
      </c>
      <c r="H250" s="1"/>
      <c r="I250" s="1"/>
      <c r="J250" s="1"/>
      <c r="K250" s="1"/>
    </row>
    <row r="251" spans="1:11" ht="14.1" customHeight="1" x14ac:dyDescent="0.25">
      <c r="A251" s="1"/>
      <c r="B251" s="1"/>
      <c r="C251" s="15" t="s">
        <v>65</v>
      </c>
      <c r="D251" s="16">
        <v>0</v>
      </c>
      <c r="E251" s="16">
        <v>0</v>
      </c>
      <c r="F251" s="16">
        <v>0</v>
      </c>
      <c r="G251" s="16">
        <v>0</v>
      </c>
      <c r="H251" s="1"/>
      <c r="I251" s="1"/>
      <c r="J251" s="1"/>
      <c r="K251" s="1"/>
    </row>
    <row r="252" spans="1:11" ht="14.1" customHeight="1" x14ac:dyDescent="0.25">
      <c r="A252" s="1"/>
      <c r="B252" s="1"/>
      <c r="C252" s="11" t="s">
        <v>25</v>
      </c>
      <c r="D252" s="16">
        <v>0</v>
      </c>
      <c r="E252" s="16">
        <v>0</v>
      </c>
      <c r="F252" s="16">
        <v>0</v>
      </c>
      <c r="G252" s="16">
        <v>21318000</v>
      </c>
      <c r="H252" s="1"/>
      <c r="I252" s="1"/>
      <c r="J252" s="1"/>
      <c r="K252" s="1"/>
    </row>
    <row r="253" spans="1:11" ht="18" customHeight="1" x14ac:dyDescent="0.25">
      <c r="A253" s="1"/>
      <c r="B253" s="1"/>
      <c r="C253" s="5" t="s">
        <v>19</v>
      </c>
      <c r="D253" s="1642" t="s">
        <v>118</v>
      </c>
      <c r="E253" s="1643"/>
      <c r="F253" s="1643"/>
      <c r="G253" s="1643"/>
      <c r="H253" s="1"/>
      <c r="I253" s="1"/>
      <c r="J253" s="1"/>
      <c r="K253" s="1"/>
    </row>
    <row r="254" spans="1:11" ht="18" customHeight="1" x14ac:dyDescent="0.25">
      <c r="A254" s="1"/>
      <c r="B254" s="1"/>
      <c r="C254" s="6" t="s">
        <v>20</v>
      </c>
      <c r="D254" s="1644" t="s">
        <v>119</v>
      </c>
      <c r="E254" s="1645"/>
      <c r="F254" s="1645"/>
      <c r="G254" s="1645"/>
      <c r="H254" s="1"/>
      <c r="I254" s="1"/>
      <c r="J254" s="1"/>
      <c r="K254" s="1"/>
    </row>
    <row r="255" spans="1:11" ht="18" customHeight="1" x14ac:dyDescent="0.25">
      <c r="A255" s="1"/>
      <c r="B255" s="1"/>
      <c r="C255" s="6" t="s">
        <v>21</v>
      </c>
      <c r="D255" s="1644" t="s">
        <v>120</v>
      </c>
      <c r="E255" s="1645"/>
      <c r="F255" s="1645"/>
      <c r="G255" s="1645"/>
      <c r="H255" s="1"/>
      <c r="I255" s="1"/>
      <c r="J255" s="1"/>
      <c r="K255" s="1"/>
    </row>
    <row r="256" spans="1:11" ht="15" customHeight="1" x14ac:dyDescent="0.25">
      <c r="A256" s="1"/>
      <c r="B256" s="1"/>
      <c r="C256" s="7"/>
      <c r="D256" s="8">
        <v>2023</v>
      </c>
      <c r="E256" s="8">
        <v>2024</v>
      </c>
      <c r="F256" s="8">
        <v>2025</v>
      </c>
      <c r="G256" s="8">
        <v>2026</v>
      </c>
      <c r="H256" s="1"/>
      <c r="I256" s="1"/>
      <c r="J256" s="1"/>
      <c r="K256" s="1"/>
    </row>
    <row r="257" spans="1:11" ht="15" customHeight="1" x14ac:dyDescent="0.25">
      <c r="A257" s="1"/>
      <c r="B257" s="1"/>
      <c r="C257" s="9"/>
      <c r="D257" s="10" t="s">
        <v>22</v>
      </c>
      <c r="E257" s="10" t="s">
        <v>23</v>
      </c>
      <c r="F257" s="10" t="s">
        <v>23</v>
      </c>
      <c r="G257" s="10" t="s">
        <v>23</v>
      </c>
      <c r="H257" s="1"/>
      <c r="I257" s="1"/>
      <c r="J257" s="1"/>
      <c r="K257" s="1"/>
    </row>
    <row r="258" spans="1:11" ht="14.1" customHeight="1" x14ac:dyDescent="0.25">
      <c r="A258" s="1"/>
      <c r="B258" s="1"/>
      <c r="C258" s="13" t="s">
        <v>33</v>
      </c>
      <c r="D258" s="14" t="s">
        <v>18</v>
      </c>
      <c r="E258" s="14" t="s">
        <v>42</v>
      </c>
      <c r="F258" s="14" t="s">
        <v>42</v>
      </c>
      <c r="G258" s="14" t="s">
        <v>121</v>
      </c>
      <c r="H258" s="1"/>
      <c r="I258" s="1"/>
      <c r="J258" s="1"/>
      <c r="K258" s="1"/>
    </row>
    <row r="259" spans="1:11" ht="14.1" customHeight="1" x14ac:dyDescent="0.25">
      <c r="A259" s="1"/>
      <c r="B259" s="1"/>
      <c r="C259" s="13" t="s">
        <v>35</v>
      </c>
      <c r="D259" s="14" t="s">
        <v>42</v>
      </c>
      <c r="E259" s="14" t="s">
        <v>42</v>
      </c>
      <c r="F259" s="14" t="s">
        <v>42</v>
      </c>
      <c r="G259" s="14" t="s">
        <v>122</v>
      </c>
      <c r="H259" s="1"/>
      <c r="I259" s="1"/>
      <c r="J259" s="1"/>
      <c r="K259" s="1"/>
    </row>
    <row r="260" spans="1:11" ht="14.1" customHeight="1" x14ac:dyDescent="0.25">
      <c r="A260" s="1"/>
      <c r="B260" s="1"/>
      <c r="C260" s="13" t="s">
        <v>40</v>
      </c>
      <c r="D260" s="14" t="s">
        <v>42</v>
      </c>
      <c r="E260" s="14" t="s">
        <v>42</v>
      </c>
      <c r="F260" s="14" t="s">
        <v>42</v>
      </c>
      <c r="G260" s="14" t="s">
        <v>123</v>
      </c>
      <c r="H260" s="1"/>
      <c r="I260" s="1"/>
      <c r="J260" s="1"/>
      <c r="K260" s="1"/>
    </row>
    <row r="261" spans="1:11" ht="14.1" customHeight="1" x14ac:dyDescent="0.25">
      <c r="A261" s="1"/>
      <c r="B261" s="1"/>
      <c r="C261" s="13" t="s">
        <v>41</v>
      </c>
      <c r="D261" s="14" t="s">
        <v>18</v>
      </c>
      <c r="E261" s="14" t="s">
        <v>18</v>
      </c>
      <c r="F261" s="14" t="s">
        <v>18</v>
      </c>
      <c r="G261" s="14" t="s">
        <v>18</v>
      </c>
      <c r="H261" s="1"/>
      <c r="I261" s="1"/>
      <c r="J261" s="1"/>
      <c r="K261" s="1"/>
    </row>
    <row r="262" spans="1:11" ht="14.1" customHeight="1" x14ac:dyDescent="0.25">
      <c r="A262" s="1"/>
      <c r="B262" s="1"/>
      <c r="C262" s="13" t="s">
        <v>43</v>
      </c>
      <c r="D262" s="14" t="s">
        <v>18</v>
      </c>
      <c r="E262" s="14" t="s">
        <v>18</v>
      </c>
      <c r="F262" s="14" t="s">
        <v>18</v>
      </c>
      <c r="G262" s="14" t="s">
        <v>18</v>
      </c>
      <c r="H262" s="1"/>
      <c r="I262" s="1"/>
      <c r="J262" s="1"/>
      <c r="K262" s="1"/>
    </row>
    <row r="263" spans="1:11" ht="14.1" customHeight="1" x14ac:dyDescent="0.25">
      <c r="A263" s="1"/>
      <c r="B263" s="1"/>
      <c r="C263" s="13" t="s">
        <v>47</v>
      </c>
      <c r="D263" s="14" t="s">
        <v>18</v>
      </c>
      <c r="E263" s="14" t="s">
        <v>18</v>
      </c>
      <c r="F263" s="14" t="s">
        <v>18</v>
      </c>
      <c r="G263" s="14" t="s">
        <v>18</v>
      </c>
      <c r="H263" s="1"/>
      <c r="I263" s="1"/>
      <c r="J263" s="1"/>
      <c r="K263" s="1"/>
    </row>
    <row r="264" spans="1:11" ht="14.1" customHeight="1" x14ac:dyDescent="0.25">
      <c r="A264" s="1"/>
      <c r="B264" s="1"/>
      <c r="C264" s="1646" t="s">
        <v>24</v>
      </c>
      <c r="D264" s="1647"/>
      <c r="E264" s="1647"/>
      <c r="F264" s="1647"/>
      <c r="G264" s="1647"/>
      <c r="H264" s="1"/>
      <c r="I264" s="1"/>
      <c r="J264" s="1"/>
      <c r="K264" s="1"/>
    </row>
    <row r="265" spans="1:11" ht="14.1" customHeight="1" x14ac:dyDescent="0.25">
      <c r="A265" s="1"/>
      <c r="B265" s="1"/>
      <c r="C265" s="7"/>
      <c r="D265" s="8">
        <v>2023</v>
      </c>
      <c r="E265" s="8">
        <v>2024</v>
      </c>
      <c r="F265" s="8">
        <v>2025</v>
      </c>
      <c r="G265" s="8">
        <v>2026</v>
      </c>
      <c r="H265" s="1"/>
      <c r="I265" s="1"/>
      <c r="J265" s="1"/>
      <c r="K265" s="1"/>
    </row>
    <row r="266" spans="1:11" ht="14.1" customHeight="1" x14ac:dyDescent="0.25">
      <c r="A266" s="1"/>
      <c r="B266" s="1"/>
      <c r="C266" s="9"/>
      <c r="D266" s="10" t="s">
        <v>22</v>
      </c>
      <c r="E266" s="10" t="s">
        <v>23</v>
      </c>
      <c r="F266" s="10" t="s">
        <v>23</v>
      </c>
      <c r="G266" s="10" t="s">
        <v>23</v>
      </c>
      <c r="H266" s="1"/>
      <c r="I266" s="1"/>
      <c r="J266" s="1"/>
      <c r="K266" s="1"/>
    </row>
    <row r="267" spans="1:11" ht="14.1" customHeight="1" x14ac:dyDescent="0.25">
      <c r="A267" s="1"/>
      <c r="B267" s="1"/>
      <c r="C267" s="15" t="s">
        <v>48</v>
      </c>
      <c r="D267" s="16">
        <v>0</v>
      </c>
      <c r="E267" s="16">
        <v>0</v>
      </c>
      <c r="F267" s="16">
        <v>0</v>
      </c>
      <c r="G267" s="16">
        <v>0</v>
      </c>
      <c r="H267" s="1"/>
      <c r="I267" s="1"/>
      <c r="J267" s="1"/>
      <c r="K267" s="1"/>
    </row>
    <row r="268" spans="1:11" ht="14.1" customHeight="1" x14ac:dyDescent="0.25">
      <c r="A268" s="1"/>
      <c r="B268" s="1"/>
      <c r="C268" s="15" t="s">
        <v>49</v>
      </c>
      <c r="D268" s="16">
        <v>0</v>
      </c>
      <c r="E268" s="16">
        <v>0</v>
      </c>
      <c r="F268" s="16">
        <v>0</v>
      </c>
      <c r="G268" s="16">
        <v>0</v>
      </c>
      <c r="H268" s="1"/>
      <c r="I268" s="1"/>
      <c r="J268" s="1"/>
      <c r="K268" s="1"/>
    </row>
    <row r="269" spans="1:11" ht="14.1" customHeight="1" x14ac:dyDescent="0.25">
      <c r="A269" s="1"/>
      <c r="B269" s="1"/>
      <c r="C269" s="15" t="s">
        <v>50</v>
      </c>
      <c r="D269" s="16">
        <v>0</v>
      </c>
      <c r="E269" s="16">
        <v>0</v>
      </c>
      <c r="F269" s="16">
        <v>0</v>
      </c>
      <c r="G269" s="16">
        <v>0</v>
      </c>
      <c r="H269" s="1"/>
      <c r="I269" s="1"/>
      <c r="J269" s="1"/>
      <c r="K269" s="1"/>
    </row>
    <row r="270" spans="1:11" ht="14.1" customHeight="1" x14ac:dyDescent="0.25">
      <c r="A270" s="1"/>
      <c r="B270" s="1"/>
      <c r="C270" s="15" t="s">
        <v>51</v>
      </c>
      <c r="D270" s="16">
        <v>0</v>
      </c>
      <c r="E270" s="16">
        <v>0</v>
      </c>
      <c r="F270" s="16">
        <v>0</v>
      </c>
      <c r="G270" s="16">
        <v>0</v>
      </c>
      <c r="H270" s="1"/>
      <c r="I270" s="1"/>
      <c r="J270" s="1"/>
      <c r="K270" s="1"/>
    </row>
    <row r="271" spans="1:11" ht="14.1" customHeight="1" x14ac:dyDescent="0.25">
      <c r="A271" s="1"/>
      <c r="B271" s="1"/>
      <c r="C271" s="15" t="s">
        <v>49</v>
      </c>
      <c r="D271" s="16">
        <v>0</v>
      </c>
      <c r="E271" s="16">
        <v>0</v>
      </c>
      <c r="F271" s="16">
        <v>0</v>
      </c>
      <c r="G271" s="16">
        <v>0</v>
      </c>
      <c r="H271" s="1"/>
      <c r="I271" s="1"/>
      <c r="J271" s="1"/>
      <c r="K271" s="1"/>
    </row>
    <row r="272" spans="1:11" ht="14.1" customHeight="1" x14ac:dyDescent="0.25">
      <c r="A272" s="1"/>
      <c r="B272" s="1"/>
      <c r="C272" s="15" t="s">
        <v>50</v>
      </c>
      <c r="D272" s="16">
        <v>0</v>
      </c>
      <c r="E272" s="16">
        <v>0</v>
      </c>
      <c r="F272" s="16">
        <v>0</v>
      </c>
      <c r="G272" s="16">
        <v>0</v>
      </c>
      <c r="H272" s="1"/>
      <c r="I272" s="1"/>
      <c r="J272" s="1"/>
      <c r="K272" s="1"/>
    </row>
    <row r="273" spans="1:11" ht="14.1" customHeight="1" x14ac:dyDescent="0.25">
      <c r="A273" s="1"/>
      <c r="B273" s="1"/>
      <c r="C273" s="15" t="s">
        <v>52</v>
      </c>
      <c r="D273" s="16">
        <v>0</v>
      </c>
      <c r="E273" s="16">
        <v>0</v>
      </c>
      <c r="F273" s="16">
        <v>0</v>
      </c>
      <c r="G273" s="16">
        <v>0</v>
      </c>
      <c r="H273" s="1"/>
      <c r="I273" s="1"/>
      <c r="J273" s="1"/>
      <c r="K273" s="1"/>
    </row>
    <row r="274" spans="1:11" ht="14.1" customHeight="1" x14ac:dyDescent="0.25">
      <c r="A274" s="1"/>
      <c r="B274" s="1"/>
      <c r="C274" s="15" t="s">
        <v>49</v>
      </c>
      <c r="D274" s="16">
        <v>0</v>
      </c>
      <c r="E274" s="16">
        <v>0</v>
      </c>
      <c r="F274" s="16">
        <v>0</v>
      </c>
      <c r="G274" s="16">
        <v>0</v>
      </c>
      <c r="H274" s="1"/>
      <c r="I274" s="1"/>
      <c r="J274" s="1"/>
      <c r="K274" s="1"/>
    </row>
    <row r="275" spans="1:11" ht="14.1" customHeight="1" x14ac:dyDescent="0.25">
      <c r="A275" s="1"/>
      <c r="B275" s="1"/>
      <c r="C275" s="15" t="s">
        <v>50</v>
      </c>
      <c r="D275" s="16">
        <v>0</v>
      </c>
      <c r="E275" s="16">
        <v>0</v>
      </c>
      <c r="F275" s="16">
        <v>0</v>
      </c>
      <c r="G275" s="16">
        <v>0</v>
      </c>
      <c r="H275" s="1"/>
      <c r="I275" s="1"/>
      <c r="J275" s="1"/>
      <c r="K275" s="1"/>
    </row>
    <row r="276" spans="1:11" ht="14.1" customHeight="1" x14ac:dyDescent="0.25">
      <c r="A276" s="1"/>
      <c r="B276" s="1"/>
      <c r="C276" s="15" t="s">
        <v>53</v>
      </c>
      <c r="D276" s="16">
        <v>0</v>
      </c>
      <c r="E276" s="16">
        <v>0</v>
      </c>
      <c r="F276" s="16">
        <v>0</v>
      </c>
      <c r="G276" s="16">
        <v>0</v>
      </c>
      <c r="H276" s="1"/>
      <c r="I276" s="1"/>
      <c r="J276" s="1"/>
      <c r="K276" s="1"/>
    </row>
    <row r="277" spans="1:11" ht="14.1" customHeight="1" x14ac:dyDescent="0.25">
      <c r="A277" s="1"/>
      <c r="B277" s="1"/>
      <c r="C277" s="15" t="s">
        <v>49</v>
      </c>
      <c r="D277" s="16">
        <v>0</v>
      </c>
      <c r="E277" s="16">
        <v>0</v>
      </c>
      <c r="F277" s="16">
        <v>0</v>
      </c>
      <c r="G277" s="16">
        <v>0</v>
      </c>
      <c r="H277" s="1"/>
      <c r="I277" s="1"/>
      <c r="J277" s="1"/>
      <c r="K277" s="1"/>
    </row>
    <row r="278" spans="1:11" ht="14.1" customHeight="1" x14ac:dyDescent="0.25">
      <c r="A278" s="1"/>
      <c r="B278" s="1"/>
      <c r="C278" s="15" t="s">
        <v>50</v>
      </c>
      <c r="D278" s="16">
        <v>0</v>
      </c>
      <c r="E278" s="16">
        <v>0</v>
      </c>
      <c r="F278" s="16">
        <v>0</v>
      </c>
      <c r="G278" s="16">
        <v>0</v>
      </c>
      <c r="H278" s="1"/>
      <c r="I278" s="1"/>
      <c r="J278" s="1"/>
      <c r="K278" s="1"/>
    </row>
    <row r="279" spans="1:11" ht="14.1" customHeight="1" x14ac:dyDescent="0.25">
      <c r="A279" s="1"/>
      <c r="B279" s="1"/>
      <c r="C279" s="15" t="s">
        <v>54</v>
      </c>
      <c r="D279" s="16">
        <v>0</v>
      </c>
      <c r="E279" s="16">
        <v>0</v>
      </c>
      <c r="F279" s="16">
        <v>0</v>
      </c>
      <c r="G279" s="16">
        <v>0</v>
      </c>
      <c r="H279" s="1"/>
      <c r="I279" s="1"/>
      <c r="J279" s="1"/>
      <c r="K279" s="1"/>
    </row>
    <row r="280" spans="1:11" ht="14.1" customHeight="1" x14ac:dyDescent="0.25">
      <c r="A280" s="1"/>
      <c r="B280" s="1"/>
      <c r="C280" s="15" t="s">
        <v>49</v>
      </c>
      <c r="D280" s="16">
        <v>0</v>
      </c>
      <c r="E280" s="16">
        <v>0</v>
      </c>
      <c r="F280" s="16">
        <v>0</v>
      </c>
      <c r="G280" s="16">
        <v>0</v>
      </c>
      <c r="H280" s="1"/>
      <c r="I280" s="1"/>
      <c r="J280" s="1"/>
      <c r="K280" s="1"/>
    </row>
    <row r="281" spans="1:11" ht="14.1" customHeight="1" x14ac:dyDescent="0.25">
      <c r="A281" s="1"/>
      <c r="B281" s="1"/>
      <c r="C281" s="15" t="s">
        <v>50</v>
      </c>
      <c r="D281" s="16">
        <v>0</v>
      </c>
      <c r="E281" s="16">
        <v>0</v>
      </c>
      <c r="F281" s="16">
        <v>0</v>
      </c>
      <c r="G281" s="16">
        <v>0</v>
      </c>
      <c r="H281" s="1"/>
      <c r="I281" s="1"/>
      <c r="J281" s="1"/>
      <c r="K281" s="1"/>
    </row>
    <row r="282" spans="1:11" ht="14.1" customHeight="1" x14ac:dyDescent="0.25">
      <c r="A282" s="1"/>
      <c r="B282" s="1"/>
      <c r="C282" s="15" t="s">
        <v>55</v>
      </c>
      <c r="D282" s="16">
        <v>0</v>
      </c>
      <c r="E282" s="16">
        <v>0</v>
      </c>
      <c r="F282" s="16">
        <v>0</v>
      </c>
      <c r="G282" s="16">
        <v>0</v>
      </c>
      <c r="H282" s="1"/>
      <c r="I282" s="1"/>
      <c r="J282" s="1"/>
      <c r="K282" s="1"/>
    </row>
    <row r="283" spans="1:11" ht="14.1" customHeight="1" x14ac:dyDescent="0.25">
      <c r="A283" s="1"/>
      <c r="B283" s="1"/>
      <c r="C283" s="15" t="s">
        <v>49</v>
      </c>
      <c r="D283" s="16">
        <v>0</v>
      </c>
      <c r="E283" s="16">
        <v>0</v>
      </c>
      <c r="F283" s="16">
        <v>0</v>
      </c>
      <c r="G283" s="16">
        <v>0</v>
      </c>
      <c r="H283" s="1"/>
      <c r="I283" s="1"/>
      <c r="J283" s="1"/>
      <c r="K283" s="1"/>
    </row>
    <row r="284" spans="1:11" ht="14.1" customHeight="1" x14ac:dyDescent="0.25">
      <c r="A284" s="1"/>
      <c r="B284" s="1"/>
      <c r="C284" s="15" t="s">
        <v>50</v>
      </c>
      <c r="D284" s="16">
        <v>0</v>
      </c>
      <c r="E284" s="16">
        <v>0</v>
      </c>
      <c r="F284" s="16">
        <v>0</v>
      </c>
      <c r="G284" s="16">
        <v>0</v>
      </c>
      <c r="H284" s="1"/>
      <c r="I284" s="1"/>
      <c r="J284" s="1"/>
      <c r="K284" s="1"/>
    </row>
    <row r="285" spans="1:11" ht="14.1" customHeight="1" x14ac:dyDescent="0.25">
      <c r="A285" s="1"/>
      <c r="B285" s="1"/>
      <c r="C285" s="15" t="s">
        <v>56</v>
      </c>
      <c r="D285" s="16">
        <v>0</v>
      </c>
      <c r="E285" s="16">
        <v>0</v>
      </c>
      <c r="F285" s="16">
        <v>0</v>
      </c>
      <c r="G285" s="16">
        <v>0</v>
      </c>
      <c r="H285" s="1"/>
      <c r="I285" s="1"/>
      <c r="J285" s="1"/>
      <c r="K285" s="1"/>
    </row>
    <row r="286" spans="1:11" ht="14.1" customHeight="1" x14ac:dyDescent="0.25">
      <c r="A286" s="1"/>
      <c r="B286" s="1"/>
      <c r="C286" s="15" t="s">
        <v>49</v>
      </c>
      <c r="D286" s="16">
        <v>0</v>
      </c>
      <c r="E286" s="16">
        <v>0</v>
      </c>
      <c r="F286" s="16">
        <v>0</v>
      </c>
      <c r="G286" s="16">
        <v>0</v>
      </c>
      <c r="H286" s="1"/>
      <c r="I286" s="1"/>
      <c r="J286" s="1"/>
      <c r="K286" s="1"/>
    </row>
    <row r="287" spans="1:11" ht="14.1" customHeight="1" x14ac:dyDescent="0.25">
      <c r="A287" s="1"/>
      <c r="B287" s="1"/>
      <c r="C287" s="15" t="s">
        <v>50</v>
      </c>
      <c r="D287" s="16">
        <v>0</v>
      </c>
      <c r="E287" s="16">
        <v>0</v>
      </c>
      <c r="F287" s="16">
        <v>0</v>
      </c>
      <c r="G287" s="16">
        <v>0</v>
      </c>
      <c r="H287" s="1"/>
      <c r="I287" s="1"/>
      <c r="J287" s="1"/>
      <c r="K287" s="1"/>
    </row>
    <row r="288" spans="1:11" ht="14.1" customHeight="1" x14ac:dyDescent="0.25">
      <c r="A288" s="1"/>
      <c r="B288" s="1"/>
      <c r="C288" s="15" t="s">
        <v>57</v>
      </c>
      <c r="D288" s="16">
        <v>0</v>
      </c>
      <c r="E288" s="16">
        <v>0</v>
      </c>
      <c r="F288" s="16">
        <v>0</v>
      </c>
      <c r="G288" s="16">
        <v>0</v>
      </c>
      <c r="H288" s="1"/>
      <c r="I288" s="1"/>
      <c r="J288" s="1"/>
      <c r="K288" s="1"/>
    </row>
    <row r="289" spans="1:11" ht="14.1" customHeight="1" x14ac:dyDescent="0.25">
      <c r="A289" s="1"/>
      <c r="B289" s="1"/>
      <c r="C289" s="15" t="s">
        <v>49</v>
      </c>
      <c r="D289" s="16">
        <v>0</v>
      </c>
      <c r="E289" s="16">
        <v>0</v>
      </c>
      <c r="F289" s="16">
        <v>0</v>
      </c>
      <c r="G289" s="16">
        <v>0</v>
      </c>
      <c r="H289" s="1"/>
      <c r="I289" s="1"/>
      <c r="J289" s="1"/>
      <c r="K289" s="1"/>
    </row>
    <row r="290" spans="1:11" ht="14.1" customHeight="1" x14ac:dyDescent="0.25">
      <c r="A290" s="1"/>
      <c r="B290" s="1"/>
      <c r="C290" s="15" t="s">
        <v>58</v>
      </c>
      <c r="D290" s="16">
        <v>0</v>
      </c>
      <c r="E290" s="16">
        <v>0</v>
      </c>
      <c r="F290" s="16">
        <v>0</v>
      </c>
      <c r="G290" s="16">
        <v>0</v>
      </c>
      <c r="H290" s="1"/>
      <c r="I290" s="1"/>
      <c r="J290" s="1"/>
      <c r="K290" s="1"/>
    </row>
    <row r="291" spans="1:11" ht="14.1" customHeight="1" x14ac:dyDescent="0.25">
      <c r="A291" s="1"/>
      <c r="B291" s="1"/>
      <c r="C291" s="15" t="s">
        <v>59</v>
      </c>
      <c r="D291" s="16">
        <v>0</v>
      </c>
      <c r="E291" s="16">
        <v>0</v>
      </c>
      <c r="F291" s="16">
        <v>0</v>
      </c>
      <c r="G291" s="16">
        <v>0</v>
      </c>
      <c r="H291" s="1"/>
      <c r="I291" s="1"/>
      <c r="J291" s="1"/>
      <c r="K291" s="1"/>
    </row>
    <row r="292" spans="1:11" ht="14.1" customHeight="1" x14ac:dyDescent="0.25">
      <c r="A292" s="1"/>
      <c r="B292" s="1"/>
      <c r="C292" s="15" t="s">
        <v>60</v>
      </c>
      <c r="D292" s="16">
        <v>0</v>
      </c>
      <c r="E292" s="16">
        <v>0</v>
      </c>
      <c r="F292" s="16">
        <v>0</v>
      </c>
      <c r="G292" s="16">
        <v>0</v>
      </c>
      <c r="H292" s="1"/>
      <c r="I292" s="1"/>
      <c r="J292" s="1"/>
      <c r="K292" s="1"/>
    </row>
    <row r="293" spans="1:11" ht="14.1" customHeight="1" x14ac:dyDescent="0.25">
      <c r="A293" s="1"/>
      <c r="B293" s="1"/>
      <c r="C293" s="15" t="s">
        <v>61</v>
      </c>
      <c r="D293" s="16">
        <v>0</v>
      </c>
      <c r="E293" s="16">
        <v>0</v>
      </c>
      <c r="F293" s="16">
        <v>0</v>
      </c>
      <c r="G293" s="16">
        <v>0</v>
      </c>
      <c r="H293" s="1"/>
      <c r="I293" s="1"/>
      <c r="J293" s="1"/>
      <c r="K293" s="1"/>
    </row>
    <row r="294" spans="1:11" ht="14.1" customHeight="1" x14ac:dyDescent="0.25">
      <c r="A294" s="1"/>
      <c r="B294" s="1"/>
      <c r="C294" s="15" t="s">
        <v>62</v>
      </c>
      <c r="D294" s="16">
        <v>0</v>
      </c>
      <c r="E294" s="16">
        <v>0</v>
      </c>
      <c r="F294" s="16">
        <v>0</v>
      </c>
      <c r="G294" s="16">
        <v>2700000</v>
      </c>
      <c r="H294" s="1"/>
      <c r="I294" s="1"/>
      <c r="J294" s="1"/>
      <c r="K294" s="1"/>
    </row>
    <row r="295" spans="1:11" ht="14.1" customHeight="1" x14ac:dyDescent="0.25">
      <c r="A295" s="1"/>
      <c r="B295" s="1"/>
      <c r="C295" s="15" t="s">
        <v>49</v>
      </c>
      <c r="D295" s="16">
        <v>0</v>
      </c>
      <c r="E295" s="16">
        <v>0</v>
      </c>
      <c r="F295" s="16">
        <v>0</v>
      </c>
      <c r="G295" s="16">
        <v>2700000</v>
      </c>
      <c r="H295" s="1"/>
      <c r="I295" s="1"/>
      <c r="J295" s="1"/>
      <c r="K295" s="1"/>
    </row>
    <row r="296" spans="1:11" ht="14.1" customHeight="1" x14ac:dyDescent="0.25">
      <c r="A296" s="1"/>
      <c r="B296" s="1"/>
      <c r="C296" s="15" t="s">
        <v>58</v>
      </c>
      <c r="D296" s="16">
        <v>0</v>
      </c>
      <c r="E296" s="16">
        <v>0</v>
      </c>
      <c r="F296" s="16">
        <v>0</v>
      </c>
      <c r="G296" s="16">
        <v>0</v>
      </c>
      <c r="H296" s="1"/>
      <c r="I296" s="1"/>
      <c r="J296" s="1"/>
      <c r="K296" s="1"/>
    </row>
    <row r="297" spans="1:11" ht="14.1" customHeight="1" x14ac:dyDescent="0.25">
      <c r="A297" s="1"/>
      <c r="B297" s="1"/>
      <c r="C297" s="15" t="s">
        <v>59</v>
      </c>
      <c r="D297" s="16">
        <v>0</v>
      </c>
      <c r="E297" s="16">
        <v>0</v>
      </c>
      <c r="F297" s="16">
        <v>0</v>
      </c>
      <c r="G297" s="16">
        <v>0</v>
      </c>
      <c r="H297" s="1"/>
      <c r="I297" s="1"/>
      <c r="J297" s="1"/>
      <c r="K297" s="1"/>
    </row>
    <row r="298" spans="1:11" ht="14.1" customHeight="1" x14ac:dyDescent="0.25">
      <c r="A298" s="1"/>
      <c r="B298" s="1"/>
      <c r="C298" s="15" t="s">
        <v>60</v>
      </c>
      <c r="D298" s="16">
        <v>0</v>
      </c>
      <c r="E298" s="16">
        <v>0</v>
      </c>
      <c r="F298" s="16">
        <v>0</v>
      </c>
      <c r="G298" s="16">
        <v>0</v>
      </c>
      <c r="H298" s="1"/>
      <c r="I298" s="1"/>
      <c r="J298" s="1"/>
      <c r="K298" s="1"/>
    </row>
    <row r="299" spans="1:11" ht="14.1" customHeight="1" x14ac:dyDescent="0.25">
      <c r="A299" s="1"/>
      <c r="B299" s="1"/>
      <c r="C299" s="15" t="s">
        <v>61</v>
      </c>
      <c r="D299" s="16">
        <v>0</v>
      </c>
      <c r="E299" s="16">
        <v>0</v>
      </c>
      <c r="F299" s="16">
        <v>0</v>
      </c>
      <c r="G299" s="16">
        <v>0</v>
      </c>
      <c r="H299" s="1"/>
      <c r="I299" s="1"/>
      <c r="J299" s="1"/>
      <c r="K299" s="1"/>
    </row>
    <row r="300" spans="1:11" ht="14.1" customHeight="1" x14ac:dyDescent="0.25">
      <c r="A300" s="1"/>
      <c r="B300" s="1"/>
      <c r="C300" s="15" t="s">
        <v>63</v>
      </c>
      <c r="D300" s="16">
        <v>0</v>
      </c>
      <c r="E300" s="16">
        <v>0</v>
      </c>
      <c r="F300" s="16">
        <v>0</v>
      </c>
      <c r="G300" s="16">
        <v>0</v>
      </c>
      <c r="H300" s="1"/>
      <c r="I300" s="1"/>
      <c r="J300" s="1"/>
      <c r="K300" s="1"/>
    </row>
    <row r="301" spans="1:11" ht="14.1" customHeight="1" x14ac:dyDescent="0.25">
      <c r="A301" s="1"/>
      <c r="B301" s="1"/>
      <c r="C301" s="15" t="s">
        <v>49</v>
      </c>
      <c r="D301" s="16">
        <v>0</v>
      </c>
      <c r="E301" s="16">
        <v>0</v>
      </c>
      <c r="F301" s="16">
        <v>0</v>
      </c>
      <c r="G301" s="16">
        <v>0</v>
      </c>
      <c r="H301" s="1"/>
      <c r="I301" s="1"/>
      <c r="J301" s="1"/>
      <c r="K301" s="1"/>
    </row>
    <row r="302" spans="1:11" ht="14.1" customHeight="1" x14ac:dyDescent="0.25">
      <c r="A302" s="1"/>
      <c r="B302" s="1"/>
      <c r="C302" s="15" t="s">
        <v>58</v>
      </c>
      <c r="D302" s="16">
        <v>0</v>
      </c>
      <c r="E302" s="16">
        <v>0</v>
      </c>
      <c r="F302" s="16">
        <v>0</v>
      </c>
      <c r="G302" s="16">
        <v>0</v>
      </c>
      <c r="H302" s="1"/>
      <c r="I302" s="1"/>
      <c r="J302" s="1"/>
      <c r="K302" s="1"/>
    </row>
    <row r="303" spans="1:11" ht="14.1" customHeight="1" x14ac:dyDescent="0.25">
      <c r="A303" s="1"/>
      <c r="B303" s="1"/>
      <c r="C303" s="15" t="s">
        <v>59</v>
      </c>
      <c r="D303" s="16">
        <v>0</v>
      </c>
      <c r="E303" s="16">
        <v>0</v>
      </c>
      <c r="F303" s="16">
        <v>0</v>
      </c>
      <c r="G303" s="16">
        <v>0</v>
      </c>
      <c r="H303" s="1"/>
      <c r="I303" s="1"/>
      <c r="J303" s="1"/>
      <c r="K303" s="1"/>
    </row>
    <row r="304" spans="1:11" ht="14.1" customHeight="1" x14ac:dyDescent="0.25">
      <c r="A304" s="1"/>
      <c r="B304" s="1"/>
      <c r="C304" s="15" t="s">
        <v>60</v>
      </c>
      <c r="D304" s="16">
        <v>0</v>
      </c>
      <c r="E304" s="16">
        <v>0</v>
      </c>
      <c r="F304" s="16">
        <v>0</v>
      </c>
      <c r="G304" s="16">
        <v>0</v>
      </c>
      <c r="H304" s="1"/>
      <c r="I304" s="1"/>
      <c r="J304" s="1"/>
      <c r="K304" s="1"/>
    </row>
    <row r="305" spans="1:11" ht="14.1" customHeight="1" x14ac:dyDescent="0.25">
      <c r="A305" s="1"/>
      <c r="B305" s="1"/>
      <c r="C305" s="15" t="s">
        <v>61</v>
      </c>
      <c r="D305" s="16">
        <v>0</v>
      </c>
      <c r="E305" s="16">
        <v>0</v>
      </c>
      <c r="F305" s="16">
        <v>0</v>
      </c>
      <c r="G305" s="16">
        <v>0</v>
      </c>
      <c r="H305" s="1"/>
      <c r="I305" s="1"/>
      <c r="J305" s="1"/>
      <c r="K305" s="1"/>
    </row>
    <row r="306" spans="1:11" ht="14.1" customHeight="1" x14ac:dyDescent="0.25">
      <c r="A306" s="1"/>
      <c r="B306" s="1"/>
      <c r="C306" s="15" t="s">
        <v>64</v>
      </c>
      <c r="D306" s="16">
        <v>0</v>
      </c>
      <c r="E306" s="16">
        <v>0</v>
      </c>
      <c r="F306" s="16">
        <v>0</v>
      </c>
      <c r="G306" s="16">
        <v>0</v>
      </c>
      <c r="H306" s="1"/>
      <c r="I306" s="1"/>
      <c r="J306" s="1"/>
      <c r="K306" s="1"/>
    </row>
    <row r="307" spans="1:11" ht="14.1" customHeight="1" x14ac:dyDescent="0.25">
      <c r="A307" s="1"/>
      <c r="B307" s="1"/>
      <c r="C307" s="15" t="s">
        <v>65</v>
      </c>
      <c r="D307" s="16">
        <v>0</v>
      </c>
      <c r="E307" s="16">
        <v>0</v>
      </c>
      <c r="F307" s="16">
        <v>0</v>
      </c>
      <c r="G307" s="16">
        <v>0</v>
      </c>
      <c r="H307" s="1"/>
      <c r="I307" s="1"/>
      <c r="J307" s="1"/>
      <c r="K307" s="1"/>
    </row>
    <row r="308" spans="1:11" ht="14.1" customHeight="1" x14ac:dyDescent="0.25">
      <c r="A308" s="1"/>
      <c r="B308" s="1"/>
      <c r="C308" s="11" t="s">
        <v>25</v>
      </c>
      <c r="D308" s="16">
        <v>0</v>
      </c>
      <c r="E308" s="16">
        <v>0</v>
      </c>
      <c r="F308" s="16">
        <v>0</v>
      </c>
      <c r="G308" s="16">
        <v>2700000</v>
      </c>
      <c r="H308" s="1"/>
      <c r="I308" s="1"/>
      <c r="J308" s="1"/>
      <c r="K308" s="1"/>
    </row>
    <row r="309" spans="1:11" ht="14.1" customHeight="1" x14ac:dyDescent="0.25">
      <c r="A309" s="1"/>
      <c r="B309" s="1"/>
      <c r="C309" s="5" t="s">
        <v>19</v>
      </c>
      <c r="D309" s="1642" t="s">
        <v>124</v>
      </c>
      <c r="E309" s="1643"/>
      <c r="F309" s="1643"/>
      <c r="G309" s="1643"/>
      <c r="H309" s="1"/>
      <c r="I309" s="1"/>
      <c r="J309" s="1"/>
      <c r="K309" s="1"/>
    </row>
    <row r="310" spans="1:11" ht="14.1" customHeight="1" x14ac:dyDescent="0.25">
      <c r="A310" s="1"/>
      <c r="B310" s="1"/>
      <c r="C310" s="6" t="s">
        <v>20</v>
      </c>
      <c r="D310" s="1644" t="s">
        <v>125</v>
      </c>
      <c r="E310" s="1645"/>
      <c r="F310" s="1645"/>
      <c r="G310" s="1645"/>
      <c r="H310" s="1"/>
      <c r="I310" s="1"/>
      <c r="J310" s="1"/>
      <c r="K310" s="1"/>
    </row>
    <row r="311" spans="1:11" ht="14.1" customHeight="1" x14ac:dyDescent="0.25">
      <c r="A311" s="1"/>
      <c r="B311" s="1"/>
      <c r="C311" s="6" t="s">
        <v>21</v>
      </c>
      <c r="D311" s="1644" t="s">
        <v>126</v>
      </c>
      <c r="E311" s="1645"/>
      <c r="F311" s="1645"/>
      <c r="G311" s="1645"/>
      <c r="H311" s="1"/>
      <c r="I311" s="1"/>
      <c r="J311" s="1"/>
      <c r="K311" s="1"/>
    </row>
    <row r="312" spans="1:11" ht="15" customHeight="1" x14ac:dyDescent="0.25">
      <c r="A312" s="1"/>
      <c r="B312" s="1"/>
      <c r="C312" s="7"/>
      <c r="D312" s="8">
        <v>2023</v>
      </c>
      <c r="E312" s="8">
        <v>2024</v>
      </c>
      <c r="F312" s="8">
        <v>2025</v>
      </c>
      <c r="G312" s="8">
        <v>2026</v>
      </c>
      <c r="H312" s="1"/>
      <c r="I312" s="1"/>
      <c r="J312" s="1"/>
      <c r="K312" s="1"/>
    </row>
    <row r="313" spans="1:11" ht="15" customHeight="1" x14ac:dyDescent="0.25">
      <c r="A313" s="1"/>
      <c r="B313" s="1"/>
      <c r="C313" s="9"/>
      <c r="D313" s="10" t="s">
        <v>22</v>
      </c>
      <c r="E313" s="10" t="s">
        <v>23</v>
      </c>
      <c r="F313" s="10" t="s">
        <v>23</v>
      </c>
      <c r="G313" s="10" t="s">
        <v>23</v>
      </c>
      <c r="H313" s="1"/>
      <c r="I313" s="1"/>
      <c r="J313" s="1"/>
      <c r="K313" s="1"/>
    </row>
    <row r="314" spans="1:11" ht="14.1" customHeight="1" x14ac:dyDescent="0.25">
      <c r="A314" s="1"/>
      <c r="B314" s="1"/>
      <c r="C314" s="13" t="s">
        <v>33</v>
      </c>
      <c r="D314" s="14" t="s">
        <v>127</v>
      </c>
      <c r="E314" s="14" t="s">
        <v>128</v>
      </c>
      <c r="F314" s="14" t="s">
        <v>129</v>
      </c>
      <c r="G314" s="14" t="s">
        <v>130</v>
      </c>
      <c r="H314" s="1"/>
      <c r="I314" s="1"/>
      <c r="J314" s="1"/>
      <c r="K314" s="1"/>
    </row>
    <row r="315" spans="1:11" ht="14.1" customHeight="1" x14ac:dyDescent="0.25">
      <c r="A315" s="1"/>
      <c r="B315" s="1"/>
      <c r="C315" s="13" t="s">
        <v>35</v>
      </c>
      <c r="D315" s="14" t="s">
        <v>131</v>
      </c>
      <c r="E315" s="14" t="s">
        <v>132</v>
      </c>
      <c r="F315" s="14" t="s">
        <v>133</v>
      </c>
      <c r="G315" s="14" t="s">
        <v>134</v>
      </c>
      <c r="H315" s="1"/>
      <c r="I315" s="1"/>
      <c r="J315" s="1"/>
      <c r="K315" s="1"/>
    </row>
    <row r="316" spans="1:11" ht="14.1" customHeight="1" x14ac:dyDescent="0.25">
      <c r="A316" s="1"/>
      <c r="B316" s="1"/>
      <c r="C316" s="13" t="s">
        <v>40</v>
      </c>
      <c r="D316" s="14" t="s">
        <v>135</v>
      </c>
      <c r="E316" s="14" t="s">
        <v>136</v>
      </c>
      <c r="F316" s="14" t="s">
        <v>137</v>
      </c>
      <c r="G316" s="14" t="s">
        <v>138</v>
      </c>
      <c r="H316" s="1"/>
      <c r="I316" s="1"/>
      <c r="J316" s="1"/>
      <c r="K316" s="1"/>
    </row>
    <row r="317" spans="1:11" ht="14.1" customHeight="1" x14ac:dyDescent="0.25">
      <c r="A317" s="1"/>
      <c r="B317" s="1"/>
      <c r="C317" s="13" t="s">
        <v>41</v>
      </c>
      <c r="D317" s="14" t="s">
        <v>18</v>
      </c>
      <c r="E317" s="14" t="s">
        <v>139</v>
      </c>
      <c r="F317" s="14" t="s">
        <v>140</v>
      </c>
      <c r="G317" s="14" t="s">
        <v>141</v>
      </c>
      <c r="H317" s="1"/>
      <c r="I317" s="1"/>
      <c r="J317" s="1"/>
      <c r="K317" s="1"/>
    </row>
    <row r="318" spans="1:11" ht="14.1" customHeight="1" x14ac:dyDescent="0.25">
      <c r="A318" s="1"/>
      <c r="B318" s="1"/>
      <c r="C318" s="13" t="s">
        <v>43</v>
      </c>
      <c r="D318" s="14" t="s">
        <v>18</v>
      </c>
      <c r="E318" s="14" t="s">
        <v>142</v>
      </c>
      <c r="F318" s="14" t="s">
        <v>143</v>
      </c>
      <c r="G318" s="14" t="s">
        <v>144</v>
      </c>
      <c r="H318" s="1"/>
      <c r="I318" s="1"/>
      <c r="J318" s="1"/>
      <c r="K318" s="1"/>
    </row>
    <row r="319" spans="1:11" ht="14.1" customHeight="1" x14ac:dyDescent="0.25">
      <c r="A319" s="1"/>
      <c r="B319" s="1"/>
      <c r="C319" s="13" t="s">
        <v>47</v>
      </c>
      <c r="D319" s="14" t="s">
        <v>18</v>
      </c>
      <c r="E319" s="14" t="s">
        <v>145</v>
      </c>
      <c r="F319" s="14" t="s">
        <v>146</v>
      </c>
      <c r="G319" s="14" t="s">
        <v>147</v>
      </c>
      <c r="H319" s="1"/>
      <c r="I319" s="1"/>
      <c r="J319" s="1"/>
      <c r="K319" s="1"/>
    </row>
    <row r="320" spans="1:11" ht="14.1" customHeight="1" x14ac:dyDescent="0.25">
      <c r="A320" s="1"/>
      <c r="B320" s="1"/>
      <c r="C320" s="1646" t="s">
        <v>24</v>
      </c>
      <c r="D320" s="1647"/>
      <c r="E320" s="1647"/>
      <c r="F320" s="1647"/>
      <c r="G320" s="1647"/>
      <c r="H320" s="1"/>
      <c r="I320" s="1"/>
      <c r="J320" s="1"/>
      <c r="K320" s="1"/>
    </row>
    <row r="321" spans="1:11" ht="14.1" customHeight="1" x14ac:dyDescent="0.25">
      <c r="A321" s="1"/>
      <c r="B321" s="1"/>
      <c r="C321" s="7"/>
      <c r="D321" s="8">
        <v>2023</v>
      </c>
      <c r="E321" s="8">
        <v>2024</v>
      </c>
      <c r="F321" s="8">
        <v>2025</v>
      </c>
      <c r="G321" s="8">
        <v>2026</v>
      </c>
      <c r="H321" s="1"/>
      <c r="I321" s="1"/>
      <c r="J321" s="1"/>
      <c r="K321" s="1"/>
    </row>
    <row r="322" spans="1:11" ht="14.1" customHeight="1" x14ac:dyDescent="0.25">
      <c r="A322" s="1"/>
      <c r="B322" s="1"/>
      <c r="C322" s="9"/>
      <c r="D322" s="10" t="s">
        <v>22</v>
      </c>
      <c r="E322" s="10" t="s">
        <v>23</v>
      </c>
      <c r="F322" s="10" t="s">
        <v>23</v>
      </c>
      <c r="G322" s="10" t="s">
        <v>23</v>
      </c>
      <c r="H322" s="1"/>
      <c r="I322" s="1"/>
      <c r="J322" s="1"/>
      <c r="K322" s="1"/>
    </row>
    <row r="323" spans="1:11" ht="14.1" customHeight="1" x14ac:dyDescent="0.25">
      <c r="A323" s="1"/>
      <c r="B323" s="1"/>
      <c r="C323" s="15" t="s">
        <v>48</v>
      </c>
      <c r="D323" s="16">
        <v>0</v>
      </c>
      <c r="E323" s="16">
        <v>0</v>
      </c>
      <c r="F323" s="16">
        <v>0</v>
      </c>
      <c r="G323" s="16">
        <v>0</v>
      </c>
      <c r="H323" s="1"/>
      <c r="I323" s="1"/>
      <c r="J323" s="1"/>
      <c r="K323" s="1"/>
    </row>
    <row r="324" spans="1:11" ht="14.1" customHeight="1" x14ac:dyDescent="0.25">
      <c r="A324" s="1"/>
      <c r="B324" s="1"/>
      <c r="C324" s="15" t="s">
        <v>49</v>
      </c>
      <c r="D324" s="16">
        <v>0</v>
      </c>
      <c r="E324" s="16">
        <v>0</v>
      </c>
      <c r="F324" s="16">
        <v>0</v>
      </c>
      <c r="G324" s="16">
        <v>0</v>
      </c>
      <c r="H324" s="1"/>
      <c r="I324" s="1"/>
      <c r="J324" s="1"/>
      <c r="K324" s="1"/>
    </row>
    <row r="325" spans="1:11" ht="14.1" customHeight="1" x14ac:dyDescent="0.25">
      <c r="A325" s="1"/>
      <c r="B325" s="1"/>
      <c r="C325" s="15" t="s">
        <v>50</v>
      </c>
      <c r="D325" s="16">
        <v>0</v>
      </c>
      <c r="E325" s="16">
        <v>0</v>
      </c>
      <c r="F325" s="16">
        <v>0</v>
      </c>
      <c r="G325" s="16">
        <v>0</v>
      </c>
      <c r="H325" s="1"/>
      <c r="I325" s="1"/>
      <c r="J325" s="1"/>
      <c r="K325" s="1"/>
    </row>
    <row r="326" spans="1:11" ht="14.1" customHeight="1" x14ac:dyDescent="0.25">
      <c r="A326" s="1"/>
      <c r="B326" s="1"/>
      <c r="C326" s="15" t="s">
        <v>51</v>
      </c>
      <c r="D326" s="16">
        <v>0</v>
      </c>
      <c r="E326" s="16">
        <v>0</v>
      </c>
      <c r="F326" s="16">
        <v>0</v>
      </c>
      <c r="G326" s="16">
        <v>0</v>
      </c>
      <c r="H326" s="1"/>
      <c r="I326" s="1"/>
      <c r="J326" s="1"/>
      <c r="K326" s="1"/>
    </row>
    <row r="327" spans="1:11" ht="14.1" customHeight="1" x14ac:dyDescent="0.25">
      <c r="A327" s="1"/>
      <c r="B327" s="1"/>
      <c r="C327" s="15" t="s">
        <v>49</v>
      </c>
      <c r="D327" s="16">
        <v>0</v>
      </c>
      <c r="E327" s="16">
        <v>0</v>
      </c>
      <c r="F327" s="16">
        <v>0</v>
      </c>
      <c r="G327" s="16">
        <v>0</v>
      </c>
      <c r="H327" s="1"/>
      <c r="I327" s="1"/>
      <c r="J327" s="1"/>
      <c r="K327" s="1"/>
    </row>
    <row r="328" spans="1:11" ht="14.1" customHeight="1" x14ac:dyDescent="0.25">
      <c r="A328" s="1"/>
      <c r="B328" s="1"/>
      <c r="C328" s="15" t="s">
        <v>50</v>
      </c>
      <c r="D328" s="16">
        <v>0</v>
      </c>
      <c r="E328" s="16">
        <v>0</v>
      </c>
      <c r="F328" s="16">
        <v>0</v>
      </c>
      <c r="G328" s="16">
        <v>0</v>
      </c>
      <c r="H328" s="1"/>
      <c r="I328" s="1"/>
      <c r="J328" s="1"/>
      <c r="K328" s="1"/>
    </row>
    <row r="329" spans="1:11" ht="14.1" customHeight="1" x14ac:dyDescent="0.25">
      <c r="A329" s="1"/>
      <c r="B329" s="1"/>
      <c r="C329" s="15" t="s">
        <v>52</v>
      </c>
      <c r="D329" s="16">
        <v>0</v>
      </c>
      <c r="E329" s="16">
        <v>0</v>
      </c>
      <c r="F329" s="16">
        <v>0</v>
      </c>
      <c r="G329" s="16">
        <v>0</v>
      </c>
      <c r="H329" s="1"/>
      <c r="I329" s="1"/>
      <c r="J329" s="1"/>
      <c r="K329" s="1"/>
    </row>
    <row r="330" spans="1:11" ht="14.1" customHeight="1" x14ac:dyDescent="0.25">
      <c r="A330" s="1"/>
      <c r="B330" s="1"/>
      <c r="C330" s="15" t="s">
        <v>49</v>
      </c>
      <c r="D330" s="16">
        <v>0</v>
      </c>
      <c r="E330" s="16">
        <v>0</v>
      </c>
      <c r="F330" s="16">
        <v>0</v>
      </c>
      <c r="G330" s="16">
        <v>0</v>
      </c>
      <c r="H330" s="1"/>
      <c r="I330" s="1"/>
      <c r="J330" s="1"/>
      <c r="K330" s="1"/>
    </row>
    <row r="331" spans="1:11" ht="14.1" customHeight="1" x14ac:dyDescent="0.25">
      <c r="A331" s="1"/>
      <c r="B331" s="1"/>
      <c r="C331" s="15" t="s">
        <v>50</v>
      </c>
      <c r="D331" s="16">
        <v>0</v>
      </c>
      <c r="E331" s="16">
        <v>0</v>
      </c>
      <c r="F331" s="16">
        <v>0</v>
      </c>
      <c r="G331" s="16">
        <v>0</v>
      </c>
      <c r="H331" s="1"/>
      <c r="I331" s="1"/>
      <c r="J331" s="1"/>
      <c r="K331" s="1"/>
    </row>
    <row r="332" spans="1:11" ht="14.1" customHeight="1" x14ac:dyDescent="0.25">
      <c r="A332" s="1"/>
      <c r="B332" s="1"/>
      <c r="C332" s="15" t="s">
        <v>53</v>
      </c>
      <c r="D332" s="16">
        <v>0</v>
      </c>
      <c r="E332" s="16">
        <v>0</v>
      </c>
      <c r="F332" s="16">
        <v>0</v>
      </c>
      <c r="G332" s="16">
        <v>0</v>
      </c>
      <c r="H332" s="1"/>
      <c r="I332" s="1"/>
      <c r="J332" s="1"/>
      <c r="K332" s="1"/>
    </row>
    <row r="333" spans="1:11" ht="14.1" customHeight="1" x14ac:dyDescent="0.25">
      <c r="A333" s="1"/>
      <c r="B333" s="1"/>
      <c r="C333" s="15" t="s">
        <v>49</v>
      </c>
      <c r="D333" s="16">
        <v>0</v>
      </c>
      <c r="E333" s="16">
        <v>0</v>
      </c>
      <c r="F333" s="16">
        <v>0</v>
      </c>
      <c r="G333" s="16">
        <v>0</v>
      </c>
      <c r="H333" s="1"/>
      <c r="I333" s="1"/>
      <c r="J333" s="1"/>
      <c r="K333" s="1"/>
    </row>
    <row r="334" spans="1:11" ht="14.1" customHeight="1" x14ac:dyDescent="0.25">
      <c r="A334" s="1"/>
      <c r="B334" s="1"/>
      <c r="C334" s="15" t="s">
        <v>50</v>
      </c>
      <c r="D334" s="16">
        <v>0</v>
      </c>
      <c r="E334" s="16">
        <v>0</v>
      </c>
      <c r="F334" s="16">
        <v>0</v>
      </c>
      <c r="G334" s="16">
        <v>0</v>
      </c>
      <c r="H334" s="1"/>
      <c r="I334" s="1"/>
      <c r="J334" s="1"/>
      <c r="K334" s="1"/>
    </row>
    <row r="335" spans="1:11" ht="14.1" customHeight="1" x14ac:dyDescent="0.25">
      <c r="A335" s="1"/>
      <c r="B335" s="1"/>
      <c r="C335" s="15" t="s">
        <v>54</v>
      </c>
      <c r="D335" s="16">
        <v>0</v>
      </c>
      <c r="E335" s="16">
        <v>0</v>
      </c>
      <c r="F335" s="16">
        <v>0</v>
      </c>
      <c r="G335" s="16">
        <v>0</v>
      </c>
      <c r="H335" s="1"/>
      <c r="I335" s="1"/>
      <c r="J335" s="1"/>
      <c r="K335" s="1"/>
    </row>
    <row r="336" spans="1:11" ht="14.1" customHeight="1" x14ac:dyDescent="0.25">
      <c r="A336" s="1"/>
      <c r="B336" s="1"/>
      <c r="C336" s="15" t="s">
        <v>49</v>
      </c>
      <c r="D336" s="16">
        <v>0</v>
      </c>
      <c r="E336" s="16">
        <v>0</v>
      </c>
      <c r="F336" s="16">
        <v>0</v>
      </c>
      <c r="G336" s="16">
        <v>0</v>
      </c>
      <c r="H336" s="1"/>
      <c r="I336" s="1"/>
      <c r="J336" s="1"/>
      <c r="K336" s="1"/>
    </row>
    <row r="337" spans="1:11" ht="14.1" customHeight="1" x14ac:dyDescent="0.25">
      <c r="A337" s="1"/>
      <c r="B337" s="1"/>
      <c r="C337" s="15" t="s">
        <v>50</v>
      </c>
      <c r="D337" s="16">
        <v>0</v>
      </c>
      <c r="E337" s="16">
        <v>0</v>
      </c>
      <c r="F337" s="16">
        <v>0</v>
      </c>
      <c r="G337" s="16">
        <v>0</v>
      </c>
      <c r="H337" s="1"/>
      <c r="I337" s="1"/>
      <c r="J337" s="1"/>
      <c r="K337" s="1"/>
    </row>
    <row r="338" spans="1:11" ht="14.1" customHeight="1" x14ac:dyDescent="0.25">
      <c r="A338" s="1"/>
      <c r="B338" s="1"/>
      <c r="C338" s="15" t="s">
        <v>55</v>
      </c>
      <c r="D338" s="16">
        <v>0</v>
      </c>
      <c r="E338" s="16">
        <v>0</v>
      </c>
      <c r="F338" s="16">
        <v>0</v>
      </c>
      <c r="G338" s="16">
        <v>0</v>
      </c>
      <c r="H338" s="1"/>
      <c r="I338" s="1"/>
      <c r="J338" s="1"/>
      <c r="K338" s="1"/>
    </row>
    <row r="339" spans="1:11" ht="14.1" customHeight="1" x14ac:dyDescent="0.25">
      <c r="A339" s="1"/>
      <c r="B339" s="1"/>
      <c r="C339" s="15" t="s">
        <v>49</v>
      </c>
      <c r="D339" s="16">
        <v>0</v>
      </c>
      <c r="E339" s="16">
        <v>0</v>
      </c>
      <c r="F339" s="16">
        <v>0</v>
      </c>
      <c r="G339" s="16">
        <v>0</v>
      </c>
      <c r="H339" s="1"/>
      <c r="I339" s="1"/>
      <c r="J339" s="1"/>
      <c r="K339" s="1"/>
    </row>
    <row r="340" spans="1:11" ht="14.1" customHeight="1" x14ac:dyDescent="0.25">
      <c r="A340" s="1"/>
      <c r="B340" s="1"/>
      <c r="C340" s="15" t="s">
        <v>50</v>
      </c>
      <c r="D340" s="16">
        <v>0</v>
      </c>
      <c r="E340" s="16">
        <v>0</v>
      </c>
      <c r="F340" s="16">
        <v>0</v>
      </c>
      <c r="G340" s="16">
        <v>0</v>
      </c>
      <c r="H340" s="1"/>
      <c r="I340" s="1"/>
      <c r="J340" s="1"/>
      <c r="K340" s="1"/>
    </row>
    <row r="341" spans="1:11" ht="14.1" customHeight="1" x14ac:dyDescent="0.25">
      <c r="A341" s="1"/>
      <c r="B341" s="1"/>
      <c r="C341" s="15" t="s">
        <v>56</v>
      </c>
      <c r="D341" s="16">
        <v>0</v>
      </c>
      <c r="E341" s="16">
        <v>0</v>
      </c>
      <c r="F341" s="16">
        <v>0</v>
      </c>
      <c r="G341" s="16">
        <v>0</v>
      </c>
      <c r="H341" s="1"/>
      <c r="I341" s="1"/>
      <c r="J341" s="1"/>
      <c r="K341" s="1"/>
    </row>
    <row r="342" spans="1:11" ht="14.1" customHeight="1" x14ac:dyDescent="0.25">
      <c r="A342" s="1"/>
      <c r="B342" s="1"/>
      <c r="C342" s="15" t="s">
        <v>49</v>
      </c>
      <c r="D342" s="16">
        <v>0</v>
      </c>
      <c r="E342" s="16">
        <v>0</v>
      </c>
      <c r="F342" s="16">
        <v>0</v>
      </c>
      <c r="G342" s="16">
        <v>0</v>
      </c>
      <c r="H342" s="1"/>
      <c r="I342" s="1"/>
      <c r="J342" s="1"/>
      <c r="K342" s="1"/>
    </row>
    <row r="343" spans="1:11" ht="14.1" customHeight="1" x14ac:dyDescent="0.25">
      <c r="A343" s="1"/>
      <c r="B343" s="1"/>
      <c r="C343" s="15" t="s">
        <v>50</v>
      </c>
      <c r="D343" s="16">
        <v>0</v>
      </c>
      <c r="E343" s="16">
        <v>0</v>
      </c>
      <c r="F343" s="16">
        <v>0</v>
      </c>
      <c r="G343" s="16">
        <v>0</v>
      </c>
      <c r="H343" s="1"/>
      <c r="I343" s="1"/>
      <c r="J343" s="1"/>
      <c r="K343" s="1"/>
    </row>
    <row r="344" spans="1:11" ht="14.1" customHeight="1" x14ac:dyDescent="0.25">
      <c r="A344" s="1"/>
      <c r="B344" s="1"/>
      <c r="C344" s="15" t="s">
        <v>57</v>
      </c>
      <c r="D344" s="16">
        <v>0</v>
      </c>
      <c r="E344" s="16">
        <v>0</v>
      </c>
      <c r="F344" s="16">
        <v>0</v>
      </c>
      <c r="G344" s="16">
        <v>0</v>
      </c>
      <c r="H344" s="1"/>
      <c r="I344" s="1"/>
      <c r="J344" s="1"/>
      <c r="K344" s="1"/>
    </row>
    <row r="345" spans="1:11" ht="14.1" customHeight="1" x14ac:dyDescent="0.25">
      <c r="A345" s="1"/>
      <c r="B345" s="1"/>
      <c r="C345" s="15" t="s">
        <v>49</v>
      </c>
      <c r="D345" s="16">
        <v>0</v>
      </c>
      <c r="E345" s="16">
        <v>0</v>
      </c>
      <c r="F345" s="16">
        <v>0</v>
      </c>
      <c r="G345" s="16">
        <v>0</v>
      </c>
      <c r="H345" s="1"/>
      <c r="I345" s="1"/>
      <c r="J345" s="1"/>
      <c r="K345" s="1"/>
    </row>
    <row r="346" spans="1:11" ht="14.1" customHeight="1" x14ac:dyDescent="0.25">
      <c r="A346" s="1"/>
      <c r="B346" s="1"/>
      <c r="C346" s="15" t="s">
        <v>58</v>
      </c>
      <c r="D346" s="16">
        <v>0</v>
      </c>
      <c r="E346" s="16">
        <v>0</v>
      </c>
      <c r="F346" s="16">
        <v>0</v>
      </c>
      <c r="G346" s="16">
        <v>0</v>
      </c>
      <c r="H346" s="1"/>
      <c r="I346" s="1"/>
      <c r="J346" s="1"/>
      <c r="K346" s="1"/>
    </row>
    <row r="347" spans="1:11" ht="14.1" customHeight="1" x14ac:dyDescent="0.25">
      <c r="A347" s="1"/>
      <c r="B347" s="1"/>
      <c r="C347" s="15" t="s">
        <v>59</v>
      </c>
      <c r="D347" s="16">
        <v>0</v>
      </c>
      <c r="E347" s="16">
        <v>0</v>
      </c>
      <c r="F347" s="16">
        <v>0</v>
      </c>
      <c r="G347" s="16">
        <v>0</v>
      </c>
      <c r="H347" s="1"/>
      <c r="I347" s="1"/>
      <c r="J347" s="1"/>
      <c r="K347" s="1"/>
    </row>
    <row r="348" spans="1:11" ht="14.1" customHeight="1" x14ac:dyDescent="0.25">
      <c r="A348" s="1"/>
      <c r="B348" s="1"/>
      <c r="C348" s="15" t="s">
        <v>60</v>
      </c>
      <c r="D348" s="16">
        <v>0</v>
      </c>
      <c r="E348" s="16">
        <v>0</v>
      </c>
      <c r="F348" s="16">
        <v>0</v>
      </c>
      <c r="G348" s="16">
        <v>0</v>
      </c>
      <c r="H348" s="1"/>
      <c r="I348" s="1"/>
      <c r="J348" s="1"/>
      <c r="K348" s="1"/>
    </row>
    <row r="349" spans="1:11" ht="14.1" customHeight="1" x14ac:dyDescent="0.25">
      <c r="A349" s="1"/>
      <c r="B349" s="1"/>
      <c r="C349" s="15" t="s">
        <v>61</v>
      </c>
      <c r="D349" s="16">
        <v>0</v>
      </c>
      <c r="E349" s="16">
        <v>0</v>
      </c>
      <c r="F349" s="16">
        <v>0</v>
      </c>
      <c r="G349" s="16">
        <v>0</v>
      </c>
      <c r="H349" s="1"/>
      <c r="I349" s="1"/>
      <c r="J349" s="1"/>
      <c r="K349" s="1"/>
    </row>
    <row r="350" spans="1:11" ht="14.1" customHeight="1" x14ac:dyDescent="0.25">
      <c r="A350" s="1"/>
      <c r="B350" s="1"/>
      <c r="C350" s="15" t="s">
        <v>62</v>
      </c>
      <c r="D350" s="16">
        <v>0</v>
      </c>
      <c r="E350" s="16">
        <v>115000</v>
      </c>
      <c r="F350" s="16">
        <v>83000</v>
      </c>
      <c r="G350" s="16">
        <v>125000</v>
      </c>
      <c r="H350" s="1"/>
      <c r="I350" s="1"/>
      <c r="J350" s="1"/>
      <c r="K350" s="1"/>
    </row>
    <row r="351" spans="1:11" ht="14.1" customHeight="1" x14ac:dyDescent="0.25">
      <c r="A351" s="1"/>
      <c r="B351" s="1"/>
      <c r="C351" s="15" t="s">
        <v>49</v>
      </c>
      <c r="D351" s="16">
        <v>0</v>
      </c>
      <c r="E351" s="16">
        <v>115000</v>
      </c>
      <c r="F351" s="16">
        <v>83000</v>
      </c>
      <c r="G351" s="16">
        <v>125000</v>
      </c>
      <c r="H351" s="1"/>
      <c r="I351" s="1"/>
      <c r="J351" s="1"/>
      <c r="K351" s="1"/>
    </row>
    <row r="352" spans="1:11" ht="14.1" customHeight="1" x14ac:dyDescent="0.25">
      <c r="A352" s="1"/>
      <c r="B352" s="1"/>
      <c r="C352" s="15" t="s">
        <v>58</v>
      </c>
      <c r="D352" s="16">
        <v>0</v>
      </c>
      <c r="E352" s="16">
        <v>0</v>
      </c>
      <c r="F352" s="16">
        <v>0</v>
      </c>
      <c r="G352" s="16">
        <v>0</v>
      </c>
      <c r="H352" s="1"/>
      <c r="I352" s="1"/>
      <c r="J352" s="1"/>
      <c r="K352" s="1"/>
    </row>
    <row r="353" spans="1:11" ht="14.1" customHeight="1" x14ac:dyDescent="0.25">
      <c r="A353" s="1"/>
      <c r="B353" s="1"/>
      <c r="C353" s="15" t="s">
        <v>59</v>
      </c>
      <c r="D353" s="16">
        <v>0</v>
      </c>
      <c r="E353" s="16">
        <v>0</v>
      </c>
      <c r="F353" s="16">
        <v>0</v>
      </c>
      <c r="G353" s="16">
        <v>0</v>
      </c>
      <c r="H353" s="1"/>
      <c r="I353" s="1"/>
      <c r="J353" s="1"/>
      <c r="K353" s="1"/>
    </row>
    <row r="354" spans="1:11" ht="14.1" customHeight="1" x14ac:dyDescent="0.25">
      <c r="A354" s="1"/>
      <c r="B354" s="1"/>
      <c r="C354" s="15" t="s">
        <v>60</v>
      </c>
      <c r="D354" s="16">
        <v>0</v>
      </c>
      <c r="E354" s="16">
        <v>0</v>
      </c>
      <c r="F354" s="16">
        <v>0</v>
      </c>
      <c r="G354" s="16">
        <v>0</v>
      </c>
      <c r="H354" s="1"/>
      <c r="I354" s="1"/>
      <c r="J354" s="1"/>
      <c r="K354" s="1"/>
    </row>
    <row r="355" spans="1:11" ht="14.1" customHeight="1" x14ac:dyDescent="0.25">
      <c r="A355" s="1"/>
      <c r="B355" s="1"/>
      <c r="C355" s="15" t="s">
        <v>61</v>
      </c>
      <c r="D355" s="16">
        <v>0</v>
      </c>
      <c r="E355" s="16">
        <v>0</v>
      </c>
      <c r="F355" s="16">
        <v>0</v>
      </c>
      <c r="G355" s="16">
        <v>0</v>
      </c>
      <c r="H355" s="1"/>
      <c r="I355" s="1"/>
      <c r="J355" s="1"/>
      <c r="K355" s="1"/>
    </row>
    <row r="356" spans="1:11" ht="14.1" customHeight="1" x14ac:dyDescent="0.25">
      <c r="A356" s="1"/>
      <c r="B356" s="1"/>
      <c r="C356" s="15" t="s">
        <v>63</v>
      </c>
      <c r="D356" s="16">
        <v>0</v>
      </c>
      <c r="E356" s="16">
        <v>0</v>
      </c>
      <c r="F356" s="16">
        <v>0</v>
      </c>
      <c r="G356" s="16">
        <v>0</v>
      </c>
      <c r="H356" s="1"/>
      <c r="I356" s="1"/>
      <c r="J356" s="1"/>
      <c r="K356" s="1"/>
    </row>
    <row r="357" spans="1:11" ht="14.1" customHeight="1" x14ac:dyDescent="0.25">
      <c r="A357" s="1"/>
      <c r="B357" s="1"/>
      <c r="C357" s="15" t="s">
        <v>49</v>
      </c>
      <c r="D357" s="16">
        <v>0</v>
      </c>
      <c r="E357" s="16">
        <v>0</v>
      </c>
      <c r="F357" s="16">
        <v>0</v>
      </c>
      <c r="G357" s="16">
        <v>0</v>
      </c>
      <c r="H357" s="1"/>
      <c r="I357" s="1"/>
      <c r="J357" s="1"/>
      <c r="K357" s="1"/>
    </row>
    <row r="358" spans="1:11" ht="14.1" customHeight="1" x14ac:dyDescent="0.25">
      <c r="A358" s="1"/>
      <c r="B358" s="1"/>
      <c r="C358" s="15" t="s">
        <v>58</v>
      </c>
      <c r="D358" s="16">
        <v>0</v>
      </c>
      <c r="E358" s="16">
        <v>0</v>
      </c>
      <c r="F358" s="16">
        <v>0</v>
      </c>
      <c r="G358" s="16">
        <v>0</v>
      </c>
      <c r="H358" s="1"/>
      <c r="I358" s="1"/>
      <c r="J358" s="1"/>
      <c r="K358" s="1"/>
    </row>
    <row r="359" spans="1:11" ht="14.1" customHeight="1" x14ac:dyDescent="0.25">
      <c r="A359" s="1"/>
      <c r="B359" s="1"/>
      <c r="C359" s="15" t="s">
        <v>59</v>
      </c>
      <c r="D359" s="16">
        <v>0</v>
      </c>
      <c r="E359" s="16">
        <v>0</v>
      </c>
      <c r="F359" s="16">
        <v>0</v>
      </c>
      <c r="G359" s="16">
        <v>0</v>
      </c>
      <c r="H359" s="1"/>
      <c r="I359" s="1"/>
      <c r="J359" s="1"/>
      <c r="K359" s="1"/>
    </row>
    <row r="360" spans="1:11" ht="14.1" customHeight="1" x14ac:dyDescent="0.25">
      <c r="A360" s="1"/>
      <c r="B360" s="1"/>
      <c r="C360" s="15" t="s">
        <v>60</v>
      </c>
      <c r="D360" s="16">
        <v>0</v>
      </c>
      <c r="E360" s="16">
        <v>0</v>
      </c>
      <c r="F360" s="16">
        <v>0</v>
      </c>
      <c r="G360" s="16">
        <v>0</v>
      </c>
      <c r="H360" s="1"/>
      <c r="I360" s="1"/>
      <c r="J360" s="1"/>
      <c r="K360" s="1"/>
    </row>
    <row r="361" spans="1:11" ht="14.1" customHeight="1" x14ac:dyDescent="0.25">
      <c r="A361" s="1"/>
      <c r="B361" s="1"/>
      <c r="C361" s="15" t="s">
        <v>61</v>
      </c>
      <c r="D361" s="16">
        <v>0</v>
      </c>
      <c r="E361" s="16">
        <v>0</v>
      </c>
      <c r="F361" s="16">
        <v>0</v>
      </c>
      <c r="G361" s="16">
        <v>0</v>
      </c>
      <c r="H361" s="1"/>
      <c r="I361" s="1"/>
      <c r="J361" s="1"/>
      <c r="K361" s="1"/>
    </row>
    <row r="362" spans="1:11" ht="14.1" customHeight="1" x14ac:dyDescent="0.25">
      <c r="A362" s="1"/>
      <c r="B362" s="1"/>
      <c r="C362" s="15" t="s">
        <v>64</v>
      </c>
      <c r="D362" s="16">
        <v>0</v>
      </c>
      <c r="E362" s="16">
        <v>0</v>
      </c>
      <c r="F362" s="16">
        <v>0</v>
      </c>
      <c r="G362" s="16">
        <v>0</v>
      </c>
      <c r="H362" s="1"/>
      <c r="I362" s="1"/>
      <c r="J362" s="1"/>
      <c r="K362" s="1"/>
    </row>
    <row r="363" spans="1:11" ht="14.1" customHeight="1" x14ac:dyDescent="0.25">
      <c r="A363" s="1"/>
      <c r="B363" s="1"/>
      <c r="C363" s="15" t="s">
        <v>65</v>
      </c>
      <c r="D363" s="16">
        <v>0</v>
      </c>
      <c r="E363" s="16">
        <v>0</v>
      </c>
      <c r="F363" s="16">
        <v>0</v>
      </c>
      <c r="G363" s="16">
        <v>0</v>
      </c>
      <c r="H363" s="1"/>
      <c r="I363" s="1"/>
      <c r="J363" s="1"/>
      <c r="K363" s="1"/>
    </row>
    <row r="364" spans="1:11" ht="14.1" customHeight="1" x14ac:dyDescent="0.25">
      <c r="A364" s="1"/>
      <c r="B364" s="1"/>
      <c r="C364" s="11" t="s">
        <v>25</v>
      </c>
      <c r="D364" s="16">
        <v>0</v>
      </c>
      <c r="E364" s="16">
        <v>115000</v>
      </c>
      <c r="F364" s="16">
        <v>83000</v>
      </c>
      <c r="G364" s="16">
        <v>125000</v>
      </c>
      <c r="H364" s="1"/>
      <c r="I364" s="1"/>
      <c r="J364" s="1"/>
      <c r="K364" s="1"/>
    </row>
    <row r="365" spans="1:11" ht="14.1" customHeight="1" x14ac:dyDescent="0.25">
      <c r="A365" s="1"/>
      <c r="B365" s="1"/>
      <c r="C365" s="5" t="s">
        <v>19</v>
      </c>
      <c r="D365" s="1642" t="s">
        <v>148</v>
      </c>
      <c r="E365" s="1643"/>
      <c r="F365" s="1643"/>
      <c r="G365" s="1643"/>
      <c r="H365" s="1"/>
      <c r="I365" s="1"/>
      <c r="J365" s="1"/>
      <c r="K365" s="1"/>
    </row>
    <row r="366" spans="1:11" ht="14.1" customHeight="1" x14ac:dyDescent="0.25">
      <c r="A366" s="1"/>
      <c r="B366" s="1"/>
      <c r="C366" s="6" t="s">
        <v>20</v>
      </c>
      <c r="D366" s="1644" t="s">
        <v>149</v>
      </c>
      <c r="E366" s="1645"/>
      <c r="F366" s="1645"/>
      <c r="G366" s="1645"/>
      <c r="H366" s="1"/>
      <c r="I366" s="1"/>
      <c r="J366" s="1"/>
      <c r="K366" s="1"/>
    </row>
    <row r="367" spans="1:11" ht="14.1" customHeight="1" x14ac:dyDescent="0.25">
      <c r="A367" s="1"/>
      <c r="B367" s="1"/>
      <c r="C367" s="6" t="s">
        <v>21</v>
      </c>
      <c r="D367" s="1644" t="s">
        <v>150</v>
      </c>
      <c r="E367" s="1645"/>
      <c r="F367" s="1645"/>
      <c r="G367" s="1645"/>
      <c r="H367" s="1"/>
      <c r="I367" s="1"/>
      <c r="J367" s="1"/>
      <c r="K367" s="1"/>
    </row>
    <row r="368" spans="1:11" ht="15" customHeight="1" x14ac:dyDescent="0.25">
      <c r="A368" s="1"/>
      <c r="B368" s="1"/>
      <c r="C368" s="7"/>
      <c r="D368" s="8">
        <v>2023</v>
      </c>
      <c r="E368" s="8">
        <v>2024</v>
      </c>
      <c r="F368" s="8">
        <v>2025</v>
      </c>
      <c r="G368" s="8">
        <v>2026</v>
      </c>
      <c r="H368" s="1"/>
      <c r="I368" s="1"/>
      <c r="J368" s="1"/>
      <c r="K368" s="1"/>
    </row>
    <row r="369" spans="1:11" ht="15" customHeight="1" x14ac:dyDescent="0.25">
      <c r="A369" s="1"/>
      <c r="B369" s="1"/>
      <c r="C369" s="9"/>
      <c r="D369" s="10" t="s">
        <v>22</v>
      </c>
      <c r="E369" s="10" t="s">
        <v>23</v>
      </c>
      <c r="F369" s="10" t="s">
        <v>23</v>
      </c>
      <c r="G369" s="10" t="s">
        <v>23</v>
      </c>
      <c r="H369" s="1"/>
      <c r="I369" s="1"/>
      <c r="J369" s="1"/>
      <c r="K369" s="1"/>
    </row>
    <row r="370" spans="1:11" ht="14.1" customHeight="1" x14ac:dyDescent="0.25">
      <c r="A370" s="1"/>
      <c r="B370" s="1"/>
      <c r="C370" s="13" t="s">
        <v>33</v>
      </c>
      <c r="D370" s="14" t="s">
        <v>18</v>
      </c>
      <c r="E370" s="14" t="s">
        <v>34</v>
      </c>
      <c r="F370" s="14" t="s">
        <v>42</v>
      </c>
      <c r="G370" s="14" t="s">
        <v>42</v>
      </c>
      <c r="H370" s="1"/>
      <c r="I370" s="1"/>
      <c r="J370" s="1"/>
      <c r="K370" s="1"/>
    </row>
    <row r="371" spans="1:11" ht="14.1" customHeight="1" x14ac:dyDescent="0.25">
      <c r="A371" s="1"/>
      <c r="B371" s="1"/>
      <c r="C371" s="13" t="s">
        <v>35</v>
      </c>
      <c r="D371" s="14" t="s">
        <v>42</v>
      </c>
      <c r="E371" s="14" t="s">
        <v>151</v>
      </c>
      <c r="F371" s="14" t="s">
        <v>42</v>
      </c>
      <c r="G371" s="14" t="s">
        <v>42</v>
      </c>
      <c r="H371" s="1"/>
      <c r="I371" s="1"/>
      <c r="J371" s="1"/>
      <c r="K371" s="1"/>
    </row>
    <row r="372" spans="1:11" ht="14.1" customHeight="1" x14ac:dyDescent="0.25">
      <c r="A372" s="1"/>
      <c r="B372" s="1"/>
      <c r="C372" s="13" t="s">
        <v>40</v>
      </c>
      <c r="D372" s="14" t="s">
        <v>42</v>
      </c>
      <c r="E372" s="14" t="s">
        <v>151</v>
      </c>
      <c r="F372" s="14" t="s">
        <v>42</v>
      </c>
      <c r="G372" s="14" t="s">
        <v>42</v>
      </c>
      <c r="H372" s="1"/>
      <c r="I372" s="1"/>
      <c r="J372" s="1"/>
      <c r="K372" s="1"/>
    </row>
    <row r="373" spans="1:11" ht="14.1" customHeight="1" x14ac:dyDescent="0.25">
      <c r="A373" s="1"/>
      <c r="B373" s="1"/>
      <c r="C373" s="13" t="s">
        <v>41</v>
      </c>
      <c r="D373" s="14" t="s">
        <v>18</v>
      </c>
      <c r="E373" s="14" t="s">
        <v>18</v>
      </c>
      <c r="F373" s="14" t="s">
        <v>117</v>
      </c>
      <c r="G373" s="14" t="s">
        <v>18</v>
      </c>
      <c r="H373" s="1"/>
      <c r="I373" s="1"/>
      <c r="J373" s="1"/>
      <c r="K373" s="1"/>
    </row>
    <row r="374" spans="1:11" ht="14.1" customHeight="1" x14ac:dyDescent="0.25">
      <c r="A374" s="1"/>
      <c r="B374" s="1"/>
      <c r="C374" s="13" t="s">
        <v>43</v>
      </c>
      <c r="D374" s="14" t="s">
        <v>18</v>
      </c>
      <c r="E374" s="14" t="s">
        <v>18</v>
      </c>
      <c r="F374" s="14" t="s">
        <v>117</v>
      </c>
      <c r="G374" s="14" t="s">
        <v>18</v>
      </c>
      <c r="H374" s="1"/>
      <c r="I374" s="1"/>
      <c r="J374" s="1"/>
      <c r="K374" s="1"/>
    </row>
    <row r="375" spans="1:11" ht="14.1" customHeight="1" x14ac:dyDescent="0.25">
      <c r="A375" s="1"/>
      <c r="B375" s="1"/>
      <c r="C375" s="13" t="s">
        <v>47</v>
      </c>
      <c r="D375" s="14" t="s">
        <v>18</v>
      </c>
      <c r="E375" s="14" t="s">
        <v>18</v>
      </c>
      <c r="F375" s="14" t="s">
        <v>117</v>
      </c>
      <c r="G375" s="14" t="s">
        <v>18</v>
      </c>
      <c r="H375" s="1"/>
      <c r="I375" s="1"/>
      <c r="J375" s="1"/>
      <c r="K375" s="1"/>
    </row>
    <row r="376" spans="1:11" ht="14.1" customHeight="1" x14ac:dyDescent="0.25">
      <c r="A376" s="1"/>
      <c r="B376" s="1"/>
      <c r="C376" s="1646" t="s">
        <v>24</v>
      </c>
      <c r="D376" s="1647"/>
      <c r="E376" s="1647"/>
      <c r="F376" s="1647"/>
      <c r="G376" s="1647"/>
      <c r="H376" s="1"/>
      <c r="I376" s="1"/>
      <c r="J376" s="1"/>
      <c r="K376" s="1"/>
    </row>
    <row r="377" spans="1:11" ht="14.1" customHeight="1" x14ac:dyDescent="0.25">
      <c r="A377" s="1"/>
      <c r="B377" s="1"/>
      <c r="C377" s="7"/>
      <c r="D377" s="8">
        <v>2023</v>
      </c>
      <c r="E377" s="8">
        <v>2024</v>
      </c>
      <c r="F377" s="8">
        <v>2025</v>
      </c>
      <c r="G377" s="8">
        <v>2026</v>
      </c>
      <c r="H377" s="1"/>
      <c r="I377" s="1"/>
      <c r="J377" s="1"/>
      <c r="K377" s="1"/>
    </row>
    <row r="378" spans="1:11" ht="14.1" customHeight="1" x14ac:dyDescent="0.25">
      <c r="A378" s="1"/>
      <c r="B378" s="1"/>
      <c r="C378" s="9"/>
      <c r="D378" s="10" t="s">
        <v>22</v>
      </c>
      <c r="E378" s="10" t="s">
        <v>23</v>
      </c>
      <c r="F378" s="10" t="s">
        <v>23</v>
      </c>
      <c r="G378" s="10" t="s">
        <v>23</v>
      </c>
      <c r="H378" s="1"/>
      <c r="I378" s="1"/>
      <c r="J378" s="1"/>
      <c r="K378" s="1"/>
    </row>
    <row r="379" spans="1:11" ht="14.1" customHeight="1" x14ac:dyDescent="0.25">
      <c r="A379" s="1"/>
      <c r="B379" s="1"/>
      <c r="C379" s="15" t="s">
        <v>48</v>
      </c>
      <c r="D379" s="16">
        <v>0</v>
      </c>
      <c r="E379" s="16">
        <v>0</v>
      </c>
      <c r="F379" s="16">
        <v>0</v>
      </c>
      <c r="G379" s="16">
        <v>0</v>
      </c>
      <c r="H379" s="1"/>
      <c r="I379" s="1"/>
      <c r="J379" s="1"/>
      <c r="K379" s="1"/>
    </row>
    <row r="380" spans="1:11" ht="14.1" customHeight="1" x14ac:dyDescent="0.25">
      <c r="A380" s="1"/>
      <c r="B380" s="1"/>
      <c r="C380" s="15" t="s">
        <v>49</v>
      </c>
      <c r="D380" s="16">
        <v>0</v>
      </c>
      <c r="E380" s="16">
        <v>0</v>
      </c>
      <c r="F380" s="16">
        <v>0</v>
      </c>
      <c r="G380" s="16">
        <v>0</v>
      </c>
      <c r="H380" s="1"/>
      <c r="I380" s="1"/>
      <c r="J380" s="1"/>
      <c r="K380" s="1"/>
    </row>
    <row r="381" spans="1:11" ht="14.1" customHeight="1" x14ac:dyDescent="0.25">
      <c r="A381" s="1"/>
      <c r="B381" s="1"/>
      <c r="C381" s="15" t="s">
        <v>50</v>
      </c>
      <c r="D381" s="16">
        <v>0</v>
      </c>
      <c r="E381" s="16">
        <v>0</v>
      </c>
      <c r="F381" s="16">
        <v>0</v>
      </c>
      <c r="G381" s="16">
        <v>0</v>
      </c>
      <c r="H381" s="1"/>
      <c r="I381" s="1"/>
      <c r="J381" s="1"/>
      <c r="K381" s="1"/>
    </row>
    <row r="382" spans="1:11" ht="14.1" customHeight="1" x14ac:dyDescent="0.25">
      <c r="A382" s="1"/>
      <c r="B382" s="1"/>
      <c r="C382" s="15" t="s">
        <v>51</v>
      </c>
      <c r="D382" s="16">
        <v>0</v>
      </c>
      <c r="E382" s="16">
        <v>0</v>
      </c>
      <c r="F382" s="16">
        <v>0</v>
      </c>
      <c r="G382" s="16">
        <v>0</v>
      </c>
      <c r="H382" s="1"/>
      <c r="I382" s="1"/>
      <c r="J382" s="1"/>
      <c r="K382" s="1"/>
    </row>
    <row r="383" spans="1:11" ht="14.1" customHeight="1" x14ac:dyDescent="0.25">
      <c r="A383" s="1"/>
      <c r="B383" s="1"/>
      <c r="C383" s="15" t="s">
        <v>49</v>
      </c>
      <c r="D383" s="16">
        <v>0</v>
      </c>
      <c r="E383" s="16">
        <v>0</v>
      </c>
      <c r="F383" s="16">
        <v>0</v>
      </c>
      <c r="G383" s="16">
        <v>0</v>
      </c>
      <c r="H383" s="1"/>
      <c r="I383" s="1"/>
      <c r="J383" s="1"/>
      <c r="K383" s="1"/>
    </row>
    <row r="384" spans="1:11" ht="14.1" customHeight="1" x14ac:dyDescent="0.25">
      <c r="A384" s="1"/>
      <c r="B384" s="1"/>
      <c r="C384" s="15" t="s">
        <v>50</v>
      </c>
      <c r="D384" s="16">
        <v>0</v>
      </c>
      <c r="E384" s="16">
        <v>0</v>
      </c>
      <c r="F384" s="16">
        <v>0</v>
      </c>
      <c r="G384" s="16">
        <v>0</v>
      </c>
      <c r="H384" s="1"/>
      <c r="I384" s="1"/>
      <c r="J384" s="1"/>
      <c r="K384" s="1"/>
    </row>
    <row r="385" spans="1:11" ht="14.1" customHeight="1" x14ac:dyDescent="0.25">
      <c r="A385" s="1"/>
      <c r="B385" s="1"/>
      <c r="C385" s="15" t="s">
        <v>52</v>
      </c>
      <c r="D385" s="16">
        <v>0</v>
      </c>
      <c r="E385" s="16">
        <v>0</v>
      </c>
      <c r="F385" s="16">
        <v>0</v>
      </c>
      <c r="G385" s="16">
        <v>0</v>
      </c>
      <c r="H385" s="1"/>
      <c r="I385" s="1"/>
      <c r="J385" s="1"/>
      <c r="K385" s="1"/>
    </row>
    <row r="386" spans="1:11" ht="14.1" customHeight="1" x14ac:dyDescent="0.25">
      <c r="A386" s="1"/>
      <c r="B386" s="1"/>
      <c r="C386" s="15" t="s">
        <v>49</v>
      </c>
      <c r="D386" s="16">
        <v>0</v>
      </c>
      <c r="E386" s="16">
        <v>0</v>
      </c>
      <c r="F386" s="16">
        <v>0</v>
      </c>
      <c r="G386" s="16">
        <v>0</v>
      </c>
      <c r="H386" s="1"/>
      <c r="I386" s="1"/>
      <c r="J386" s="1"/>
      <c r="K386" s="1"/>
    </row>
    <row r="387" spans="1:11" ht="14.1" customHeight="1" x14ac:dyDescent="0.25">
      <c r="A387" s="1"/>
      <c r="B387" s="1"/>
      <c r="C387" s="15" t="s">
        <v>50</v>
      </c>
      <c r="D387" s="16">
        <v>0</v>
      </c>
      <c r="E387" s="16">
        <v>0</v>
      </c>
      <c r="F387" s="16">
        <v>0</v>
      </c>
      <c r="G387" s="16">
        <v>0</v>
      </c>
      <c r="H387" s="1"/>
      <c r="I387" s="1"/>
      <c r="J387" s="1"/>
      <c r="K387" s="1"/>
    </row>
    <row r="388" spans="1:11" ht="14.1" customHeight="1" x14ac:dyDescent="0.25">
      <c r="A388" s="1"/>
      <c r="B388" s="1"/>
      <c r="C388" s="15" t="s">
        <v>53</v>
      </c>
      <c r="D388" s="16">
        <v>0</v>
      </c>
      <c r="E388" s="16">
        <v>0</v>
      </c>
      <c r="F388" s="16">
        <v>0</v>
      </c>
      <c r="G388" s="16">
        <v>0</v>
      </c>
      <c r="H388" s="1"/>
      <c r="I388" s="1"/>
      <c r="J388" s="1"/>
      <c r="K388" s="1"/>
    </row>
    <row r="389" spans="1:11" ht="14.1" customHeight="1" x14ac:dyDescent="0.25">
      <c r="A389" s="1"/>
      <c r="B389" s="1"/>
      <c r="C389" s="15" t="s">
        <v>49</v>
      </c>
      <c r="D389" s="16">
        <v>0</v>
      </c>
      <c r="E389" s="16">
        <v>0</v>
      </c>
      <c r="F389" s="16">
        <v>0</v>
      </c>
      <c r="G389" s="16">
        <v>0</v>
      </c>
      <c r="H389" s="1"/>
      <c r="I389" s="1"/>
      <c r="J389" s="1"/>
      <c r="K389" s="1"/>
    </row>
    <row r="390" spans="1:11" ht="14.1" customHeight="1" x14ac:dyDescent="0.25">
      <c r="A390" s="1"/>
      <c r="B390" s="1"/>
      <c r="C390" s="15" t="s">
        <v>50</v>
      </c>
      <c r="D390" s="16">
        <v>0</v>
      </c>
      <c r="E390" s="16">
        <v>0</v>
      </c>
      <c r="F390" s="16">
        <v>0</v>
      </c>
      <c r="G390" s="16">
        <v>0</v>
      </c>
      <c r="H390" s="1"/>
      <c r="I390" s="1"/>
      <c r="J390" s="1"/>
      <c r="K390" s="1"/>
    </row>
    <row r="391" spans="1:11" ht="14.1" customHeight="1" x14ac:dyDescent="0.25">
      <c r="A391" s="1"/>
      <c r="B391" s="1"/>
      <c r="C391" s="15" t="s">
        <v>54</v>
      </c>
      <c r="D391" s="16">
        <v>0</v>
      </c>
      <c r="E391" s="16">
        <v>0</v>
      </c>
      <c r="F391" s="16">
        <v>0</v>
      </c>
      <c r="G391" s="16">
        <v>0</v>
      </c>
      <c r="H391" s="1"/>
      <c r="I391" s="1"/>
      <c r="J391" s="1"/>
      <c r="K391" s="1"/>
    </row>
    <row r="392" spans="1:11" ht="14.1" customHeight="1" x14ac:dyDescent="0.25">
      <c r="A392" s="1"/>
      <c r="B392" s="1"/>
      <c r="C392" s="15" t="s">
        <v>49</v>
      </c>
      <c r="D392" s="16">
        <v>0</v>
      </c>
      <c r="E392" s="16">
        <v>0</v>
      </c>
      <c r="F392" s="16">
        <v>0</v>
      </c>
      <c r="G392" s="16">
        <v>0</v>
      </c>
      <c r="H392" s="1"/>
      <c r="I392" s="1"/>
      <c r="J392" s="1"/>
      <c r="K392" s="1"/>
    </row>
    <row r="393" spans="1:11" ht="14.1" customHeight="1" x14ac:dyDescent="0.25">
      <c r="A393" s="1"/>
      <c r="B393" s="1"/>
      <c r="C393" s="15" t="s">
        <v>50</v>
      </c>
      <c r="D393" s="16">
        <v>0</v>
      </c>
      <c r="E393" s="16">
        <v>0</v>
      </c>
      <c r="F393" s="16">
        <v>0</v>
      </c>
      <c r="G393" s="16">
        <v>0</v>
      </c>
      <c r="H393" s="1"/>
      <c r="I393" s="1"/>
      <c r="J393" s="1"/>
      <c r="K393" s="1"/>
    </row>
    <row r="394" spans="1:11" ht="14.1" customHeight="1" x14ac:dyDescent="0.25">
      <c r="A394" s="1"/>
      <c r="B394" s="1"/>
      <c r="C394" s="15" t="s">
        <v>55</v>
      </c>
      <c r="D394" s="16">
        <v>0</v>
      </c>
      <c r="E394" s="16">
        <v>0</v>
      </c>
      <c r="F394" s="16">
        <v>0</v>
      </c>
      <c r="G394" s="16">
        <v>0</v>
      </c>
      <c r="H394" s="1"/>
      <c r="I394" s="1"/>
      <c r="J394" s="1"/>
      <c r="K394" s="1"/>
    </row>
    <row r="395" spans="1:11" ht="14.1" customHeight="1" x14ac:dyDescent="0.25">
      <c r="A395" s="1"/>
      <c r="B395" s="1"/>
      <c r="C395" s="15" t="s">
        <v>49</v>
      </c>
      <c r="D395" s="16">
        <v>0</v>
      </c>
      <c r="E395" s="16">
        <v>0</v>
      </c>
      <c r="F395" s="16">
        <v>0</v>
      </c>
      <c r="G395" s="16">
        <v>0</v>
      </c>
      <c r="H395" s="1"/>
      <c r="I395" s="1"/>
      <c r="J395" s="1"/>
      <c r="K395" s="1"/>
    </row>
    <row r="396" spans="1:11" ht="14.1" customHeight="1" x14ac:dyDescent="0.25">
      <c r="A396" s="1"/>
      <c r="B396" s="1"/>
      <c r="C396" s="15" t="s">
        <v>50</v>
      </c>
      <c r="D396" s="16">
        <v>0</v>
      </c>
      <c r="E396" s="16">
        <v>0</v>
      </c>
      <c r="F396" s="16">
        <v>0</v>
      </c>
      <c r="G396" s="16">
        <v>0</v>
      </c>
      <c r="H396" s="1"/>
      <c r="I396" s="1"/>
      <c r="J396" s="1"/>
      <c r="K396" s="1"/>
    </row>
    <row r="397" spans="1:11" ht="14.1" customHeight="1" x14ac:dyDescent="0.25">
      <c r="A397" s="1"/>
      <c r="B397" s="1"/>
      <c r="C397" s="15" t="s">
        <v>56</v>
      </c>
      <c r="D397" s="16">
        <v>0</v>
      </c>
      <c r="E397" s="16">
        <v>0</v>
      </c>
      <c r="F397" s="16">
        <v>0</v>
      </c>
      <c r="G397" s="16">
        <v>0</v>
      </c>
      <c r="H397" s="1"/>
      <c r="I397" s="1"/>
      <c r="J397" s="1"/>
      <c r="K397" s="1"/>
    </row>
    <row r="398" spans="1:11" ht="14.1" customHeight="1" x14ac:dyDescent="0.25">
      <c r="A398" s="1"/>
      <c r="B398" s="1"/>
      <c r="C398" s="15" t="s">
        <v>49</v>
      </c>
      <c r="D398" s="16">
        <v>0</v>
      </c>
      <c r="E398" s="16">
        <v>0</v>
      </c>
      <c r="F398" s="16">
        <v>0</v>
      </c>
      <c r="G398" s="16">
        <v>0</v>
      </c>
      <c r="H398" s="1"/>
      <c r="I398" s="1"/>
      <c r="J398" s="1"/>
      <c r="K398" s="1"/>
    </row>
    <row r="399" spans="1:11" ht="14.1" customHeight="1" x14ac:dyDescent="0.25">
      <c r="A399" s="1"/>
      <c r="B399" s="1"/>
      <c r="C399" s="15" t="s">
        <v>50</v>
      </c>
      <c r="D399" s="16">
        <v>0</v>
      </c>
      <c r="E399" s="16">
        <v>0</v>
      </c>
      <c r="F399" s="16">
        <v>0</v>
      </c>
      <c r="G399" s="16">
        <v>0</v>
      </c>
      <c r="H399" s="1"/>
      <c r="I399" s="1"/>
      <c r="J399" s="1"/>
      <c r="K399" s="1"/>
    </row>
    <row r="400" spans="1:11" ht="14.1" customHeight="1" x14ac:dyDescent="0.25">
      <c r="A400" s="1"/>
      <c r="B400" s="1"/>
      <c r="C400" s="15" t="s">
        <v>57</v>
      </c>
      <c r="D400" s="16">
        <v>0</v>
      </c>
      <c r="E400" s="16">
        <v>0</v>
      </c>
      <c r="F400" s="16">
        <v>0</v>
      </c>
      <c r="G400" s="16">
        <v>0</v>
      </c>
      <c r="H400" s="1"/>
      <c r="I400" s="1"/>
      <c r="J400" s="1"/>
      <c r="K400" s="1"/>
    </row>
    <row r="401" spans="1:11" ht="14.1" customHeight="1" x14ac:dyDescent="0.25">
      <c r="A401" s="1"/>
      <c r="B401" s="1"/>
      <c r="C401" s="15" t="s">
        <v>49</v>
      </c>
      <c r="D401" s="16">
        <v>0</v>
      </c>
      <c r="E401" s="16">
        <v>0</v>
      </c>
      <c r="F401" s="16">
        <v>0</v>
      </c>
      <c r="G401" s="16">
        <v>0</v>
      </c>
      <c r="H401" s="1"/>
      <c r="I401" s="1"/>
      <c r="J401" s="1"/>
      <c r="K401" s="1"/>
    </row>
    <row r="402" spans="1:11" ht="14.1" customHeight="1" x14ac:dyDescent="0.25">
      <c r="A402" s="1"/>
      <c r="B402" s="1"/>
      <c r="C402" s="15" t="s">
        <v>58</v>
      </c>
      <c r="D402" s="16">
        <v>0</v>
      </c>
      <c r="E402" s="16">
        <v>0</v>
      </c>
      <c r="F402" s="16">
        <v>0</v>
      </c>
      <c r="G402" s="16">
        <v>0</v>
      </c>
      <c r="H402" s="1"/>
      <c r="I402" s="1"/>
      <c r="J402" s="1"/>
      <c r="K402" s="1"/>
    </row>
    <row r="403" spans="1:11" ht="14.1" customHeight="1" x14ac:dyDescent="0.25">
      <c r="A403" s="1"/>
      <c r="B403" s="1"/>
      <c r="C403" s="15" t="s">
        <v>59</v>
      </c>
      <c r="D403" s="16">
        <v>0</v>
      </c>
      <c r="E403" s="16">
        <v>0</v>
      </c>
      <c r="F403" s="16">
        <v>0</v>
      </c>
      <c r="G403" s="16">
        <v>0</v>
      </c>
      <c r="H403" s="1"/>
      <c r="I403" s="1"/>
      <c r="J403" s="1"/>
      <c r="K403" s="1"/>
    </row>
    <row r="404" spans="1:11" ht="14.1" customHeight="1" x14ac:dyDescent="0.25">
      <c r="A404" s="1"/>
      <c r="B404" s="1"/>
      <c r="C404" s="15" t="s">
        <v>60</v>
      </c>
      <c r="D404" s="16">
        <v>0</v>
      </c>
      <c r="E404" s="16">
        <v>0</v>
      </c>
      <c r="F404" s="16">
        <v>0</v>
      </c>
      <c r="G404" s="16">
        <v>0</v>
      </c>
      <c r="H404" s="1"/>
      <c r="I404" s="1"/>
      <c r="J404" s="1"/>
      <c r="K404" s="1"/>
    </row>
    <row r="405" spans="1:11" ht="14.1" customHeight="1" x14ac:dyDescent="0.25">
      <c r="A405" s="1"/>
      <c r="B405" s="1"/>
      <c r="C405" s="15" t="s">
        <v>61</v>
      </c>
      <c r="D405" s="16">
        <v>0</v>
      </c>
      <c r="E405" s="16">
        <v>0</v>
      </c>
      <c r="F405" s="16">
        <v>0</v>
      </c>
      <c r="G405" s="16">
        <v>0</v>
      </c>
      <c r="H405" s="1"/>
      <c r="I405" s="1"/>
      <c r="J405" s="1"/>
      <c r="K405" s="1"/>
    </row>
    <row r="406" spans="1:11" ht="14.1" customHeight="1" x14ac:dyDescent="0.25">
      <c r="A406" s="1"/>
      <c r="B406" s="1"/>
      <c r="C406" s="15" t="s">
        <v>62</v>
      </c>
      <c r="D406" s="16">
        <v>0</v>
      </c>
      <c r="E406" s="16">
        <v>1108000</v>
      </c>
      <c r="F406" s="16">
        <v>0</v>
      </c>
      <c r="G406" s="16">
        <v>0</v>
      </c>
      <c r="H406" s="1"/>
      <c r="I406" s="1"/>
      <c r="J406" s="1"/>
      <c r="K406" s="1"/>
    </row>
    <row r="407" spans="1:11" ht="14.1" customHeight="1" x14ac:dyDescent="0.25">
      <c r="A407" s="1"/>
      <c r="B407" s="1"/>
      <c r="C407" s="15" t="s">
        <v>49</v>
      </c>
      <c r="D407" s="16">
        <v>0</v>
      </c>
      <c r="E407" s="16">
        <v>1108000</v>
      </c>
      <c r="F407" s="16">
        <v>0</v>
      </c>
      <c r="G407" s="16">
        <v>0</v>
      </c>
      <c r="H407" s="1"/>
      <c r="I407" s="1"/>
      <c r="J407" s="1"/>
      <c r="K407" s="1"/>
    </row>
    <row r="408" spans="1:11" ht="14.1" customHeight="1" x14ac:dyDescent="0.25">
      <c r="A408" s="1"/>
      <c r="B408" s="1"/>
      <c r="C408" s="15" t="s">
        <v>58</v>
      </c>
      <c r="D408" s="16">
        <v>0</v>
      </c>
      <c r="E408" s="16">
        <v>0</v>
      </c>
      <c r="F408" s="16">
        <v>0</v>
      </c>
      <c r="G408" s="16">
        <v>0</v>
      </c>
      <c r="H408" s="1"/>
      <c r="I408" s="1"/>
      <c r="J408" s="1"/>
      <c r="K408" s="1"/>
    </row>
    <row r="409" spans="1:11" ht="14.1" customHeight="1" x14ac:dyDescent="0.25">
      <c r="A409" s="1"/>
      <c r="B409" s="1"/>
      <c r="C409" s="15" t="s">
        <v>59</v>
      </c>
      <c r="D409" s="16">
        <v>0</v>
      </c>
      <c r="E409" s="16">
        <v>0</v>
      </c>
      <c r="F409" s="16">
        <v>0</v>
      </c>
      <c r="G409" s="16">
        <v>0</v>
      </c>
      <c r="H409" s="1"/>
      <c r="I409" s="1"/>
      <c r="J409" s="1"/>
      <c r="K409" s="1"/>
    </row>
    <row r="410" spans="1:11" ht="14.1" customHeight="1" x14ac:dyDescent="0.25">
      <c r="A410" s="1"/>
      <c r="B410" s="1"/>
      <c r="C410" s="15" t="s">
        <v>60</v>
      </c>
      <c r="D410" s="16">
        <v>0</v>
      </c>
      <c r="E410" s="16">
        <v>0</v>
      </c>
      <c r="F410" s="16">
        <v>0</v>
      </c>
      <c r="G410" s="16">
        <v>0</v>
      </c>
      <c r="H410" s="1"/>
      <c r="I410" s="1"/>
      <c r="J410" s="1"/>
      <c r="K410" s="1"/>
    </row>
    <row r="411" spans="1:11" ht="14.1" customHeight="1" x14ac:dyDescent="0.25">
      <c r="A411" s="1"/>
      <c r="B411" s="1"/>
      <c r="C411" s="15" t="s">
        <v>61</v>
      </c>
      <c r="D411" s="16">
        <v>0</v>
      </c>
      <c r="E411" s="16">
        <v>0</v>
      </c>
      <c r="F411" s="16">
        <v>0</v>
      </c>
      <c r="G411" s="16">
        <v>0</v>
      </c>
      <c r="H411" s="1"/>
      <c r="I411" s="1"/>
      <c r="J411" s="1"/>
      <c r="K411" s="1"/>
    </row>
    <row r="412" spans="1:11" ht="14.1" customHeight="1" x14ac:dyDescent="0.25">
      <c r="A412" s="1"/>
      <c r="B412" s="1"/>
      <c r="C412" s="15" t="s">
        <v>63</v>
      </c>
      <c r="D412" s="16">
        <v>0</v>
      </c>
      <c r="E412" s="16">
        <v>0</v>
      </c>
      <c r="F412" s="16">
        <v>0</v>
      </c>
      <c r="G412" s="16">
        <v>0</v>
      </c>
      <c r="H412" s="1"/>
      <c r="I412" s="1"/>
      <c r="J412" s="1"/>
      <c r="K412" s="1"/>
    </row>
    <row r="413" spans="1:11" ht="14.1" customHeight="1" x14ac:dyDescent="0.25">
      <c r="A413" s="1"/>
      <c r="B413" s="1"/>
      <c r="C413" s="15" t="s">
        <v>49</v>
      </c>
      <c r="D413" s="16">
        <v>0</v>
      </c>
      <c r="E413" s="16">
        <v>0</v>
      </c>
      <c r="F413" s="16">
        <v>0</v>
      </c>
      <c r="G413" s="16">
        <v>0</v>
      </c>
      <c r="H413" s="1"/>
      <c r="I413" s="1"/>
      <c r="J413" s="1"/>
      <c r="K413" s="1"/>
    </row>
    <row r="414" spans="1:11" ht="14.1" customHeight="1" x14ac:dyDescent="0.25">
      <c r="A414" s="1"/>
      <c r="B414" s="1"/>
      <c r="C414" s="15" t="s">
        <v>58</v>
      </c>
      <c r="D414" s="16">
        <v>0</v>
      </c>
      <c r="E414" s="16">
        <v>0</v>
      </c>
      <c r="F414" s="16">
        <v>0</v>
      </c>
      <c r="G414" s="16">
        <v>0</v>
      </c>
      <c r="H414" s="1"/>
      <c r="I414" s="1"/>
      <c r="J414" s="1"/>
      <c r="K414" s="1"/>
    </row>
    <row r="415" spans="1:11" ht="14.1" customHeight="1" x14ac:dyDescent="0.25">
      <c r="A415" s="1"/>
      <c r="B415" s="1"/>
      <c r="C415" s="15" t="s">
        <v>59</v>
      </c>
      <c r="D415" s="16">
        <v>0</v>
      </c>
      <c r="E415" s="16">
        <v>0</v>
      </c>
      <c r="F415" s="16">
        <v>0</v>
      </c>
      <c r="G415" s="16">
        <v>0</v>
      </c>
      <c r="H415" s="1"/>
      <c r="I415" s="1"/>
      <c r="J415" s="1"/>
      <c r="K415" s="1"/>
    </row>
    <row r="416" spans="1:11" ht="14.1" customHeight="1" x14ac:dyDescent="0.25">
      <c r="A416" s="1"/>
      <c r="B416" s="1"/>
      <c r="C416" s="15" t="s">
        <v>60</v>
      </c>
      <c r="D416" s="16">
        <v>0</v>
      </c>
      <c r="E416" s="16">
        <v>0</v>
      </c>
      <c r="F416" s="16">
        <v>0</v>
      </c>
      <c r="G416" s="16">
        <v>0</v>
      </c>
      <c r="H416" s="1"/>
      <c r="I416" s="1"/>
      <c r="J416" s="1"/>
      <c r="K416" s="1"/>
    </row>
    <row r="417" spans="1:11" ht="14.1" customHeight="1" x14ac:dyDescent="0.25">
      <c r="A417" s="1"/>
      <c r="B417" s="1"/>
      <c r="C417" s="15" t="s">
        <v>61</v>
      </c>
      <c r="D417" s="16">
        <v>0</v>
      </c>
      <c r="E417" s="16">
        <v>0</v>
      </c>
      <c r="F417" s="16">
        <v>0</v>
      </c>
      <c r="G417" s="16">
        <v>0</v>
      </c>
      <c r="H417" s="1"/>
      <c r="I417" s="1"/>
      <c r="J417" s="1"/>
      <c r="K417" s="1"/>
    </row>
    <row r="418" spans="1:11" ht="14.1" customHeight="1" x14ac:dyDescent="0.25">
      <c r="A418" s="1"/>
      <c r="B418" s="1"/>
      <c r="C418" s="15" t="s">
        <v>64</v>
      </c>
      <c r="D418" s="16">
        <v>0</v>
      </c>
      <c r="E418" s="16">
        <v>0</v>
      </c>
      <c r="F418" s="16">
        <v>0</v>
      </c>
      <c r="G418" s="16">
        <v>0</v>
      </c>
      <c r="H418" s="1"/>
      <c r="I418" s="1"/>
      <c r="J418" s="1"/>
      <c r="K418" s="1"/>
    </row>
    <row r="419" spans="1:11" ht="14.1" customHeight="1" x14ac:dyDescent="0.25">
      <c r="A419" s="1"/>
      <c r="B419" s="1"/>
      <c r="C419" s="15" t="s">
        <v>65</v>
      </c>
      <c r="D419" s="16">
        <v>0</v>
      </c>
      <c r="E419" s="16">
        <v>0</v>
      </c>
      <c r="F419" s="16">
        <v>0</v>
      </c>
      <c r="G419" s="16">
        <v>0</v>
      </c>
      <c r="H419" s="1"/>
      <c r="I419" s="1"/>
      <c r="J419" s="1"/>
      <c r="K419" s="1"/>
    </row>
    <row r="420" spans="1:11" ht="14.1" customHeight="1" x14ac:dyDescent="0.25">
      <c r="A420" s="1"/>
      <c r="B420" s="1"/>
      <c r="C420" s="11" t="s">
        <v>25</v>
      </c>
      <c r="D420" s="16">
        <v>0</v>
      </c>
      <c r="E420" s="16">
        <v>1108000</v>
      </c>
      <c r="F420" s="16">
        <v>0</v>
      </c>
      <c r="G420" s="16">
        <v>0</v>
      </c>
      <c r="H420" s="1"/>
      <c r="I420" s="1"/>
      <c r="J420" s="1"/>
      <c r="K420" s="1"/>
    </row>
    <row r="421" spans="1:11" ht="14.1" customHeight="1" x14ac:dyDescent="0.25">
      <c r="A421" s="1"/>
      <c r="B421" s="1"/>
      <c r="C421" s="5" t="s">
        <v>19</v>
      </c>
      <c r="D421" s="1642" t="s">
        <v>152</v>
      </c>
      <c r="E421" s="1643"/>
      <c r="F421" s="1643"/>
      <c r="G421" s="1643"/>
      <c r="H421" s="1"/>
      <c r="I421" s="1"/>
      <c r="J421" s="1"/>
      <c r="K421" s="1"/>
    </row>
    <row r="422" spans="1:11" ht="14.1" customHeight="1" x14ac:dyDescent="0.25">
      <c r="A422" s="1"/>
      <c r="B422" s="1"/>
      <c r="C422" s="6" t="s">
        <v>20</v>
      </c>
      <c r="D422" s="1644" t="s">
        <v>153</v>
      </c>
      <c r="E422" s="1645"/>
      <c r="F422" s="1645"/>
      <c r="G422" s="1645"/>
      <c r="H422" s="1"/>
      <c r="I422" s="1"/>
      <c r="J422" s="1"/>
      <c r="K422" s="1"/>
    </row>
    <row r="423" spans="1:11" ht="14.1" customHeight="1" x14ac:dyDescent="0.25">
      <c r="A423" s="1"/>
      <c r="B423" s="1"/>
      <c r="C423" s="6" t="s">
        <v>21</v>
      </c>
      <c r="D423" s="1644" t="s">
        <v>154</v>
      </c>
      <c r="E423" s="1645"/>
      <c r="F423" s="1645"/>
      <c r="G423" s="1645"/>
      <c r="H423" s="1"/>
      <c r="I423" s="1"/>
      <c r="J423" s="1"/>
      <c r="K423" s="1"/>
    </row>
    <row r="424" spans="1:11" ht="15" customHeight="1" x14ac:dyDescent="0.25">
      <c r="A424" s="1"/>
      <c r="B424" s="1"/>
      <c r="C424" s="7"/>
      <c r="D424" s="8">
        <v>2023</v>
      </c>
      <c r="E424" s="8">
        <v>2024</v>
      </c>
      <c r="F424" s="8">
        <v>2025</v>
      </c>
      <c r="G424" s="8">
        <v>2026</v>
      </c>
      <c r="H424" s="1"/>
      <c r="I424" s="1"/>
      <c r="J424" s="1"/>
      <c r="K424" s="1"/>
    </row>
    <row r="425" spans="1:11" ht="15" customHeight="1" x14ac:dyDescent="0.25">
      <c r="A425" s="1"/>
      <c r="B425" s="1"/>
      <c r="C425" s="9"/>
      <c r="D425" s="10" t="s">
        <v>22</v>
      </c>
      <c r="E425" s="10" t="s">
        <v>23</v>
      </c>
      <c r="F425" s="10" t="s">
        <v>23</v>
      </c>
      <c r="G425" s="10" t="s">
        <v>23</v>
      </c>
      <c r="H425" s="1"/>
      <c r="I425" s="1"/>
      <c r="J425" s="1"/>
      <c r="K425" s="1"/>
    </row>
    <row r="426" spans="1:11" ht="14.1" customHeight="1" x14ac:dyDescent="0.25">
      <c r="A426" s="1"/>
      <c r="B426" s="1"/>
      <c r="C426" s="13" t="s">
        <v>33</v>
      </c>
      <c r="D426" s="14" t="s">
        <v>155</v>
      </c>
      <c r="E426" s="14" t="s">
        <v>156</v>
      </c>
      <c r="F426" s="14" t="s">
        <v>156</v>
      </c>
      <c r="G426" s="14" t="s">
        <v>42</v>
      </c>
      <c r="H426" s="1"/>
      <c r="I426" s="1"/>
      <c r="J426" s="1"/>
      <c r="K426" s="1"/>
    </row>
    <row r="427" spans="1:11" ht="14.1" customHeight="1" x14ac:dyDescent="0.25">
      <c r="A427" s="1"/>
      <c r="B427" s="1"/>
      <c r="C427" s="13" t="s">
        <v>35</v>
      </c>
      <c r="D427" s="14" t="s">
        <v>157</v>
      </c>
      <c r="E427" s="14" t="s">
        <v>158</v>
      </c>
      <c r="F427" s="14" t="s">
        <v>158</v>
      </c>
      <c r="G427" s="14" t="s">
        <v>42</v>
      </c>
      <c r="H427" s="1"/>
      <c r="I427" s="1"/>
      <c r="J427" s="1"/>
      <c r="K427" s="1"/>
    </row>
    <row r="428" spans="1:11" ht="14.1" customHeight="1" x14ac:dyDescent="0.25">
      <c r="A428" s="1"/>
      <c r="B428" s="1"/>
      <c r="C428" s="13" t="s">
        <v>40</v>
      </c>
      <c r="D428" s="14" t="s">
        <v>159</v>
      </c>
      <c r="E428" s="14" t="s">
        <v>160</v>
      </c>
      <c r="F428" s="14" t="s">
        <v>160</v>
      </c>
      <c r="G428" s="14" t="s">
        <v>42</v>
      </c>
      <c r="H428" s="1"/>
      <c r="I428" s="1"/>
      <c r="J428" s="1"/>
      <c r="K428" s="1"/>
    </row>
    <row r="429" spans="1:11" ht="14.1" customHeight="1" x14ac:dyDescent="0.25">
      <c r="A429" s="1"/>
      <c r="B429" s="1"/>
      <c r="C429" s="13" t="s">
        <v>41</v>
      </c>
      <c r="D429" s="14" t="s">
        <v>18</v>
      </c>
      <c r="E429" s="14" t="s">
        <v>161</v>
      </c>
      <c r="F429" s="14" t="s">
        <v>42</v>
      </c>
      <c r="G429" s="14" t="s">
        <v>117</v>
      </c>
      <c r="H429" s="1"/>
      <c r="I429" s="1"/>
      <c r="J429" s="1"/>
      <c r="K429" s="1"/>
    </row>
    <row r="430" spans="1:11" ht="14.1" customHeight="1" x14ac:dyDescent="0.25">
      <c r="A430" s="1"/>
      <c r="B430" s="1"/>
      <c r="C430" s="13" t="s">
        <v>43</v>
      </c>
      <c r="D430" s="14" t="s">
        <v>18</v>
      </c>
      <c r="E430" s="14" t="s">
        <v>162</v>
      </c>
      <c r="F430" s="14" t="s">
        <v>42</v>
      </c>
      <c r="G430" s="14" t="s">
        <v>117</v>
      </c>
      <c r="H430" s="1"/>
      <c r="I430" s="1"/>
      <c r="J430" s="1"/>
      <c r="K430" s="1"/>
    </row>
    <row r="431" spans="1:11" ht="14.1" customHeight="1" x14ac:dyDescent="0.25">
      <c r="A431" s="1"/>
      <c r="B431" s="1"/>
      <c r="C431" s="13" t="s">
        <v>47</v>
      </c>
      <c r="D431" s="14" t="s">
        <v>18</v>
      </c>
      <c r="E431" s="14" t="s">
        <v>163</v>
      </c>
      <c r="F431" s="14" t="s">
        <v>42</v>
      </c>
      <c r="G431" s="14" t="s">
        <v>117</v>
      </c>
      <c r="H431" s="1"/>
      <c r="I431" s="1"/>
      <c r="J431" s="1"/>
      <c r="K431" s="1"/>
    </row>
    <row r="432" spans="1:11" ht="14.1" customHeight="1" x14ac:dyDescent="0.25">
      <c r="A432" s="1"/>
      <c r="B432" s="1"/>
      <c r="C432" s="1646" t="s">
        <v>24</v>
      </c>
      <c r="D432" s="1647"/>
      <c r="E432" s="1647"/>
      <c r="F432" s="1647"/>
      <c r="G432" s="1647"/>
      <c r="H432" s="1"/>
      <c r="I432" s="1"/>
      <c r="J432" s="1"/>
      <c r="K432" s="1"/>
    </row>
    <row r="433" spans="1:11" ht="14.1" customHeight="1" x14ac:dyDescent="0.25">
      <c r="A433" s="1"/>
      <c r="B433" s="1"/>
      <c r="C433" s="7"/>
      <c r="D433" s="8">
        <v>2023</v>
      </c>
      <c r="E433" s="8">
        <v>2024</v>
      </c>
      <c r="F433" s="8">
        <v>2025</v>
      </c>
      <c r="G433" s="8">
        <v>2026</v>
      </c>
      <c r="H433" s="1"/>
      <c r="I433" s="1"/>
      <c r="J433" s="1"/>
      <c r="K433" s="1"/>
    </row>
    <row r="434" spans="1:11" ht="14.1" customHeight="1" x14ac:dyDescent="0.25">
      <c r="A434" s="1"/>
      <c r="B434" s="1"/>
      <c r="C434" s="9"/>
      <c r="D434" s="10" t="s">
        <v>22</v>
      </c>
      <c r="E434" s="10" t="s">
        <v>23</v>
      </c>
      <c r="F434" s="10" t="s">
        <v>23</v>
      </c>
      <c r="G434" s="10" t="s">
        <v>23</v>
      </c>
      <c r="H434" s="1"/>
      <c r="I434" s="1"/>
      <c r="J434" s="1"/>
      <c r="K434" s="1"/>
    </row>
    <row r="435" spans="1:11" ht="14.1" customHeight="1" x14ac:dyDescent="0.25">
      <c r="A435" s="1"/>
      <c r="B435" s="1"/>
      <c r="C435" s="15" t="s">
        <v>48</v>
      </c>
      <c r="D435" s="16">
        <v>0</v>
      </c>
      <c r="E435" s="16">
        <v>0</v>
      </c>
      <c r="F435" s="16">
        <v>0</v>
      </c>
      <c r="G435" s="16">
        <v>0</v>
      </c>
      <c r="H435" s="1"/>
      <c r="I435" s="1"/>
      <c r="J435" s="1"/>
      <c r="K435" s="1"/>
    </row>
    <row r="436" spans="1:11" ht="14.1" customHeight="1" x14ac:dyDescent="0.25">
      <c r="A436" s="1"/>
      <c r="B436" s="1"/>
      <c r="C436" s="15" t="s">
        <v>49</v>
      </c>
      <c r="D436" s="16">
        <v>0</v>
      </c>
      <c r="E436" s="16">
        <v>0</v>
      </c>
      <c r="F436" s="16">
        <v>0</v>
      </c>
      <c r="G436" s="16">
        <v>0</v>
      </c>
      <c r="H436" s="1"/>
      <c r="I436" s="1"/>
      <c r="J436" s="1"/>
      <c r="K436" s="1"/>
    </row>
    <row r="437" spans="1:11" ht="14.1" customHeight="1" x14ac:dyDescent="0.25">
      <c r="A437" s="1"/>
      <c r="B437" s="1"/>
      <c r="C437" s="15" t="s">
        <v>50</v>
      </c>
      <c r="D437" s="16">
        <v>0</v>
      </c>
      <c r="E437" s="16">
        <v>0</v>
      </c>
      <c r="F437" s="16">
        <v>0</v>
      </c>
      <c r="G437" s="16">
        <v>0</v>
      </c>
      <c r="H437" s="1"/>
      <c r="I437" s="1"/>
      <c r="J437" s="1"/>
      <c r="K437" s="1"/>
    </row>
    <row r="438" spans="1:11" ht="14.1" customHeight="1" x14ac:dyDescent="0.25">
      <c r="A438" s="1"/>
      <c r="B438" s="1"/>
      <c r="C438" s="15" t="s">
        <v>51</v>
      </c>
      <c r="D438" s="16">
        <v>0</v>
      </c>
      <c r="E438" s="16">
        <v>0</v>
      </c>
      <c r="F438" s="16">
        <v>0</v>
      </c>
      <c r="G438" s="16">
        <v>0</v>
      </c>
      <c r="H438" s="1"/>
      <c r="I438" s="1"/>
      <c r="J438" s="1"/>
      <c r="K438" s="1"/>
    </row>
    <row r="439" spans="1:11" ht="14.1" customHeight="1" x14ac:dyDescent="0.25">
      <c r="A439" s="1"/>
      <c r="B439" s="1"/>
      <c r="C439" s="15" t="s">
        <v>49</v>
      </c>
      <c r="D439" s="16">
        <v>0</v>
      </c>
      <c r="E439" s="16">
        <v>0</v>
      </c>
      <c r="F439" s="16">
        <v>0</v>
      </c>
      <c r="G439" s="16">
        <v>0</v>
      </c>
      <c r="H439" s="1"/>
      <c r="I439" s="1"/>
      <c r="J439" s="1"/>
      <c r="K439" s="1"/>
    </row>
    <row r="440" spans="1:11" ht="14.1" customHeight="1" x14ac:dyDescent="0.25">
      <c r="A440" s="1"/>
      <c r="B440" s="1"/>
      <c r="C440" s="15" t="s">
        <v>50</v>
      </c>
      <c r="D440" s="16">
        <v>0</v>
      </c>
      <c r="E440" s="16">
        <v>0</v>
      </c>
      <c r="F440" s="16">
        <v>0</v>
      </c>
      <c r="G440" s="16">
        <v>0</v>
      </c>
      <c r="H440" s="1"/>
      <c r="I440" s="1"/>
      <c r="J440" s="1"/>
      <c r="K440" s="1"/>
    </row>
    <row r="441" spans="1:11" ht="14.1" customHeight="1" x14ac:dyDescent="0.25">
      <c r="A441" s="1"/>
      <c r="B441" s="1"/>
      <c r="C441" s="15" t="s">
        <v>52</v>
      </c>
      <c r="D441" s="16">
        <v>0</v>
      </c>
      <c r="E441" s="16">
        <v>0</v>
      </c>
      <c r="F441" s="16">
        <v>0</v>
      </c>
      <c r="G441" s="16">
        <v>0</v>
      </c>
      <c r="H441" s="1"/>
      <c r="I441" s="1"/>
      <c r="J441" s="1"/>
      <c r="K441" s="1"/>
    </row>
    <row r="442" spans="1:11" ht="14.1" customHeight="1" x14ac:dyDescent="0.25">
      <c r="A442" s="1"/>
      <c r="B442" s="1"/>
      <c r="C442" s="15" t="s">
        <v>49</v>
      </c>
      <c r="D442" s="16">
        <v>0</v>
      </c>
      <c r="E442" s="16">
        <v>0</v>
      </c>
      <c r="F442" s="16">
        <v>0</v>
      </c>
      <c r="G442" s="16">
        <v>0</v>
      </c>
      <c r="H442" s="1"/>
      <c r="I442" s="1"/>
      <c r="J442" s="1"/>
      <c r="K442" s="1"/>
    </row>
    <row r="443" spans="1:11" ht="14.1" customHeight="1" x14ac:dyDescent="0.25">
      <c r="A443" s="1"/>
      <c r="B443" s="1"/>
      <c r="C443" s="15" t="s">
        <v>50</v>
      </c>
      <c r="D443" s="16">
        <v>0</v>
      </c>
      <c r="E443" s="16">
        <v>0</v>
      </c>
      <c r="F443" s="16">
        <v>0</v>
      </c>
      <c r="G443" s="16">
        <v>0</v>
      </c>
      <c r="H443" s="1"/>
      <c r="I443" s="1"/>
      <c r="J443" s="1"/>
      <c r="K443" s="1"/>
    </row>
    <row r="444" spans="1:11" ht="14.1" customHeight="1" x14ac:dyDescent="0.25">
      <c r="A444" s="1"/>
      <c r="B444" s="1"/>
      <c r="C444" s="15" t="s">
        <v>53</v>
      </c>
      <c r="D444" s="16">
        <v>0</v>
      </c>
      <c r="E444" s="16">
        <v>0</v>
      </c>
      <c r="F444" s="16">
        <v>0</v>
      </c>
      <c r="G444" s="16">
        <v>0</v>
      </c>
      <c r="H444" s="1"/>
      <c r="I444" s="1"/>
      <c r="J444" s="1"/>
      <c r="K444" s="1"/>
    </row>
    <row r="445" spans="1:11" ht="14.1" customHeight="1" x14ac:dyDescent="0.25">
      <c r="A445" s="1"/>
      <c r="B445" s="1"/>
      <c r="C445" s="15" t="s">
        <v>49</v>
      </c>
      <c r="D445" s="16">
        <v>0</v>
      </c>
      <c r="E445" s="16">
        <v>0</v>
      </c>
      <c r="F445" s="16">
        <v>0</v>
      </c>
      <c r="G445" s="16">
        <v>0</v>
      </c>
      <c r="H445" s="1"/>
      <c r="I445" s="1"/>
      <c r="J445" s="1"/>
      <c r="K445" s="1"/>
    </row>
    <row r="446" spans="1:11" ht="14.1" customHeight="1" x14ac:dyDescent="0.25">
      <c r="A446" s="1"/>
      <c r="B446" s="1"/>
      <c r="C446" s="15" t="s">
        <v>50</v>
      </c>
      <c r="D446" s="16">
        <v>0</v>
      </c>
      <c r="E446" s="16">
        <v>0</v>
      </c>
      <c r="F446" s="16">
        <v>0</v>
      </c>
      <c r="G446" s="16">
        <v>0</v>
      </c>
      <c r="H446" s="1"/>
      <c r="I446" s="1"/>
      <c r="J446" s="1"/>
      <c r="K446" s="1"/>
    </row>
    <row r="447" spans="1:11" ht="14.1" customHeight="1" x14ac:dyDescent="0.25">
      <c r="A447" s="1"/>
      <c r="B447" s="1"/>
      <c r="C447" s="15" t="s">
        <v>54</v>
      </c>
      <c r="D447" s="16">
        <v>0</v>
      </c>
      <c r="E447" s="16">
        <v>0</v>
      </c>
      <c r="F447" s="16">
        <v>0</v>
      </c>
      <c r="G447" s="16">
        <v>0</v>
      </c>
      <c r="H447" s="1"/>
      <c r="I447" s="1"/>
      <c r="J447" s="1"/>
      <c r="K447" s="1"/>
    </row>
    <row r="448" spans="1:11" ht="14.1" customHeight="1" x14ac:dyDescent="0.25">
      <c r="A448" s="1"/>
      <c r="B448" s="1"/>
      <c r="C448" s="15" t="s">
        <v>49</v>
      </c>
      <c r="D448" s="16">
        <v>0</v>
      </c>
      <c r="E448" s="16">
        <v>0</v>
      </c>
      <c r="F448" s="16">
        <v>0</v>
      </c>
      <c r="G448" s="16">
        <v>0</v>
      </c>
      <c r="H448" s="1"/>
      <c r="I448" s="1"/>
      <c r="J448" s="1"/>
      <c r="K448" s="1"/>
    </row>
    <row r="449" spans="1:11" ht="14.1" customHeight="1" x14ac:dyDescent="0.25">
      <c r="A449" s="1"/>
      <c r="B449" s="1"/>
      <c r="C449" s="15" t="s">
        <v>50</v>
      </c>
      <c r="D449" s="16">
        <v>0</v>
      </c>
      <c r="E449" s="16">
        <v>0</v>
      </c>
      <c r="F449" s="16">
        <v>0</v>
      </c>
      <c r="G449" s="16">
        <v>0</v>
      </c>
      <c r="H449" s="1"/>
      <c r="I449" s="1"/>
      <c r="J449" s="1"/>
      <c r="K449" s="1"/>
    </row>
    <row r="450" spans="1:11" ht="14.1" customHeight="1" x14ac:dyDescent="0.25">
      <c r="A450" s="1"/>
      <c r="B450" s="1"/>
      <c r="C450" s="15" t="s">
        <v>55</v>
      </c>
      <c r="D450" s="16">
        <v>0</v>
      </c>
      <c r="E450" s="16">
        <v>0</v>
      </c>
      <c r="F450" s="16">
        <v>0</v>
      </c>
      <c r="G450" s="16">
        <v>0</v>
      </c>
      <c r="H450" s="1"/>
      <c r="I450" s="1"/>
      <c r="J450" s="1"/>
      <c r="K450" s="1"/>
    </row>
    <row r="451" spans="1:11" ht="14.1" customHeight="1" x14ac:dyDescent="0.25">
      <c r="A451" s="1"/>
      <c r="B451" s="1"/>
      <c r="C451" s="15" t="s">
        <v>49</v>
      </c>
      <c r="D451" s="16">
        <v>0</v>
      </c>
      <c r="E451" s="16">
        <v>0</v>
      </c>
      <c r="F451" s="16">
        <v>0</v>
      </c>
      <c r="G451" s="16">
        <v>0</v>
      </c>
      <c r="H451" s="1"/>
      <c r="I451" s="1"/>
      <c r="J451" s="1"/>
      <c r="K451" s="1"/>
    </row>
    <row r="452" spans="1:11" ht="14.1" customHeight="1" x14ac:dyDescent="0.25">
      <c r="A452" s="1"/>
      <c r="B452" s="1"/>
      <c r="C452" s="15" t="s">
        <v>50</v>
      </c>
      <c r="D452" s="16">
        <v>0</v>
      </c>
      <c r="E452" s="16">
        <v>0</v>
      </c>
      <c r="F452" s="16">
        <v>0</v>
      </c>
      <c r="G452" s="16">
        <v>0</v>
      </c>
      <c r="H452" s="1"/>
      <c r="I452" s="1"/>
      <c r="J452" s="1"/>
      <c r="K452" s="1"/>
    </row>
    <row r="453" spans="1:11" ht="14.1" customHeight="1" x14ac:dyDescent="0.25">
      <c r="A453" s="1"/>
      <c r="B453" s="1"/>
      <c r="C453" s="15" t="s">
        <v>56</v>
      </c>
      <c r="D453" s="16">
        <v>0</v>
      </c>
      <c r="E453" s="16">
        <v>0</v>
      </c>
      <c r="F453" s="16">
        <v>0</v>
      </c>
      <c r="G453" s="16">
        <v>0</v>
      </c>
      <c r="H453" s="1"/>
      <c r="I453" s="1"/>
      <c r="J453" s="1"/>
      <c r="K453" s="1"/>
    </row>
    <row r="454" spans="1:11" ht="14.1" customHeight="1" x14ac:dyDescent="0.25">
      <c r="A454" s="1"/>
      <c r="B454" s="1"/>
      <c r="C454" s="15" t="s">
        <v>49</v>
      </c>
      <c r="D454" s="16">
        <v>0</v>
      </c>
      <c r="E454" s="16">
        <v>0</v>
      </c>
      <c r="F454" s="16">
        <v>0</v>
      </c>
      <c r="G454" s="16">
        <v>0</v>
      </c>
      <c r="H454" s="1"/>
      <c r="I454" s="1"/>
      <c r="J454" s="1"/>
      <c r="K454" s="1"/>
    </row>
    <row r="455" spans="1:11" ht="14.1" customHeight="1" x14ac:dyDescent="0.25">
      <c r="A455" s="1"/>
      <c r="B455" s="1"/>
      <c r="C455" s="15" t="s">
        <v>50</v>
      </c>
      <c r="D455" s="16">
        <v>0</v>
      </c>
      <c r="E455" s="16">
        <v>0</v>
      </c>
      <c r="F455" s="16">
        <v>0</v>
      </c>
      <c r="G455" s="16">
        <v>0</v>
      </c>
      <c r="H455" s="1"/>
      <c r="I455" s="1"/>
      <c r="J455" s="1"/>
      <c r="K455" s="1"/>
    </row>
    <row r="456" spans="1:11" ht="14.1" customHeight="1" x14ac:dyDescent="0.25">
      <c r="A456" s="1"/>
      <c r="B456" s="1"/>
      <c r="C456" s="15" t="s">
        <v>57</v>
      </c>
      <c r="D456" s="16">
        <v>0</v>
      </c>
      <c r="E456" s="16">
        <v>0</v>
      </c>
      <c r="F456" s="16">
        <v>0</v>
      </c>
      <c r="G456" s="16">
        <v>0</v>
      </c>
      <c r="H456" s="1"/>
      <c r="I456" s="1"/>
      <c r="J456" s="1"/>
      <c r="K456" s="1"/>
    </row>
    <row r="457" spans="1:11" ht="14.1" customHeight="1" x14ac:dyDescent="0.25">
      <c r="A457" s="1"/>
      <c r="B457" s="1"/>
      <c r="C457" s="15" t="s">
        <v>49</v>
      </c>
      <c r="D457" s="16">
        <v>0</v>
      </c>
      <c r="E457" s="16">
        <v>0</v>
      </c>
      <c r="F457" s="16">
        <v>0</v>
      </c>
      <c r="G457" s="16">
        <v>0</v>
      </c>
      <c r="H457" s="1"/>
      <c r="I457" s="1"/>
      <c r="J457" s="1"/>
      <c r="K457" s="1"/>
    </row>
    <row r="458" spans="1:11" ht="14.1" customHeight="1" x14ac:dyDescent="0.25">
      <c r="A458" s="1"/>
      <c r="B458" s="1"/>
      <c r="C458" s="15" t="s">
        <v>58</v>
      </c>
      <c r="D458" s="16">
        <v>0</v>
      </c>
      <c r="E458" s="16">
        <v>0</v>
      </c>
      <c r="F458" s="16">
        <v>0</v>
      </c>
      <c r="G458" s="16">
        <v>0</v>
      </c>
      <c r="H458" s="1"/>
      <c r="I458" s="1"/>
      <c r="J458" s="1"/>
      <c r="K458" s="1"/>
    </row>
    <row r="459" spans="1:11" ht="14.1" customHeight="1" x14ac:dyDescent="0.25">
      <c r="A459" s="1"/>
      <c r="B459" s="1"/>
      <c r="C459" s="15" t="s">
        <v>59</v>
      </c>
      <c r="D459" s="16">
        <v>0</v>
      </c>
      <c r="E459" s="16">
        <v>0</v>
      </c>
      <c r="F459" s="16">
        <v>0</v>
      </c>
      <c r="G459" s="16">
        <v>0</v>
      </c>
      <c r="H459" s="1"/>
      <c r="I459" s="1"/>
      <c r="J459" s="1"/>
      <c r="K459" s="1"/>
    </row>
    <row r="460" spans="1:11" ht="14.1" customHeight="1" x14ac:dyDescent="0.25">
      <c r="A460" s="1"/>
      <c r="B460" s="1"/>
      <c r="C460" s="15" t="s">
        <v>60</v>
      </c>
      <c r="D460" s="16">
        <v>0</v>
      </c>
      <c r="E460" s="16">
        <v>0</v>
      </c>
      <c r="F460" s="16">
        <v>0</v>
      </c>
      <c r="G460" s="16">
        <v>0</v>
      </c>
      <c r="H460" s="1"/>
      <c r="I460" s="1"/>
      <c r="J460" s="1"/>
      <c r="K460" s="1"/>
    </row>
    <row r="461" spans="1:11" ht="14.1" customHeight="1" x14ac:dyDescent="0.25">
      <c r="A461" s="1"/>
      <c r="B461" s="1"/>
      <c r="C461" s="15" t="s">
        <v>61</v>
      </c>
      <c r="D461" s="16">
        <v>0</v>
      </c>
      <c r="E461" s="16">
        <v>0</v>
      </c>
      <c r="F461" s="16">
        <v>0</v>
      </c>
      <c r="G461" s="16">
        <v>0</v>
      </c>
      <c r="H461" s="1"/>
      <c r="I461" s="1"/>
      <c r="J461" s="1"/>
      <c r="K461" s="1"/>
    </row>
    <row r="462" spans="1:11" ht="14.1" customHeight="1" x14ac:dyDescent="0.25">
      <c r="A462" s="1"/>
      <c r="B462" s="1"/>
      <c r="C462" s="15" t="s">
        <v>62</v>
      </c>
      <c r="D462" s="16">
        <v>0</v>
      </c>
      <c r="E462" s="16">
        <v>46719000</v>
      </c>
      <c r="F462" s="16">
        <v>46719000</v>
      </c>
      <c r="G462" s="16">
        <v>0</v>
      </c>
      <c r="H462" s="1"/>
      <c r="I462" s="1"/>
      <c r="J462" s="1"/>
      <c r="K462" s="1"/>
    </row>
    <row r="463" spans="1:11" ht="14.1" customHeight="1" x14ac:dyDescent="0.25">
      <c r="A463" s="1"/>
      <c r="B463" s="1"/>
      <c r="C463" s="15" t="s">
        <v>49</v>
      </c>
      <c r="D463" s="16">
        <v>0</v>
      </c>
      <c r="E463" s="16">
        <v>46719000</v>
      </c>
      <c r="F463" s="16">
        <v>46719000</v>
      </c>
      <c r="G463" s="16">
        <v>0</v>
      </c>
      <c r="H463" s="1"/>
      <c r="I463" s="1"/>
      <c r="J463" s="1"/>
      <c r="K463" s="1"/>
    </row>
    <row r="464" spans="1:11" ht="14.1" customHeight="1" x14ac:dyDescent="0.25">
      <c r="A464" s="1"/>
      <c r="B464" s="1"/>
      <c r="C464" s="15" t="s">
        <v>58</v>
      </c>
      <c r="D464" s="16">
        <v>0</v>
      </c>
      <c r="E464" s="16">
        <v>0</v>
      </c>
      <c r="F464" s="16">
        <v>0</v>
      </c>
      <c r="G464" s="16">
        <v>0</v>
      </c>
      <c r="H464" s="1"/>
      <c r="I464" s="1"/>
      <c r="J464" s="1"/>
      <c r="K464" s="1"/>
    </row>
    <row r="465" spans="1:11" ht="14.1" customHeight="1" x14ac:dyDescent="0.25">
      <c r="A465" s="1"/>
      <c r="B465" s="1"/>
      <c r="C465" s="15" t="s">
        <v>59</v>
      </c>
      <c r="D465" s="16">
        <v>0</v>
      </c>
      <c r="E465" s="16">
        <v>0</v>
      </c>
      <c r="F465" s="16">
        <v>0</v>
      </c>
      <c r="G465" s="16">
        <v>0</v>
      </c>
      <c r="H465" s="1"/>
      <c r="I465" s="1"/>
      <c r="J465" s="1"/>
      <c r="K465" s="1"/>
    </row>
    <row r="466" spans="1:11" ht="14.1" customHeight="1" x14ac:dyDescent="0.25">
      <c r="A466" s="1"/>
      <c r="B466" s="1"/>
      <c r="C466" s="15" t="s">
        <v>60</v>
      </c>
      <c r="D466" s="16">
        <v>0</v>
      </c>
      <c r="E466" s="16">
        <v>0</v>
      </c>
      <c r="F466" s="16">
        <v>0</v>
      </c>
      <c r="G466" s="16">
        <v>0</v>
      </c>
      <c r="H466" s="1"/>
      <c r="I466" s="1"/>
      <c r="J466" s="1"/>
      <c r="K466" s="1"/>
    </row>
    <row r="467" spans="1:11" ht="14.1" customHeight="1" x14ac:dyDescent="0.25">
      <c r="A467" s="1"/>
      <c r="B467" s="1"/>
      <c r="C467" s="15" t="s">
        <v>61</v>
      </c>
      <c r="D467" s="16">
        <v>0</v>
      </c>
      <c r="E467" s="16">
        <v>0</v>
      </c>
      <c r="F467" s="16">
        <v>0</v>
      </c>
      <c r="G467" s="16">
        <v>0</v>
      </c>
      <c r="H467" s="1"/>
      <c r="I467" s="1"/>
      <c r="J467" s="1"/>
      <c r="K467" s="1"/>
    </row>
    <row r="468" spans="1:11" ht="14.1" customHeight="1" x14ac:dyDescent="0.25">
      <c r="A468" s="1"/>
      <c r="B468" s="1"/>
      <c r="C468" s="15" t="s">
        <v>63</v>
      </c>
      <c r="D468" s="16">
        <v>0</v>
      </c>
      <c r="E468" s="16">
        <v>0</v>
      </c>
      <c r="F468" s="16">
        <v>0</v>
      </c>
      <c r="G468" s="16">
        <v>0</v>
      </c>
      <c r="H468" s="1"/>
      <c r="I468" s="1"/>
      <c r="J468" s="1"/>
      <c r="K468" s="1"/>
    </row>
    <row r="469" spans="1:11" ht="14.1" customHeight="1" x14ac:dyDescent="0.25">
      <c r="A469" s="1"/>
      <c r="B469" s="1"/>
      <c r="C469" s="15" t="s">
        <v>49</v>
      </c>
      <c r="D469" s="16">
        <v>0</v>
      </c>
      <c r="E469" s="16">
        <v>0</v>
      </c>
      <c r="F469" s="16">
        <v>0</v>
      </c>
      <c r="G469" s="16">
        <v>0</v>
      </c>
      <c r="H469" s="1"/>
      <c r="I469" s="1"/>
      <c r="J469" s="1"/>
      <c r="K469" s="1"/>
    </row>
    <row r="470" spans="1:11" ht="14.1" customHeight="1" x14ac:dyDescent="0.25">
      <c r="A470" s="1"/>
      <c r="B470" s="1"/>
      <c r="C470" s="15" t="s">
        <v>58</v>
      </c>
      <c r="D470" s="16">
        <v>0</v>
      </c>
      <c r="E470" s="16">
        <v>0</v>
      </c>
      <c r="F470" s="16">
        <v>0</v>
      </c>
      <c r="G470" s="16">
        <v>0</v>
      </c>
      <c r="H470" s="1"/>
      <c r="I470" s="1"/>
      <c r="J470" s="1"/>
      <c r="K470" s="1"/>
    </row>
    <row r="471" spans="1:11" ht="14.1" customHeight="1" x14ac:dyDescent="0.25">
      <c r="A471" s="1"/>
      <c r="B471" s="1"/>
      <c r="C471" s="15" t="s">
        <v>59</v>
      </c>
      <c r="D471" s="16">
        <v>0</v>
      </c>
      <c r="E471" s="16">
        <v>0</v>
      </c>
      <c r="F471" s="16">
        <v>0</v>
      </c>
      <c r="G471" s="16">
        <v>0</v>
      </c>
      <c r="H471" s="1"/>
      <c r="I471" s="1"/>
      <c r="J471" s="1"/>
      <c r="K471" s="1"/>
    </row>
    <row r="472" spans="1:11" ht="14.1" customHeight="1" x14ac:dyDescent="0.25">
      <c r="A472" s="1"/>
      <c r="B472" s="1"/>
      <c r="C472" s="15" t="s">
        <v>60</v>
      </c>
      <c r="D472" s="16">
        <v>0</v>
      </c>
      <c r="E472" s="16">
        <v>0</v>
      </c>
      <c r="F472" s="16">
        <v>0</v>
      </c>
      <c r="G472" s="16">
        <v>0</v>
      </c>
      <c r="H472" s="1"/>
      <c r="I472" s="1"/>
      <c r="J472" s="1"/>
      <c r="K472" s="1"/>
    </row>
    <row r="473" spans="1:11" ht="14.1" customHeight="1" x14ac:dyDescent="0.25">
      <c r="A473" s="1"/>
      <c r="B473" s="1"/>
      <c r="C473" s="15" t="s">
        <v>61</v>
      </c>
      <c r="D473" s="16">
        <v>0</v>
      </c>
      <c r="E473" s="16">
        <v>0</v>
      </c>
      <c r="F473" s="16">
        <v>0</v>
      </c>
      <c r="G473" s="16">
        <v>0</v>
      </c>
      <c r="H473" s="1"/>
      <c r="I473" s="1"/>
      <c r="J473" s="1"/>
      <c r="K473" s="1"/>
    </row>
    <row r="474" spans="1:11" ht="14.1" customHeight="1" x14ac:dyDescent="0.25">
      <c r="A474" s="1"/>
      <c r="B474" s="1"/>
      <c r="C474" s="15" t="s">
        <v>64</v>
      </c>
      <c r="D474" s="16">
        <v>0</v>
      </c>
      <c r="E474" s="16">
        <v>0</v>
      </c>
      <c r="F474" s="16">
        <v>0</v>
      </c>
      <c r="G474" s="16">
        <v>0</v>
      </c>
      <c r="H474" s="1"/>
      <c r="I474" s="1"/>
      <c r="J474" s="1"/>
      <c r="K474" s="1"/>
    </row>
    <row r="475" spans="1:11" ht="14.1" customHeight="1" x14ac:dyDescent="0.25">
      <c r="A475" s="1"/>
      <c r="B475" s="1"/>
      <c r="C475" s="15" t="s">
        <v>65</v>
      </c>
      <c r="D475" s="16">
        <v>0</v>
      </c>
      <c r="E475" s="16">
        <v>0</v>
      </c>
      <c r="F475" s="16">
        <v>0</v>
      </c>
      <c r="G475" s="16">
        <v>0</v>
      </c>
      <c r="H475" s="1"/>
      <c r="I475" s="1"/>
      <c r="J475" s="1"/>
      <c r="K475" s="1"/>
    </row>
    <row r="476" spans="1:11" ht="14.1" customHeight="1" x14ac:dyDescent="0.25">
      <c r="A476" s="1"/>
      <c r="B476" s="1"/>
      <c r="C476" s="11" t="s">
        <v>25</v>
      </c>
      <c r="D476" s="16">
        <v>0</v>
      </c>
      <c r="E476" s="16">
        <v>46719000</v>
      </c>
      <c r="F476" s="16">
        <v>46719000</v>
      </c>
      <c r="G476" s="16">
        <v>0</v>
      </c>
      <c r="H476" s="1"/>
      <c r="I476" s="1"/>
      <c r="J476" s="1"/>
      <c r="K476" s="1"/>
    </row>
    <row r="477" spans="1:11" ht="14.1" customHeight="1" x14ac:dyDescent="0.25">
      <c r="A477" s="1"/>
      <c r="B477" s="1"/>
      <c r="C477" s="4" t="s">
        <v>164</v>
      </c>
      <c r="D477" s="1640" t="s">
        <v>165</v>
      </c>
      <c r="E477" s="1641"/>
      <c r="F477" s="1641"/>
      <c r="G477" s="1641"/>
      <c r="H477" s="1"/>
      <c r="I477" s="1"/>
      <c r="J477" s="1"/>
      <c r="K477" s="1"/>
    </row>
    <row r="478" spans="1:11" ht="14.1" customHeight="1" x14ac:dyDescent="0.25">
      <c r="A478" s="1"/>
      <c r="B478" s="1"/>
      <c r="C478" s="5" t="s">
        <v>19</v>
      </c>
      <c r="D478" s="1642" t="s">
        <v>166</v>
      </c>
      <c r="E478" s="1643"/>
      <c r="F478" s="1643"/>
      <c r="G478" s="1643"/>
      <c r="H478" s="1"/>
      <c r="I478" s="1"/>
      <c r="J478" s="1"/>
      <c r="K478" s="1"/>
    </row>
    <row r="479" spans="1:11" ht="14.1" customHeight="1" x14ac:dyDescent="0.25">
      <c r="A479" s="1"/>
      <c r="B479" s="1"/>
      <c r="C479" s="6" t="s">
        <v>20</v>
      </c>
      <c r="D479" s="1644" t="s">
        <v>167</v>
      </c>
      <c r="E479" s="1645"/>
      <c r="F479" s="1645"/>
      <c r="G479" s="1645"/>
      <c r="H479" s="1"/>
      <c r="I479" s="1"/>
      <c r="J479" s="1"/>
      <c r="K479" s="1"/>
    </row>
    <row r="480" spans="1:11" ht="14.1" customHeight="1" x14ac:dyDescent="0.25">
      <c r="A480" s="1"/>
      <c r="B480" s="1"/>
      <c r="C480" s="6" t="s">
        <v>21</v>
      </c>
      <c r="D480" s="1644" t="s">
        <v>168</v>
      </c>
      <c r="E480" s="1645"/>
      <c r="F480" s="1645"/>
      <c r="G480" s="1645"/>
      <c r="H480" s="1"/>
      <c r="I480" s="1"/>
      <c r="J480" s="1"/>
      <c r="K480" s="1"/>
    </row>
    <row r="481" spans="1:11" ht="15" customHeight="1" x14ac:dyDescent="0.25">
      <c r="A481" s="1"/>
      <c r="B481" s="1"/>
      <c r="C481" s="7"/>
      <c r="D481" s="8">
        <v>2023</v>
      </c>
      <c r="E481" s="8">
        <v>2024</v>
      </c>
      <c r="F481" s="8">
        <v>2025</v>
      </c>
      <c r="G481" s="8">
        <v>2026</v>
      </c>
      <c r="H481" s="1"/>
      <c r="I481" s="1"/>
      <c r="J481" s="1"/>
      <c r="K481" s="1"/>
    </row>
    <row r="482" spans="1:11" ht="15" customHeight="1" x14ac:dyDescent="0.25">
      <c r="A482" s="1"/>
      <c r="B482" s="1"/>
      <c r="C482" s="9"/>
      <c r="D482" s="10" t="s">
        <v>22</v>
      </c>
      <c r="E482" s="10" t="s">
        <v>23</v>
      </c>
      <c r="F482" s="10" t="s">
        <v>23</v>
      </c>
      <c r="G482" s="10" t="s">
        <v>23</v>
      </c>
      <c r="H482" s="1"/>
      <c r="I482" s="1"/>
      <c r="J482" s="1"/>
      <c r="K482" s="1"/>
    </row>
    <row r="483" spans="1:11" ht="14.1" customHeight="1" x14ac:dyDescent="0.25">
      <c r="A483" s="1"/>
      <c r="B483" s="1"/>
      <c r="C483" s="13" t="s">
        <v>33</v>
      </c>
      <c r="D483" s="14" t="s">
        <v>42</v>
      </c>
      <c r="E483" s="14" t="s">
        <v>42</v>
      </c>
      <c r="F483" s="14" t="s">
        <v>42</v>
      </c>
      <c r="G483" s="14" t="s">
        <v>128</v>
      </c>
      <c r="H483" s="1"/>
      <c r="I483" s="1"/>
      <c r="J483" s="1"/>
      <c r="K483" s="1"/>
    </row>
    <row r="484" spans="1:11" ht="14.1" customHeight="1" x14ac:dyDescent="0.25">
      <c r="A484" s="1"/>
      <c r="B484" s="1"/>
      <c r="C484" s="13" t="s">
        <v>35</v>
      </c>
      <c r="D484" s="14" t="s">
        <v>42</v>
      </c>
      <c r="E484" s="14" t="s">
        <v>42</v>
      </c>
      <c r="F484" s="14" t="s">
        <v>42</v>
      </c>
      <c r="G484" s="14" t="s">
        <v>169</v>
      </c>
      <c r="H484" s="1"/>
      <c r="I484" s="1"/>
      <c r="J484" s="1"/>
      <c r="K484" s="1"/>
    </row>
    <row r="485" spans="1:11" ht="14.1" customHeight="1" x14ac:dyDescent="0.25">
      <c r="A485" s="1"/>
      <c r="B485" s="1"/>
      <c r="C485" s="13" t="s">
        <v>40</v>
      </c>
      <c r="D485" s="14" t="s">
        <v>42</v>
      </c>
      <c r="E485" s="14" t="s">
        <v>42</v>
      </c>
      <c r="F485" s="14" t="s">
        <v>42</v>
      </c>
      <c r="G485" s="14" t="s">
        <v>170</v>
      </c>
      <c r="H485" s="1"/>
      <c r="I485" s="1"/>
      <c r="J485" s="1"/>
      <c r="K485" s="1"/>
    </row>
    <row r="486" spans="1:11" ht="14.1" customHeight="1" x14ac:dyDescent="0.25">
      <c r="A486" s="1"/>
      <c r="B486" s="1"/>
      <c r="C486" s="13" t="s">
        <v>41</v>
      </c>
      <c r="D486" s="14" t="s">
        <v>18</v>
      </c>
      <c r="E486" s="14" t="s">
        <v>18</v>
      </c>
      <c r="F486" s="14" t="s">
        <v>18</v>
      </c>
      <c r="G486" s="14" t="s">
        <v>18</v>
      </c>
      <c r="H486" s="1"/>
      <c r="I486" s="1"/>
      <c r="J486" s="1"/>
      <c r="K486" s="1"/>
    </row>
    <row r="487" spans="1:11" ht="14.1" customHeight="1" x14ac:dyDescent="0.25">
      <c r="A487" s="1"/>
      <c r="B487" s="1"/>
      <c r="C487" s="13" t="s">
        <v>43</v>
      </c>
      <c r="D487" s="14" t="s">
        <v>18</v>
      </c>
      <c r="E487" s="14" t="s">
        <v>18</v>
      </c>
      <c r="F487" s="14" t="s">
        <v>18</v>
      </c>
      <c r="G487" s="14" t="s">
        <v>18</v>
      </c>
      <c r="H487" s="1"/>
      <c r="I487" s="1"/>
      <c r="J487" s="1"/>
      <c r="K487" s="1"/>
    </row>
    <row r="488" spans="1:11" ht="14.1" customHeight="1" x14ac:dyDescent="0.25">
      <c r="A488" s="1"/>
      <c r="B488" s="1"/>
      <c r="C488" s="13" t="s">
        <v>47</v>
      </c>
      <c r="D488" s="14" t="s">
        <v>18</v>
      </c>
      <c r="E488" s="14" t="s">
        <v>18</v>
      </c>
      <c r="F488" s="14" t="s">
        <v>18</v>
      </c>
      <c r="G488" s="14" t="s">
        <v>18</v>
      </c>
      <c r="H488" s="1"/>
      <c r="I488" s="1"/>
      <c r="J488" s="1"/>
      <c r="K488" s="1"/>
    </row>
    <row r="489" spans="1:11" ht="14.1" customHeight="1" x14ac:dyDescent="0.25">
      <c r="A489" s="1"/>
      <c r="B489" s="1"/>
      <c r="C489" s="1646" t="s">
        <v>24</v>
      </c>
      <c r="D489" s="1647"/>
      <c r="E489" s="1647"/>
      <c r="F489" s="1647"/>
      <c r="G489" s="1647"/>
      <c r="H489" s="1"/>
      <c r="I489" s="1"/>
      <c r="J489" s="1"/>
      <c r="K489" s="1"/>
    </row>
    <row r="490" spans="1:11" ht="14.1" customHeight="1" x14ac:dyDescent="0.25">
      <c r="A490" s="1"/>
      <c r="B490" s="1"/>
      <c r="C490" s="7"/>
      <c r="D490" s="8">
        <v>2023</v>
      </c>
      <c r="E490" s="8">
        <v>2024</v>
      </c>
      <c r="F490" s="8">
        <v>2025</v>
      </c>
      <c r="G490" s="8">
        <v>2026</v>
      </c>
      <c r="H490" s="1"/>
      <c r="I490" s="1"/>
      <c r="J490" s="1"/>
      <c r="K490" s="1"/>
    </row>
    <row r="491" spans="1:11" ht="14.1" customHeight="1" x14ac:dyDescent="0.25">
      <c r="A491" s="1"/>
      <c r="B491" s="1"/>
      <c r="C491" s="9"/>
      <c r="D491" s="10" t="s">
        <v>22</v>
      </c>
      <c r="E491" s="10" t="s">
        <v>23</v>
      </c>
      <c r="F491" s="10" t="s">
        <v>23</v>
      </c>
      <c r="G491" s="10" t="s">
        <v>23</v>
      </c>
      <c r="H491" s="1"/>
      <c r="I491" s="1"/>
      <c r="J491" s="1"/>
      <c r="K491" s="1"/>
    </row>
    <row r="492" spans="1:11" ht="14.1" customHeight="1" x14ac:dyDescent="0.25">
      <c r="A492" s="1"/>
      <c r="B492" s="1"/>
      <c r="C492" s="15" t="s">
        <v>48</v>
      </c>
      <c r="D492" s="16">
        <v>0</v>
      </c>
      <c r="E492" s="16">
        <v>0</v>
      </c>
      <c r="F492" s="16">
        <v>0</v>
      </c>
      <c r="G492" s="16">
        <v>0</v>
      </c>
      <c r="H492" s="1"/>
      <c r="I492" s="1"/>
      <c r="J492" s="1"/>
      <c r="K492" s="1"/>
    </row>
    <row r="493" spans="1:11" ht="14.1" customHeight="1" x14ac:dyDescent="0.25">
      <c r="A493" s="1"/>
      <c r="B493" s="1"/>
      <c r="C493" s="15" t="s">
        <v>49</v>
      </c>
      <c r="D493" s="16">
        <v>0</v>
      </c>
      <c r="E493" s="16">
        <v>0</v>
      </c>
      <c r="F493" s="16">
        <v>0</v>
      </c>
      <c r="G493" s="16">
        <v>0</v>
      </c>
      <c r="H493" s="1"/>
      <c r="I493" s="1"/>
      <c r="J493" s="1"/>
      <c r="K493" s="1"/>
    </row>
    <row r="494" spans="1:11" ht="14.1" customHeight="1" x14ac:dyDescent="0.25">
      <c r="A494" s="1"/>
      <c r="B494" s="1"/>
      <c r="C494" s="15" t="s">
        <v>50</v>
      </c>
      <c r="D494" s="16">
        <v>0</v>
      </c>
      <c r="E494" s="16">
        <v>0</v>
      </c>
      <c r="F494" s="16">
        <v>0</v>
      </c>
      <c r="G494" s="16">
        <v>0</v>
      </c>
      <c r="H494" s="1"/>
      <c r="I494" s="1"/>
      <c r="J494" s="1"/>
      <c r="K494" s="1"/>
    </row>
    <row r="495" spans="1:11" ht="14.1" customHeight="1" x14ac:dyDescent="0.25">
      <c r="A495" s="1"/>
      <c r="B495" s="1"/>
      <c r="C495" s="15" t="s">
        <v>51</v>
      </c>
      <c r="D495" s="16">
        <v>0</v>
      </c>
      <c r="E495" s="16">
        <v>0</v>
      </c>
      <c r="F495" s="16">
        <v>0</v>
      </c>
      <c r="G495" s="16">
        <v>0</v>
      </c>
      <c r="H495" s="1"/>
      <c r="I495" s="1"/>
      <c r="J495" s="1"/>
      <c r="K495" s="1"/>
    </row>
    <row r="496" spans="1:11" ht="14.1" customHeight="1" x14ac:dyDescent="0.25">
      <c r="A496" s="1"/>
      <c r="B496" s="1"/>
      <c r="C496" s="15" t="s">
        <v>49</v>
      </c>
      <c r="D496" s="16">
        <v>0</v>
      </c>
      <c r="E496" s="16">
        <v>0</v>
      </c>
      <c r="F496" s="16">
        <v>0</v>
      </c>
      <c r="G496" s="16">
        <v>0</v>
      </c>
      <c r="H496" s="1"/>
      <c r="I496" s="1"/>
      <c r="J496" s="1"/>
      <c r="K496" s="1"/>
    </row>
    <row r="497" spans="1:11" ht="14.1" customHeight="1" x14ac:dyDescent="0.25">
      <c r="A497" s="1"/>
      <c r="B497" s="1"/>
      <c r="C497" s="15" t="s">
        <v>50</v>
      </c>
      <c r="D497" s="16">
        <v>0</v>
      </c>
      <c r="E497" s="16">
        <v>0</v>
      </c>
      <c r="F497" s="16">
        <v>0</v>
      </c>
      <c r="G497" s="16">
        <v>0</v>
      </c>
      <c r="H497" s="1"/>
      <c r="I497" s="1"/>
      <c r="J497" s="1"/>
      <c r="K497" s="1"/>
    </row>
    <row r="498" spans="1:11" ht="14.1" customHeight="1" x14ac:dyDescent="0.25">
      <c r="A498" s="1"/>
      <c r="B498" s="1"/>
      <c r="C498" s="15" t="s">
        <v>52</v>
      </c>
      <c r="D498" s="16">
        <v>0</v>
      </c>
      <c r="E498" s="16">
        <v>0</v>
      </c>
      <c r="F498" s="16">
        <v>0</v>
      </c>
      <c r="G498" s="16">
        <v>0</v>
      </c>
      <c r="H498" s="1"/>
      <c r="I498" s="1"/>
      <c r="J498" s="1"/>
      <c r="K498" s="1"/>
    </row>
    <row r="499" spans="1:11" ht="14.1" customHeight="1" x14ac:dyDescent="0.25">
      <c r="A499" s="1"/>
      <c r="B499" s="1"/>
      <c r="C499" s="15" t="s">
        <v>49</v>
      </c>
      <c r="D499" s="16">
        <v>0</v>
      </c>
      <c r="E499" s="16">
        <v>0</v>
      </c>
      <c r="F499" s="16">
        <v>0</v>
      </c>
      <c r="G499" s="16">
        <v>0</v>
      </c>
      <c r="H499" s="1"/>
      <c r="I499" s="1"/>
      <c r="J499" s="1"/>
      <c r="K499" s="1"/>
    </row>
    <row r="500" spans="1:11" ht="14.1" customHeight="1" x14ac:dyDescent="0.25">
      <c r="A500" s="1"/>
      <c r="B500" s="1"/>
      <c r="C500" s="15" t="s">
        <v>50</v>
      </c>
      <c r="D500" s="16">
        <v>0</v>
      </c>
      <c r="E500" s="16">
        <v>0</v>
      </c>
      <c r="F500" s="16">
        <v>0</v>
      </c>
      <c r="G500" s="16">
        <v>0</v>
      </c>
      <c r="H500" s="1"/>
      <c r="I500" s="1"/>
      <c r="J500" s="1"/>
      <c r="K500" s="1"/>
    </row>
    <row r="501" spans="1:11" ht="14.1" customHeight="1" x14ac:dyDescent="0.25">
      <c r="A501" s="1"/>
      <c r="B501" s="1"/>
      <c r="C501" s="15" t="s">
        <v>53</v>
      </c>
      <c r="D501" s="16">
        <v>0</v>
      </c>
      <c r="E501" s="16">
        <v>0</v>
      </c>
      <c r="F501" s="16">
        <v>0</v>
      </c>
      <c r="G501" s="16">
        <v>0</v>
      </c>
      <c r="H501" s="1"/>
      <c r="I501" s="1"/>
      <c r="J501" s="1"/>
      <c r="K501" s="1"/>
    </row>
    <row r="502" spans="1:11" ht="14.1" customHeight="1" x14ac:dyDescent="0.25">
      <c r="A502" s="1"/>
      <c r="B502" s="1"/>
      <c r="C502" s="15" t="s">
        <v>49</v>
      </c>
      <c r="D502" s="16">
        <v>0</v>
      </c>
      <c r="E502" s="16">
        <v>0</v>
      </c>
      <c r="F502" s="16">
        <v>0</v>
      </c>
      <c r="G502" s="16">
        <v>0</v>
      </c>
      <c r="H502" s="1"/>
      <c r="I502" s="1"/>
      <c r="J502" s="1"/>
      <c r="K502" s="1"/>
    </row>
    <row r="503" spans="1:11" ht="14.1" customHeight="1" x14ac:dyDescent="0.25">
      <c r="A503" s="1"/>
      <c r="B503" s="1"/>
      <c r="C503" s="15" t="s">
        <v>50</v>
      </c>
      <c r="D503" s="16">
        <v>0</v>
      </c>
      <c r="E503" s="16">
        <v>0</v>
      </c>
      <c r="F503" s="16">
        <v>0</v>
      </c>
      <c r="G503" s="16">
        <v>0</v>
      </c>
      <c r="H503" s="1"/>
      <c r="I503" s="1"/>
      <c r="J503" s="1"/>
      <c r="K503" s="1"/>
    </row>
    <row r="504" spans="1:11" ht="14.1" customHeight="1" x14ac:dyDescent="0.25">
      <c r="A504" s="1"/>
      <c r="B504" s="1"/>
      <c r="C504" s="15" t="s">
        <v>54</v>
      </c>
      <c r="D504" s="16">
        <v>0</v>
      </c>
      <c r="E504" s="16">
        <v>0</v>
      </c>
      <c r="F504" s="16">
        <v>0</v>
      </c>
      <c r="G504" s="16">
        <v>0</v>
      </c>
      <c r="H504" s="1"/>
      <c r="I504" s="1"/>
      <c r="J504" s="1"/>
      <c r="K504" s="1"/>
    </row>
    <row r="505" spans="1:11" ht="14.1" customHeight="1" x14ac:dyDescent="0.25">
      <c r="A505" s="1"/>
      <c r="B505" s="1"/>
      <c r="C505" s="15" t="s">
        <v>49</v>
      </c>
      <c r="D505" s="16">
        <v>0</v>
      </c>
      <c r="E505" s="16">
        <v>0</v>
      </c>
      <c r="F505" s="16">
        <v>0</v>
      </c>
      <c r="G505" s="16">
        <v>0</v>
      </c>
      <c r="H505" s="1"/>
      <c r="I505" s="1"/>
      <c r="J505" s="1"/>
      <c r="K505" s="1"/>
    </row>
    <row r="506" spans="1:11" ht="14.1" customHeight="1" x14ac:dyDescent="0.25">
      <c r="A506" s="1"/>
      <c r="B506" s="1"/>
      <c r="C506" s="15" t="s">
        <v>50</v>
      </c>
      <c r="D506" s="16">
        <v>0</v>
      </c>
      <c r="E506" s="16">
        <v>0</v>
      </c>
      <c r="F506" s="16">
        <v>0</v>
      </c>
      <c r="G506" s="16">
        <v>0</v>
      </c>
      <c r="H506" s="1"/>
      <c r="I506" s="1"/>
      <c r="J506" s="1"/>
      <c r="K506" s="1"/>
    </row>
    <row r="507" spans="1:11" ht="14.1" customHeight="1" x14ac:dyDescent="0.25">
      <c r="A507" s="1"/>
      <c r="B507" s="1"/>
      <c r="C507" s="15" t="s">
        <v>55</v>
      </c>
      <c r="D507" s="16">
        <v>0</v>
      </c>
      <c r="E507" s="16">
        <v>0</v>
      </c>
      <c r="F507" s="16">
        <v>0</v>
      </c>
      <c r="G507" s="16">
        <v>0</v>
      </c>
      <c r="H507" s="1"/>
      <c r="I507" s="1"/>
      <c r="J507" s="1"/>
      <c r="K507" s="1"/>
    </row>
    <row r="508" spans="1:11" ht="14.1" customHeight="1" x14ac:dyDescent="0.25">
      <c r="A508" s="1"/>
      <c r="B508" s="1"/>
      <c r="C508" s="15" t="s">
        <v>49</v>
      </c>
      <c r="D508" s="16">
        <v>0</v>
      </c>
      <c r="E508" s="16">
        <v>0</v>
      </c>
      <c r="F508" s="16">
        <v>0</v>
      </c>
      <c r="G508" s="16">
        <v>0</v>
      </c>
      <c r="H508" s="1"/>
      <c r="I508" s="1"/>
      <c r="J508" s="1"/>
      <c r="K508" s="1"/>
    </row>
    <row r="509" spans="1:11" ht="14.1" customHeight="1" x14ac:dyDescent="0.25">
      <c r="A509" s="1"/>
      <c r="B509" s="1"/>
      <c r="C509" s="15" t="s">
        <v>50</v>
      </c>
      <c r="D509" s="16">
        <v>0</v>
      </c>
      <c r="E509" s="16">
        <v>0</v>
      </c>
      <c r="F509" s="16">
        <v>0</v>
      </c>
      <c r="G509" s="16">
        <v>0</v>
      </c>
      <c r="H509" s="1"/>
      <c r="I509" s="1"/>
      <c r="J509" s="1"/>
      <c r="K509" s="1"/>
    </row>
    <row r="510" spans="1:11" ht="14.1" customHeight="1" x14ac:dyDescent="0.25">
      <c r="A510" s="1"/>
      <c r="B510" s="1"/>
      <c r="C510" s="15" t="s">
        <v>56</v>
      </c>
      <c r="D510" s="16">
        <v>0</v>
      </c>
      <c r="E510" s="16">
        <v>0</v>
      </c>
      <c r="F510" s="16">
        <v>0</v>
      </c>
      <c r="G510" s="16">
        <v>0</v>
      </c>
      <c r="H510" s="1"/>
      <c r="I510" s="1"/>
      <c r="J510" s="1"/>
      <c r="K510" s="1"/>
    </row>
    <row r="511" spans="1:11" ht="14.1" customHeight="1" x14ac:dyDescent="0.25">
      <c r="A511" s="1"/>
      <c r="B511" s="1"/>
      <c r="C511" s="15" t="s">
        <v>49</v>
      </c>
      <c r="D511" s="16">
        <v>0</v>
      </c>
      <c r="E511" s="16">
        <v>0</v>
      </c>
      <c r="F511" s="16">
        <v>0</v>
      </c>
      <c r="G511" s="16">
        <v>0</v>
      </c>
      <c r="H511" s="1"/>
      <c r="I511" s="1"/>
      <c r="J511" s="1"/>
      <c r="K511" s="1"/>
    </row>
    <row r="512" spans="1:11" ht="14.1" customHeight="1" x14ac:dyDescent="0.25">
      <c r="A512" s="1"/>
      <c r="B512" s="1"/>
      <c r="C512" s="15" t="s">
        <v>50</v>
      </c>
      <c r="D512" s="16">
        <v>0</v>
      </c>
      <c r="E512" s="16">
        <v>0</v>
      </c>
      <c r="F512" s="16">
        <v>0</v>
      </c>
      <c r="G512" s="16">
        <v>0</v>
      </c>
      <c r="H512" s="1"/>
      <c r="I512" s="1"/>
      <c r="J512" s="1"/>
      <c r="K512" s="1"/>
    </row>
    <row r="513" spans="1:11" ht="14.1" customHeight="1" x14ac:dyDescent="0.25">
      <c r="A513" s="1"/>
      <c r="B513" s="1"/>
      <c r="C513" s="15" t="s">
        <v>57</v>
      </c>
      <c r="D513" s="16">
        <v>0</v>
      </c>
      <c r="E513" s="16">
        <v>0</v>
      </c>
      <c r="F513" s="16">
        <v>0</v>
      </c>
      <c r="G513" s="16">
        <v>0</v>
      </c>
      <c r="H513" s="1"/>
      <c r="I513" s="1"/>
      <c r="J513" s="1"/>
      <c r="K513" s="1"/>
    </row>
    <row r="514" spans="1:11" ht="14.1" customHeight="1" x14ac:dyDescent="0.25">
      <c r="A514" s="1"/>
      <c r="B514" s="1"/>
      <c r="C514" s="15" t="s">
        <v>49</v>
      </c>
      <c r="D514" s="16">
        <v>0</v>
      </c>
      <c r="E514" s="16">
        <v>0</v>
      </c>
      <c r="F514" s="16">
        <v>0</v>
      </c>
      <c r="G514" s="16">
        <v>0</v>
      </c>
      <c r="H514" s="1"/>
      <c r="I514" s="1"/>
      <c r="J514" s="1"/>
      <c r="K514" s="1"/>
    </row>
    <row r="515" spans="1:11" ht="14.1" customHeight="1" x14ac:dyDescent="0.25">
      <c r="A515" s="1"/>
      <c r="B515" s="1"/>
      <c r="C515" s="15" t="s">
        <v>58</v>
      </c>
      <c r="D515" s="16">
        <v>0</v>
      </c>
      <c r="E515" s="16">
        <v>0</v>
      </c>
      <c r="F515" s="16">
        <v>0</v>
      </c>
      <c r="G515" s="16">
        <v>0</v>
      </c>
      <c r="H515" s="1"/>
      <c r="I515" s="1"/>
      <c r="J515" s="1"/>
      <c r="K515" s="1"/>
    </row>
    <row r="516" spans="1:11" ht="14.1" customHeight="1" x14ac:dyDescent="0.25">
      <c r="A516" s="1"/>
      <c r="B516" s="1"/>
      <c r="C516" s="15" t="s">
        <v>59</v>
      </c>
      <c r="D516" s="16">
        <v>0</v>
      </c>
      <c r="E516" s="16">
        <v>0</v>
      </c>
      <c r="F516" s="16">
        <v>0</v>
      </c>
      <c r="G516" s="16">
        <v>0</v>
      </c>
      <c r="H516" s="1"/>
      <c r="I516" s="1"/>
      <c r="J516" s="1"/>
      <c r="K516" s="1"/>
    </row>
    <row r="517" spans="1:11" ht="14.1" customHeight="1" x14ac:dyDescent="0.25">
      <c r="A517" s="1"/>
      <c r="B517" s="1"/>
      <c r="C517" s="15" t="s">
        <v>60</v>
      </c>
      <c r="D517" s="16">
        <v>0</v>
      </c>
      <c r="E517" s="16">
        <v>0</v>
      </c>
      <c r="F517" s="16">
        <v>0</v>
      </c>
      <c r="G517" s="16">
        <v>0</v>
      </c>
      <c r="H517" s="1"/>
      <c r="I517" s="1"/>
      <c r="J517" s="1"/>
      <c r="K517" s="1"/>
    </row>
    <row r="518" spans="1:11" ht="14.1" customHeight="1" x14ac:dyDescent="0.25">
      <c r="A518" s="1"/>
      <c r="B518" s="1"/>
      <c r="C518" s="15" t="s">
        <v>61</v>
      </c>
      <c r="D518" s="16">
        <v>0</v>
      </c>
      <c r="E518" s="16">
        <v>0</v>
      </c>
      <c r="F518" s="16">
        <v>0</v>
      </c>
      <c r="G518" s="16">
        <v>0</v>
      </c>
      <c r="H518" s="1"/>
      <c r="I518" s="1"/>
      <c r="J518" s="1"/>
      <c r="K518" s="1"/>
    </row>
    <row r="519" spans="1:11" ht="14.1" customHeight="1" x14ac:dyDescent="0.25">
      <c r="A519" s="1"/>
      <c r="B519" s="1"/>
      <c r="C519" s="15" t="s">
        <v>62</v>
      </c>
      <c r="D519" s="16">
        <v>0</v>
      </c>
      <c r="E519" s="16">
        <v>0</v>
      </c>
      <c r="F519" s="16">
        <v>0</v>
      </c>
      <c r="G519" s="16">
        <v>21831000</v>
      </c>
      <c r="H519" s="1"/>
      <c r="I519" s="1"/>
      <c r="J519" s="1"/>
      <c r="K519" s="1"/>
    </row>
    <row r="520" spans="1:11" ht="14.1" customHeight="1" x14ac:dyDescent="0.25">
      <c r="A520" s="1"/>
      <c r="B520" s="1"/>
      <c r="C520" s="15" t="s">
        <v>49</v>
      </c>
      <c r="D520" s="16">
        <v>0</v>
      </c>
      <c r="E520" s="16">
        <v>0</v>
      </c>
      <c r="F520" s="16">
        <v>0</v>
      </c>
      <c r="G520" s="16">
        <v>21831000</v>
      </c>
      <c r="H520" s="1"/>
      <c r="I520" s="1"/>
      <c r="J520" s="1"/>
      <c r="K520" s="1"/>
    </row>
    <row r="521" spans="1:11" ht="14.1" customHeight="1" x14ac:dyDescent="0.25">
      <c r="A521" s="1"/>
      <c r="B521" s="1"/>
      <c r="C521" s="15" t="s">
        <v>58</v>
      </c>
      <c r="D521" s="16">
        <v>0</v>
      </c>
      <c r="E521" s="16">
        <v>0</v>
      </c>
      <c r="F521" s="16">
        <v>0</v>
      </c>
      <c r="G521" s="16">
        <v>0</v>
      </c>
      <c r="H521" s="1"/>
      <c r="I521" s="1"/>
      <c r="J521" s="1"/>
      <c r="K521" s="1"/>
    </row>
    <row r="522" spans="1:11" ht="14.1" customHeight="1" x14ac:dyDescent="0.25">
      <c r="A522" s="1"/>
      <c r="B522" s="1"/>
      <c r="C522" s="15" t="s">
        <v>59</v>
      </c>
      <c r="D522" s="16">
        <v>0</v>
      </c>
      <c r="E522" s="16">
        <v>0</v>
      </c>
      <c r="F522" s="16">
        <v>0</v>
      </c>
      <c r="G522" s="16">
        <v>0</v>
      </c>
      <c r="H522" s="1"/>
      <c r="I522" s="1"/>
      <c r="J522" s="1"/>
      <c r="K522" s="1"/>
    </row>
    <row r="523" spans="1:11" ht="14.1" customHeight="1" x14ac:dyDescent="0.25">
      <c r="A523" s="1"/>
      <c r="B523" s="1"/>
      <c r="C523" s="15" t="s">
        <v>60</v>
      </c>
      <c r="D523" s="16">
        <v>0</v>
      </c>
      <c r="E523" s="16">
        <v>0</v>
      </c>
      <c r="F523" s="16">
        <v>0</v>
      </c>
      <c r="G523" s="16">
        <v>0</v>
      </c>
      <c r="H523" s="1"/>
      <c r="I523" s="1"/>
      <c r="J523" s="1"/>
      <c r="K523" s="1"/>
    </row>
    <row r="524" spans="1:11" ht="14.1" customHeight="1" x14ac:dyDescent="0.25">
      <c r="A524" s="1"/>
      <c r="B524" s="1"/>
      <c r="C524" s="15" t="s">
        <v>61</v>
      </c>
      <c r="D524" s="16">
        <v>0</v>
      </c>
      <c r="E524" s="16">
        <v>0</v>
      </c>
      <c r="F524" s="16">
        <v>0</v>
      </c>
      <c r="G524" s="16">
        <v>0</v>
      </c>
      <c r="H524" s="1"/>
      <c r="I524" s="1"/>
      <c r="J524" s="1"/>
      <c r="K524" s="1"/>
    </row>
    <row r="525" spans="1:11" ht="14.1" customHeight="1" x14ac:dyDescent="0.25">
      <c r="A525" s="1"/>
      <c r="B525" s="1"/>
      <c r="C525" s="15" t="s">
        <v>63</v>
      </c>
      <c r="D525" s="16">
        <v>0</v>
      </c>
      <c r="E525" s="16">
        <v>0</v>
      </c>
      <c r="F525" s="16">
        <v>0</v>
      </c>
      <c r="G525" s="16">
        <v>0</v>
      </c>
      <c r="H525" s="1"/>
      <c r="I525" s="1"/>
      <c r="J525" s="1"/>
      <c r="K525" s="1"/>
    </row>
    <row r="526" spans="1:11" ht="14.1" customHeight="1" x14ac:dyDescent="0.25">
      <c r="A526" s="1"/>
      <c r="B526" s="1"/>
      <c r="C526" s="15" t="s">
        <v>49</v>
      </c>
      <c r="D526" s="16">
        <v>0</v>
      </c>
      <c r="E526" s="16">
        <v>0</v>
      </c>
      <c r="F526" s="16">
        <v>0</v>
      </c>
      <c r="G526" s="16">
        <v>0</v>
      </c>
      <c r="H526" s="1"/>
      <c r="I526" s="1"/>
      <c r="J526" s="1"/>
      <c r="K526" s="1"/>
    </row>
    <row r="527" spans="1:11" ht="14.1" customHeight="1" x14ac:dyDescent="0.25">
      <c r="A527" s="1"/>
      <c r="B527" s="1"/>
      <c r="C527" s="15" t="s">
        <v>58</v>
      </c>
      <c r="D527" s="16">
        <v>0</v>
      </c>
      <c r="E527" s="16">
        <v>0</v>
      </c>
      <c r="F527" s="16">
        <v>0</v>
      </c>
      <c r="G527" s="16">
        <v>0</v>
      </c>
      <c r="H527" s="1"/>
      <c r="I527" s="1"/>
      <c r="J527" s="1"/>
      <c r="K527" s="1"/>
    </row>
    <row r="528" spans="1:11" ht="14.1" customHeight="1" x14ac:dyDescent="0.25">
      <c r="A528" s="1"/>
      <c r="B528" s="1"/>
      <c r="C528" s="15" t="s">
        <v>59</v>
      </c>
      <c r="D528" s="16">
        <v>0</v>
      </c>
      <c r="E528" s="16">
        <v>0</v>
      </c>
      <c r="F528" s="16">
        <v>0</v>
      </c>
      <c r="G528" s="16">
        <v>0</v>
      </c>
      <c r="H528" s="1"/>
      <c r="I528" s="1"/>
      <c r="J528" s="1"/>
      <c r="K528" s="1"/>
    </row>
    <row r="529" spans="1:11" ht="14.1" customHeight="1" x14ac:dyDescent="0.25">
      <c r="A529" s="1"/>
      <c r="B529" s="1"/>
      <c r="C529" s="15" t="s">
        <v>60</v>
      </c>
      <c r="D529" s="16">
        <v>0</v>
      </c>
      <c r="E529" s="16">
        <v>0</v>
      </c>
      <c r="F529" s="16">
        <v>0</v>
      </c>
      <c r="G529" s="16">
        <v>0</v>
      </c>
      <c r="H529" s="1"/>
      <c r="I529" s="1"/>
      <c r="J529" s="1"/>
      <c r="K529" s="1"/>
    </row>
    <row r="530" spans="1:11" ht="14.1" customHeight="1" x14ac:dyDescent="0.25">
      <c r="A530" s="1"/>
      <c r="B530" s="1"/>
      <c r="C530" s="15" t="s">
        <v>61</v>
      </c>
      <c r="D530" s="16">
        <v>0</v>
      </c>
      <c r="E530" s="16">
        <v>0</v>
      </c>
      <c r="F530" s="16">
        <v>0</v>
      </c>
      <c r="G530" s="16">
        <v>0</v>
      </c>
      <c r="H530" s="1"/>
      <c r="I530" s="1"/>
      <c r="J530" s="1"/>
      <c r="K530" s="1"/>
    </row>
    <row r="531" spans="1:11" ht="14.1" customHeight="1" x14ac:dyDescent="0.25">
      <c r="A531" s="1"/>
      <c r="B531" s="1"/>
      <c r="C531" s="15" t="s">
        <v>64</v>
      </c>
      <c r="D531" s="16">
        <v>0</v>
      </c>
      <c r="E531" s="16">
        <v>0</v>
      </c>
      <c r="F531" s="16">
        <v>0</v>
      </c>
      <c r="G531" s="16">
        <v>0</v>
      </c>
      <c r="H531" s="1"/>
      <c r="I531" s="1"/>
      <c r="J531" s="1"/>
      <c r="K531" s="1"/>
    </row>
    <row r="532" spans="1:11" ht="14.1" customHeight="1" x14ac:dyDescent="0.25">
      <c r="A532" s="1"/>
      <c r="B532" s="1"/>
      <c r="C532" s="15" t="s">
        <v>65</v>
      </c>
      <c r="D532" s="16">
        <v>0</v>
      </c>
      <c r="E532" s="16">
        <v>0</v>
      </c>
      <c r="F532" s="16">
        <v>0</v>
      </c>
      <c r="G532" s="16">
        <v>0</v>
      </c>
      <c r="H532" s="1"/>
      <c r="I532" s="1"/>
      <c r="J532" s="1"/>
      <c r="K532" s="1"/>
    </row>
    <row r="533" spans="1:11" ht="14.1" customHeight="1" x14ac:dyDescent="0.25">
      <c r="A533" s="1"/>
      <c r="B533" s="1"/>
      <c r="C533" s="11" t="s">
        <v>25</v>
      </c>
      <c r="D533" s="16">
        <v>0</v>
      </c>
      <c r="E533" s="16">
        <v>0</v>
      </c>
      <c r="F533" s="16">
        <v>0</v>
      </c>
      <c r="G533" s="16">
        <v>21831000</v>
      </c>
      <c r="H533" s="1"/>
      <c r="I533" s="1"/>
      <c r="J533" s="1"/>
      <c r="K533" s="1"/>
    </row>
    <row r="534" spans="1:11" ht="15" customHeight="1" x14ac:dyDescent="0.25">
      <c r="A534" s="1"/>
      <c r="B534" s="1"/>
      <c r="C534" s="17" t="s">
        <v>18</v>
      </c>
      <c r="D534" s="18" t="s">
        <v>18</v>
      </c>
      <c r="E534" s="18" t="s">
        <v>18</v>
      </c>
      <c r="F534" s="18" t="s">
        <v>18</v>
      </c>
      <c r="G534" s="18" t="s">
        <v>18</v>
      </c>
      <c r="H534" s="1"/>
      <c r="I534" s="1"/>
      <c r="J534" s="1"/>
      <c r="K534" s="1"/>
    </row>
    <row r="535" spans="1:11" ht="15" customHeight="1" x14ac:dyDescent="0.25">
      <c r="A535" s="1"/>
      <c r="B535" s="1"/>
      <c r="C535" s="3" t="s">
        <v>171</v>
      </c>
      <c r="D535" s="19">
        <v>0</v>
      </c>
      <c r="E535" s="19">
        <v>1885700000</v>
      </c>
      <c r="F535" s="19">
        <v>1886900000</v>
      </c>
      <c r="G535" s="19">
        <v>1887900000</v>
      </c>
      <c r="H535" s="1"/>
      <c r="I535" s="1"/>
      <c r="J535" s="1"/>
      <c r="K535" s="1"/>
    </row>
    <row r="536" spans="1:11" ht="15" customHeight="1" x14ac:dyDescent="0.25">
      <c r="A536" s="1"/>
      <c r="B536" s="1"/>
      <c r="C536" s="13" t="s">
        <v>48</v>
      </c>
      <c r="D536" s="20">
        <v>0</v>
      </c>
      <c r="E536" s="20">
        <v>1141600000</v>
      </c>
      <c r="F536" s="20">
        <v>1141600000</v>
      </c>
      <c r="G536" s="20">
        <v>1141600000</v>
      </c>
      <c r="H536" s="1"/>
      <c r="I536" s="1"/>
      <c r="J536" s="1"/>
      <c r="K536" s="1"/>
    </row>
    <row r="537" spans="1:11" ht="15" customHeight="1" x14ac:dyDescent="0.25">
      <c r="A537" s="1"/>
      <c r="B537" s="1"/>
      <c r="C537" s="13" t="s">
        <v>49</v>
      </c>
      <c r="D537" s="20">
        <v>0</v>
      </c>
      <c r="E537" s="20">
        <v>1141600000</v>
      </c>
      <c r="F537" s="20">
        <v>1141600000</v>
      </c>
      <c r="G537" s="20">
        <v>1141600000</v>
      </c>
      <c r="H537" s="1"/>
      <c r="I537" s="1"/>
      <c r="J537" s="1"/>
      <c r="K537" s="1"/>
    </row>
    <row r="538" spans="1:11" ht="15" customHeight="1" x14ac:dyDescent="0.25">
      <c r="A538" s="1"/>
      <c r="B538" s="1"/>
      <c r="C538" s="13" t="s">
        <v>50</v>
      </c>
      <c r="D538" s="20">
        <v>0</v>
      </c>
      <c r="E538" s="20">
        <v>0</v>
      </c>
      <c r="F538" s="20">
        <v>0</v>
      </c>
      <c r="G538" s="20">
        <v>0</v>
      </c>
      <c r="H538" s="1"/>
      <c r="I538" s="1"/>
      <c r="J538" s="1"/>
      <c r="K538" s="1"/>
    </row>
    <row r="539" spans="1:11" ht="15" customHeight="1" x14ac:dyDescent="0.25">
      <c r="A539" s="1"/>
      <c r="B539" s="1"/>
      <c r="C539" s="13" t="s">
        <v>51</v>
      </c>
      <c r="D539" s="20">
        <v>0</v>
      </c>
      <c r="E539" s="20">
        <v>185300000</v>
      </c>
      <c r="F539" s="20">
        <v>185300000</v>
      </c>
      <c r="G539" s="20">
        <v>185300000</v>
      </c>
      <c r="H539" s="1"/>
      <c r="I539" s="1"/>
      <c r="J539" s="1"/>
      <c r="K539" s="1"/>
    </row>
    <row r="540" spans="1:11" ht="15" customHeight="1" x14ac:dyDescent="0.25">
      <c r="A540" s="1"/>
      <c r="B540" s="1"/>
      <c r="C540" s="13" t="s">
        <v>49</v>
      </c>
      <c r="D540" s="20">
        <v>0</v>
      </c>
      <c r="E540" s="20">
        <v>185300000</v>
      </c>
      <c r="F540" s="20">
        <v>185300000</v>
      </c>
      <c r="G540" s="20">
        <v>185300000</v>
      </c>
      <c r="H540" s="1"/>
      <c r="I540" s="1"/>
      <c r="J540" s="1"/>
      <c r="K540" s="1"/>
    </row>
    <row r="541" spans="1:11" ht="15" customHeight="1" x14ac:dyDescent="0.25">
      <c r="A541" s="1"/>
      <c r="B541" s="1"/>
      <c r="C541" s="13" t="s">
        <v>50</v>
      </c>
      <c r="D541" s="20">
        <v>0</v>
      </c>
      <c r="E541" s="20">
        <v>0</v>
      </c>
      <c r="F541" s="20">
        <v>0</v>
      </c>
      <c r="G541" s="20">
        <v>0</v>
      </c>
      <c r="H541" s="1"/>
      <c r="I541" s="1"/>
      <c r="J541" s="1"/>
      <c r="K541" s="1"/>
    </row>
    <row r="542" spans="1:11" ht="15" customHeight="1" x14ac:dyDescent="0.25">
      <c r="A542" s="1"/>
      <c r="B542" s="1"/>
      <c r="C542" s="13" t="s">
        <v>52</v>
      </c>
      <c r="D542" s="20">
        <v>0</v>
      </c>
      <c r="E542" s="20">
        <v>476800000</v>
      </c>
      <c r="F542" s="20">
        <v>480000000</v>
      </c>
      <c r="G542" s="20">
        <v>481000000</v>
      </c>
      <c r="H542" s="1"/>
      <c r="I542" s="1"/>
      <c r="J542" s="1"/>
      <c r="K542" s="1"/>
    </row>
    <row r="543" spans="1:11" ht="15" customHeight="1" x14ac:dyDescent="0.25">
      <c r="A543" s="1"/>
      <c r="B543" s="1"/>
      <c r="C543" s="13" t="s">
        <v>49</v>
      </c>
      <c r="D543" s="20">
        <v>0</v>
      </c>
      <c r="E543" s="20">
        <v>473800000</v>
      </c>
      <c r="F543" s="20">
        <v>477000000</v>
      </c>
      <c r="G543" s="20">
        <v>478000000</v>
      </c>
      <c r="H543" s="1"/>
      <c r="I543" s="1"/>
      <c r="J543" s="1"/>
      <c r="K543" s="1"/>
    </row>
    <row r="544" spans="1:11" ht="15" customHeight="1" x14ac:dyDescent="0.25">
      <c r="A544" s="1"/>
      <c r="B544" s="1"/>
      <c r="C544" s="13" t="s">
        <v>50</v>
      </c>
      <c r="D544" s="20">
        <v>0</v>
      </c>
      <c r="E544" s="20">
        <v>3000000</v>
      </c>
      <c r="F544" s="20">
        <v>3000000</v>
      </c>
      <c r="G544" s="20">
        <v>3000000</v>
      </c>
      <c r="H544" s="1"/>
      <c r="I544" s="1"/>
      <c r="J544" s="1"/>
      <c r="K544" s="1"/>
    </row>
    <row r="545" spans="1:11" ht="15" customHeight="1" x14ac:dyDescent="0.25">
      <c r="A545" s="1"/>
      <c r="B545" s="1"/>
      <c r="C545" s="13" t="s">
        <v>53</v>
      </c>
      <c r="D545" s="20">
        <v>0</v>
      </c>
      <c r="E545" s="20">
        <v>0</v>
      </c>
      <c r="F545" s="20">
        <v>0</v>
      </c>
      <c r="G545" s="20">
        <v>0</v>
      </c>
      <c r="H545" s="1"/>
      <c r="I545" s="1"/>
      <c r="J545" s="1"/>
      <c r="K545" s="1"/>
    </row>
    <row r="546" spans="1:11" ht="15" customHeight="1" x14ac:dyDescent="0.25">
      <c r="A546" s="1"/>
      <c r="B546" s="1"/>
      <c r="C546" s="13" t="s">
        <v>49</v>
      </c>
      <c r="D546" s="20">
        <v>0</v>
      </c>
      <c r="E546" s="20">
        <v>0</v>
      </c>
      <c r="F546" s="20">
        <v>0</v>
      </c>
      <c r="G546" s="20">
        <v>0</v>
      </c>
      <c r="H546" s="1"/>
      <c r="I546" s="1"/>
      <c r="J546" s="1"/>
      <c r="K546" s="1"/>
    </row>
    <row r="547" spans="1:11" ht="15" customHeight="1" x14ac:dyDescent="0.25">
      <c r="A547" s="1"/>
      <c r="B547" s="1"/>
      <c r="C547" s="13" t="s">
        <v>50</v>
      </c>
      <c r="D547" s="20">
        <v>0</v>
      </c>
      <c r="E547" s="20">
        <v>0</v>
      </c>
      <c r="F547" s="20">
        <v>0</v>
      </c>
      <c r="G547" s="20">
        <v>0</v>
      </c>
      <c r="H547" s="1"/>
      <c r="I547" s="1"/>
      <c r="J547" s="1"/>
      <c r="K547" s="1"/>
    </row>
    <row r="548" spans="1:11" ht="20.100000000000001" customHeight="1" x14ac:dyDescent="0.25">
      <c r="A548" s="1"/>
      <c r="B548" s="1"/>
      <c r="C548" s="13" t="s">
        <v>172</v>
      </c>
      <c r="D548" s="21">
        <v>0</v>
      </c>
      <c r="E548" s="21">
        <v>0</v>
      </c>
      <c r="F548" s="21">
        <v>0</v>
      </c>
      <c r="G548" s="21">
        <v>0</v>
      </c>
      <c r="H548" s="1"/>
      <c r="I548" s="1"/>
      <c r="J548" s="1"/>
      <c r="K548" s="1"/>
    </row>
    <row r="549" spans="1:11" ht="15" customHeight="1" x14ac:dyDescent="0.25">
      <c r="A549" s="1"/>
      <c r="B549" s="1"/>
      <c r="C549" s="13" t="s">
        <v>49</v>
      </c>
      <c r="D549" s="20">
        <v>0</v>
      </c>
      <c r="E549" s="20">
        <v>0</v>
      </c>
      <c r="F549" s="20">
        <v>0</v>
      </c>
      <c r="G549" s="20">
        <v>0</v>
      </c>
      <c r="H549" s="1"/>
      <c r="I549" s="1"/>
      <c r="J549" s="1"/>
      <c r="K549" s="1"/>
    </row>
    <row r="550" spans="1:11" ht="15" customHeight="1" x14ac:dyDescent="0.25">
      <c r="A550" s="1"/>
      <c r="B550" s="1"/>
      <c r="C550" s="13" t="s">
        <v>50</v>
      </c>
      <c r="D550" s="20">
        <v>0</v>
      </c>
      <c r="E550" s="20">
        <v>0</v>
      </c>
      <c r="F550" s="20">
        <v>0</v>
      </c>
      <c r="G550" s="20">
        <v>0</v>
      </c>
      <c r="H550" s="1"/>
      <c r="I550" s="1"/>
      <c r="J550" s="1"/>
      <c r="K550" s="1"/>
    </row>
    <row r="551" spans="1:11" ht="15" customHeight="1" x14ac:dyDescent="0.25">
      <c r="A551" s="1"/>
      <c r="B551" s="1"/>
      <c r="C551" s="13" t="s">
        <v>55</v>
      </c>
      <c r="D551" s="20">
        <v>0</v>
      </c>
      <c r="E551" s="20">
        <v>0</v>
      </c>
      <c r="F551" s="20">
        <v>0</v>
      </c>
      <c r="G551" s="20">
        <v>0</v>
      </c>
      <c r="H551" s="1"/>
      <c r="I551" s="1"/>
      <c r="J551" s="1"/>
      <c r="K551" s="1"/>
    </row>
    <row r="552" spans="1:11" ht="15" customHeight="1" x14ac:dyDescent="0.25">
      <c r="A552" s="1"/>
      <c r="B552" s="1"/>
      <c r="C552" s="13" t="s">
        <v>49</v>
      </c>
      <c r="D552" s="20">
        <v>0</v>
      </c>
      <c r="E552" s="20">
        <v>0</v>
      </c>
      <c r="F552" s="20">
        <v>0</v>
      </c>
      <c r="G552" s="20">
        <v>0</v>
      </c>
      <c r="H552" s="1"/>
      <c r="I552" s="1"/>
      <c r="J552" s="1"/>
      <c r="K552" s="1"/>
    </row>
    <row r="553" spans="1:11" ht="15" customHeight="1" x14ac:dyDescent="0.25">
      <c r="A553" s="1"/>
      <c r="B553" s="1"/>
      <c r="C553" s="13" t="s">
        <v>50</v>
      </c>
      <c r="D553" s="20">
        <v>0</v>
      </c>
      <c r="E553" s="20">
        <v>0</v>
      </c>
      <c r="F553" s="20">
        <v>0</v>
      </c>
      <c r="G553" s="20">
        <v>0</v>
      </c>
      <c r="H553" s="1"/>
      <c r="I553" s="1"/>
      <c r="J553" s="1"/>
      <c r="K553" s="1"/>
    </row>
    <row r="554" spans="1:11" ht="15" customHeight="1" x14ac:dyDescent="0.25">
      <c r="A554" s="1"/>
      <c r="B554" s="1"/>
      <c r="C554" s="13" t="s">
        <v>56</v>
      </c>
      <c r="D554" s="20">
        <v>0</v>
      </c>
      <c r="E554" s="20">
        <v>32000000</v>
      </c>
      <c r="F554" s="20">
        <v>30000000</v>
      </c>
      <c r="G554" s="20">
        <v>30000000</v>
      </c>
      <c r="H554" s="1"/>
      <c r="I554" s="1"/>
      <c r="J554" s="1"/>
      <c r="K554" s="1"/>
    </row>
    <row r="555" spans="1:11" ht="15" customHeight="1" x14ac:dyDescent="0.25">
      <c r="A555" s="1"/>
      <c r="B555" s="1"/>
      <c r="C555" s="13" t="s">
        <v>49</v>
      </c>
      <c r="D555" s="20">
        <v>0</v>
      </c>
      <c r="E555" s="20">
        <v>32000000</v>
      </c>
      <c r="F555" s="20">
        <v>30000000</v>
      </c>
      <c r="G555" s="20">
        <v>30000000</v>
      </c>
      <c r="H555" s="1"/>
      <c r="I555" s="1"/>
      <c r="J555" s="1"/>
      <c r="K555" s="1"/>
    </row>
    <row r="556" spans="1:11" ht="15" customHeight="1" x14ac:dyDescent="0.25">
      <c r="A556" s="1"/>
      <c r="B556" s="1"/>
      <c r="C556" s="13" t="s">
        <v>50</v>
      </c>
      <c r="D556" s="20">
        <v>0</v>
      </c>
      <c r="E556" s="20">
        <v>0</v>
      </c>
      <c r="F556" s="20">
        <v>0</v>
      </c>
      <c r="G556" s="20">
        <v>0</v>
      </c>
      <c r="H556" s="1"/>
      <c r="I556" s="1"/>
      <c r="J556" s="1"/>
      <c r="K556" s="1"/>
    </row>
    <row r="557" spans="1:11" ht="15" customHeight="1" x14ac:dyDescent="0.25">
      <c r="A557" s="1"/>
      <c r="B557" s="1"/>
      <c r="C557" s="13" t="s">
        <v>57</v>
      </c>
      <c r="D557" s="20">
        <v>0</v>
      </c>
      <c r="E557" s="20">
        <v>0</v>
      </c>
      <c r="F557" s="20">
        <v>0</v>
      </c>
      <c r="G557" s="20">
        <v>0</v>
      </c>
      <c r="H557" s="1"/>
      <c r="I557" s="1"/>
      <c r="J557" s="1"/>
      <c r="K557" s="1"/>
    </row>
    <row r="558" spans="1:11" ht="15" customHeight="1" x14ac:dyDescent="0.25">
      <c r="A558" s="1"/>
      <c r="B558" s="1"/>
      <c r="C558" s="13" t="s">
        <v>49</v>
      </c>
      <c r="D558" s="20">
        <v>0</v>
      </c>
      <c r="E558" s="20">
        <v>0</v>
      </c>
      <c r="F558" s="20">
        <v>0</v>
      </c>
      <c r="G558" s="20">
        <v>0</v>
      </c>
      <c r="H558" s="1"/>
      <c r="I558" s="1"/>
      <c r="J558" s="1"/>
      <c r="K558" s="1"/>
    </row>
    <row r="559" spans="1:11" ht="15" customHeight="1" x14ac:dyDescent="0.25">
      <c r="A559" s="1"/>
      <c r="B559" s="1"/>
      <c r="C559" s="13" t="s">
        <v>58</v>
      </c>
      <c r="D559" s="20">
        <v>0</v>
      </c>
      <c r="E559" s="20">
        <v>0</v>
      </c>
      <c r="F559" s="20">
        <v>0</v>
      </c>
      <c r="G559" s="20">
        <v>0</v>
      </c>
      <c r="H559" s="1"/>
      <c r="I559" s="1"/>
      <c r="J559" s="1"/>
      <c r="K559" s="1"/>
    </row>
    <row r="560" spans="1:11" ht="15" customHeight="1" x14ac:dyDescent="0.25">
      <c r="A560" s="1"/>
      <c r="B560" s="1"/>
      <c r="C560" s="13" t="s">
        <v>59</v>
      </c>
      <c r="D560" s="20">
        <v>0</v>
      </c>
      <c r="E560" s="20">
        <v>0</v>
      </c>
      <c r="F560" s="20">
        <v>0</v>
      </c>
      <c r="G560" s="20">
        <v>0</v>
      </c>
      <c r="H560" s="1"/>
      <c r="I560" s="1"/>
      <c r="J560" s="1"/>
      <c r="K560" s="1"/>
    </row>
    <row r="561" spans="1:11" ht="15" customHeight="1" x14ac:dyDescent="0.25">
      <c r="A561" s="1"/>
      <c r="B561" s="1"/>
      <c r="C561" s="13" t="s">
        <v>60</v>
      </c>
      <c r="D561" s="20">
        <v>0</v>
      </c>
      <c r="E561" s="20">
        <v>0</v>
      </c>
      <c r="F561" s="20">
        <v>0</v>
      </c>
      <c r="G561" s="20">
        <v>0</v>
      </c>
      <c r="H561" s="1"/>
      <c r="I561" s="1"/>
      <c r="J561" s="1"/>
      <c r="K561" s="1"/>
    </row>
    <row r="562" spans="1:11" ht="15" customHeight="1" x14ac:dyDescent="0.25">
      <c r="A562" s="1"/>
      <c r="B562" s="1"/>
      <c r="C562" s="13" t="s">
        <v>61</v>
      </c>
      <c r="D562" s="20">
        <v>0</v>
      </c>
      <c r="E562" s="20">
        <v>0</v>
      </c>
      <c r="F562" s="20">
        <v>0</v>
      </c>
      <c r="G562" s="20">
        <v>0</v>
      </c>
      <c r="H562" s="1"/>
      <c r="I562" s="1"/>
      <c r="J562" s="1"/>
      <c r="K562" s="1"/>
    </row>
    <row r="563" spans="1:11" ht="15" customHeight="1" x14ac:dyDescent="0.25">
      <c r="A563" s="1"/>
      <c r="B563" s="1"/>
      <c r="C563" s="13" t="s">
        <v>62</v>
      </c>
      <c r="D563" s="20">
        <v>0</v>
      </c>
      <c r="E563" s="20">
        <v>50000000</v>
      </c>
      <c r="F563" s="20">
        <v>50000000</v>
      </c>
      <c r="G563" s="20">
        <v>50000000</v>
      </c>
      <c r="H563" s="1"/>
      <c r="I563" s="1"/>
      <c r="J563" s="1"/>
      <c r="K563" s="1"/>
    </row>
    <row r="564" spans="1:11" ht="15" customHeight="1" x14ac:dyDescent="0.25">
      <c r="A564" s="1"/>
      <c r="B564" s="1"/>
      <c r="C564" s="13" t="s">
        <v>49</v>
      </c>
      <c r="D564" s="20">
        <v>0</v>
      </c>
      <c r="E564" s="20">
        <v>50000000</v>
      </c>
      <c r="F564" s="20">
        <v>50000000</v>
      </c>
      <c r="G564" s="20">
        <v>50000000</v>
      </c>
      <c r="H564" s="1"/>
      <c r="I564" s="1"/>
      <c r="J564" s="1"/>
      <c r="K564" s="1"/>
    </row>
    <row r="565" spans="1:11" ht="15" customHeight="1" x14ac:dyDescent="0.25">
      <c r="A565" s="1"/>
      <c r="B565" s="1"/>
      <c r="C565" s="13" t="s">
        <v>58</v>
      </c>
      <c r="D565" s="20">
        <v>0</v>
      </c>
      <c r="E565" s="20">
        <v>0</v>
      </c>
      <c r="F565" s="20">
        <v>0</v>
      </c>
      <c r="G565" s="20">
        <v>0</v>
      </c>
      <c r="H565" s="1"/>
      <c r="I565" s="1"/>
      <c r="J565" s="1"/>
      <c r="K565" s="1"/>
    </row>
    <row r="566" spans="1:11" ht="15" customHeight="1" x14ac:dyDescent="0.25">
      <c r="A566" s="1"/>
      <c r="B566" s="1"/>
      <c r="C566" s="13" t="s">
        <v>59</v>
      </c>
      <c r="D566" s="20">
        <v>0</v>
      </c>
      <c r="E566" s="20">
        <v>0</v>
      </c>
      <c r="F566" s="20">
        <v>0</v>
      </c>
      <c r="G566" s="20">
        <v>0</v>
      </c>
      <c r="H566" s="1"/>
      <c r="I566" s="1"/>
      <c r="J566" s="1"/>
      <c r="K566" s="1"/>
    </row>
    <row r="567" spans="1:11" ht="15" customHeight="1" x14ac:dyDescent="0.25">
      <c r="A567" s="1"/>
      <c r="B567" s="1"/>
      <c r="C567" s="13" t="s">
        <v>60</v>
      </c>
      <c r="D567" s="20">
        <v>0</v>
      </c>
      <c r="E567" s="20">
        <v>0</v>
      </c>
      <c r="F567" s="20">
        <v>0</v>
      </c>
      <c r="G567" s="20">
        <v>0</v>
      </c>
      <c r="H567" s="1"/>
      <c r="I567" s="1"/>
      <c r="J567" s="1"/>
      <c r="K567" s="1"/>
    </row>
    <row r="568" spans="1:11" ht="15" customHeight="1" x14ac:dyDescent="0.25">
      <c r="A568" s="1"/>
      <c r="B568" s="1"/>
      <c r="C568" s="13" t="s">
        <v>61</v>
      </c>
      <c r="D568" s="20">
        <v>0</v>
      </c>
      <c r="E568" s="20">
        <v>0</v>
      </c>
      <c r="F568" s="20">
        <v>0</v>
      </c>
      <c r="G568" s="20">
        <v>0</v>
      </c>
      <c r="H568" s="1"/>
      <c r="I568" s="1"/>
      <c r="J568" s="1"/>
      <c r="K568" s="1"/>
    </row>
    <row r="569" spans="1:11" ht="15" customHeight="1" x14ac:dyDescent="0.25">
      <c r="A569" s="1"/>
      <c r="B569" s="1"/>
      <c r="C569" s="13" t="s">
        <v>63</v>
      </c>
      <c r="D569" s="20">
        <v>0</v>
      </c>
      <c r="E569" s="20">
        <v>0</v>
      </c>
      <c r="F569" s="20">
        <v>0</v>
      </c>
      <c r="G569" s="20">
        <v>0</v>
      </c>
      <c r="H569" s="1"/>
      <c r="I569" s="1"/>
      <c r="J569" s="1"/>
      <c r="K569" s="1"/>
    </row>
    <row r="570" spans="1:11" ht="15" customHeight="1" x14ac:dyDescent="0.25">
      <c r="A570" s="1"/>
      <c r="B570" s="1"/>
      <c r="C570" s="13" t="s">
        <v>49</v>
      </c>
      <c r="D570" s="20">
        <v>0</v>
      </c>
      <c r="E570" s="20">
        <v>0</v>
      </c>
      <c r="F570" s="20">
        <v>0</v>
      </c>
      <c r="G570" s="20">
        <v>0</v>
      </c>
      <c r="H570" s="1"/>
      <c r="I570" s="1"/>
      <c r="J570" s="1"/>
      <c r="K570" s="1"/>
    </row>
    <row r="571" spans="1:11" ht="15" customHeight="1" x14ac:dyDescent="0.25">
      <c r="A571" s="1"/>
      <c r="B571" s="1"/>
      <c r="C571" s="13" t="s">
        <v>58</v>
      </c>
      <c r="D571" s="20">
        <v>0</v>
      </c>
      <c r="E571" s="20">
        <v>0</v>
      </c>
      <c r="F571" s="20">
        <v>0</v>
      </c>
      <c r="G571" s="20">
        <v>0</v>
      </c>
      <c r="H571" s="1"/>
      <c r="I571" s="1"/>
      <c r="J571" s="1"/>
      <c r="K571" s="1"/>
    </row>
    <row r="572" spans="1:11" ht="15" customHeight="1" x14ac:dyDescent="0.25">
      <c r="A572" s="1"/>
      <c r="B572" s="1"/>
      <c r="C572" s="13" t="s">
        <v>59</v>
      </c>
      <c r="D572" s="20">
        <v>0</v>
      </c>
      <c r="E572" s="20">
        <v>0</v>
      </c>
      <c r="F572" s="20">
        <v>0</v>
      </c>
      <c r="G572" s="20">
        <v>0</v>
      </c>
      <c r="H572" s="1"/>
      <c r="I572" s="1"/>
      <c r="J572" s="1"/>
      <c r="K572" s="1"/>
    </row>
    <row r="573" spans="1:11" ht="15" customHeight="1" x14ac:dyDescent="0.25">
      <c r="A573" s="1"/>
      <c r="B573" s="1"/>
      <c r="C573" s="13" t="s">
        <v>60</v>
      </c>
      <c r="D573" s="20">
        <v>0</v>
      </c>
      <c r="E573" s="20">
        <v>0</v>
      </c>
      <c r="F573" s="20">
        <v>0</v>
      </c>
      <c r="G573" s="20">
        <v>0</v>
      </c>
      <c r="H573" s="1"/>
      <c r="I573" s="1"/>
      <c r="J573" s="1"/>
      <c r="K573" s="1"/>
    </row>
    <row r="574" spans="1:11" ht="15" customHeight="1" x14ac:dyDescent="0.25">
      <c r="A574" s="1"/>
      <c r="B574" s="1"/>
      <c r="C574" s="13" t="s">
        <v>61</v>
      </c>
      <c r="D574" s="20">
        <v>0</v>
      </c>
      <c r="E574" s="20">
        <v>0</v>
      </c>
      <c r="F574" s="20">
        <v>0</v>
      </c>
      <c r="G574" s="20">
        <v>0</v>
      </c>
      <c r="H574" s="1"/>
      <c r="I574" s="1"/>
      <c r="J574" s="1"/>
      <c r="K574" s="1"/>
    </row>
    <row r="575" spans="1:11" ht="15" customHeight="1" x14ac:dyDescent="0.25">
      <c r="A575" s="1"/>
      <c r="B575" s="1"/>
      <c r="C575" s="13" t="s">
        <v>64</v>
      </c>
      <c r="D575" s="20">
        <v>0</v>
      </c>
      <c r="E575" s="20">
        <v>0</v>
      </c>
      <c r="F575" s="20">
        <v>0</v>
      </c>
      <c r="G575" s="20">
        <v>0</v>
      </c>
      <c r="H575" s="1"/>
      <c r="I575" s="1"/>
      <c r="J575" s="1"/>
      <c r="K575" s="1"/>
    </row>
    <row r="576" spans="1:11" ht="15" customHeight="1" x14ac:dyDescent="0.25">
      <c r="A576" s="1"/>
      <c r="B576" s="1"/>
      <c r="C576" s="13" t="s">
        <v>65</v>
      </c>
      <c r="D576" s="20">
        <v>0</v>
      </c>
      <c r="E576" s="20">
        <v>0</v>
      </c>
      <c r="F576" s="20">
        <v>0</v>
      </c>
      <c r="G576" s="20">
        <v>0</v>
      </c>
      <c r="H576" s="1"/>
      <c r="I576" s="1"/>
      <c r="J576" s="1"/>
      <c r="K576" s="1"/>
    </row>
    <row r="577" spans="1:11" ht="20.100000000000001" customHeight="1" x14ac:dyDescent="0.25">
      <c r="A577" s="1"/>
      <c r="B577" s="1"/>
      <c r="C577" s="22" t="s">
        <v>18</v>
      </c>
      <c r="D577" s="1"/>
      <c r="E577" s="1"/>
      <c r="F577" s="1"/>
      <c r="G577" s="1"/>
      <c r="H577" s="1"/>
      <c r="I577" s="1"/>
      <c r="J577" s="1"/>
      <c r="K577" s="1"/>
    </row>
  </sheetData>
  <mergeCells count="60">
    <mergeCell ref="C1:G1"/>
    <mergeCell ref="C2:G2"/>
    <mergeCell ref="D3:G3"/>
    <mergeCell ref="D4:G4"/>
    <mergeCell ref="D5:G5"/>
    <mergeCell ref="D6:G6"/>
    <mergeCell ref="D7:G7"/>
    <mergeCell ref="C8:G8"/>
    <mergeCell ref="C9:G9"/>
    <mergeCell ref="D10:G10"/>
    <mergeCell ref="D11:G11"/>
    <mergeCell ref="C12:G12"/>
    <mergeCell ref="D13:G13"/>
    <mergeCell ref="D14:G14"/>
    <mergeCell ref="D15:G15"/>
    <mergeCell ref="D16:G16"/>
    <mergeCell ref="C19:G19"/>
    <mergeCell ref="D23:G23"/>
    <mergeCell ref="D24:G24"/>
    <mergeCell ref="C25:G25"/>
    <mergeCell ref="D26:G26"/>
    <mergeCell ref="D27:G27"/>
    <mergeCell ref="D28:G28"/>
    <mergeCell ref="D29:G29"/>
    <mergeCell ref="C38:G38"/>
    <mergeCell ref="C83:G83"/>
    <mergeCell ref="D84:G84"/>
    <mergeCell ref="D85:G85"/>
    <mergeCell ref="D86:G86"/>
    <mergeCell ref="D87:G87"/>
    <mergeCell ref="C96:G96"/>
    <mergeCell ref="D141:G141"/>
    <mergeCell ref="D142:G142"/>
    <mergeCell ref="D143:G143"/>
    <mergeCell ref="C152:G152"/>
    <mergeCell ref="D197:G197"/>
    <mergeCell ref="D198:G198"/>
    <mergeCell ref="D199:G199"/>
    <mergeCell ref="C208:G208"/>
    <mergeCell ref="D253:G253"/>
    <mergeCell ref="D254:G254"/>
    <mergeCell ref="D255:G255"/>
    <mergeCell ref="C264:G264"/>
    <mergeCell ref="D309:G309"/>
    <mergeCell ref="D310:G310"/>
    <mergeCell ref="D311:G311"/>
    <mergeCell ref="C320:G320"/>
    <mergeCell ref="D365:G365"/>
    <mergeCell ref="D366:G366"/>
    <mergeCell ref="D367:G367"/>
    <mergeCell ref="C376:G376"/>
    <mergeCell ref="D421:G421"/>
    <mergeCell ref="D422:G422"/>
    <mergeCell ref="D423:G423"/>
    <mergeCell ref="C432:G432"/>
    <mergeCell ref="D477:G477"/>
    <mergeCell ref="D478:G478"/>
    <mergeCell ref="D479:G479"/>
    <mergeCell ref="D480:G480"/>
    <mergeCell ref="C489:G489"/>
  </mergeCells>
  <pageMargins left="0" right="0" top="0" bottom="0" header="0" footer="0"/>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97"/>
  <sheetViews>
    <sheetView topLeftCell="A265" zoomScaleNormal="100" workbookViewId="0">
      <selection activeCell="J320" sqref="J320"/>
    </sheetView>
  </sheetViews>
  <sheetFormatPr defaultRowHeight="15" x14ac:dyDescent="0.25"/>
  <cols>
    <col min="1" max="1" width="13.5703125" style="1530" customWidth="1"/>
    <col min="2" max="2" width="26.140625" style="1530" customWidth="1"/>
    <col min="3" max="3" width="15.85546875" style="1530" customWidth="1"/>
    <col min="4" max="4" width="22.28515625" style="1530" customWidth="1"/>
    <col min="5" max="5" width="12.28515625" style="1530" bestFit="1" customWidth="1"/>
    <col min="6" max="6" width="19.7109375" style="1530" customWidth="1"/>
    <col min="7" max="7" width="21.42578125" style="1530" customWidth="1"/>
    <col min="8" max="8" width="19" style="1530" bestFit="1" customWidth="1"/>
    <col min="9" max="9" width="21.5703125" style="1530" bestFit="1" customWidth="1"/>
    <col min="10" max="10" width="11" style="1530" customWidth="1"/>
    <col min="11" max="11" width="11" style="1530" bestFit="1" customWidth="1"/>
    <col min="12" max="16384" width="9.140625" style="1530"/>
  </cols>
  <sheetData>
    <row r="2" spans="1:8" ht="18" customHeight="1" x14ac:dyDescent="0.25">
      <c r="A2" s="1528" t="s">
        <v>402</v>
      </c>
      <c r="B2" s="1528"/>
      <c r="C2" s="1528"/>
      <c r="D2" s="1528"/>
      <c r="E2" s="1528"/>
      <c r="F2" s="1528"/>
      <c r="G2" s="1528"/>
      <c r="H2" s="1529"/>
    </row>
    <row r="3" spans="1:8" ht="15.75" x14ac:dyDescent="0.25">
      <c r="A3" s="1531"/>
      <c r="B3" s="3040" t="s">
        <v>403</v>
      </c>
      <c r="C3" s="3040"/>
      <c r="D3" s="3040"/>
      <c r="E3" s="3040"/>
      <c r="F3" s="3040"/>
      <c r="G3" s="1531"/>
    </row>
    <row r="4" spans="1:8" ht="16.5" thickBot="1" x14ac:dyDescent="0.3">
      <c r="A4" s="1532"/>
      <c r="B4" s="1532"/>
      <c r="C4" s="1532"/>
      <c r="D4" s="1532"/>
      <c r="E4" s="1532"/>
      <c r="F4" s="1532"/>
      <c r="G4" s="1532"/>
    </row>
    <row r="5" spans="1:8" ht="32.25" thickBot="1" x14ac:dyDescent="0.3">
      <c r="A5" s="1532"/>
      <c r="B5" s="1533" t="s">
        <v>6</v>
      </c>
      <c r="C5" s="3041" t="s">
        <v>2819</v>
      </c>
      <c r="D5" s="3041"/>
      <c r="E5" s="3041"/>
      <c r="F5" s="3041"/>
      <c r="G5" s="1532"/>
    </row>
    <row r="6" spans="1:8" ht="16.5" thickBot="1" x14ac:dyDescent="0.3">
      <c r="A6" s="1532"/>
      <c r="B6" s="1533" t="s">
        <v>8</v>
      </c>
      <c r="C6" s="3042" t="s">
        <v>956</v>
      </c>
      <c r="D6" s="3043"/>
      <c r="E6" s="3043"/>
      <c r="F6" s="3044"/>
      <c r="G6" s="1532"/>
    </row>
    <row r="7" spans="1:8" ht="32.25" thickBot="1" x14ac:dyDescent="0.3">
      <c r="A7" s="1532"/>
      <c r="B7" s="1533" t="s">
        <v>10</v>
      </c>
      <c r="C7" s="3003" t="s">
        <v>406</v>
      </c>
      <c r="D7" s="3004"/>
      <c r="E7" s="3004"/>
      <c r="F7" s="3005"/>
      <c r="G7" s="1534"/>
    </row>
    <row r="8" spans="1:8" ht="20.25" customHeight="1" thickBot="1" x14ac:dyDescent="0.3">
      <c r="A8" s="1532"/>
      <c r="B8" s="3045" t="s">
        <v>12</v>
      </c>
      <c r="C8" s="3046"/>
      <c r="D8" s="3046"/>
      <c r="E8" s="3046"/>
      <c r="F8" s="3047"/>
      <c r="G8" s="1532"/>
    </row>
    <row r="9" spans="1:8" ht="68.25" customHeight="1" thickBot="1" x14ac:dyDescent="0.3">
      <c r="A9" s="1532"/>
      <c r="B9" s="3048" t="s">
        <v>2820</v>
      </c>
      <c r="C9" s="3049"/>
      <c r="D9" s="3049"/>
      <c r="E9" s="3049"/>
      <c r="F9" s="3050"/>
      <c r="G9" s="1532"/>
    </row>
    <row r="10" spans="1:8" ht="23.25" customHeight="1" thickBot="1" x14ac:dyDescent="0.3">
      <c r="A10" s="1532"/>
      <c r="B10" s="3048"/>
      <c r="C10" s="3049"/>
      <c r="D10" s="3049"/>
      <c r="E10" s="3049"/>
      <c r="F10" s="3050"/>
      <c r="G10" s="1532"/>
    </row>
    <row r="11" spans="1:8" ht="16.5" thickBot="1" x14ac:dyDescent="0.3">
      <c r="A11" s="1532"/>
      <c r="B11" s="3048"/>
      <c r="C11" s="3049"/>
      <c r="D11" s="3049"/>
      <c r="E11" s="3049"/>
      <c r="F11" s="3050"/>
      <c r="G11" s="1532"/>
    </row>
    <row r="12" spans="1:8" ht="65.25" customHeight="1" thickBot="1" x14ac:dyDescent="0.3">
      <c r="A12" s="1532"/>
      <c r="B12" s="1535" t="s">
        <v>14</v>
      </c>
      <c r="C12" s="3033" t="s">
        <v>2821</v>
      </c>
      <c r="D12" s="3028"/>
      <c r="E12" s="3028"/>
      <c r="F12" s="3029"/>
      <c r="G12" s="1532"/>
    </row>
    <row r="13" spans="1:8" ht="15.75" x14ac:dyDescent="0.25">
      <c r="A13" s="1532"/>
      <c r="B13" s="3009" t="s">
        <v>632</v>
      </c>
      <c r="C13" s="1536">
        <v>2023</v>
      </c>
      <c r="D13" s="1536">
        <v>2024</v>
      </c>
      <c r="E13" s="1536">
        <v>2025</v>
      </c>
      <c r="F13" s="1536">
        <v>2026</v>
      </c>
      <c r="G13" s="1532"/>
    </row>
    <row r="14" spans="1:8" ht="16.5" thickBot="1" x14ac:dyDescent="0.3">
      <c r="A14" s="1532"/>
      <c r="B14" s="3010"/>
      <c r="C14" s="1537" t="s">
        <v>22</v>
      </c>
      <c r="D14" s="1537" t="s">
        <v>23</v>
      </c>
      <c r="E14" s="1537" t="s">
        <v>23</v>
      </c>
      <c r="F14" s="1537" t="s">
        <v>23</v>
      </c>
      <c r="G14" s="1532"/>
    </row>
    <row r="15" spans="1:8" ht="38.25" customHeight="1" thickBot="1" x14ac:dyDescent="0.3">
      <c r="A15" s="1532"/>
      <c r="B15" s="1538" t="s">
        <v>2822</v>
      </c>
      <c r="C15" s="1539">
        <v>543</v>
      </c>
      <c r="D15" s="1539">
        <v>570</v>
      </c>
      <c r="E15" s="1539">
        <v>590</v>
      </c>
      <c r="F15" s="1539">
        <v>610</v>
      </c>
      <c r="G15" s="1532"/>
    </row>
    <row r="16" spans="1:8" ht="63.75" customHeight="1" thickBot="1" x14ac:dyDescent="0.3">
      <c r="A16" s="1534"/>
      <c r="B16" s="1538" t="s">
        <v>2823</v>
      </c>
      <c r="C16" s="1540" t="s">
        <v>2824</v>
      </c>
      <c r="D16" s="1541" t="s">
        <v>2825</v>
      </c>
      <c r="E16" s="1541" t="s">
        <v>2825</v>
      </c>
      <c r="F16" s="1541" t="s">
        <v>2825</v>
      </c>
      <c r="G16" s="1532"/>
    </row>
    <row r="17" spans="1:13" ht="48" customHeight="1" thickBot="1" x14ac:dyDescent="0.3">
      <c r="A17" s="1532"/>
      <c r="B17" s="1538" t="s">
        <v>2826</v>
      </c>
      <c r="C17" s="1542">
        <v>0.79</v>
      </c>
      <c r="D17" s="1543">
        <v>0.8</v>
      </c>
      <c r="E17" s="1543">
        <v>0.81</v>
      </c>
      <c r="F17" s="1543">
        <v>0.82</v>
      </c>
      <c r="G17" s="1532"/>
    </row>
    <row r="18" spans="1:13" ht="59.25" customHeight="1" thickBot="1" x14ac:dyDescent="0.3">
      <c r="A18" s="1532"/>
      <c r="B18" s="1544" t="s">
        <v>422</v>
      </c>
      <c r="C18" s="3034" t="s">
        <v>2827</v>
      </c>
      <c r="D18" s="3035"/>
      <c r="E18" s="3035"/>
      <c r="F18" s="3036"/>
      <c r="G18" s="1532"/>
    </row>
    <row r="19" spans="1:13" ht="16.5" thickBot="1" x14ac:dyDescent="0.3">
      <c r="A19" s="1532"/>
      <c r="B19" s="3003" t="s">
        <v>489</v>
      </c>
      <c r="C19" s="3004"/>
      <c r="D19" s="3004"/>
      <c r="E19" s="3004"/>
      <c r="F19" s="3005"/>
      <c r="G19" s="1532"/>
    </row>
    <row r="20" spans="1:13" ht="49.5" customHeight="1" thickBot="1" x14ac:dyDescent="0.3">
      <c r="A20" s="1532"/>
      <c r="B20" s="1538" t="s">
        <v>2828</v>
      </c>
      <c r="C20" s="1545">
        <v>11</v>
      </c>
      <c r="D20" s="1545">
        <v>11</v>
      </c>
      <c r="E20" s="1545">
        <v>11</v>
      </c>
      <c r="F20" s="1545">
        <v>11</v>
      </c>
      <c r="G20" s="1532"/>
    </row>
    <row r="21" spans="1:13" ht="63.75" thickBot="1" x14ac:dyDescent="0.3">
      <c r="A21" s="1532"/>
      <c r="B21" s="1538" t="s">
        <v>2829</v>
      </c>
      <c r="C21" s="1545">
        <v>11</v>
      </c>
      <c r="D21" s="1545">
        <v>11</v>
      </c>
      <c r="E21" s="1545">
        <v>11</v>
      </c>
      <c r="F21" s="1545">
        <v>11</v>
      </c>
      <c r="G21" s="1532"/>
    </row>
    <row r="22" spans="1:13" ht="60.75" customHeight="1" thickBot="1" x14ac:dyDescent="0.3">
      <c r="A22" s="1532"/>
      <c r="B22" s="1538" t="s">
        <v>2830</v>
      </c>
      <c r="C22" s="1546" t="s">
        <v>2831</v>
      </c>
      <c r="D22" s="1546" t="s">
        <v>2831</v>
      </c>
      <c r="E22" s="1546" t="s">
        <v>2831</v>
      </c>
      <c r="F22" s="1546" t="s">
        <v>2831</v>
      </c>
      <c r="G22" s="1532"/>
    </row>
    <row r="23" spans="1:13" ht="50.25" customHeight="1" thickBot="1" x14ac:dyDescent="0.3">
      <c r="A23" s="1532"/>
      <c r="B23" s="1538" t="s">
        <v>2832</v>
      </c>
      <c r="C23" s="1547">
        <v>370</v>
      </c>
      <c r="D23" s="1548">
        <v>380</v>
      </c>
      <c r="E23" s="1548">
        <v>390</v>
      </c>
      <c r="F23" s="1549">
        <v>400</v>
      </c>
      <c r="G23" s="1532"/>
    </row>
    <row r="24" spans="1:13" ht="16.5" thickBot="1" x14ac:dyDescent="0.3">
      <c r="A24" s="1532"/>
      <c r="B24" s="3037" t="s">
        <v>493</v>
      </c>
      <c r="C24" s="3038"/>
      <c r="D24" s="3038"/>
      <c r="E24" s="3038"/>
      <c r="F24" s="3039"/>
      <c r="G24" s="1532"/>
    </row>
    <row r="25" spans="1:13" ht="21.75" customHeight="1" thickBot="1" x14ac:dyDescent="0.3">
      <c r="A25" s="1532"/>
      <c r="B25" s="3021" t="s">
        <v>424</v>
      </c>
      <c r="C25" s="3022"/>
      <c r="D25" s="3022"/>
      <c r="E25" s="3022"/>
      <c r="F25" s="3023"/>
      <c r="G25" s="1532"/>
    </row>
    <row r="26" spans="1:13" ht="19.5" customHeight="1" thickBot="1" x14ac:dyDescent="0.3">
      <c r="A26" s="1532"/>
      <c r="B26" s="1550" t="s">
        <v>425</v>
      </c>
      <c r="C26" s="3027" t="s">
        <v>2833</v>
      </c>
      <c r="D26" s="3028"/>
      <c r="E26" s="3028"/>
      <c r="F26" s="3029"/>
      <c r="G26" s="1532"/>
    </row>
    <row r="27" spans="1:13" ht="58.5" customHeight="1" thickBot="1" x14ac:dyDescent="0.3">
      <c r="A27" s="1532"/>
      <c r="B27" s="1551" t="s">
        <v>427</v>
      </c>
      <c r="C27" s="3030" t="s">
        <v>2834</v>
      </c>
      <c r="D27" s="3031"/>
      <c r="E27" s="3031"/>
      <c r="F27" s="3032"/>
      <c r="G27" s="1532"/>
    </row>
    <row r="28" spans="1:13" ht="16.5" thickBot="1" x14ac:dyDescent="0.3">
      <c r="A28" s="1532"/>
      <c r="B28" s="1552" t="s">
        <v>21</v>
      </c>
      <c r="C28" s="3006"/>
      <c r="D28" s="3007"/>
      <c r="E28" s="3007"/>
      <c r="F28" s="3008"/>
      <c r="G28" s="1532"/>
    </row>
    <row r="29" spans="1:13" ht="15.75" x14ac:dyDescent="0.25">
      <c r="A29" s="1532"/>
      <c r="B29" s="3009"/>
      <c r="C29" s="1553">
        <v>2023</v>
      </c>
      <c r="D29" s="1553">
        <v>2024</v>
      </c>
      <c r="E29" s="1553">
        <v>2025</v>
      </c>
      <c r="F29" s="1553">
        <v>2026</v>
      </c>
      <c r="G29" s="1532"/>
    </row>
    <row r="30" spans="1:13" ht="16.5" thickBot="1" x14ac:dyDescent="0.3">
      <c r="A30" s="1532"/>
      <c r="B30" s="3010"/>
      <c r="C30" s="1554" t="s">
        <v>22</v>
      </c>
      <c r="D30" s="1554" t="s">
        <v>23</v>
      </c>
      <c r="E30" s="1554" t="s">
        <v>23</v>
      </c>
      <c r="F30" s="1554" t="s">
        <v>23</v>
      </c>
      <c r="G30" s="1532"/>
      <c r="I30" s="1555"/>
      <c r="J30" s="1555"/>
      <c r="K30" s="1555"/>
      <c r="L30" s="1555"/>
      <c r="M30" s="1555"/>
    </row>
    <row r="31" spans="1:13" ht="16.5" thickBot="1" x14ac:dyDescent="0.3">
      <c r="A31" s="1532"/>
      <c r="B31" s="1552" t="s">
        <v>33</v>
      </c>
      <c r="C31" s="1556">
        <v>1</v>
      </c>
      <c r="D31" s="1556">
        <v>1</v>
      </c>
      <c r="E31" s="1556">
        <v>1</v>
      </c>
      <c r="F31" s="1556">
        <v>1</v>
      </c>
      <c r="G31" s="1532"/>
    </row>
    <row r="32" spans="1:13" ht="16.5" thickBot="1" x14ac:dyDescent="0.3">
      <c r="A32" s="1532"/>
      <c r="B32" s="1552" t="s">
        <v>431</v>
      </c>
      <c r="C32" s="1557">
        <v>186212</v>
      </c>
      <c r="D32" s="1557">
        <v>185942</v>
      </c>
      <c r="E32" s="1557">
        <v>185293</v>
      </c>
      <c r="F32" s="1557">
        <v>178293</v>
      </c>
      <c r="G32" s="1532"/>
    </row>
    <row r="33" spans="1:7" ht="26.25" customHeight="1" thickBot="1" x14ac:dyDescent="0.3">
      <c r="A33" s="1532"/>
      <c r="B33" s="1552" t="s">
        <v>432</v>
      </c>
      <c r="C33" s="1557">
        <f>C32/C31</f>
        <v>186212</v>
      </c>
      <c r="D33" s="1557">
        <f t="shared" ref="D33:F33" si="0">D32/D31</f>
        <v>185942</v>
      </c>
      <c r="E33" s="1557">
        <f t="shared" si="0"/>
        <v>185293</v>
      </c>
      <c r="F33" s="1557">
        <f t="shared" si="0"/>
        <v>178293</v>
      </c>
      <c r="G33" s="1532"/>
    </row>
    <row r="34" spans="1:7" ht="21" customHeight="1" thickBot="1" x14ac:dyDescent="0.3">
      <c r="A34" s="1532"/>
      <c r="B34" s="1552" t="s">
        <v>433</v>
      </c>
      <c r="C34" s="1558" t="s">
        <v>499</v>
      </c>
      <c r="D34" s="1559">
        <f>D31/C31-1</f>
        <v>0</v>
      </c>
      <c r="E34" s="1559">
        <f t="shared" ref="E34:F36" si="1">E31/D31-1</f>
        <v>0</v>
      </c>
      <c r="F34" s="1559">
        <f t="shared" si="1"/>
        <v>0</v>
      </c>
      <c r="G34" s="1532"/>
    </row>
    <row r="35" spans="1:7" ht="21" customHeight="1" thickBot="1" x14ac:dyDescent="0.3">
      <c r="A35" s="1532"/>
      <c r="B35" s="1552" t="s">
        <v>434</v>
      </c>
      <c r="C35" s="1558" t="s">
        <v>499</v>
      </c>
      <c r="D35" s="1559">
        <f>D32/C32-1</f>
        <v>-1.4499602603483819E-3</v>
      </c>
      <c r="E35" s="1559">
        <f t="shared" si="1"/>
        <v>-3.4903356960772625E-3</v>
      </c>
      <c r="F35" s="1559">
        <f t="shared" si="1"/>
        <v>-3.7778005645113466E-2</v>
      </c>
      <c r="G35" s="1532"/>
    </row>
    <row r="36" spans="1:7" ht="32.25" thickBot="1" x14ac:dyDescent="0.3">
      <c r="A36" s="1532"/>
      <c r="B36" s="1552" t="s">
        <v>47</v>
      </c>
      <c r="C36" s="1558" t="s">
        <v>499</v>
      </c>
      <c r="D36" s="1559">
        <f>D33/C33-1</f>
        <v>-1.4499602603483819E-3</v>
      </c>
      <c r="E36" s="1559">
        <f t="shared" si="1"/>
        <v>-3.4903356960772625E-3</v>
      </c>
      <c r="F36" s="1559">
        <f t="shared" si="1"/>
        <v>-3.7778005645113466E-2</v>
      </c>
      <c r="G36" s="1532"/>
    </row>
    <row r="37" spans="1:7" ht="27" customHeight="1" thickBot="1" x14ac:dyDescent="0.3">
      <c r="A37" s="1532"/>
      <c r="B37" s="3011" t="s">
        <v>537</v>
      </c>
      <c r="C37" s="3012"/>
      <c r="D37" s="3012"/>
      <c r="E37" s="3012"/>
      <c r="F37" s="3013"/>
      <c r="G37" s="1532"/>
    </row>
    <row r="38" spans="1:7" ht="15.75" x14ac:dyDescent="0.25">
      <c r="A38" s="1532"/>
      <c r="B38" s="3009"/>
      <c r="C38" s="1553">
        <v>2023</v>
      </c>
      <c r="D38" s="1553">
        <v>2024</v>
      </c>
      <c r="E38" s="1553">
        <v>2025</v>
      </c>
      <c r="F38" s="1553">
        <v>2026</v>
      </c>
      <c r="G38" s="1532"/>
    </row>
    <row r="39" spans="1:7" ht="16.5" thickBot="1" x14ac:dyDescent="0.3">
      <c r="A39" s="1532"/>
      <c r="B39" s="3010"/>
      <c r="C39" s="1554" t="s">
        <v>22</v>
      </c>
      <c r="D39" s="1554" t="s">
        <v>23</v>
      </c>
      <c r="E39" s="1554" t="s">
        <v>23</v>
      </c>
      <c r="F39" s="1554" t="s">
        <v>23</v>
      </c>
      <c r="G39" s="1532"/>
    </row>
    <row r="40" spans="1:7" ht="16.5" thickBot="1" x14ac:dyDescent="0.3">
      <c r="A40" s="1532"/>
      <c r="B40" s="1560" t="s">
        <v>436</v>
      </c>
      <c r="C40" s="1561">
        <f>C41+C42</f>
        <v>138541</v>
      </c>
      <c r="D40" s="1561">
        <f t="shared" ref="D40:F40" si="2">D41+D42</f>
        <v>138541</v>
      </c>
      <c r="E40" s="1561">
        <f t="shared" si="2"/>
        <v>138541</v>
      </c>
      <c r="F40" s="1561">
        <f t="shared" si="2"/>
        <v>138541</v>
      </c>
      <c r="G40" s="1532"/>
    </row>
    <row r="41" spans="1:7" ht="16.5" thickBot="1" x14ac:dyDescent="0.3">
      <c r="A41" s="1532"/>
      <c r="B41" s="1562" t="s">
        <v>437</v>
      </c>
      <c r="C41" s="1563">
        <v>138541</v>
      </c>
      <c r="D41" s="1563">
        <v>138541</v>
      </c>
      <c r="E41" s="1563">
        <v>138541</v>
      </c>
      <c r="F41" s="1563">
        <v>138541</v>
      </c>
      <c r="G41" s="1532"/>
    </row>
    <row r="42" spans="1:7" ht="16.5" thickBot="1" x14ac:dyDescent="0.3">
      <c r="A42" s="1532"/>
      <c r="B42" s="1562" t="s">
        <v>438</v>
      </c>
      <c r="C42" s="1563">
        <v>0</v>
      </c>
      <c r="D42" s="1563">
        <v>0</v>
      </c>
      <c r="E42" s="1563">
        <v>0</v>
      </c>
      <c r="F42" s="1563">
        <v>0</v>
      </c>
      <c r="G42" s="1532"/>
    </row>
    <row r="43" spans="1:7" ht="32.25" thickBot="1" x14ac:dyDescent="0.3">
      <c r="A43" s="1532"/>
      <c r="B43" s="1560" t="s">
        <v>478</v>
      </c>
      <c r="C43" s="1561">
        <f>C44+C45</f>
        <v>18819</v>
      </c>
      <c r="D43" s="1561">
        <f t="shared" ref="D43:F43" si="3">D44+D45</f>
        <v>18819</v>
      </c>
      <c r="E43" s="1561">
        <f t="shared" si="3"/>
        <v>18819</v>
      </c>
      <c r="F43" s="1561">
        <f t="shared" si="3"/>
        <v>18819</v>
      </c>
      <c r="G43" s="1532"/>
    </row>
    <row r="44" spans="1:7" ht="16.5" thickBot="1" x14ac:dyDescent="0.3">
      <c r="A44" s="1532"/>
      <c r="B44" s="1562" t="s">
        <v>437</v>
      </c>
      <c r="C44" s="1563">
        <v>18819</v>
      </c>
      <c r="D44" s="1563">
        <v>18819</v>
      </c>
      <c r="E44" s="1563">
        <v>18819</v>
      </c>
      <c r="F44" s="1563">
        <v>18819</v>
      </c>
      <c r="G44" s="1532"/>
    </row>
    <row r="45" spans="1:7" ht="16.5" thickBot="1" x14ac:dyDescent="0.3">
      <c r="A45" s="1532"/>
      <c r="B45" s="1562" t="s">
        <v>438</v>
      </c>
      <c r="C45" s="1563">
        <v>0</v>
      </c>
      <c r="D45" s="1563">
        <v>0</v>
      </c>
      <c r="E45" s="1563">
        <v>0</v>
      </c>
      <c r="F45" s="1563">
        <v>0</v>
      </c>
      <c r="G45" s="1532"/>
    </row>
    <row r="46" spans="1:7" ht="16.5" thickBot="1" x14ac:dyDescent="0.3">
      <c r="A46" s="1532"/>
      <c r="B46" s="1560" t="s">
        <v>440</v>
      </c>
      <c r="C46" s="1561">
        <f>C47+C48</f>
        <v>28552</v>
      </c>
      <c r="D46" s="1561">
        <f t="shared" ref="D46:F46" si="4">D47+D48</f>
        <v>28582</v>
      </c>
      <c r="E46" s="1561">
        <f t="shared" si="4"/>
        <v>27933</v>
      </c>
      <c r="F46" s="1561">
        <f t="shared" si="4"/>
        <v>20933</v>
      </c>
      <c r="G46" s="1532"/>
    </row>
    <row r="47" spans="1:7" ht="16.5" thickBot="1" x14ac:dyDescent="0.3">
      <c r="A47" s="1532"/>
      <c r="B47" s="1562" t="s">
        <v>437</v>
      </c>
      <c r="C47" s="1563">
        <v>28552</v>
      </c>
      <c r="D47" s="1563">
        <v>28582</v>
      </c>
      <c r="E47" s="1563">
        <v>27933</v>
      </c>
      <c r="F47" s="1563">
        <v>20933</v>
      </c>
      <c r="G47" s="1532"/>
    </row>
    <row r="48" spans="1:7" ht="16.5" thickBot="1" x14ac:dyDescent="0.3">
      <c r="A48" s="1532"/>
      <c r="B48" s="1562" t="s">
        <v>438</v>
      </c>
      <c r="C48" s="1563">
        <v>0</v>
      </c>
      <c r="D48" s="1563">
        <v>0</v>
      </c>
      <c r="E48" s="1563">
        <v>0</v>
      </c>
      <c r="F48" s="1563">
        <v>0</v>
      </c>
      <c r="G48" s="1532"/>
    </row>
    <row r="49" spans="1:13" ht="24.75" customHeight="1" thickBot="1" x14ac:dyDescent="0.3">
      <c r="A49" s="1532"/>
      <c r="B49" s="1560" t="s">
        <v>441</v>
      </c>
      <c r="C49" s="1563">
        <v>0</v>
      </c>
      <c r="D49" s="1563">
        <v>0</v>
      </c>
      <c r="E49" s="1563">
        <v>0</v>
      </c>
      <c r="F49" s="1563">
        <v>0</v>
      </c>
      <c r="G49" s="1532"/>
    </row>
    <row r="50" spans="1:13" ht="16.5" thickBot="1" x14ac:dyDescent="0.3">
      <c r="A50" s="1532"/>
      <c r="B50" s="1562" t="s">
        <v>437</v>
      </c>
      <c r="C50" s="1563">
        <v>0</v>
      </c>
      <c r="D50" s="1563">
        <v>0</v>
      </c>
      <c r="E50" s="1563">
        <v>0</v>
      </c>
      <c r="F50" s="1563">
        <v>0</v>
      </c>
      <c r="G50" s="1532"/>
    </row>
    <row r="51" spans="1:13" ht="12.75" customHeight="1" thickBot="1" x14ac:dyDescent="0.3">
      <c r="A51" s="1532"/>
      <c r="B51" s="1562" t="s">
        <v>438</v>
      </c>
      <c r="C51" s="1563">
        <v>0</v>
      </c>
      <c r="D51" s="1563">
        <v>0</v>
      </c>
      <c r="E51" s="1563">
        <v>0</v>
      </c>
      <c r="F51" s="1563">
        <v>0</v>
      </c>
      <c r="G51" s="1532"/>
    </row>
    <row r="52" spans="1:13" ht="15" customHeight="1" thickBot="1" x14ac:dyDescent="0.3">
      <c r="A52" s="1532"/>
      <c r="B52" s="1560" t="s">
        <v>442</v>
      </c>
      <c r="C52" s="1563">
        <v>0</v>
      </c>
      <c r="D52" s="1563">
        <v>0</v>
      </c>
      <c r="E52" s="1563">
        <v>0</v>
      </c>
      <c r="F52" s="1563">
        <v>0</v>
      </c>
      <c r="G52" s="1532"/>
    </row>
    <row r="53" spans="1:13" ht="16.5" thickBot="1" x14ac:dyDescent="0.3">
      <c r="A53" s="1532"/>
      <c r="B53" s="1562" t="s">
        <v>437</v>
      </c>
      <c r="C53" s="1563">
        <v>0</v>
      </c>
      <c r="D53" s="1563">
        <v>0</v>
      </c>
      <c r="E53" s="1563">
        <v>0</v>
      </c>
      <c r="F53" s="1563">
        <v>0</v>
      </c>
      <c r="G53" s="1532"/>
    </row>
    <row r="54" spans="1:13" ht="16.5" thickBot="1" x14ac:dyDescent="0.3">
      <c r="A54" s="1532"/>
      <c r="B54" s="1562" t="s">
        <v>438</v>
      </c>
      <c r="C54" s="1563">
        <v>0</v>
      </c>
      <c r="D54" s="1563">
        <v>0</v>
      </c>
      <c r="E54" s="1563">
        <v>0</v>
      </c>
      <c r="F54" s="1563">
        <v>0</v>
      </c>
      <c r="G54" s="1532"/>
    </row>
    <row r="55" spans="1:13" ht="16.5" thickBot="1" x14ac:dyDescent="0.3">
      <c r="A55" s="1532"/>
      <c r="B55" s="1560" t="s">
        <v>443</v>
      </c>
      <c r="C55" s="1563">
        <v>0</v>
      </c>
      <c r="D55" s="1563">
        <v>0</v>
      </c>
      <c r="E55" s="1563">
        <v>0</v>
      </c>
      <c r="F55" s="1563">
        <v>0</v>
      </c>
      <c r="G55" s="1532"/>
    </row>
    <row r="56" spans="1:13" ht="16.5" thickBot="1" x14ac:dyDescent="0.3">
      <c r="A56" s="1532"/>
      <c r="B56" s="1562" t="s">
        <v>437</v>
      </c>
      <c r="C56" s="1563">
        <v>0</v>
      </c>
      <c r="D56" s="1563">
        <v>0</v>
      </c>
      <c r="E56" s="1563">
        <v>0</v>
      </c>
      <c r="F56" s="1563">
        <v>0</v>
      </c>
      <c r="G56" s="1532"/>
      <c r="I56" s="1555"/>
      <c r="J56" s="1555"/>
      <c r="K56" s="1555"/>
      <c r="L56" s="1555"/>
      <c r="M56" s="1555"/>
    </row>
    <row r="57" spans="1:13" ht="16.5" thickBot="1" x14ac:dyDescent="0.3">
      <c r="A57" s="1532"/>
      <c r="B57" s="1562" t="s">
        <v>438</v>
      </c>
      <c r="C57" s="1563">
        <v>0</v>
      </c>
      <c r="D57" s="1563">
        <v>0</v>
      </c>
      <c r="E57" s="1563">
        <v>0</v>
      </c>
      <c r="F57" s="1563">
        <v>0</v>
      </c>
      <c r="G57" s="1532"/>
    </row>
    <row r="58" spans="1:13" ht="32.25" thickBot="1" x14ac:dyDescent="0.3">
      <c r="A58" s="1532"/>
      <c r="B58" s="1560" t="s">
        <v>444</v>
      </c>
      <c r="C58" s="1561">
        <f>C59+C60</f>
        <v>300</v>
      </c>
      <c r="D58" s="1563">
        <f t="shared" ref="D58:F58" si="5">D59+D60</f>
        <v>0</v>
      </c>
      <c r="E58" s="1563">
        <f t="shared" si="5"/>
        <v>0</v>
      </c>
      <c r="F58" s="1563">
        <f t="shared" si="5"/>
        <v>0</v>
      </c>
      <c r="G58" s="1532"/>
    </row>
    <row r="59" spans="1:13" ht="15.75" customHeight="1" thickBot="1" x14ac:dyDescent="0.3">
      <c r="A59" s="1532"/>
      <c r="B59" s="1562" t="s">
        <v>437</v>
      </c>
      <c r="C59" s="1563">
        <v>300</v>
      </c>
      <c r="D59" s="1563"/>
      <c r="E59" s="1563"/>
      <c r="F59" s="1563"/>
      <c r="G59" s="1532"/>
    </row>
    <row r="60" spans="1:13" ht="12.75" customHeight="1" thickBot="1" x14ac:dyDescent="0.3">
      <c r="A60" s="1532"/>
      <c r="B60" s="1562" t="s">
        <v>438</v>
      </c>
      <c r="C60" s="1563"/>
      <c r="D60" s="1563"/>
      <c r="E60" s="1563"/>
      <c r="F60" s="1563"/>
      <c r="G60" s="1532"/>
    </row>
    <row r="61" spans="1:13" ht="36.75" customHeight="1" thickBot="1" x14ac:dyDescent="0.3">
      <c r="A61" s="1532"/>
      <c r="B61" s="1564" t="s">
        <v>457</v>
      </c>
      <c r="C61" s="1563">
        <f>C58+C55+C52+C49+C46+C43+C40</f>
        <v>186212</v>
      </c>
      <c r="D61" s="1563">
        <f t="shared" ref="D61:F61" si="6">D58+D55+D52+D49+D46+D43+D40</f>
        <v>185942</v>
      </c>
      <c r="E61" s="1563">
        <f t="shared" si="6"/>
        <v>185293</v>
      </c>
      <c r="F61" s="1563">
        <f t="shared" si="6"/>
        <v>178293</v>
      </c>
      <c r="G61" s="1532"/>
    </row>
    <row r="62" spans="1:13" ht="22.5" customHeight="1" thickBot="1" x14ac:dyDescent="0.3">
      <c r="A62" s="1532"/>
      <c r="B62" s="1565" t="s">
        <v>482</v>
      </c>
      <c r="C62" s="1566">
        <f>IF(C61-C32=0,0,"Error")</f>
        <v>0</v>
      </c>
      <c r="D62" s="1566">
        <f>IF(D61-D32=0,0,"Error")</f>
        <v>0</v>
      </c>
      <c r="E62" s="1566">
        <f>IF(E61-E32=0,0,"Error")</f>
        <v>0</v>
      </c>
      <c r="F62" s="1566">
        <f>IF(F61-F32=0,0,"Error")</f>
        <v>0</v>
      </c>
      <c r="G62" s="1532"/>
    </row>
    <row r="63" spans="1:13" ht="16.5" thickBot="1" x14ac:dyDescent="0.3">
      <c r="A63" s="1532"/>
      <c r="B63" s="3024" t="s">
        <v>514</v>
      </c>
      <c r="C63" s="3025"/>
      <c r="D63" s="3025"/>
      <c r="E63" s="3025"/>
      <c r="F63" s="3026"/>
      <c r="G63" s="1532"/>
    </row>
    <row r="64" spans="1:13" ht="34.5" customHeight="1" thickBot="1" x14ac:dyDescent="0.3">
      <c r="A64" s="1532"/>
      <c r="B64" s="3021" t="s">
        <v>515</v>
      </c>
      <c r="C64" s="3022"/>
      <c r="D64" s="3022"/>
      <c r="E64" s="3022"/>
      <c r="F64" s="3023"/>
      <c r="G64" s="1532"/>
    </row>
    <row r="65" spans="1:7" ht="33.75" customHeight="1" thickBot="1" x14ac:dyDescent="0.3">
      <c r="A65" s="1532"/>
      <c r="B65" s="1567" t="s">
        <v>516</v>
      </c>
      <c r="C65" s="3014"/>
      <c r="D65" s="3017"/>
      <c r="E65" s="3015"/>
      <c r="F65" s="3016"/>
      <c r="G65" s="1532"/>
    </row>
    <row r="66" spans="1:7" ht="32.25" thickBot="1" x14ac:dyDescent="0.3">
      <c r="A66" s="1532"/>
      <c r="B66" s="1550" t="s">
        <v>518</v>
      </c>
      <c r="C66" s="1568"/>
      <c r="D66" s="1569" t="s">
        <v>449</v>
      </c>
      <c r="E66" s="3018"/>
      <c r="F66" s="3019"/>
      <c r="G66" s="1532"/>
    </row>
    <row r="67" spans="1:7" ht="16.5" thickBot="1" x14ac:dyDescent="0.3">
      <c r="A67" s="1532"/>
      <c r="B67" s="1570"/>
      <c r="C67" s="3014"/>
      <c r="D67" s="3020"/>
      <c r="E67" s="3015"/>
      <c r="F67" s="3016"/>
      <c r="G67" s="1532"/>
    </row>
    <row r="68" spans="1:7" ht="23.25" customHeight="1" thickBot="1" x14ac:dyDescent="0.3">
      <c r="A68" s="1532"/>
      <c r="B68" s="1552" t="s">
        <v>427</v>
      </c>
      <c r="C68" s="3003"/>
      <c r="D68" s="3004"/>
      <c r="E68" s="3004"/>
      <c r="F68" s="3005"/>
      <c r="G68" s="1532"/>
    </row>
    <row r="69" spans="1:7" ht="12.75" customHeight="1" thickBot="1" x14ac:dyDescent="0.3">
      <c r="A69" s="1532"/>
      <c r="B69" s="1552" t="s">
        <v>21</v>
      </c>
      <c r="C69" s="3006" t="s">
        <v>2835</v>
      </c>
      <c r="D69" s="3007"/>
      <c r="E69" s="3007"/>
      <c r="F69" s="3008"/>
      <c r="G69" s="1532"/>
    </row>
    <row r="70" spans="1:7" ht="26.25" customHeight="1" x14ac:dyDescent="0.25">
      <c r="A70" s="1532"/>
      <c r="B70" s="3009"/>
      <c r="C70" s="1553">
        <v>2023</v>
      </c>
      <c r="D70" s="1553">
        <v>2024</v>
      </c>
      <c r="E70" s="1553">
        <v>2025</v>
      </c>
      <c r="F70" s="1553">
        <v>2026</v>
      </c>
      <c r="G70" s="1532"/>
    </row>
    <row r="71" spans="1:7" ht="26.25" customHeight="1" thickBot="1" x14ac:dyDescent="0.3">
      <c r="A71" s="1532"/>
      <c r="B71" s="3010"/>
      <c r="C71" s="1554" t="s">
        <v>22</v>
      </c>
      <c r="D71" s="1554" t="s">
        <v>23</v>
      </c>
      <c r="E71" s="1554" t="s">
        <v>23</v>
      </c>
      <c r="F71" s="1554" t="s">
        <v>23</v>
      </c>
      <c r="G71" s="1532"/>
    </row>
    <row r="72" spans="1:7" ht="22.5" customHeight="1" thickBot="1" x14ac:dyDescent="0.3">
      <c r="A72" s="1532"/>
      <c r="B72" s="1552" t="s">
        <v>33</v>
      </c>
      <c r="C72" s="1557">
        <v>0</v>
      </c>
      <c r="D72" s="1557">
        <v>0</v>
      </c>
      <c r="E72" s="1557">
        <v>0</v>
      </c>
      <c r="F72" s="1557">
        <v>0</v>
      </c>
      <c r="G72" s="1532"/>
    </row>
    <row r="73" spans="1:7" ht="15.75" customHeight="1" thickBot="1" x14ac:dyDescent="0.3">
      <c r="A73" s="1532"/>
      <c r="B73" s="1552" t="s">
        <v>431</v>
      </c>
      <c r="C73" s="1557">
        <v>0</v>
      </c>
      <c r="D73" s="1557">
        <v>0</v>
      </c>
      <c r="E73" s="1557">
        <v>0</v>
      </c>
      <c r="F73" s="1557">
        <v>0</v>
      </c>
      <c r="G73" s="1532"/>
    </row>
    <row r="74" spans="1:7" ht="32.25" thickBot="1" x14ac:dyDescent="0.3">
      <c r="A74" s="1532"/>
      <c r="B74" s="1552" t="s">
        <v>432</v>
      </c>
      <c r="C74" s="1557">
        <v>0</v>
      </c>
      <c r="D74" s="1557">
        <v>0</v>
      </c>
      <c r="E74" s="1557">
        <v>0</v>
      </c>
      <c r="F74" s="1557">
        <v>0</v>
      </c>
      <c r="G74" s="1532"/>
    </row>
    <row r="75" spans="1:7" ht="15.75" customHeight="1" thickBot="1" x14ac:dyDescent="0.3">
      <c r="A75" s="1532"/>
      <c r="B75" s="1552" t="s">
        <v>433</v>
      </c>
      <c r="C75" s="1558" t="s">
        <v>499</v>
      </c>
      <c r="D75" s="1559">
        <v>0</v>
      </c>
      <c r="E75" s="1559">
        <v>0</v>
      </c>
      <c r="F75" s="1559">
        <v>0</v>
      </c>
      <c r="G75" s="1532"/>
    </row>
    <row r="76" spans="1:7" ht="32.25" thickBot="1" x14ac:dyDescent="0.3">
      <c r="A76" s="1532"/>
      <c r="B76" s="1552" t="s">
        <v>434</v>
      </c>
      <c r="C76" s="1558" t="s">
        <v>499</v>
      </c>
      <c r="D76" s="1559">
        <v>0</v>
      </c>
      <c r="E76" s="1559">
        <v>0</v>
      </c>
      <c r="F76" s="1559">
        <v>0</v>
      </c>
      <c r="G76" s="1532"/>
    </row>
    <row r="77" spans="1:7" ht="32.25" thickBot="1" x14ac:dyDescent="0.3">
      <c r="A77" s="1532"/>
      <c r="B77" s="1552" t="s">
        <v>47</v>
      </c>
      <c r="C77" s="1558" t="s">
        <v>499</v>
      </c>
      <c r="D77" s="1559">
        <v>0</v>
      </c>
      <c r="E77" s="1559">
        <v>0</v>
      </c>
      <c r="F77" s="1559">
        <v>0</v>
      </c>
      <c r="G77" s="1532"/>
    </row>
    <row r="78" spans="1:7" ht="16.5" thickBot="1" x14ac:dyDescent="0.3">
      <c r="A78" s="1532"/>
      <c r="B78" s="3011" t="s">
        <v>537</v>
      </c>
      <c r="C78" s="3012"/>
      <c r="D78" s="3012"/>
      <c r="E78" s="3012"/>
      <c r="F78" s="3013"/>
      <c r="G78" s="1532"/>
    </row>
    <row r="79" spans="1:7" ht="15.75" x14ac:dyDescent="0.25">
      <c r="A79" s="1532"/>
      <c r="B79" s="3009"/>
      <c r="C79" s="1553">
        <v>2023</v>
      </c>
      <c r="D79" s="1553">
        <v>2024</v>
      </c>
      <c r="E79" s="1553">
        <v>2025</v>
      </c>
      <c r="F79" s="1553">
        <v>2026</v>
      </c>
      <c r="G79" s="1532"/>
    </row>
    <row r="80" spans="1:7" ht="16.5" thickBot="1" x14ac:dyDescent="0.3">
      <c r="A80" s="1532"/>
      <c r="B80" s="3010"/>
      <c r="C80" s="1554" t="s">
        <v>22</v>
      </c>
      <c r="D80" s="1554" t="s">
        <v>23</v>
      </c>
      <c r="E80" s="1554" t="s">
        <v>23</v>
      </c>
      <c r="F80" s="1554" t="s">
        <v>23</v>
      </c>
      <c r="G80" s="1532"/>
    </row>
    <row r="81" spans="1:7" ht="20.25" customHeight="1" thickBot="1" x14ac:dyDescent="0.3">
      <c r="A81" s="1532"/>
      <c r="B81" s="1560" t="s">
        <v>452</v>
      </c>
      <c r="C81" s="1557">
        <v>0</v>
      </c>
      <c r="D81" s="1557">
        <v>0</v>
      </c>
      <c r="E81" s="1557">
        <v>0</v>
      </c>
      <c r="F81" s="1557">
        <v>0</v>
      </c>
      <c r="G81" s="1532"/>
    </row>
    <row r="82" spans="1:7" ht="23.25" customHeight="1" thickBot="1" x14ac:dyDescent="0.3">
      <c r="A82" s="1532"/>
      <c r="B82" s="1562" t="s">
        <v>437</v>
      </c>
      <c r="C82" s="1571">
        <v>0</v>
      </c>
      <c r="D82" s="1571">
        <v>0</v>
      </c>
      <c r="E82" s="1571">
        <v>0</v>
      </c>
      <c r="F82" s="1571">
        <v>0</v>
      </c>
      <c r="G82" s="1532"/>
    </row>
    <row r="83" spans="1:7" ht="16.5" thickBot="1" x14ac:dyDescent="0.3">
      <c r="A83" s="1532"/>
      <c r="B83" s="1562" t="s">
        <v>480</v>
      </c>
      <c r="C83" s="1571">
        <v>0</v>
      </c>
      <c r="D83" s="1571">
        <v>0</v>
      </c>
      <c r="E83" s="1571">
        <v>0</v>
      </c>
      <c r="F83" s="1571">
        <v>0</v>
      </c>
      <c r="G83" s="1532"/>
    </row>
    <row r="84" spans="1:7" ht="16.5" thickBot="1" x14ac:dyDescent="0.3">
      <c r="A84" s="1532"/>
      <c r="B84" s="1562" t="s">
        <v>454</v>
      </c>
      <c r="C84" s="1571">
        <v>0</v>
      </c>
      <c r="D84" s="1571">
        <v>0</v>
      </c>
      <c r="E84" s="1571">
        <v>0</v>
      </c>
      <c r="F84" s="1571">
        <v>0</v>
      </c>
      <c r="G84" s="1532"/>
    </row>
    <row r="85" spans="1:7" ht="15.75" customHeight="1" thickBot="1" x14ac:dyDescent="0.3">
      <c r="A85" s="1532"/>
      <c r="B85" s="1562" t="s">
        <v>455</v>
      </c>
      <c r="C85" s="1571">
        <v>0</v>
      </c>
      <c r="D85" s="1571">
        <v>0</v>
      </c>
      <c r="E85" s="1571">
        <v>0</v>
      </c>
      <c r="F85" s="1571">
        <v>0</v>
      </c>
      <c r="G85" s="1532"/>
    </row>
    <row r="86" spans="1:7" ht="16.5" thickBot="1" x14ac:dyDescent="0.3">
      <c r="A86" s="1532"/>
      <c r="B86" s="1560" t="s">
        <v>456</v>
      </c>
      <c r="C86" s="1557">
        <v>0</v>
      </c>
      <c r="D86" s="1557">
        <v>0</v>
      </c>
      <c r="E86" s="1557">
        <v>0</v>
      </c>
      <c r="F86" s="1557">
        <v>0</v>
      </c>
      <c r="G86" s="1532"/>
    </row>
    <row r="87" spans="1:7" ht="16.5" thickBot="1" x14ac:dyDescent="0.3">
      <c r="A87" s="1532"/>
      <c r="B87" s="1562" t="s">
        <v>437</v>
      </c>
      <c r="C87" s="1571">
        <v>0</v>
      </c>
      <c r="D87" s="1571">
        <v>0</v>
      </c>
      <c r="E87" s="1571">
        <v>0</v>
      </c>
      <c r="F87" s="1571">
        <v>0</v>
      </c>
      <c r="G87" s="1532"/>
    </row>
    <row r="88" spans="1:7" ht="16.5" thickBot="1" x14ac:dyDescent="0.3">
      <c r="A88" s="1532"/>
      <c r="B88" s="1562" t="s">
        <v>480</v>
      </c>
      <c r="C88" s="1571">
        <v>0</v>
      </c>
      <c r="D88" s="1571">
        <v>0</v>
      </c>
      <c r="E88" s="1571">
        <v>0</v>
      </c>
      <c r="F88" s="1571">
        <v>0</v>
      </c>
      <c r="G88" s="1532"/>
    </row>
    <row r="89" spans="1:7" ht="16.5" thickBot="1" x14ac:dyDescent="0.3">
      <c r="A89" s="1532"/>
      <c r="B89" s="1562" t="s">
        <v>454</v>
      </c>
      <c r="C89" s="1571">
        <v>0</v>
      </c>
      <c r="D89" s="1571">
        <v>0</v>
      </c>
      <c r="E89" s="1571">
        <v>0</v>
      </c>
      <c r="F89" s="1571">
        <v>0</v>
      </c>
      <c r="G89" s="1532"/>
    </row>
    <row r="90" spans="1:7" ht="16.5" thickBot="1" x14ac:dyDescent="0.3">
      <c r="A90" s="1532"/>
      <c r="B90" s="1562" t="s">
        <v>455</v>
      </c>
      <c r="C90" s="1571">
        <v>0</v>
      </c>
      <c r="D90" s="1571">
        <v>0</v>
      </c>
      <c r="E90" s="1571">
        <v>0</v>
      </c>
      <c r="F90" s="1571">
        <v>0</v>
      </c>
      <c r="G90" s="1532"/>
    </row>
    <row r="91" spans="1:7" ht="32.25" thickBot="1" x14ac:dyDescent="0.3">
      <c r="A91" s="1532"/>
      <c r="B91" s="1564" t="s">
        <v>457</v>
      </c>
      <c r="C91" s="1563">
        <f>C81+C86</f>
        <v>0</v>
      </c>
      <c r="D91" s="1563">
        <f t="shared" ref="D91:F91" si="7">D81+D86</f>
        <v>0</v>
      </c>
      <c r="E91" s="1563">
        <f t="shared" si="7"/>
        <v>0</v>
      </c>
      <c r="F91" s="1563">
        <f t="shared" si="7"/>
        <v>0</v>
      </c>
      <c r="G91" s="1532"/>
    </row>
    <row r="92" spans="1:7" ht="16.5" thickBot="1" x14ac:dyDescent="0.3">
      <c r="A92" s="1532"/>
      <c r="B92" s="3021" t="s">
        <v>514</v>
      </c>
      <c r="C92" s="3022"/>
      <c r="D92" s="3022"/>
      <c r="E92" s="3022"/>
      <c r="F92" s="3023"/>
      <c r="G92" s="1532"/>
    </row>
    <row r="93" spans="1:7" ht="34.5" customHeight="1" thickBot="1" x14ac:dyDescent="0.3">
      <c r="A93" s="1532"/>
      <c r="B93" s="3021" t="s">
        <v>446</v>
      </c>
      <c r="C93" s="3022"/>
      <c r="D93" s="3022"/>
      <c r="E93" s="3022"/>
      <c r="F93" s="3023"/>
      <c r="G93" s="1532"/>
    </row>
    <row r="94" spans="1:7" ht="33.75" customHeight="1" thickBot="1" x14ac:dyDescent="0.3">
      <c r="A94" s="1532"/>
      <c r="B94" s="1567" t="s">
        <v>516</v>
      </c>
      <c r="C94" s="3014" t="s">
        <v>2105</v>
      </c>
      <c r="D94" s="3017"/>
      <c r="E94" s="3015"/>
      <c r="F94" s="3016"/>
      <c r="G94" s="1532"/>
    </row>
    <row r="95" spans="1:7" ht="32.25" thickBot="1" x14ac:dyDescent="0.3">
      <c r="A95" s="1532"/>
      <c r="B95" s="1550" t="s">
        <v>518</v>
      </c>
      <c r="C95" s="1568"/>
      <c r="D95" s="1569" t="s">
        <v>449</v>
      </c>
      <c r="E95" s="3018" t="s">
        <v>1059</v>
      </c>
      <c r="F95" s="3019"/>
      <c r="G95" s="1532"/>
    </row>
    <row r="96" spans="1:7" ht="16.5" thickBot="1" x14ac:dyDescent="0.3">
      <c r="A96" s="1532"/>
      <c r="B96" s="1570"/>
      <c r="C96" s="3014"/>
      <c r="D96" s="3020"/>
      <c r="E96" s="3015"/>
      <c r="F96" s="3016"/>
      <c r="G96" s="1532"/>
    </row>
    <row r="97" spans="1:7" ht="23.25" customHeight="1" thickBot="1" x14ac:dyDescent="0.3">
      <c r="A97" s="1532"/>
      <c r="B97" s="1552" t="s">
        <v>427</v>
      </c>
      <c r="C97" s="3003" t="s">
        <v>2836</v>
      </c>
      <c r="D97" s="3004"/>
      <c r="E97" s="3004"/>
      <c r="F97" s="3005"/>
      <c r="G97" s="1532"/>
    </row>
    <row r="98" spans="1:7" ht="12.75" customHeight="1" thickBot="1" x14ac:dyDescent="0.3">
      <c r="A98" s="1532"/>
      <c r="B98" s="1552" t="s">
        <v>21</v>
      </c>
      <c r="C98" s="3006" t="s">
        <v>2835</v>
      </c>
      <c r="D98" s="3007"/>
      <c r="E98" s="3007"/>
      <c r="F98" s="3008"/>
      <c r="G98" s="1532"/>
    </row>
    <row r="99" spans="1:7" ht="26.25" customHeight="1" x14ac:dyDescent="0.25">
      <c r="A99" s="1532"/>
      <c r="B99" s="3009"/>
      <c r="C99" s="1553">
        <v>2023</v>
      </c>
      <c r="D99" s="1553">
        <v>2024</v>
      </c>
      <c r="E99" s="1553">
        <v>2025</v>
      </c>
      <c r="F99" s="1553">
        <v>2026</v>
      </c>
      <c r="G99" s="1532"/>
    </row>
    <row r="100" spans="1:7" ht="26.25" customHeight="1" thickBot="1" x14ac:dyDescent="0.3">
      <c r="A100" s="1532"/>
      <c r="B100" s="3010"/>
      <c r="C100" s="1554" t="s">
        <v>22</v>
      </c>
      <c r="D100" s="1554" t="s">
        <v>23</v>
      </c>
      <c r="E100" s="1554" t="s">
        <v>23</v>
      </c>
      <c r="F100" s="1554" t="s">
        <v>23</v>
      </c>
      <c r="G100" s="1532"/>
    </row>
    <row r="101" spans="1:7" ht="22.5" customHeight="1" thickBot="1" x14ac:dyDescent="0.3">
      <c r="A101" s="1532"/>
      <c r="B101" s="1552" t="s">
        <v>33</v>
      </c>
      <c r="C101" s="1557">
        <v>1</v>
      </c>
      <c r="D101" s="1557">
        <v>0</v>
      </c>
      <c r="E101" s="1557">
        <v>0</v>
      </c>
      <c r="F101" s="1557">
        <v>0</v>
      </c>
      <c r="G101" s="1532"/>
    </row>
    <row r="102" spans="1:7" ht="15.75" customHeight="1" thickBot="1" x14ac:dyDescent="0.3">
      <c r="A102" s="1532"/>
      <c r="B102" s="1552" t="s">
        <v>431</v>
      </c>
      <c r="C102" s="1572">
        <v>764.37599999999998</v>
      </c>
      <c r="D102" s="1557">
        <v>0</v>
      </c>
      <c r="E102" s="1557">
        <v>0</v>
      </c>
      <c r="F102" s="1557">
        <v>0</v>
      </c>
      <c r="G102" s="1532"/>
    </row>
    <row r="103" spans="1:7" ht="32.25" thickBot="1" x14ac:dyDescent="0.3">
      <c r="A103" s="1532"/>
      <c r="B103" s="1552" t="s">
        <v>432</v>
      </c>
      <c r="C103" s="1572">
        <f>C102</f>
        <v>764.37599999999998</v>
      </c>
      <c r="D103" s="1557">
        <f t="shared" ref="D103:F103" si="8">D102</f>
        <v>0</v>
      </c>
      <c r="E103" s="1557">
        <f t="shared" si="8"/>
        <v>0</v>
      </c>
      <c r="F103" s="1557">
        <f t="shared" si="8"/>
        <v>0</v>
      </c>
      <c r="G103" s="1532"/>
    </row>
    <row r="104" spans="1:7" ht="15.75" customHeight="1" thickBot="1" x14ac:dyDescent="0.3">
      <c r="A104" s="1532"/>
      <c r="B104" s="1552" t="s">
        <v>433</v>
      </c>
      <c r="C104" s="1558" t="s">
        <v>499</v>
      </c>
      <c r="D104" s="1559">
        <f>D101/C101-1</f>
        <v>-1</v>
      </c>
      <c r="E104" s="1559" t="e">
        <f t="shared" ref="E104:F106" si="9">E101/D101-1</f>
        <v>#DIV/0!</v>
      </c>
      <c r="F104" s="1559" t="e">
        <f t="shared" si="9"/>
        <v>#DIV/0!</v>
      </c>
      <c r="G104" s="1532"/>
    </row>
    <row r="105" spans="1:7" ht="32.25" thickBot="1" x14ac:dyDescent="0.3">
      <c r="A105" s="1532"/>
      <c r="B105" s="1552" t="s">
        <v>434</v>
      </c>
      <c r="C105" s="1558" t="s">
        <v>499</v>
      </c>
      <c r="D105" s="1559">
        <f>D102/C102-1</f>
        <v>-1</v>
      </c>
      <c r="E105" s="1559" t="e">
        <f t="shared" si="9"/>
        <v>#DIV/0!</v>
      </c>
      <c r="F105" s="1559" t="e">
        <f t="shared" si="9"/>
        <v>#DIV/0!</v>
      </c>
      <c r="G105" s="1532"/>
    </row>
    <row r="106" spans="1:7" ht="32.25" thickBot="1" x14ac:dyDescent="0.3">
      <c r="A106" s="1532"/>
      <c r="B106" s="1552" t="s">
        <v>47</v>
      </c>
      <c r="C106" s="1558" t="s">
        <v>499</v>
      </c>
      <c r="D106" s="1559">
        <f>D103/C103-1</f>
        <v>-1</v>
      </c>
      <c r="E106" s="1559" t="e">
        <f t="shared" si="9"/>
        <v>#DIV/0!</v>
      </c>
      <c r="F106" s="1559" t="e">
        <f t="shared" si="9"/>
        <v>#DIV/0!</v>
      </c>
      <c r="G106" s="1532"/>
    </row>
    <row r="107" spans="1:7" ht="16.5" thickBot="1" x14ac:dyDescent="0.3">
      <c r="A107" s="1532"/>
      <c r="B107" s="3011" t="s">
        <v>537</v>
      </c>
      <c r="C107" s="3012"/>
      <c r="D107" s="3012"/>
      <c r="E107" s="3012"/>
      <c r="F107" s="3013"/>
      <c r="G107" s="1532"/>
    </row>
    <row r="108" spans="1:7" ht="15.75" x14ac:dyDescent="0.25">
      <c r="A108" s="1532"/>
      <c r="B108" s="3009"/>
      <c r="C108" s="1553">
        <v>2023</v>
      </c>
      <c r="D108" s="1553">
        <v>2024</v>
      </c>
      <c r="E108" s="1553">
        <v>2025</v>
      </c>
      <c r="F108" s="1553">
        <v>2026</v>
      </c>
      <c r="G108" s="1532"/>
    </row>
    <row r="109" spans="1:7" ht="16.5" thickBot="1" x14ac:dyDescent="0.3">
      <c r="A109" s="1532"/>
      <c r="B109" s="3010"/>
      <c r="C109" s="1554" t="s">
        <v>22</v>
      </c>
      <c r="D109" s="1554" t="s">
        <v>23</v>
      </c>
      <c r="E109" s="1554" t="s">
        <v>23</v>
      </c>
      <c r="F109" s="1554" t="s">
        <v>23</v>
      </c>
      <c r="G109" s="1532"/>
    </row>
    <row r="110" spans="1:7" ht="20.25" customHeight="1" thickBot="1" x14ac:dyDescent="0.3">
      <c r="A110" s="1532"/>
      <c r="B110" s="1560" t="s">
        <v>452</v>
      </c>
      <c r="C110" s="1561">
        <v>0</v>
      </c>
      <c r="D110" s="1561">
        <v>0</v>
      </c>
      <c r="E110" s="1561">
        <v>0</v>
      </c>
      <c r="F110" s="1561">
        <v>0</v>
      </c>
      <c r="G110" s="1532"/>
    </row>
    <row r="111" spans="1:7" ht="23.25" customHeight="1" thickBot="1" x14ac:dyDescent="0.3">
      <c r="A111" s="1532"/>
      <c r="B111" s="1562" t="s">
        <v>437</v>
      </c>
      <c r="C111" s="1563">
        <v>0</v>
      </c>
      <c r="D111" s="1563">
        <v>0</v>
      </c>
      <c r="E111" s="1563">
        <v>0</v>
      </c>
      <c r="F111" s="1563">
        <v>0</v>
      </c>
      <c r="G111" s="1532"/>
    </row>
    <row r="112" spans="1:7" ht="16.5" thickBot="1" x14ac:dyDescent="0.3">
      <c r="A112" s="1532"/>
      <c r="B112" s="1562" t="s">
        <v>480</v>
      </c>
      <c r="C112" s="1563">
        <v>0</v>
      </c>
      <c r="D112" s="1563">
        <v>0</v>
      </c>
      <c r="E112" s="1563">
        <v>0</v>
      </c>
      <c r="F112" s="1563">
        <v>0</v>
      </c>
      <c r="G112" s="1532"/>
    </row>
    <row r="113" spans="1:7" ht="16.5" thickBot="1" x14ac:dyDescent="0.3">
      <c r="A113" s="1532"/>
      <c r="B113" s="1562" t="s">
        <v>454</v>
      </c>
      <c r="C113" s="1563">
        <v>0</v>
      </c>
      <c r="D113" s="1563">
        <v>0</v>
      </c>
      <c r="E113" s="1563">
        <v>0</v>
      </c>
      <c r="F113" s="1563">
        <v>0</v>
      </c>
      <c r="G113" s="1532"/>
    </row>
    <row r="114" spans="1:7" ht="15.75" customHeight="1" thickBot="1" x14ac:dyDescent="0.3">
      <c r="A114" s="1532"/>
      <c r="B114" s="1562" t="s">
        <v>455</v>
      </c>
      <c r="C114" s="1563">
        <v>0</v>
      </c>
      <c r="D114" s="1563">
        <v>0</v>
      </c>
      <c r="E114" s="1563">
        <v>0</v>
      </c>
      <c r="F114" s="1563">
        <v>0</v>
      </c>
      <c r="G114" s="1532"/>
    </row>
    <row r="115" spans="1:7" ht="16.5" thickBot="1" x14ac:dyDescent="0.3">
      <c r="A115" s="1532"/>
      <c r="B115" s="1560" t="s">
        <v>456</v>
      </c>
      <c r="C115" s="1573">
        <f>C116+C117+C118+C119</f>
        <v>764.37599999999998</v>
      </c>
      <c r="D115" s="1561">
        <f t="shared" ref="D115:F115" si="10">D116+D117+D118+D119</f>
        <v>0</v>
      </c>
      <c r="E115" s="1561">
        <f t="shared" si="10"/>
        <v>0</v>
      </c>
      <c r="F115" s="1561">
        <f t="shared" si="10"/>
        <v>0</v>
      </c>
      <c r="G115" s="1532"/>
    </row>
    <row r="116" spans="1:7" ht="16.5" thickBot="1" x14ac:dyDescent="0.3">
      <c r="A116" s="1532"/>
      <c r="B116" s="1562" t="s">
        <v>437</v>
      </c>
      <c r="C116" s="1574">
        <v>764.37599999999998</v>
      </c>
      <c r="D116" s="1575">
        <v>0</v>
      </c>
      <c r="E116" s="1563">
        <v>0</v>
      </c>
      <c r="F116" s="1563">
        <v>0</v>
      </c>
      <c r="G116" s="1532"/>
    </row>
    <row r="117" spans="1:7" ht="16.5" thickBot="1" x14ac:dyDescent="0.3">
      <c r="A117" s="1532"/>
      <c r="B117" s="1562" t="s">
        <v>480</v>
      </c>
      <c r="C117" s="1563">
        <v>0</v>
      </c>
      <c r="D117" s="1563">
        <v>0</v>
      </c>
      <c r="E117" s="1563">
        <v>0</v>
      </c>
      <c r="F117" s="1563">
        <v>0</v>
      </c>
      <c r="G117" s="1532"/>
    </row>
    <row r="118" spans="1:7" ht="16.5" thickBot="1" x14ac:dyDescent="0.3">
      <c r="A118" s="1532"/>
      <c r="B118" s="1562" t="s">
        <v>454</v>
      </c>
      <c r="C118" s="1563">
        <v>0</v>
      </c>
      <c r="D118" s="1563">
        <v>0</v>
      </c>
      <c r="E118" s="1563">
        <v>0</v>
      </c>
      <c r="F118" s="1563">
        <v>0</v>
      </c>
      <c r="G118" s="1532"/>
    </row>
    <row r="119" spans="1:7" ht="16.5" thickBot="1" x14ac:dyDescent="0.3">
      <c r="A119" s="1532"/>
      <c r="B119" s="1562" t="s">
        <v>455</v>
      </c>
      <c r="C119" s="1563">
        <v>0</v>
      </c>
      <c r="D119" s="1563">
        <v>0</v>
      </c>
      <c r="E119" s="1563">
        <v>0</v>
      </c>
      <c r="F119" s="1563">
        <v>0</v>
      </c>
      <c r="G119" s="1532"/>
    </row>
    <row r="120" spans="1:7" ht="32.25" thickBot="1" x14ac:dyDescent="0.3">
      <c r="A120" s="1532"/>
      <c r="B120" s="1564" t="s">
        <v>457</v>
      </c>
      <c r="C120" s="1574">
        <f>C110+C115</f>
        <v>764.37599999999998</v>
      </c>
      <c r="D120" s="1563">
        <f t="shared" ref="D120:F120" si="11">D110+D115</f>
        <v>0</v>
      </c>
      <c r="E120" s="1563">
        <f t="shared" si="11"/>
        <v>0</v>
      </c>
      <c r="F120" s="1563">
        <f t="shared" si="11"/>
        <v>0</v>
      </c>
      <c r="G120" s="1532"/>
    </row>
    <row r="121" spans="1:7" ht="37.5" customHeight="1" thickBot="1" x14ac:dyDescent="0.3">
      <c r="A121" s="1532"/>
      <c r="B121" s="1576" t="s">
        <v>458</v>
      </c>
      <c r="C121" s="3014" t="str">
        <f>E95</f>
        <v>M870290</v>
      </c>
      <c r="D121" s="3015"/>
      <c r="E121" s="3015"/>
      <c r="F121" s="3016"/>
      <c r="G121" s="1532"/>
    </row>
    <row r="122" spans="1:7" ht="33.75" customHeight="1" thickBot="1" x14ac:dyDescent="0.3">
      <c r="A122" s="1532"/>
      <c r="B122" s="1567" t="s">
        <v>516</v>
      </c>
      <c r="C122" s="3014" t="s">
        <v>2837</v>
      </c>
      <c r="D122" s="3017"/>
      <c r="E122" s="3015"/>
      <c r="F122" s="3016"/>
      <c r="G122" s="1532"/>
    </row>
    <row r="123" spans="1:7" ht="32.25" thickBot="1" x14ac:dyDescent="0.3">
      <c r="A123" s="1532"/>
      <c r="B123" s="1550" t="s">
        <v>581</v>
      </c>
      <c r="C123" s="1568"/>
      <c r="D123" s="1569" t="s">
        <v>449</v>
      </c>
      <c r="E123" s="3018" t="s">
        <v>587</v>
      </c>
      <c r="F123" s="3019"/>
      <c r="G123" s="1532"/>
    </row>
    <row r="124" spans="1:7" ht="16.5" thickBot="1" x14ac:dyDescent="0.3">
      <c r="A124" s="1532"/>
      <c r="B124" s="1570"/>
      <c r="C124" s="3014"/>
      <c r="D124" s="3020"/>
      <c r="E124" s="3015"/>
      <c r="F124" s="3016"/>
      <c r="G124" s="1532"/>
    </row>
    <row r="125" spans="1:7" ht="30" customHeight="1" thickBot="1" x14ac:dyDescent="0.3">
      <c r="A125" s="1532"/>
      <c r="B125" s="1552" t="s">
        <v>427</v>
      </c>
      <c r="C125" s="3003" t="s">
        <v>2838</v>
      </c>
      <c r="D125" s="3004"/>
      <c r="E125" s="3004"/>
      <c r="F125" s="3005"/>
      <c r="G125" s="1532"/>
    </row>
    <row r="126" spans="1:7" ht="16.5" thickBot="1" x14ac:dyDescent="0.3">
      <c r="A126" s="1532"/>
      <c r="B126" s="1552" t="s">
        <v>21</v>
      </c>
      <c r="C126" s="3006" t="s">
        <v>2835</v>
      </c>
      <c r="D126" s="3007"/>
      <c r="E126" s="3007"/>
      <c r="F126" s="3008"/>
      <c r="G126" s="1532"/>
    </row>
    <row r="127" spans="1:7" ht="26.25" customHeight="1" x14ac:dyDescent="0.25">
      <c r="A127" s="1532"/>
      <c r="B127" s="3009"/>
      <c r="C127" s="1553">
        <v>2023</v>
      </c>
      <c r="D127" s="1553">
        <v>2024</v>
      </c>
      <c r="E127" s="1553">
        <v>2025</v>
      </c>
      <c r="F127" s="1553">
        <v>2026</v>
      </c>
      <c r="G127" s="1532"/>
    </row>
    <row r="128" spans="1:7" ht="26.25" customHeight="1" thickBot="1" x14ac:dyDescent="0.3">
      <c r="A128" s="1532"/>
      <c r="B128" s="3010"/>
      <c r="C128" s="1554" t="s">
        <v>22</v>
      </c>
      <c r="D128" s="1554" t="s">
        <v>23</v>
      </c>
      <c r="E128" s="1554" t="s">
        <v>23</v>
      </c>
      <c r="F128" s="1554" t="s">
        <v>23</v>
      </c>
      <c r="G128" s="1532"/>
    </row>
    <row r="129" spans="1:7" ht="22.5" customHeight="1" thickBot="1" x14ac:dyDescent="0.3">
      <c r="A129" s="1532"/>
      <c r="B129" s="1552" t="s">
        <v>33</v>
      </c>
      <c r="C129" s="1557">
        <v>1</v>
      </c>
      <c r="D129" s="1557">
        <v>0</v>
      </c>
      <c r="E129" s="1557">
        <v>0</v>
      </c>
      <c r="F129" s="1557">
        <v>0</v>
      </c>
      <c r="G129" s="1532"/>
    </row>
    <row r="130" spans="1:7" ht="15.75" customHeight="1" thickBot="1" x14ac:dyDescent="0.3">
      <c r="A130" s="1532"/>
      <c r="B130" s="1552" t="s">
        <v>431</v>
      </c>
      <c r="C130" s="1572">
        <v>123.892</v>
      </c>
      <c r="D130" s="1557">
        <v>0</v>
      </c>
      <c r="E130" s="1557">
        <v>0</v>
      </c>
      <c r="F130" s="1557">
        <v>0</v>
      </c>
      <c r="G130" s="1532"/>
    </row>
    <row r="131" spans="1:7" ht="32.25" thickBot="1" x14ac:dyDescent="0.3">
      <c r="A131" s="1532"/>
      <c r="B131" s="1552" t="s">
        <v>432</v>
      </c>
      <c r="C131" s="1572">
        <f>C130</f>
        <v>123.892</v>
      </c>
      <c r="D131" s="1557">
        <f t="shared" ref="D131:F131" si="12">D130</f>
        <v>0</v>
      </c>
      <c r="E131" s="1557">
        <f t="shared" si="12"/>
        <v>0</v>
      </c>
      <c r="F131" s="1557">
        <f t="shared" si="12"/>
        <v>0</v>
      </c>
      <c r="G131" s="1532"/>
    </row>
    <row r="132" spans="1:7" ht="15.75" customHeight="1" thickBot="1" x14ac:dyDescent="0.3">
      <c r="A132" s="1532"/>
      <c r="B132" s="1552" t="s">
        <v>433</v>
      </c>
      <c r="C132" s="1558" t="s">
        <v>499</v>
      </c>
      <c r="D132" s="1559">
        <f>D129/C129-1</f>
        <v>-1</v>
      </c>
      <c r="E132" s="1559" t="e">
        <f t="shared" ref="E132:F134" si="13">E129/D129-1</f>
        <v>#DIV/0!</v>
      </c>
      <c r="F132" s="1559" t="e">
        <f t="shared" si="13"/>
        <v>#DIV/0!</v>
      </c>
      <c r="G132" s="1532"/>
    </row>
    <row r="133" spans="1:7" ht="32.25" thickBot="1" x14ac:dyDescent="0.3">
      <c r="A133" s="1532"/>
      <c r="B133" s="1552" t="s">
        <v>434</v>
      </c>
      <c r="C133" s="1558" t="s">
        <v>499</v>
      </c>
      <c r="D133" s="1559">
        <f>D130/C130-1</f>
        <v>-1</v>
      </c>
      <c r="E133" s="1559" t="e">
        <f t="shared" si="13"/>
        <v>#DIV/0!</v>
      </c>
      <c r="F133" s="1559" t="e">
        <f t="shared" si="13"/>
        <v>#DIV/0!</v>
      </c>
      <c r="G133" s="1532"/>
    </row>
    <row r="134" spans="1:7" ht="32.25" thickBot="1" x14ac:dyDescent="0.3">
      <c r="A134" s="1532"/>
      <c r="B134" s="1552" t="s">
        <v>47</v>
      </c>
      <c r="C134" s="1558" t="s">
        <v>499</v>
      </c>
      <c r="D134" s="1559">
        <f>D131/C131-1</f>
        <v>-1</v>
      </c>
      <c r="E134" s="1559" t="e">
        <f t="shared" si="13"/>
        <v>#DIV/0!</v>
      </c>
      <c r="F134" s="1559" t="e">
        <f t="shared" si="13"/>
        <v>#DIV/0!</v>
      </c>
      <c r="G134" s="1532"/>
    </row>
    <row r="135" spans="1:7" ht="16.5" thickBot="1" x14ac:dyDescent="0.3">
      <c r="A135" s="1532"/>
      <c r="B135" s="3011" t="s">
        <v>547</v>
      </c>
      <c r="C135" s="3012"/>
      <c r="D135" s="3012"/>
      <c r="E135" s="3012"/>
      <c r="F135" s="3013"/>
      <c r="G135" s="1532"/>
    </row>
    <row r="136" spans="1:7" ht="15.75" x14ac:dyDescent="0.25">
      <c r="A136" s="1532"/>
      <c r="B136" s="3009"/>
      <c r="C136" s="1553">
        <v>2023</v>
      </c>
      <c r="D136" s="1553">
        <v>2024</v>
      </c>
      <c r="E136" s="1553">
        <v>2025</v>
      </c>
      <c r="F136" s="1553">
        <v>2026</v>
      </c>
      <c r="G136" s="1532"/>
    </row>
    <row r="137" spans="1:7" ht="16.5" thickBot="1" x14ac:dyDescent="0.3">
      <c r="A137" s="1532"/>
      <c r="B137" s="3010"/>
      <c r="C137" s="1554" t="s">
        <v>22</v>
      </c>
      <c r="D137" s="1554" t="s">
        <v>23</v>
      </c>
      <c r="E137" s="1554" t="s">
        <v>23</v>
      </c>
      <c r="F137" s="1554" t="s">
        <v>23</v>
      </c>
      <c r="G137" s="1532"/>
    </row>
    <row r="138" spans="1:7" ht="20.25" customHeight="1" thickBot="1" x14ac:dyDescent="0.3">
      <c r="A138" s="1532"/>
      <c r="B138" s="1560" t="s">
        <v>452</v>
      </c>
      <c r="C138" s="1561">
        <v>0</v>
      </c>
      <c r="D138" s="1561">
        <v>0</v>
      </c>
      <c r="E138" s="1561">
        <v>0</v>
      </c>
      <c r="F138" s="1561">
        <v>0</v>
      </c>
      <c r="G138" s="1532"/>
    </row>
    <row r="139" spans="1:7" ht="23.25" customHeight="1" thickBot="1" x14ac:dyDescent="0.3">
      <c r="A139" s="1532"/>
      <c r="B139" s="1562" t="s">
        <v>437</v>
      </c>
      <c r="C139" s="1563">
        <v>0</v>
      </c>
      <c r="D139" s="1563">
        <v>0</v>
      </c>
      <c r="E139" s="1563">
        <v>0</v>
      </c>
      <c r="F139" s="1563">
        <v>0</v>
      </c>
      <c r="G139" s="1532"/>
    </row>
    <row r="140" spans="1:7" ht="16.5" thickBot="1" x14ac:dyDescent="0.3">
      <c r="A140" s="1532"/>
      <c r="B140" s="1562" t="s">
        <v>480</v>
      </c>
      <c r="C140" s="1563">
        <v>0</v>
      </c>
      <c r="D140" s="1563">
        <v>0</v>
      </c>
      <c r="E140" s="1563">
        <v>0</v>
      </c>
      <c r="F140" s="1563">
        <v>0</v>
      </c>
      <c r="G140" s="1532"/>
    </row>
    <row r="141" spans="1:7" ht="16.5" thickBot="1" x14ac:dyDescent="0.3">
      <c r="A141" s="1532"/>
      <c r="B141" s="1562" t="s">
        <v>454</v>
      </c>
      <c r="C141" s="1563">
        <v>0</v>
      </c>
      <c r="D141" s="1563">
        <v>0</v>
      </c>
      <c r="E141" s="1563">
        <v>0</v>
      </c>
      <c r="F141" s="1563">
        <v>0</v>
      </c>
      <c r="G141" s="1532"/>
    </row>
    <row r="142" spans="1:7" ht="15.75" customHeight="1" thickBot="1" x14ac:dyDescent="0.3">
      <c r="A142" s="1532"/>
      <c r="B142" s="1562" t="s">
        <v>455</v>
      </c>
      <c r="C142" s="1563">
        <v>0</v>
      </c>
      <c r="D142" s="1563">
        <v>0</v>
      </c>
      <c r="E142" s="1563">
        <v>0</v>
      </c>
      <c r="F142" s="1563">
        <v>0</v>
      </c>
      <c r="G142" s="1532"/>
    </row>
    <row r="143" spans="1:7" ht="16.5" thickBot="1" x14ac:dyDescent="0.3">
      <c r="A143" s="1532"/>
      <c r="B143" s="1560" t="s">
        <v>456</v>
      </c>
      <c r="C143" s="1573">
        <f>C144+C145+C146+C147</f>
        <v>123.892</v>
      </c>
      <c r="D143" s="1561">
        <f t="shared" ref="D143:F143" si="14">D144+D145+D146+D147</f>
        <v>0</v>
      </c>
      <c r="E143" s="1561">
        <f t="shared" si="14"/>
        <v>0</v>
      </c>
      <c r="F143" s="1561">
        <f t="shared" si="14"/>
        <v>0</v>
      </c>
      <c r="G143" s="1532"/>
    </row>
    <row r="144" spans="1:7" ht="16.5" thickBot="1" x14ac:dyDescent="0.3">
      <c r="A144" s="1532"/>
      <c r="B144" s="1562" t="s">
        <v>437</v>
      </c>
      <c r="C144" s="1574">
        <v>123.892</v>
      </c>
      <c r="D144" s="1575">
        <v>0</v>
      </c>
      <c r="E144" s="1563">
        <v>0</v>
      </c>
      <c r="F144" s="1563">
        <v>0</v>
      </c>
      <c r="G144" s="1532"/>
    </row>
    <row r="145" spans="1:7" ht="16.5" thickBot="1" x14ac:dyDescent="0.3">
      <c r="A145" s="1532"/>
      <c r="B145" s="1562" t="s">
        <v>480</v>
      </c>
      <c r="C145" s="1563">
        <v>0</v>
      </c>
      <c r="D145" s="1563">
        <v>0</v>
      </c>
      <c r="E145" s="1563">
        <v>0</v>
      </c>
      <c r="F145" s="1563">
        <v>0</v>
      </c>
      <c r="G145" s="1532"/>
    </row>
    <row r="146" spans="1:7" ht="16.5" thickBot="1" x14ac:dyDescent="0.3">
      <c r="A146" s="1532"/>
      <c r="B146" s="1562" t="s">
        <v>454</v>
      </c>
      <c r="C146" s="1563">
        <v>0</v>
      </c>
      <c r="D146" s="1563">
        <v>0</v>
      </c>
      <c r="E146" s="1563">
        <v>0</v>
      </c>
      <c r="F146" s="1563">
        <v>0</v>
      </c>
      <c r="G146" s="1532"/>
    </row>
    <row r="147" spans="1:7" ht="16.5" thickBot="1" x14ac:dyDescent="0.3">
      <c r="A147" s="1532"/>
      <c r="B147" s="1562" t="s">
        <v>455</v>
      </c>
      <c r="C147" s="1563">
        <v>0</v>
      </c>
      <c r="D147" s="1563">
        <v>0</v>
      </c>
      <c r="E147" s="1563">
        <v>0</v>
      </c>
      <c r="F147" s="1563">
        <v>0</v>
      </c>
      <c r="G147" s="1532"/>
    </row>
    <row r="148" spans="1:7" ht="32.25" thickBot="1" x14ac:dyDescent="0.3">
      <c r="A148" s="1532"/>
      <c r="B148" s="1564" t="s">
        <v>464</v>
      </c>
      <c r="C148" s="1574">
        <f>C138+C143</f>
        <v>123.892</v>
      </c>
      <c r="D148" s="1563">
        <f t="shared" ref="D148:F148" si="15">D138+D143</f>
        <v>0</v>
      </c>
      <c r="E148" s="1563">
        <f t="shared" si="15"/>
        <v>0</v>
      </c>
      <c r="F148" s="1563">
        <f t="shared" si="15"/>
        <v>0</v>
      </c>
      <c r="G148" s="1532"/>
    </row>
    <row r="149" spans="1:7" ht="37.5" customHeight="1" thickBot="1" x14ac:dyDescent="0.3">
      <c r="A149" s="1532"/>
      <c r="B149" s="1576" t="s">
        <v>458</v>
      </c>
      <c r="C149" s="3014" t="str">
        <f>E123</f>
        <v>M870150</v>
      </c>
      <c r="D149" s="3015"/>
      <c r="E149" s="3015"/>
      <c r="F149" s="3016"/>
      <c r="G149" s="1532"/>
    </row>
    <row r="150" spans="1:7" ht="33.75" customHeight="1" thickBot="1" x14ac:dyDescent="0.3">
      <c r="A150" s="1532"/>
      <c r="B150" s="1567" t="s">
        <v>516</v>
      </c>
      <c r="C150" s="3014" t="s">
        <v>2839</v>
      </c>
      <c r="D150" s="3017"/>
      <c r="E150" s="3015"/>
      <c r="F150" s="3016"/>
      <c r="G150" s="1532"/>
    </row>
    <row r="151" spans="1:7" ht="32.25" thickBot="1" x14ac:dyDescent="0.3">
      <c r="A151" s="1532"/>
      <c r="B151" s="1550" t="s">
        <v>585</v>
      </c>
      <c r="C151" s="1568"/>
      <c r="D151" s="1569" t="s">
        <v>449</v>
      </c>
      <c r="E151" s="3018" t="s">
        <v>583</v>
      </c>
      <c r="F151" s="3019"/>
      <c r="G151" s="1532"/>
    </row>
    <row r="152" spans="1:7" ht="16.5" thickBot="1" x14ac:dyDescent="0.3">
      <c r="A152" s="1532"/>
      <c r="B152" s="1570"/>
      <c r="C152" s="3014"/>
      <c r="D152" s="3020"/>
      <c r="E152" s="3015"/>
      <c r="F152" s="3016"/>
      <c r="G152" s="1532"/>
    </row>
    <row r="153" spans="1:7" ht="30" customHeight="1" thickBot="1" x14ac:dyDescent="0.3">
      <c r="A153" s="1532"/>
      <c r="B153" s="1552" t="s">
        <v>427</v>
      </c>
      <c r="C153" s="3003" t="s">
        <v>2840</v>
      </c>
      <c r="D153" s="3004"/>
      <c r="E153" s="3004"/>
      <c r="F153" s="3005"/>
      <c r="G153" s="1532"/>
    </row>
    <row r="154" spans="1:7" ht="16.5" thickBot="1" x14ac:dyDescent="0.3">
      <c r="A154" s="1532"/>
      <c r="B154" s="1552" t="s">
        <v>21</v>
      </c>
      <c r="C154" s="3006" t="s">
        <v>2835</v>
      </c>
      <c r="D154" s="3007"/>
      <c r="E154" s="3007"/>
      <c r="F154" s="3008"/>
      <c r="G154" s="1532"/>
    </row>
    <row r="155" spans="1:7" ht="26.25" customHeight="1" x14ac:dyDescent="0.25">
      <c r="A155" s="1532"/>
      <c r="B155" s="3009"/>
      <c r="C155" s="1553">
        <v>2023</v>
      </c>
      <c r="D155" s="1553">
        <v>2024</v>
      </c>
      <c r="E155" s="1553">
        <v>2025</v>
      </c>
      <c r="F155" s="1553">
        <v>2026</v>
      </c>
      <c r="G155" s="1532"/>
    </row>
    <row r="156" spans="1:7" ht="26.25" customHeight="1" thickBot="1" x14ac:dyDescent="0.3">
      <c r="A156" s="1532"/>
      <c r="B156" s="3010"/>
      <c r="C156" s="1554" t="s">
        <v>22</v>
      </c>
      <c r="D156" s="1554" t="s">
        <v>23</v>
      </c>
      <c r="E156" s="1554" t="s">
        <v>23</v>
      </c>
      <c r="F156" s="1554" t="s">
        <v>23</v>
      </c>
      <c r="G156" s="1532"/>
    </row>
    <row r="157" spans="1:7" ht="22.5" customHeight="1" thickBot="1" x14ac:dyDescent="0.3">
      <c r="A157" s="1532"/>
      <c r="B157" s="1552" t="s">
        <v>33</v>
      </c>
      <c r="C157" s="1557">
        <v>1</v>
      </c>
      <c r="D157" s="1557">
        <v>1</v>
      </c>
      <c r="E157" s="1557">
        <v>1</v>
      </c>
      <c r="F157" s="1557">
        <v>1</v>
      </c>
      <c r="G157" s="1532"/>
    </row>
    <row r="158" spans="1:7" ht="15.75" customHeight="1" thickBot="1" x14ac:dyDescent="0.3">
      <c r="A158" s="1532"/>
      <c r="B158" s="1552" t="s">
        <v>431</v>
      </c>
      <c r="C158" s="1572">
        <v>18.584</v>
      </c>
      <c r="D158" s="1557">
        <v>0</v>
      </c>
      <c r="E158" s="1557">
        <v>0</v>
      </c>
      <c r="F158" s="1557">
        <v>0</v>
      </c>
      <c r="G158" s="1532"/>
    </row>
    <row r="159" spans="1:7" ht="32.25" thickBot="1" x14ac:dyDescent="0.3">
      <c r="A159" s="1532"/>
      <c r="B159" s="1552" t="s">
        <v>432</v>
      </c>
      <c r="C159" s="1572">
        <f>C158</f>
        <v>18.584</v>
      </c>
      <c r="D159" s="1557">
        <f t="shared" ref="D159:F159" si="16">D158</f>
        <v>0</v>
      </c>
      <c r="E159" s="1557">
        <f t="shared" si="16"/>
        <v>0</v>
      </c>
      <c r="F159" s="1557">
        <f t="shared" si="16"/>
        <v>0</v>
      </c>
      <c r="G159" s="1532"/>
    </row>
    <row r="160" spans="1:7" ht="15.75" customHeight="1" thickBot="1" x14ac:dyDescent="0.3">
      <c r="A160" s="1532"/>
      <c r="B160" s="1552" t="s">
        <v>433</v>
      </c>
      <c r="C160" s="1558" t="s">
        <v>499</v>
      </c>
      <c r="D160" s="1559">
        <f>D157/C157-1</f>
        <v>0</v>
      </c>
      <c r="E160" s="1559">
        <f t="shared" ref="E160:F162" si="17">E157/D157-1</f>
        <v>0</v>
      </c>
      <c r="F160" s="1559">
        <f t="shared" si="17"/>
        <v>0</v>
      </c>
      <c r="G160" s="1532"/>
    </row>
    <row r="161" spans="1:7" ht="32.25" thickBot="1" x14ac:dyDescent="0.3">
      <c r="A161" s="1532"/>
      <c r="B161" s="1552" t="s">
        <v>434</v>
      </c>
      <c r="C161" s="1558" t="s">
        <v>499</v>
      </c>
      <c r="D161" s="1559">
        <f>D158/C158-1</f>
        <v>-1</v>
      </c>
      <c r="E161" s="1559" t="e">
        <f t="shared" si="17"/>
        <v>#DIV/0!</v>
      </c>
      <c r="F161" s="1559" t="e">
        <f t="shared" si="17"/>
        <v>#DIV/0!</v>
      </c>
      <c r="G161" s="1532"/>
    </row>
    <row r="162" spans="1:7" ht="32.25" thickBot="1" x14ac:dyDescent="0.3">
      <c r="A162" s="1532"/>
      <c r="B162" s="1552" t="s">
        <v>47</v>
      </c>
      <c r="C162" s="1558" t="s">
        <v>499</v>
      </c>
      <c r="D162" s="1559">
        <f>D159/C159-1</f>
        <v>-1</v>
      </c>
      <c r="E162" s="1559" t="e">
        <f t="shared" si="17"/>
        <v>#DIV/0!</v>
      </c>
      <c r="F162" s="1559" t="e">
        <f t="shared" si="17"/>
        <v>#DIV/0!</v>
      </c>
      <c r="G162" s="1532"/>
    </row>
    <row r="163" spans="1:7" ht="16.5" thickBot="1" x14ac:dyDescent="0.3">
      <c r="A163" s="1532"/>
      <c r="B163" s="3011" t="s">
        <v>2841</v>
      </c>
      <c r="C163" s="3012"/>
      <c r="D163" s="3012"/>
      <c r="E163" s="3012"/>
      <c r="F163" s="3013"/>
      <c r="G163" s="1532"/>
    </row>
    <row r="164" spans="1:7" ht="15.75" x14ac:dyDescent="0.25">
      <c r="A164" s="1532"/>
      <c r="B164" s="3009"/>
      <c r="C164" s="1553">
        <v>2023</v>
      </c>
      <c r="D164" s="1553">
        <v>2024</v>
      </c>
      <c r="E164" s="1553">
        <v>2025</v>
      </c>
      <c r="F164" s="1553">
        <v>2026</v>
      </c>
      <c r="G164" s="1532"/>
    </row>
    <row r="165" spans="1:7" ht="16.5" thickBot="1" x14ac:dyDescent="0.3">
      <c r="A165" s="1532"/>
      <c r="B165" s="3010"/>
      <c r="C165" s="1554" t="s">
        <v>22</v>
      </c>
      <c r="D165" s="1554" t="s">
        <v>23</v>
      </c>
      <c r="E165" s="1554" t="s">
        <v>23</v>
      </c>
      <c r="F165" s="1554" t="s">
        <v>23</v>
      </c>
      <c r="G165" s="1532"/>
    </row>
    <row r="166" spans="1:7" ht="20.25" customHeight="1" thickBot="1" x14ac:dyDescent="0.3">
      <c r="A166" s="1532"/>
      <c r="B166" s="1560" t="s">
        <v>452</v>
      </c>
      <c r="C166" s="1561">
        <v>0</v>
      </c>
      <c r="D166" s="1561">
        <v>0</v>
      </c>
      <c r="E166" s="1561">
        <v>0</v>
      </c>
      <c r="F166" s="1561">
        <v>0</v>
      </c>
      <c r="G166" s="1532"/>
    </row>
    <row r="167" spans="1:7" ht="23.25" customHeight="1" thickBot="1" x14ac:dyDescent="0.3">
      <c r="A167" s="1532"/>
      <c r="B167" s="1562" t="s">
        <v>437</v>
      </c>
      <c r="C167" s="1563">
        <v>0</v>
      </c>
      <c r="D167" s="1563">
        <v>0</v>
      </c>
      <c r="E167" s="1563">
        <v>0</v>
      </c>
      <c r="F167" s="1563">
        <v>0</v>
      </c>
      <c r="G167" s="1532"/>
    </row>
    <row r="168" spans="1:7" ht="16.5" thickBot="1" x14ac:dyDescent="0.3">
      <c r="A168" s="1532"/>
      <c r="B168" s="1562" t="s">
        <v>480</v>
      </c>
      <c r="C168" s="1563">
        <v>0</v>
      </c>
      <c r="D168" s="1563">
        <v>0</v>
      </c>
      <c r="E168" s="1563">
        <v>0</v>
      </c>
      <c r="F168" s="1563">
        <v>0</v>
      </c>
      <c r="G168" s="1532"/>
    </row>
    <row r="169" spans="1:7" ht="16.5" thickBot="1" x14ac:dyDescent="0.3">
      <c r="A169" s="1532"/>
      <c r="B169" s="1562" t="s">
        <v>454</v>
      </c>
      <c r="C169" s="1563">
        <v>0</v>
      </c>
      <c r="D169" s="1563">
        <v>0</v>
      </c>
      <c r="E169" s="1563">
        <v>0</v>
      </c>
      <c r="F169" s="1563">
        <v>0</v>
      </c>
      <c r="G169" s="1532"/>
    </row>
    <row r="170" spans="1:7" ht="15.75" customHeight="1" thickBot="1" x14ac:dyDescent="0.3">
      <c r="A170" s="1532"/>
      <c r="B170" s="1562" t="s">
        <v>455</v>
      </c>
      <c r="C170" s="1563">
        <v>0</v>
      </c>
      <c r="D170" s="1563">
        <v>0</v>
      </c>
      <c r="E170" s="1563">
        <v>0</v>
      </c>
      <c r="F170" s="1563">
        <v>0</v>
      </c>
      <c r="G170" s="1532"/>
    </row>
    <row r="171" spans="1:7" ht="16.5" thickBot="1" x14ac:dyDescent="0.3">
      <c r="A171" s="1532"/>
      <c r="B171" s="1560" t="s">
        <v>456</v>
      </c>
      <c r="C171" s="1573">
        <f>C172+C173+C174+C175</f>
        <v>18.584</v>
      </c>
      <c r="D171" s="1561">
        <f t="shared" ref="D171:F171" si="18">D172+D173+D174+D175</f>
        <v>0</v>
      </c>
      <c r="E171" s="1561">
        <f t="shared" si="18"/>
        <v>0</v>
      </c>
      <c r="F171" s="1561">
        <f t="shared" si="18"/>
        <v>0</v>
      </c>
      <c r="G171" s="1532"/>
    </row>
    <row r="172" spans="1:7" ht="16.5" thickBot="1" x14ac:dyDescent="0.3">
      <c r="A172" s="1532"/>
      <c r="B172" s="1562" t="s">
        <v>437</v>
      </c>
      <c r="C172" s="1574">
        <v>18.584</v>
      </c>
      <c r="D172" s="1575">
        <v>0</v>
      </c>
      <c r="E172" s="1563">
        <v>0</v>
      </c>
      <c r="F172" s="1563">
        <v>0</v>
      </c>
      <c r="G172" s="1532"/>
    </row>
    <row r="173" spans="1:7" ht="16.5" thickBot="1" x14ac:dyDescent="0.3">
      <c r="A173" s="1532"/>
      <c r="B173" s="1562" t="s">
        <v>480</v>
      </c>
      <c r="C173" s="1563">
        <v>0</v>
      </c>
      <c r="D173" s="1563">
        <v>0</v>
      </c>
      <c r="E173" s="1563">
        <v>0</v>
      </c>
      <c r="F173" s="1563">
        <v>0</v>
      </c>
      <c r="G173" s="1532"/>
    </row>
    <row r="174" spans="1:7" ht="16.5" thickBot="1" x14ac:dyDescent="0.3">
      <c r="A174" s="1532"/>
      <c r="B174" s="1562" t="s">
        <v>454</v>
      </c>
      <c r="C174" s="1563">
        <v>0</v>
      </c>
      <c r="D174" s="1563">
        <v>0</v>
      </c>
      <c r="E174" s="1563">
        <v>0</v>
      </c>
      <c r="F174" s="1563">
        <v>0</v>
      </c>
      <c r="G174" s="1532"/>
    </row>
    <row r="175" spans="1:7" ht="16.5" thickBot="1" x14ac:dyDescent="0.3">
      <c r="A175" s="1532"/>
      <c r="B175" s="1562" t="s">
        <v>455</v>
      </c>
      <c r="C175" s="1563">
        <v>0</v>
      </c>
      <c r="D175" s="1563">
        <v>0</v>
      </c>
      <c r="E175" s="1563">
        <v>0</v>
      </c>
      <c r="F175" s="1563">
        <v>0</v>
      </c>
      <c r="G175" s="1532"/>
    </row>
    <row r="176" spans="1:7" ht="32.25" thickBot="1" x14ac:dyDescent="0.3">
      <c r="A176" s="1532"/>
      <c r="B176" s="1564" t="s">
        <v>468</v>
      </c>
      <c r="C176" s="1574">
        <f>C166+C171</f>
        <v>18.584</v>
      </c>
      <c r="D176" s="1563">
        <f t="shared" ref="D176:F176" si="19">D166+D171</f>
        <v>0</v>
      </c>
      <c r="E176" s="1563">
        <f t="shared" si="19"/>
        <v>0</v>
      </c>
      <c r="F176" s="1563">
        <f t="shared" si="19"/>
        <v>0</v>
      </c>
      <c r="G176" s="1532"/>
    </row>
    <row r="177" spans="1:7" ht="37.5" customHeight="1" thickBot="1" x14ac:dyDescent="0.3">
      <c r="A177" s="1532"/>
      <c r="B177" s="1576" t="s">
        <v>458</v>
      </c>
      <c r="C177" s="3014" t="str">
        <f>E151</f>
        <v>M870326</v>
      </c>
      <c r="D177" s="3015"/>
      <c r="E177" s="3015"/>
      <c r="F177" s="3016"/>
      <c r="G177" s="1532"/>
    </row>
    <row r="178" spans="1:7" ht="33.75" customHeight="1" thickBot="1" x14ac:dyDescent="0.3">
      <c r="A178" s="1532"/>
      <c r="B178" s="1567" t="s">
        <v>516</v>
      </c>
      <c r="C178" s="3014" t="s">
        <v>2842</v>
      </c>
      <c r="D178" s="3017"/>
      <c r="E178" s="3015"/>
      <c r="F178" s="3016"/>
      <c r="G178" s="1532"/>
    </row>
    <row r="179" spans="1:7" ht="32.25" thickBot="1" x14ac:dyDescent="0.3">
      <c r="A179" s="1532"/>
      <c r="B179" s="1550" t="s">
        <v>589</v>
      </c>
      <c r="C179" s="1568"/>
      <c r="D179" s="1569" t="s">
        <v>449</v>
      </c>
      <c r="E179" s="3018" t="s">
        <v>2843</v>
      </c>
      <c r="F179" s="3019"/>
      <c r="G179" s="1532"/>
    </row>
    <row r="180" spans="1:7" ht="16.5" thickBot="1" x14ac:dyDescent="0.3">
      <c r="A180" s="1532"/>
      <c r="B180" s="1570"/>
      <c r="C180" s="3014"/>
      <c r="D180" s="3020"/>
      <c r="E180" s="3015"/>
      <c r="F180" s="3016"/>
      <c r="G180" s="1532"/>
    </row>
    <row r="181" spans="1:7" ht="23.25" customHeight="1" thickBot="1" x14ac:dyDescent="0.3">
      <c r="A181" s="1532"/>
      <c r="B181" s="1552" t="s">
        <v>427</v>
      </c>
      <c r="C181" s="3003" t="s">
        <v>2844</v>
      </c>
      <c r="D181" s="3004"/>
      <c r="E181" s="3004"/>
      <c r="F181" s="3005"/>
      <c r="G181" s="1532"/>
    </row>
    <row r="182" spans="1:7" ht="12.75" customHeight="1" thickBot="1" x14ac:dyDescent="0.3">
      <c r="A182" s="1532"/>
      <c r="B182" s="1552" t="s">
        <v>21</v>
      </c>
      <c r="C182" s="3006" t="s">
        <v>2835</v>
      </c>
      <c r="D182" s="3007"/>
      <c r="E182" s="3007"/>
      <c r="F182" s="3008"/>
      <c r="G182" s="1532"/>
    </row>
    <row r="183" spans="1:7" ht="26.25" customHeight="1" x14ac:dyDescent="0.25">
      <c r="A183" s="1532"/>
      <c r="B183" s="3009"/>
      <c r="C183" s="1553">
        <v>2023</v>
      </c>
      <c r="D183" s="1553">
        <v>2024</v>
      </c>
      <c r="E183" s="1553">
        <v>2025</v>
      </c>
      <c r="F183" s="1553">
        <v>2026</v>
      </c>
      <c r="G183" s="1532"/>
    </row>
    <row r="184" spans="1:7" ht="26.25" customHeight="1" thickBot="1" x14ac:dyDescent="0.3">
      <c r="A184" s="1532"/>
      <c r="B184" s="3010"/>
      <c r="C184" s="1554" t="s">
        <v>22</v>
      </c>
      <c r="D184" s="1554" t="s">
        <v>23</v>
      </c>
      <c r="E184" s="1554" t="s">
        <v>23</v>
      </c>
      <c r="F184" s="1554" t="s">
        <v>23</v>
      </c>
      <c r="G184" s="1532"/>
    </row>
    <row r="185" spans="1:7" ht="22.5" customHeight="1" thickBot="1" x14ac:dyDescent="0.3">
      <c r="A185" s="1532"/>
      <c r="B185" s="1552" t="s">
        <v>33</v>
      </c>
      <c r="C185" s="1557">
        <v>1</v>
      </c>
      <c r="D185" s="1557">
        <v>1</v>
      </c>
      <c r="E185" s="1557">
        <v>1</v>
      </c>
      <c r="F185" s="1557">
        <v>1</v>
      </c>
      <c r="G185" s="1532"/>
    </row>
    <row r="186" spans="1:7" ht="15.75" customHeight="1" thickBot="1" x14ac:dyDescent="0.3">
      <c r="A186" s="1532"/>
      <c r="B186" s="1552" t="s">
        <v>431</v>
      </c>
      <c r="C186" s="1572">
        <f>85.276+54.328</f>
        <v>139.60399999999998</v>
      </c>
      <c r="D186" s="1557">
        <v>0</v>
      </c>
      <c r="E186" s="1557">
        <v>0</v>
      </c>
      <c r="F186" s="1557">
        <v>0</v>
      </c>
      <c r="G186" s="1532"/>
    </row>
    <row r="187" spans="1:7" ht="32.25" thickBot="1" x14ac:dyDescent="0.3">
      <c r="A187" s="1532"/>
      <c r="B187" s="1552" t="s">
        <v>432</v>
      </c>
      <c r="C187" s="1572">
        <f>C186</f>
        <v>139.60399999999998</v>
      </c>
      <c r="D187" s="1572">
        <f t="shared" ref="D187:F187" si="20">D186</f>
        <v>0</v>
      </c>
      <c r="E187" s="1572">
        <f t="shared" si="20"/>
        <v>0</v>
      </c>
      <c r="F187" s="1572">
        <f t="shared" si="20"/>
        <v>0</v>
      </c>
      <c r="G187" s="1532"/>
    </row>
    <row r="188" spans="1:7" ht="15.75" customHeight="1" thickBot="1" x14ac:dyDescent="0.3">
      <c r="A188" s="1532"/>
      <c r="B188" s="1552" t="s">
        <v>433</v>
      </c>
      <c r="C188" s="1558" t="s">
        <v>499</v>
      </c>
      <c r="D188" s="1559">
        <f>D185/C185-1</f>
        <v>0</v>
      </c>
      <c r="E188" s="1559">
        <f t="shared" ref="E188:F190" si="21">E185/D185-1</f>
        <v>0</v>
      </c>
      <c r="F188" s="1559">
        <f t="shared" si="21"/>
        <v>0</v>
      </c>
      <c r="G188" s="1532"/>
    </row>
    <row r="189" spans="1:7" ht="32.25" thickBot="1" x14ac:dyDescent="0.3">
      <c r="A189" s="1532"/>
      <c r="B189" s="1552" t="s">
        <v>434</v>
      </c>
      <c r="C189" s="1558" t="s">
        <v>499</v>
      </c>
      <c r="D189" s="1559">
        <f>D186/C186-1</f>
        <v>-1</v>
      </c>
      <c r="E189" s="1559" t="e">
        <f t="shared" si="21"/>
        <v>#DIV/0!</v>
      </c>
      <c r="F189" s="1559" t="e">
        <f t="shared" si="21"/>
        <v>#DIV/0!</v>
      </c>
      <c r="G189" s="1532"/>
    </row>
    <row r="190" spans="1:7" ht="32.25" thickBot="1" x14ac:dyDescent="0.3">
      <c r="A190" s="1532"/>
      <c r="B190" s="1552" t="s">
        <v>47</v>
      </c>
      <c r="C190" s="1558" t="s">
        <v>499</v>
      </c>
      <c r="D190" s="1559">
        <f>D187/C187-1</f>
        <v>-1</v>
      </c>
      <c r="E190" s="1559" t="e">
        <f t="shared" si="21"/>
        <v>#DIV/0!</v>
      </c>
      <c r="F190" s="1559" t="e">
        <f t="shared" si="21"/>
        <v>#DIV/0!</v>
      </c>
      <c r="G190" s="1532"/>
    </row>
    <row r="191" spans="1:7" ht="16.5" thickBot="1" x14ac:dyDescent="0.3">
      <c r="A191" s="1532"/>
      <c r="B191" s="3011" t="s">
        <v>2845</v>
      </c>
      <c r="C191" s="3012"/>
      <c r="D191" s="3012"/>
      <c r="E191" s="3012"/>
      <c r="F191" s="3013"/>
      <c r="G191" s="1532"/>
    </row>
    <row r="192" spans="1:7" ht="15.75" x14ac:dyDescent="0.25">
      <c r="A192" s="1532"/>
      <c r="B192" s="3009"/>
      <c r="C192" s="1553">
        <v>2023</v>
      </c>
      <c r="D192" s="1553">
        <v>2024</v>
      </c>
      <c r="E192" s="1553">
        <v>2025</v>
      </c>
      <c r="F192" s="1553">
        <v>2026</v>
      </c>
      <c r="G192" s="1532"/>
    </row>
    <row r="193" spans="1:7" ht="16.5" thickBot="1" x14ac:dyDescent="0.3">
      <c r="A193" s="1532"/>
      <c r="B193" s="3010"/>
      <c r="C193" s="1554" t="s">
        <v>22</v>
      </c>
      <c r="D193" s="1554" t="s">
        <v>23</v>
      </c>
      <c r="E193" s="1554" t="s">
        <v>23</v>
      </c>
      <c r="F193" s="1554" t="s">
        <v>23</v>
      </c>
      <c r="G193" s="1532"/>
    </row>
    <row r="194" spans="1:7" ht="20.25" customHeight="1" thickBot="1" x14ac:dyDescent="0.3">
      <c r="A194" s="1532"/>
      <c r="B194" s="1560" t="s">
        <v>452</v>
      </c>
      <c r="C194" s="1573">
        <f>C195+C196+C197+C198</f>
        <v>139.60399999999998</v>
      </c>
      <c r="D194" s="1561">
        <v>0</v>
      </c>
      <c r="E194" s="1561">
        <v>0</v>
      </c>
      <c r="F194" s="1561">
        <v>0</v>
      </c>
      <c r="G194" s="1532"/>
    </row>
    <row r="195" spans="1:7" ht="23.25" customHeight="1" thickBot="1" x14ac:dyDescent="0.3">
      <c r="A195" s="1532"/>
      <c r="B195" s="1562" t="s">
        <v>437</v>
      </c>
      <c r="C195" s="1574">
        <f>85.276+54.328</f>
        <v>139.60399999999998</v>
      </c>
      <c r="D195" s="1563">
        <v>0</v>
      </c>
      <c r="E195" s="1563">
        <v>0</v>
      </c>
      <c r="F195" s="1563">
        <v>0</v>
      </c>
      <c r="G195" s="1532"/>
    </row>
    <row r="196" spans="1:7" ht="16.5" thickBot="1" x14ac:dyDescent="0.3">
      <c r="A196" s="1532"/>
      <c r="B196" s="1562" t="s">
        <v>480</v>
      </c>
      <c r="C196" s="1563">
        <v>0</v>
      </c>
      <c r="D196" s="1563">
        <v>0</v>
      </c>
      <c r="E196" s="1563">
        <v>0</v>
      </c>
      <c r="F196" s="1563">
        <v>0</v>
      </c>
      <c r="G196" s="1532"/>
    </row>
    <row r="197" spans="1:7" ht="16.5" thickBot="1" x14ac:dyDescent="0.3">
      <c r="A197" s="1532"/>
      <c r="B197" s="1562" t="s">
        <v>454</v>
      </c>
      <c r="C197" s="1563">
        <v>0</v>
      </c>
      <c r="D197" s="1563">
        <v>0</v>
      </c>
      <c r="E197" s="1563">
        <v>0</v>
      </c>
      <c r="F197" s="1563">
        <v>0</v>
      </c>
      <c r="G197" s="1532"/>
    </row>
    <row r="198" spans="1:7" ht="15.75" customHeight="1" thickBot="1" x14ac:dyDescent="0.3">
      <c r="A198" s="1532"/>
      <c r="B198" s="1562" t="s">
        <v>455</v>
      </c>
      <c r="C198" s="1563">
        <v>0</v>
      </c>
      <c r="D198" s="1563">
        <v>0</v>
      </c>
      <c r="E198" s="1563">
        <v>0</v>
      </c>
      <c r="F198" s="1563">
        <v>0</v>
      </c>
      <c r="G198" s="1532"/>
    </row>
    <row r="199" spans="1:7" ht="16.5" thickBot="1" x14ac:dyDescent="0.3">
      <c r="A199" s="1532"/>
      <c r="B199" s="1560" t="s">
        <v>456</v>
      </c>
      <c r="C199" s="1561">
        <f>C200+C201+C202+C203</f>
        <v>0</v>
      </c>
      <c r="D199" s="1561">
        <f t="shared" ref="D199:F199" si="22">D200+D201+D202+D203</f>
        <v>0</v>
      </c>
      <c r="E199" s="1561">
        <f t="shared" si="22"/>
        <v>0</v>
      </c>
      <c r="F199" s="1561">
        <f t="shared" si="22"/>
        <v>0</v>
      </c>
      <c r="G199" s="1532"/>
    </row>
    <row r="200" spans="1:7" ht="16.5" thickBot="1" x14ac:dyDescent="0.3">
      <c r="A200" s="1532"/>
      <c r="B200" s="1562" t="s">
        <v>437</v>
      </c>
      <c r="C200" s="1563">
        <v>0</v>
      </c>
      <c r="D200" s="1575">
        <v>0</v>
      </c>
      <c r="E200" s="1563">
        <v>0</v>
      </c>
      <c r="F200" s="1563">
        <v>0</v>
      </c>
      <c r="G200" s="1532"/>
    </row>
    <row r="201" spans="1:7" ht="16.5" thickBot="1" x14ac:dyDescent="0.3">
      <c r="A201" s="1532"/>
      <c r="B201" s="1562" t="s">
        <v>480</v>
      </c>
      <c r="C201" s="1563">
        <v>0</v>
      </c>
      <c r="D201" s="1563">
        <v>0</v>
      </c>
      <c r="E201" s="1563">
        <v>0</v>
      </c>
      <c r="F201" s="1563">
        <v>0</v>
      </c>
      <c r="G201" s="1532"/>
    </row>
    <row r="202" spans="1:7" ht="16.5" thickBot="1" x14ac:dyDescent="0.3">
      <c r="A202" s="1532"/>
      <c r="B202" s="1562" t="s">
        <v>454</v>
      </c>
      <c r="C202" s="1563">
        <v>0</v>
      </c>
      <c r="D202" s="1563">
        <v>0</v>
      </c>
      <c r="E202" s="1563">
        <v>0</v>
      </c>
      <c r="F202" s="1563">
        <v>0</v>
      </c>
      <c r="G202" s="1532"/>
    </row>
    <row r="203" spans="1:7" ht="16.5" thickBot="1" x14ac:dyDescent="0.3">
      <c r="A203" s="1532"/>
      <c r="B203" s="1562" t="s">
        <v>455</v>
      </c>
      <c r="C203" s="1563">
        <v>0</v>
      </c>
      <c r="D203" s="1563">
        <v>0</v>
      </c>
      <c r="E203" s="1563">
        <v>0</v>
      </c>
      <c r="F203" s="1563">
        <v>0</v>
      </c>
      <c r="G203" s="1532"/>
    </row>
    <row r="204" spans="1:7" ht="32.25" thickBot="1" x14ac:dyDescent="0.3">
      <c r="A204" s="1532"/>
      <c r="B204" s="1564" t="s">
        <v>474</v>
      </c>
      <c r="C204" s="1574">
        <f>C194+C199</f>
        <v>139.60399999999998</v>
      </c>
      <c r="D204" s="1563">
        <f t="shared" ref="D204:F204" si="23">D194+D199</f>
        <v>0</v>
      </c>
      <c r="E204" s="1563">
        <f t="shared" si="23"/>
        <v>0</v>
      </c>
      <c r="F204" s="1563">
        <f t="shared" si="23"/>
        <v>0</v>
      </c>
      <c r="G204" s="1532"/>
    </row>
    <row r="205" spans="1:7" ht="37.5" customHeight="1" thickBot="1" x14ac:dyDescent="0.3">
      <c r="A205" s="1532"/>
      <c r="B205" s="1576" t="s">
        <v>458</v>
      </c>
      <c r="C205" s="3014" t="str">
        <f>E179</f>
        <v>M870057</v>
      </c>
      <c r="D205" s="3015"/>
      <c r="E205" s="3015"/>
      <c r="F205" s="3016"/>
      <c r="G205" s="1532"/>
    </row>
    <row r="206" spans="1:7" ht="33.75" customHeight="1" thickBot="1" x14ac:dyDescent="0.3">
      <c r="A206" s="1532"/>
      <c r="B206" s="1567" t="s">
        <v>516</v>
      </c>
      <c r="C206" s="3014" t="s">
        <v>2105</v>
      </c>
      <c r="D206" s="3017"/>
      <c r="E206" s="3015"/>
      <c r="F206" s="3016"/>
      <c r="G206" s="1532"/>
    </row>
    <row r="207" spans="1:7" ht="32.25" thickBot="1" x14ac:dyDescent="0.3">
      <c r="A207" s="1532"/>
      <c r="B207" s="1550" t="s">
        <v>864</v>
      </c>
      <c r="C207" s="1568"/>
      <c r="D207" s="1569" t="s">
        <v>449</v>
      </c>
      <c r="E207" s="3018" t="s">
        <v>577</v>
      </c>
      <c r="F207" s="3019"/>
      <c r="G207" s="1532"/>
    </row>
    <row r="208" spans="1:7" ht="16.5" thickBot="1" x14ac:dyDescent="0.3">
      <c r="A208" s="1532"/>
      <c r="B208" s="1570"/>
      <c r="C208" s="3014"/>
      <c r="D208" s="3020"/>
      <c r="E208" s="3015"/>
      <c r="F208" s="3016"/>
      <c r="G208" s="1532"/>
    </row>
    <row r="209" spans="1:7" ht="30.75" customHeight="1" thickBot="1" x14ac:dyDescent="0.3">
      <c r="A209" s="1532"/>
      <c r="B209" s="1552" t="s">
        <v>427</v>
      </c>
      <c r="C209" s="3003" t="s">
        <v>2846</v>
      </c>
      <c r="D209" s="3004"/>
      <c r="E209" s="3004"/>
      <c r="F209" s="3005"/>
      <c r="G209" s="1532"/>
    </row>
    <row r="210" spans="1:7" ht="16.5" thickBot="1" x14ac:dyDescent="0.3">
      <c r="A210" s="1532"/>
      <c r="B210" s="1552" t="s">
        <v>21</v>
      </c>
      <c r="C210" s="3006" t="s">
        <v>2835</v>
      </c>
      <c r="D210" s="3007"/>
      <c r="E210" s="3007"/>
      <c r="F210" s="3008"/>
      <c r="G210" s="1532"/>
    </row>
    <row r="211" spans="1:7" ht="26.25" customHeight="1" x14ac:dyDescent="0.25">
      <c r="A211" s="1532"/>
      <c r="B211" s="3009"/>
      <c r="C211" s="1553">
        <v>2023</v>
      </c>
      <c r="D211" s="1553">
        <v>2024</v>
      </c>
      <c r="E211" s="1553">
        <v>2025</v>
      </c>
      <c r="F211" s="1553">
        <v>2026</v>
      </c>
      <c r="G211" s="1532"/>
    </row>
    <row r="212" spans="1:7" ht="26.25" customHeight="1" thickBot="1" x14ac:dyDescent="0.3">
      <c r="A212" s="1532"/>
      <c r="B212" s="3010"/>
      <c r="C212" s="1554" t="s">
        <v>22</v>
      </c>
      <c r="D212" s="1554" t="s">
        <v>23</v>
      </c>
      <c r="E212" s="1554" t="s">
        <v>23</v>
      </c>
      <c r="F212" s="1554" t="s">
        <v>23</v>
      </c>
      <c r="G212" s="1532"/>
    </row>
    <row r="213" spans="1:7" ht="22.5" customHeight="1" thickBot="1" x14ac:dyDescent="0.3">
      <c r="A213" s="1532"/>
      <c r="B213" s="1552" t="s">
        <v>33</v>
      </c>
      <c r="C213" s="1557">
        <v>1</v>
      </c>
      <c r="D213" s="1557">
        <v>1</v>
      </c>
      <c r="E213" s="1557">
        <v>1</v>
      </c>
      <c r="F213" s="1557">
        <v>1</v>
      </c>
      <c r="G213" s="1532"/>
    </row>
    <row r="214" spans="1:7" ht="15.75" customHeight="1" thickBot="1" x14ac:dyDescent="0.3">
      <c r="A214" s="1532"/>
      <c r="B214" s="1552" t="s">
        <v>431</v>
      </c>
      <c r="C214" s="1572">
        <v>2709.1309999999999</v>
      </c>
      <c r="D214" s="1557">
        <v>0</v>
      </c>
      <c r="E214" s="1557">
        <v>0</v>
      </c>
      <c r="F214" s="1557">
        <v>0</v>
      </c>
      <c r="G214" s="1532"/>
    </row>
    <row r="215" spans="1:7" ht="32.25" thickBot="1" x14ac:dyDescent="0.3">
      <c r="A215" s="1532"/>
      <c r="B215" s="1552" t="s">
        <v>432</v>
      </c>
      <c r="C215" s="1572">
        <f>C214</f>
        <v>2709.1309999999999</v>
      </c>
      <c r="D215" s="1572">
        <f t="shared" ref="D215:F215" si="24">D214</f>
        <v>0</v>
      </c>
      <c r="E215" s="1572">
        <f t="shared" si="24"/>
        <v>0</v>
      </c>
      <c r="F215" s="1572">
        <f t="shared" si="24"/>
        <v>0</v>
      </c>
      <c r="G215" s="1532"/>
    </row>
    <row r="216" spans="1:7" ht="15.75" customHeight="1" thickBot="1" x14ac:dyDescent="0.3">
      <c r="A216" s="1532"/>
      <c r="B216" s="1552" t="s">
        <v>433</v>
      </c>
      <c r="C216" s="1558" t="s">
        <v>499</v>
      </c>
      <c r="D216" s="1559">
        <f>D213/C213-1</f>
        <v>0</v>
      </c>
      <c r="E216" s="1559">
        <f t="shared" ref="E216:F218" si="25">E213/D213-1</f>
        <v>0</v>
      </c>
      <c r="F216" s="1559">
        <f t="shared" si="25"/>
        <v>0</v>
      </c>
      <c r="G216" s="1532"/>
    </row>
    <row r="217" spans="1:7" ht="32.25" thickBot="1" x14ac:dyDescent="0.3">
      <c r="A217" s="1532"/>
      <c r="B217" s="1552" t="s">
        <v>434</v>
      </c>
      <c r="C217" s="1558" t="s">
        <v>499</v>
      </c>
      <c r="D217" s="1559">
        <f>D214/C214-1</f>
        <v>-1</v>
      </c>
      <c r="E217" s="1559" t="e">
        <f t="shared" si="25"/>
        <v>#DIV/0!</v>
      </c>
      <c r="F217" s="1559" t="e">
        <f t="shared" si="25"/>
        <v>#DIV/0!</v>
      </c>
      <c r="G217" s="1532"/>
    </row>
    <row r="218" spans="1:7" ht="32.25" thickBot="1" x14ac:dyDescent="0.3">
      <c r="A218" s="1532"/>
      <c r="B218" s="1552" t="s">
        <v>47</v>
      </c>
      <c r="C218" s="1558" t="s">
        <v>499</v>
      </c>
      <c r="D218" s="1559">
        <f>D215/C215-1</f>
        <v>-1</v>
      </c>
      <c r="E218" s="1559" t="e">
        <f t="shared" si="25"/>
        <v>#DIV/0!</v>
      </c>
      <c r="F218" s="1559" t="e">
        <f t="shared" si="25"/>
        <v>#DIV/0!</v>
      </c>
      <c r="G218" s="1532"/>
    </row>
    <row r="219" spans="1:7" ht="16.5" thickBot="1" x14ac:dyDescent="0.3">
      <c r="A219" s="1532"/>
      <c r="B219" s="3011" t="s">
        <v>2847</v>
      </c>
      <c r="C219" s="3012"/>
      <c r="D219" s="3012"/>
      <c r="E219" s="3012"/>
      <c r="F219" s="3013"/>
      <c r="G219" s="1532"/>
    </row>
    <row r="220" spans="1:7" ht="15.75" x14ac:dyDescent="0.25">
      <c r="A220" s="1532"/>
      <c r="B220" s="3009"/>
      <c r="C220" s="1553">
        <v>2023</v>
      </c>
      <c r="D220" s="1553">
        <v>2024</v>
      </c>
      <c r="E220" s="1553">
        <v>2025</v>
      </c>
      <c r="F220" s="1553">
        <v>2026</v>
      </c>
      <c r="G220" s="1532"/>
    </row>
    <row r="221" spans="1:7" ht="16.5" thickBot="1" x14ac:dyDescent="0.3">
      <c r="A221" s="1532"/>
      <c r="B221" s="3010"/>
      <c r="C221" s="1554" t="s">
        <v>22</v>
      </c>
      <c r="D221" s="1554" t="s">
        <v>23</v>
      </c>
      <c r="E221" s="1554" t="s">
        <v>23</v>
      </c>
      <c r="F221" s="1554" t="s">
        <v>23</v>
      </c>
      <c r="G221" s="1532"/>
    </row>
    <row r="222" spans="1:7" ht="20.25" customHeight="1" thickBot="1" x14ac:dyDescent="0.3">
      <c r="A222" s="1532"/>
      <c r="B222" s="1560" t="s">
        <v>452</v>
      </c>
      <c r="C222" s="1573">
        <f>C223+C224+C225+C226</f>
        <v>0</v>
      </c>
      <c r="D222" s="1561">
        <v>0</v>
      </c>
      <c r="E222" s="1561">
        <v>0</v>
      </c>
      <c r="F222" s="1561">
        <v>0</v>
      </c>
      <c r="G222" s="1532"/>
    </row>
    <row r="223" spans="1:7" ht="23.25" customHeight="1" thickBot="1" x14ac:dyDescent="0.3">
      <c r="A223" s="1532"/>
      <c r="B223" s="1562" t="s">
        <v>437</v>
      </c>
      <c r="C223" s="1574">
        <v>0</v>
      </c>
      <c r="D223" s="1563">
        <v>0</v>
      </c>
      <c r="E223" s="1563">
        <v>0</v>
      </c>
      <c r="F223" s="1563">
        <v>0</v>
      </c>
      <c r="G223" s="1532"/>
    </row>
    <row r="224" spans="1:7" ht="16.5" thickBot="1" x14ac:dyDescent="0.3">
      <c r="A224" s="1532"/>
      <c r="B224" s="1562" t="s">
        <v>480</v>
      </c>
      <c r="C224" s="1563">
        <v>0</v>
      </c>
      <c r="D224" s="1563">
        <v>0</v>
      </c>
      <c r="E224" s="1563">
        <v>0</v>
      </c>
      <c r="F224" s="1563">
        <v>0</v>
      </c>
      <c r="G224" s="1532"/>
    </row>
    <row r="225" spans="1:7" ht="16.5" thickBot="1" x14ac:dyDescent="0.3">
      <c r="A225" s="1532"/>
      <c r="B225" s="1562" t="s">
        <v>454</v>
      </c>
      <c r="C225" s="1563">
        <v>0</v>
      </c>
      <c r="D225" s="1563">
        <v>0</v>
      </c>
      <c r="E225" s="1563">
        <v>0</v>
      </c>
      <c r="F225" s="1563">
        <v>0</v>
      </c>
      <c r="G225" s="1532"/>
    </row>
    <row r="226" spans="1:7" ht="15.75" customHeight="1" thickBot="1" x14ac:dyDescent="0.3">
      <c r="A226" s="1532"/>
      <c r="B226" s="1562" t="s">
        <v>455</v>
      </c>
      <c r="C226" s="1563">
        <v>0</v>
      </c>
      <c r="D226" s="1563">
        <v>0</v>
      </c>
      <c r="E226" s="1563">
        <v>0</v>
      </c>
      <c r="F226" s="1563">
        <v>0</v>
      </c>
      <c r="G226" s="1532"/>
    </row>
    <row r="227" spans="1:7" ht="16.5" thickBot="1" x14ac:dyDescent="0.3">
      <c r="A227" s="1532"/>
      <c r="B227" s="1560" t="s">
        <v>456</v>
      </c>
      <c r="C227" s="1573">
        <f>C228+C229+C230+C231</f>
        <v>2709.1309999999999</v>
      </c>
      <c r="D227" s="1561">
        <f t="shared" ref="D227:F227" si="26">D228+D229+D230+D231</f>
        <v>0</v>
      </c>
      <c r="E227" s="1561">
        <f t="shared" si="26"/>
        <v>0</v>
      </c>
      <c r="F227" s="1561">
        <f t="shared" si="26"/>
        <v>0</v>
      </c>
      <c r="G227" s="1532"/>
    </row>
    <row r="228" spans="1:7" ht="16.5" thickBot="1" x14ac:dyDescent="0.3">
      <c r="A228" s="1532"/>
      <c r="B228" s="1562" t="s">
        <v>437</v>
      </c>
      <c r="C228" s="1574">
        <v>2709.1309999999999</v>
      </c>
      <c r="D228" s="1575">
        <v>0</v>
      </c>
      <c r="E228" s="1563">
        <v>0</v>
      </c>
      <c r="F228" s="1563">
        <v>0</v>
      </c>
      <c r="G228" s="1532"/>
    </row>
    <row r="229" spans="1:7" ht="16.5" thickBot="1" x14ac:dyDescent="0.3">
      <c r="A229" s="1532"/>
      <c r="B229" s="1562" t="s">
        <v>480</v>
      </c>
      <c r="C229" s="1563">
        <v>0</v>
      </c>
      <c r="D229" s="1563">
        <v>0</v>
      </c>
      <c r="E229" s="1563">
        <v>0</v>
      </c>
      <c r="F229" s="1563">
        <v>0</v>
      </c>
      <c r="G229" s="1532"/>
    </row>
    <row r="230" spans="1:7" ht="16.5" thickBot="1" x14ac:dyDescent="0.3">
      <c r="A230" s="1532"/>
      <c r="B230" s="1562" t="s">
        <v>454</v>
      </c>
      <c r="C230" s="1563">
        <v>0</v>
      </c>
      <c r="D230" s="1563">
        <v>0</v>
      </c>
      <c r="E230" s="1563">
        <v>0</v>
      </c>
      <c r="F230" s="1563">
        <v>0</v>
      </c>
      <c r="G230" s="1532"/>
    </row>
    <row r="231" spans="1:7" ht="16.5" thickBot="1" x14ac:dyDescent="0.3">
      <c r="A231" s="1532"/>
      <c r="B231" s="1562" t="s">
        <v>455</v>
      </c>
      <c r="C231" s="1563">
        <v>0</v>
      </c>
      <c r="D231" s="1563">
        <v>0</v>
      </c>
      <c r="E231" s="1563">
        <v>0</v>
      </c>
      <c r="F231" s="1563">
        <v>0</v>
      </c>
      <c r="G231" s="1532"/>
    </row>
    <row r="232" spans="1:7" ht="32.25" thickBot="1" x14ac:dyDescent="0.3">
      <c r="A232" s="1532"/>
      <c r="B232" s="1564" t="s">
        <v>1034</v>
      </c>
      <c r="C232" s="1574">
        <f>C222+C227</f>
        <v>2709.1309999999999</v>
      </c>
      <c r="D232" s="1563">
        <f t="shared" ref="D232:F232" si="27">D222+D227</f>
        <v>0</v>
      </c>
      <c r="E232" s="1563">
        <f t="shared" si="27"/>
        <v>0</v>
      </c>
      <c r="F232" s="1563">
        <f t="shared" si="27"/>
        <v>0</v>
      </c>
      <c r="G232" s="1532"/>
    </row>
    <row r="233" spans="1:7" ht="37.5" customHeight="1" thickBot="1" x14ac:dyDescent="0.3">
      <c r="A233" s="1532"/>
      <c r="B233" s="1576" t="s">
        <v>458</v>
      </c>
      <c r="C233" s="3014" t="str">
        <f>E207</f>
        <v>M870036</v>
      </c>
      <c r="D233" s="3015"/>
      <c r="E233" s="3015"/>
      <c r="F233" s="3016"/>
      <c r="G233" s="1532"/>
    </row>
    <row r="234" spans="1:7" ht="33.75" customHeight="1" thickBot="1" x14ac:dyDescent="0.3">
      <c r="A234" s="1532"/>
      <c r="B234" s="1567" t="s">
        <v>516</v>
      </c>
      <c r="C234" s="3014" t="s">
        <v>2848</v>
      </c>
      <c r="D234" s="3017"/>
      <c r="E234" s="3015"/>
      <c r="F234" s="3016"/>
      <c r="G234" s="1532"/>
    </row>
    <row r="235" spans="1:7" ht="32.25" thickBot="1" x14ac:dyDescent="0.3">
      <c r="A235" s="1532"/>
      <c r="B235" s="1550" t="s">
        <v>869</v>
      </c>
      <c r="C235" s="1568"/>
      <c r="D235" s="1569" t="s">
        <v>449</v>
      </c>
      <c r="E235" s="3018" t="s">
        <v>626</v>
      </c>
      <c r="F235" s="3019"/>
      <c r="G235" s="1532"/>
    </row>
    <row r="236" spans="1:7" ht="16.5" thickBot="1" x14ac:dyDescent="0.3">
      <c r="A236" s="1532"/>
      <c r="B236" s="1570"/>
      <c r="C236" s="3014"/>
      <c r="D236" s="3020"/>
      <c r="E236" s="3015"/>
      <c r="F236" s="3016"/>
      <c r="G236" s="1532"/>
    </row>
    <row r="237" spans="1:7" ht="30.75" customHeight="1" thickBot="1" x14ac:dyDescent="0.3">
      <c r="A237" s="1532"/>
      <c r="B237" s="1552" t="s">
        <v>427</v>
      </c>
      <c r="C237" s="3003" t="s">
        <v>2848</v>
      </c>
      <c r="D237" s="3004"/>
      <c r="E237" s="3004"/>
      <c r="F237" s="3005"/>
      <c r="G237" s="1532"/>
    </row>
    <row r="238" spans="1:7" ht="16.5" thickBot="1" x14ac:dyDescent="0.3">
      <c r="A238" s="1532"/>
      <c r="B238" s="1552" t="s">
        <v>21</v>
      </c>
      <c r="C238" s="3006" t="s">
        <v>2835</v>
      </c>
      <c r="D238" s="3007"/>
      <c r="E238" s="3007"/>
      <c r="F238" s="3008"/>
      <c r="G238" s="1532"/>
    </row>
    <row r="239" spans="1:7" ht="26.25" customHeight="1" x14ac:dyDescent="0.25">
      <c r="A239" s="1532"/>
      <c r="B239" s="3009"/>
      <c r="C239" s="1553">
        <v>2023</v>
      </c>
      <c r="D239" s="1553">
        <v>2024</v>
      </c>
      <c r="E239" s="1553">
        <v>2025</v>
      </c>
      <c r="F239" s="1553">
        <v>2026</v>
      </c>
      <c r="G239" s="1532"/>
    </row>
    <row r="240" spans="1:7" ht="26.25" customHeight="1" thickBot="1" x14ac:dyDescent="0.3">
      <c r="A240" s="1532"/>
      <c r="B240" s="3010"/>
      <c r="C240" s="1554" t="s">
        <v>22</v>
      </c>
      <c r="D240" s="1554" t="s">
        <v>23</v>
      </c>
      <c r="E240" s="1554" t="s">
        <v>23</v>
      </c>
      <c r="F240" s="1554" t="s">
        <v>23</v>
      </c>
      <c r="G240" s="1532"/>
    </row>
    <row r="241" spans="1:7" ht="22.5" customHeight="1" thickBot="1" x14ac:dyDescent="0.3">
      <c r="A241" s="1532"/>
      <c r="B241" s="1552" t="s">
        <v>33</v>
      </c>
      <c r="C241" s="1557">
        <v>1</v>
      </c>
      <c r="D241" s="1557">
        <v>1</v>
      </c>
      <c r="E241" s="1557">
        <v>1</v>
      </c>
      <c r="F241" s="1557">
        <v>1</v>
      </c>
      <c r="G241" s="1532"/>
    </row>
    <row r="242" spans="1:7" ht="15.75" customHeight="1" thickBot="1" x14ac:dyDescent="0.3">
      <c r="A242" s="1532"/>
      <c r="B242" s="1552" t="s">
        <v>431</v>
      </c>
      <c r="C242" s="1572">
        <v>10244.413</v>
      </c>
      <c r="D242" s="1557">
        <v>50000</v>
      </c>
      <c r="E242" s="1557">
        <v>50000</v>
      </c>
      <c r="F242" s="1557">
        <v>50000</v>
      </c>
      <c r="G242" s="1532"/>
    </row>
    <row r="243" spans="1:7" ht="32.25" thickBot="1" x14ac:dyDescent="0.3">
      <c r="A243" s="1532"/>
      <c r="B243" s="1552" t="s">
        <v>432</v>
      </c>
      <c r="C243" s="1572">
        <f>C242</f>
        <v>10244.413</v>
      </c>
      <c r="D243" s="1572">
        <f t="shared" ref="D243:F243" si="28">D242</f>
        <v>50000</v>
      </c>
      <c r="E243" s="1572">
        <f t="shared" si="28"/>
        <v>50000</v>
      </c>
      <c r="F243" s="1572">
        <f t="shared" si="28"/>
        <v>50000</v>
      </c>
      <c r="G243" s="1532"/>
    </row>
    <row r="244" spans="1:7" ht="15.75" customHeight="1" thickBot="1" x14ac:dyDescent="0.3">
      <c r="A244" s="1532"/>
      <c r="B244" s="1552" t="s">
        <v>433</v>
      </c>
      <c r="C244" s="1558" t="s">
        <v>499</v>
      </c>
      <c r="D244" s="1559">
        <f>D241/C241-1</f>
        <v>0</v>
      </c>
      <c r="E244" s="1559">
        <f t="shared" ref="E244:F246" si="29">E241/D241-1</f>
        <v>0</v>
      </c>
      <c r="F244" s="1559">
        <f t="shared" si="29"/>
        <v>0</v>
      </c>
      <c r="G244" s="1532"/>
    </row>
    <row r="245" spans="1:7" ht="32.25" thickBot="1" x14ac:dyDescent="0.3">
      <c r="A245" s="1532"/>
      <c r="B245" s="1552" t="s">
        <v>434</v>
      </c>
      <c r="C245" s="1558" t="s">
        <v>499</v>
      </c>
      <c r="D245" s="1559">
        <f>D242/C242-1</f>
        <v>3.880709124085489</v>
      </c>
      <c r="E245" s="1559">
        <f t="shared" si="29"/>
        <v>0</v>
      </c>
      <c r="F245" s="1559">
        <f t="shared" si="29"/>
        <v>0</v>
      </c>
      <c r="G245" s="1532"/>
    </row>
    <row r="246" spans="1:7" ht="32.25" thickBot="1" x14ac:dyDescent="0.3">
      <c r="A246" s="1532"/>
      <c r="B246" s="1552" t="s">
        <v>47</v>
      </c>
      <c r="C246" s="1558" t="s">
        <v>499</v>
      </c>
      <c r="D246" s="1559">
        <f>D243/C243-1</f>
        <v>3.880709124085489</v>
      </c>
      <c r="E246" s="1559">
        <f t="shared" si="29"/>
        <v>0</v>
      </c>
      <c r="F246" s="1559">
        <f t="shared" si="29"/>
        <v>0</v>
      </c>
      <c r="G246" s="1532"/>
    </row>
    <row r="247" spans="1:7" ht="16.5" thickBot="1" x14ac:dyDescent="0.3">
      <c r="A247" s="1532"/>
      <c r="B247" s="3011" t="s">
        <v>2849</v>
      </c>
      <c r="C247" s="3012"/>
      <c r="D247" s="3012"/>
      <c r="E247" s="3012"/>
      <c r="F247" s="3013"/>
      <c r="G247" s="1532"/>
    </row>
    <row r="248" spans="1:7" ht="15.75" x14ac:dyDescent="0.25">
      <c r="A248" s="1532"/>
      <c r="B248" s="3009"/>
      <c r="C248" s="1553">
        <v>2023</v>
      </c>
      <c r="D248" s="1553">
        <v>2024</v>
      </c>
      <c r="E248" s="1553">
        <v>2025</v>
      </c>
      <c r="F248" s="1553">
        <v>2026</v>
      </c>
      <c r="G248" s="1532"/>
    </row>
    <row r="249" spans="1:7" ht="16.5" thickBot="1" x14ac:dyDescent="0.3">
      <c r="A249" s="1532"/>
      <c r="B249" s="3010"/>
      <c r="C249" s="1554" t="s">
        <v>22</v>
      </c>
      <c r="D249" s="1554" t="s">
        <v>23</v>
      </c>
      <c r="E249" s="1554" t="s">
        <v>23</v>
      </c>
      <c r="F249" s="1554" t="s">
        <v>23</v>
      </c>
      <c r="G249" s="1532"/>
    </row>
    <row r="250" spans="1:7" ht="20.25" customHeight="1" thickBot="1" x14ac:dyDescent="0.3">
      <c r="A250" s="1532"/>
      <c r="B250" s="1560" t="s">
        <v>452</v>
      </c>
      <c r="C250" s="1573">
        <f>C251+C252+C253+C254</f>
        <v>0</v>
      </c>
      <c r="D250" s="1561">
        <v>0</v>
      </c>
      <c r="E250" s="1561">
        <v>0</v>
      </c>
      <c r="F250" s="1561">
        <v>0</v>
      </c>
      <c r="G250" s="1532"/>
    </row>
    <row r="251" spans="1:7" ht="23.25" customHeight="1" thickBot="1" x14ac:dyDescent="0.3">
      <c r="A251" s="1532"/>
      <c r="B251" s="1562" t="s">
        <v>437</v>
      </c>
      <c r="C251" s="1574">
        <v>0</v>
      </c>
      <c r="D251" s="1563">
        <v>0</v>
      </c>
      <c r="E251" s="1563">
        <v>0</v>
      </c>
      <c r="F251" s="1563">
        <v>0</v>
      </c>
      <c r="G251" s="1532"/>
    </row>
    <row r="252" spans="1:7" ht="16.5" thickBot="1" x14ac:dyDescent="0.3">
      <c r="A252" s="1532"/>
      <c r="B252" s="1562" t="s">
        <v>480</v>
      </c>
      <c r="C252" s="1563">
        <v>0</v>
      </c>
      <c r="D252" s="1563">
        <v>0</v>
      </c>
      <c r="E252" s="1563">
        <v>0</v>
      </c>
      <c r="F252" s="1563">
        <v>0</v>
      </c>
      <c r="G252" s="1532"/>
    </row>
    <row r="253" spans="1:7" ht="16.5" thickBot="1" x14ac:dyDescent="0.3">
      <c r="A253" s="1532"/>
      <c r="B253" s="1562" t="s">
        <v>454</v>
      </c>
      <c r="C253" s="1563">
        <v>0</v>
      </c>
      <c r="D253" s="1563">
        <v>0</v>
      </c>
      <c r="E253" s="1563">
        <v>0</v>
      </c>
      <c r="F253" s="1563">
        <v>0</v>
      </c>
      <c r="G253" s="1532"/>
    </row>
    <row r="254" spans="1:7" ht="15.75" customHeight="1" thickBot="1" x14ac:dyDescent="0.3">
      <c r="A254" s="1532"/>
      <c r="B254" s="1562" t="s">
        <v>455</v>
      </c>
      <c r="C254" s="1563">
        <v>0</v>
      </c>
      <c r="D254" s="1563">
        <v>0</v>
      </c>
      <c r="E254" s="1563">
        <v>0</v>
      </c>
      <c r="F254" s="1563">
        <v>0</v>
      </c>
      <c r="G254" s="1532"/>
    </row>
    <row r="255" spans="1:7" ht="16.5" thickBot="1" x14ac:dyDescent="0.3">
      <c r="A255" s="1532"/>
      <c r="B255" s="1560" t="s">
        <v>456</v>
      </c>
      <c r="C255" s="1573">
        <f>C256+C257+C258+C259</f>
        <v>10244.413</v>
      </c>
      <c r="D255" s="1561">
        <f t="shared" ref="D255:F255" si="30">D256+D257+D258+D259</f>
        <v>50000</v>
      </c>
      <c r="E255" s="1561">
        <f t="shared" si="30"/>
        <v>50000</v>
      </c>
      <c r="F255" s="1561">
        <f t="shared" si="30"/>
        <v>50000</v>
      </c>
      <c r="G255" s="1532"/>
    </row>
    <row r="256" spans="1:7" ht="16.5" thickBot="1" x14ac:dyDescent="0.3">
      <c r="A256" s="1532"/>
      <c r="B256" s="1562" t="s">
        <v>437</v>
      </c>
      <c r="C256" s="1574">
        <v>10244.413</v>
      </c>
      <c r="D256" s="1575">
        <v>50000</v>
      </c>
      <c r="E256" s="1563">
        <v>50000</v>
      </c>
      <c r="F256" s="1563">
        <v>50000</v>
      </c>
      <c r="G256" s="1532"/>
    </row>
    <row r="257" spans="1:9" ht="16.5" thickBot="1" x14ac:dyDescent="0.3">
      <c r="A257" s="1532"/>
      <c r="B257" s="1562" t="s">
        <v>480</v>
      </c>
      <c r="C257" s="1563">
        <v>0</v>
      </c>
      <c r="D257" s="1563">
        <v>0</v>
      </c>
      <c r="E257" s="1563">
        <v>0</v>
      </c>
      <c r="F257" s="1563">
        <v>0</v>
      </c>
      <c r="G257" s="1532"/>
    </row>
    <row r="258" spans="1:9" ht="16.5" thickBot="1" x14ac:dyDescent="0.3">
      <c r="A258" s="1532"/>
      <c r="B258" s="1562" t="s">
        <v>454</v>
      </c>
      <c r="C258" s="1563">
        <v>0</v>
      </c>
      <c r="D258" s="1563">
        <v>0</v>
      </c>
      <c r="E258" s="1563">
        <v>0</v>
      </c>
      <c r="F258" s="1563">
        <v>0</v>
      </c>
      <c r="G258" s="1532"/>
    </row>
    <row r="259" spans="1:9" ht="16.5" thickBot="1" x14ac:dyDescent="0.3">
      <c r="A259" s="1532"/>
      <c r="B259" s="1562" t="s">
        <v>455</v>
      </c>
      <c r="C259" s="1563">
        <v>0</v>
      </c>
      <c r="D259" s="1563">
        <v>0</v>
      </c>
      <c r="E259" s="1563">
        <v>0</v>
      </c>
      <c r="F259" s="1563">
        <v>0</v>
      </c>
      <c r="G259" s="1532"/>
    </row>
    <row r="260" spans="1:9" ht="32.25" thickBot="1" x14ac:dyDescent="0.3">
      <c r="A260" s="1532"/>
      <c r="B260" s="1564" t="s">
        <v>1144</v>
      </c>
      <c r="C260" s="1574">
        <f>C250+C255</f>
        <v>10244.413</v>
      </c>
      <c r="D260" s="1563">
        <f t="shared" ref="D260:F260" si="31">D250+D255</f>
        <v>50000</v>
      </c>
      <c r="E260" s="1563">
        <f t="shared" si="31"/>
        <v>50000</v>
      </c>
      <c r="F260" s="1563">
        <f t="shared" si="31"/>
        <v>50000</v>
      </c>
      <c r="G260" s="1532"/>
    </row>
    <row r="261" spans="1:9" ht="37.5" customHeight="1" thickBot="1" x14ac:dyDescent="0.3">
      <c r="A261" s="1532"/>
      <c r="B261" s="1576" t="s">
        <v>458</v>
      </c>
      <c r="C261" s="3014" t="str">
        <f>E235</f>
        <v>M870013</v>
      </c>
      <c r="D261" s="3015"/>
      <c r="E261" s="3015"/>
      <c r="F261" s="3016"/>
      <c r="G261" s="1532"/>
    </row>
    <row r="262" spans="1:9" ht="51" customHeight="1" thickBot="1" x14ac:dyDescent="0.3">
      <c r="A262" s="1532"/>
      <c r="B262" s="1577" t="s">
        <v>475</v>
      </c>
      <c r="C262" s="1578">
        <f>C40+C43+C46+C58+C120+C148+C176+C204+C232+C260</f>
        <v>200211.99999999997</v>
      </c>
      <c r="D262" s="1578">
        <f>D40+D43+D46+D58+D256</f>
        <v>235942</v>
      </c>
      <c r="E262" s="1578">
        <f>E40+E43+E46+E58+E256</f>
        <v>235293</v>
      </c>
      <c r="F262" s="1578">
        <f>F40+F43+F46+F58+F256</f>
        <v>228293</v>
      </c>
      <c r="G262" s="1532"/>
    </row>
    <row r="263" spans="1:9" ht="48" thickBot="1" x14ac:dyDescent="0.3">
      <c r="A263" s="1532"/>
      <c r="B263" s="1579" t="s">
        <v>476</v>
      </c>
      <c r="C263" s="1580">
        <f>C264+C267+C270+C282+C290+C285</f>
        <v>200212</v>
      </c>
      <c r="D263" s="1580">
        <f>D264+D267+D270+D282+D290</f>
        <v>235942</v>
      </c>
      <c r="E263" s="1580">
        <f t="shared" ref="E263:F263" si="32">E264+E267+E270+E282+E290</f>
        <v>235293</v>
      </c>
      <c r="F263" s="1580">
        <f t="shared" si="32"/>
        <v>228293</v>
      </c>
      <c r="G263" s="1581"/>
      <c r="H263" s="1555"/>
      <c r="I263" s="1555"/>
    </row>
    <row r="264" spans="1:9" ht="16.5" thickBot="1" x14ac:dyDescent="0.3">
      <c r="A264" s="1532"/>
      <c r="B264" s="1560" t="s">
        <v>436</v>
      </c>
      <c r="C264" s="1582">
        <f>C265+C266</f>
        <v>138541</v>
      </c>
      <c r="D264" s="1582">
        <f t="shared" ref="D264:F264" si="33">D265+D266</f>
        <v>138541</v>
      </c>
      <c r="E264" s="1582">
        <f t="shared" si="33"/>
        <v>138541</v>
      </c>
      <c r="F264" s="1582">
        <f t="shared" si="33"/>
        <v>138541</v>
      </c>
      <c r="G264" s="1583"/>
    </row>
    <row r="265" spans="1:9" ht="16.5" thickBot="1" x14ac:dyDescent="0.3">
      <c r="A265" s="1532"/>
      <c r="B265" s="1562" t="s">
        <v>437</v>
      </c>
      <c r="C265" s="1563">
        <f t="shared" ref="C265:F266" si="34">C41</f>
        <v>138541</v>
      </c>
      <c r="D265" s="1563">
        <f t="shared" si="34"/>
        <v>138541</v>
      </c>
      <c r="E265" s="1563">
        <f t="shared" si="34"/>
        <v>138541</v>
      </c>
      <c r="F265" s="1563">
        <f t="shared" si="34"/>
        <v>138541</v>
      </c>
      <c r="G265" s="1532"/>
    </row>
    <row r="266" spans="1:9" ht="24.75" customHeight="1" thickBot="1" x14ac:dyDescent="0.3">
      <c r="A266" s="1532"/>
      <c r="B266" s="1562" t="s">
        <v>477</v>
      </c>
      <c r="C266" s="1563">
        <f t="shared" si="34"/>
        <v>0</v>
      </c>
      <c r="D266" s="1563">
        <f t="shared" si="34"/>
        <v>0</v>
      </c>
      <c r="E266" s="1563">
        <f t="shared" si="34"/>
        <v>0</v>
      </c>
      <c r="F266" s="1563">
        <f t="shared" si="34"/>
        <v>0</v>
      </c>
      <c r="G266" s="1532"/>
    </row>
    <row r="267" spans="1:9" ht="15.75" customHeight="1" thickBot="1" x14ac:dyDescent="0.3">
      <c r="A267" s="1532"/>
      <c r="B267" s="1560" t="s">
        <v>478</v>
      </c>
      <c r="C267" s="1582">
        <f>C268+C269</f>
        <v>18819</v>
      </c>
      <c r="D267" s="1582">
        <f t="shared" ref="D267:F267" si="35">D268+D269</f>
        <v>18819</v>
      </c>
      <c r="E267" s="1582">
        <f t="shared" si="35"/>
        <v>18819</v>
      </c>
      <c r="F267" s="1582">
        <f t="shared" si="35"/>
        <v>18819</v>
      </c>
      <c r="G267" s="1583"/>
    </row>
    <row r="268" spans="1:9" ht="16.5" thickBot="1" x14ac:dyDescent="0.3">
      <c r="A268" s="1532"/>
      <c r="B268" s="1562" t="s">
        <v>437</v>
      </c>
      <c r="C268" s="1563">
        <f>C44+C45</f>
        <v>18819</v>
      </c>
      <c r="D268" s="1563">
        <f>D44+D45</f>
        <v>18819</v>
      </c>
      <c r="E268" s="1563">
        <f>E44+E45</f>
        <v>18819</v>
      </c>
      <c r="F268" s="1563">
        <f>F44+F45</f>
        <v>18819</v>
      </c>
      <c r="G268" s="1532"/>
    </row>
    <row r="269" spans="1:9" ht="16.5" thickBot="1" x14ac:dyDescent="0.3">
      <c r="A269" s="1532"/>
      <c r="B269" s="1562" t="s">
        <v>477</v>
      </c>
      <c r="C269" s="1563">
        <v>0</v>
      </c>
      <c r="D269" s="1563">
        <v>0</v>
      </c>
      <c r="E269" s="1563">
        <v>0</v>
      </c>
      <c r="F269" s="1563">
        <v>0</v>
      </c>
      <c r="G269" s="1532"/>
    </row>
    <row r="270" spans="1:9" ht="16.5" thickBot="1" x14ac:dyDescent="0.3">
      <c r="A270" s="1532"/>
      <c r="B270" s="1560" t="s">
        <v>440</v>
      </c>
      <c r="C270" s="1582">
        <f>C271+C272</f>
        <v>28552</v>
      </c>
      <c r="D270" s="1582">
        <f>D271+D272</f>
        <v>28582</v>
      </c>
      <c r="E270" s="1582">
        <f t="shared" ref="E270:F270" si="36">E271+E272</f>
        <v>27933</v>
      </c>
      <c r="F270" s="1582">
        <f t="shared" si="36"/>
        <v>20933</v>
      </c>
      <c r="G270" s="1532"/>
    </row>
    <row r="271" spans="1:9" ht="16.5" thickBot="1" x14ac:dyDescent="0.3">
      <c r="A271" s="1532"/>
      <c r="B271" s="1562" t="s">
        <v>437</v>
      </c>
      <c r="C271" s="1563">
        <f>C47</f>
        <v>28552</v>
      </c>
      <c r="D271" s="1563">
        <f>D47</f>
        <v>28582</v>
      </c>
      <c r="E271" s="1563">
        <f>E47</f>
        <v>27933</v>
      </c>
      <c r="F271" s="1563">
        <f>F47</f>
        <v>20933</v>
      </c>
      <c r="G271" s="1532"/>
    </row>
    <row r="272" spans="1:9" ht="16.5" thickBot="1" x14ac:dyDescent="0.3">
      <c r="A272" s="1532"/>
      <c r="B272" s="1562" t="s">
        <v>477</v>
      </c>
      <c r="C272" s="1563">
        <v>0</v>
      </c>
      <c r="D272" s="1563">
        <v>0</v>
      </c>
      <c r="E272" s="1563">
        <v>0</v>
      </c>
      <c r="F272" s="1563">
        <v>0</v>
      </c>
      <c r="G272" s="1532"/>
    </row>
    <row r="273" spans="1:7" ht="16.5" thickBot="1" x14ac:dyDescent="0.3">
      <c r="A273" s="1532"/>
      <c r="B273" s="1560" t="s">
        <v>441</v>
      </c>
      <c r="C273" s="1582">
        <f>C274+C275</f>
        <v>0</v>
      </c>
      <c r="D273" s="1582">
        <f t="shared" ref="D273:F273" si="37">D274+D275</f>
        <v>0</v>
      </c>
      <c r="E273" s="1582">
        <f t="shared" si="37"/>
        <v>0</v>
      </c>
      <c r="F273" s="1582">
        <f t="shared" si="37"/>
        <v>0</v>
      </c>
      <c r="G273" s="1532"/>
    </row>
    <row r="274" spans="1:7" ht="16.5" thickBot="1" x14ac:dyDescent="0.3">
      <c r="A274" s="1532"/>
      <c r="B274" s="1562" t="s">
        <v>437</v>
      </c>
      <c r="C274" s="1563">
        <f t="shared" ref="C274:F275" si="38">C50</f>
        <v>0</v>
      </c>
      <c r="D274" s="1563">
        <f t="shared" si="38"/>
        <v>0</v>
      </c>
      <c r="E274" s="1563">
        <f t="shared" si="38"/>
        <v>0</v>
      </c>
      <c r="F274" s="1563">
        <f t="shared" si="38"/>
        <v>0</v>
      </c>
      <c r="G274" s="1532"/>
    </row>
    <row r="275" spans="1:7" ht="15.75" customHeight="1" thickBot="1" x14ac:dyDescent="0.3">
      <c r="A275" s="1532"/>
      <c r="B275" s="1562" t="s">
        <v>477</v>
      </c>
      <c r="C275" s="1563">
        <f t="shared" si="38"/>
        <v>0</v>
      </c>
      <c r="D275" s="1563">
        <f t="shared" si="38"/>
        <v>0</v>
      </c>
      <c r="E275" s="1563">
        <f t="shared" si="38"/>
        <v>0</v>
      </c>
      <c r="F275" s="1563">
        <f t="shared" si="38"/>
        <v>0</v>
      </c>
      <c r="G275" s="1532"/>
    </row>
    <row r="276" spans="1:7" ht="32.25" thickBot="1" x14ac:dyDescent="0.3">
      <c r="A276" s="1532"/>
      <c r="B276" s="1560" t="s">
        <v>442</v>
      </c>
      <c r="C276" s="1582">
        <f>C277+C278</f>
        <v>0</v>
      </c>
      <c r="D276" s="1582">
        <f t="shared" ref="D276:F276" si="39">D277+D278</f>
        <v>0</v>
      </c>
      <c r="E276" s="1582">
        <f t="shared" si="39"/>
        <v>0</v>
      </c>
      <c r="F276" s="1582">
        <f t="shared" si="39"/>
        <v>0</v>
      </c>
      <c r="G276" s="1532"/>
    </row>
    <row r="277" spans="1:7" ht="16.5" thickBot="1" x14ac:dyDescent="0.3">
      <c r="A277" s="1532"/>
      <c r="B277" s="1562" t="s">
        <v>437</v>
      </c>
      <c r="C277" s="1563">
        <f t="shared" ref="C277:F278" si="40">C53</f>
        <v>0</v>
      </c>
      <c r="D277" s="1563">
        <f t="shared" si="40"/>
        <v>0</v>
      </c>
      <c r="E277" s="1563">
        <f t="shared" si="40"/>
        <v>0</v>
      </c>
      <c r="F277" s="1563">
        <f t="shared" si="40"/>
        <v>0</v>
      </c>
      <c r="G277" s="1532"/>
    </row>
    <row r="278" spans="1:7" ht="16.5" thickBot="1" x14ac:dyDescent="0.3">
      <c r="A278" s="1532"/>
      <c r="B278" s="1562" t="s">
        <v>477</v>
      </c>
      <c r="C278" s="1563">
        <f t="shared" si="40"/>
        <v>0</v>
      </c>
      <c r="D278" s="1563">
        <f t="shared" si="40"/>
        <v>0</v>
      </c>
      <c r="E278" s="1563">
        <f t="shared" si="40"/>
        <v>0</v>
      </c>
      <c r="F278" s="1563">
        <f t="shared" si="40"/>
        <v>0</v>
      </c>
      <c r="G278" s="1532"/>
    </row>
    <row r="279" spans="1:7" ht="16.5" thickBot="1" x14ac:dyDescent="0.3">
      <c r="A279" s="1532"/>
      <c r="B279" s="1560" t="s">
        <v>443</v>
      </c>
      <c r="C279" s="1582">
        <f>C280+C281</f>
        <v>0</v>
      </c>
      <c r="D279" s="1582">
        <f t="shared" ref="D279:F279" si="41">D280+D281</f>
        <v>0</v>
      </c>
      <c r="E279" s="1582">
        <f t="shared" si="41"/>
        <v>0</v>
      </c>
      <c r="F279" s="1582">
        <f t="shared" si="41"/>
        <v>0</v>
      </c>
      <c r="G279" s="1532"/>
    </row>
    <row r="280" spans="1:7" ht="16.5" thickBot="1" x14ac:dyDescent="0.3">
      <c r="A280" s="1532"/>
      <c r="B280" s="1562" t="s">
        <v>437</v>
      </c>
      <c r="C280" s="1563">
        <f t="shared" ref="C280:F281" si="42">C56</f>
        <v>0</v>
      </c>
      <c r="D280" s="1563">
        <f t="shared" si="42"/>
        <v>0</v>
      </c>
      <c r="E280" s="1563">
        <f t="shared" si="42"/>
        <v>0</v>
      </c>
      <c r="F280" s="1563">
        <f t="shared" si="42"/>
        <v>0</v>
      </c>
      <c r="G280" s="1532"/>
    </row>
    <row r="281" spans="1:7" ht="16.5" thickBot="1" x14ac:dyDescent="0.3">
      <c r="A281" s="1532"/>
      <c r="B281" s="1562" t="s">
        <v>477</v>
      </c>
      <c r="C281" s="1563">
        <f t="shared" si="42"/>
        <v>0</v>
      </c>
      <c r="D281" s="1563">
        <f t="shared" si="42"/>
        <v>0</v>
      </c>
      <c r="E281" s="1563">
        <f t="shared" si="42"/>
        <v>0</v>
      </c>
      <c r="F281" s="1563">
        <f t="shared" si="42"/>
        <v>0</v>
      </c>
      <c r="G281" s="1532"/>
    </row>
    <row r="282" spans="1:7" ht="26.25" customHeight="1" thickBot="1" x14ac:dyDescent="0.3">
      <c r="A282" s="1532"/>
      <c r="B282" s="1560" t="s">
        <v>444</v>
      </c>
      <c r="C282" s="1582">
        <f>C283+C284</f>
        <v>300</v>
      </c>
      <c r="D282" s="1582">
        <f>D283+D284</f>
        <v>0</v>
      </c>
      <c r="E282" s="1582">
        <f t="shared" ref="E282:F282" si="43">E283+E284</f>
        <v>0</v>
      </c>
      <c r="F282" s="1582">
        <f t="shared" si="43"/>
        <v>0</v>
      </c>
      <c r="G282" s="1532"/>
    </row>
    <row r="283" spans="1:7" ht="16.5" thickBot="1" x14ac:dyDescent="0.3">
      <c r="A283" s="1532"/>
      <c r="B283" s="1562" t="s">
        <v>437</v>
      </c>
      <c r="C283" s="1563">
        <f t="shared" ref="C283:F284" si="44">C59</f>
        <v>300</v>
      </c>
      <c r="D283" s="1563">
        <f t="shared" si="44"/>
        <v>0</v>
      </c>
      <c r="E283" s="1563">
        <f t="shared" si="44"/>
        <v>0</v>
      </c>
      <c r="F283" s="1563">
        <f t="shared" si="44"/>
        <v>0</v>
      </c>
      <c r="G283" s="1532"/>
    </row>
    <row r="284" spans="1:7" ht="16.5" thickBot="1" x14ac:dyDescent="0.3">
      <c r="A284" s="1532"/>
      <c r="B284" s="1562" t="s">
        <v>477</v>
      </c>
      <c r="C284" s="1563">
        <f t="shared" si="44"/>
        <v>0</v>
      </c>
      <c r="D284" s="1563">
        <f t="shared" si="44"/>
        <v>0</v>
      </c>
      <c r="E284" s="1563">
        <f t="shared" si="44"/>
        <v>0</v>
      </c>
      <c r="F284" s="1563">
        <f t="shared" si="44"/>
        <v>0</v>
      </c>
      <c r="G284" s="1532"/>
    </row>
    <row r="285" spans="1:7" ht="32.25" thickBot="1" x14ac:dyDescent="0.3">
      <c r="A285" s="1532"/>
      <c r="B285" s="1560" t="s">
        <v>479</v>
      </c>
      <c r="C285" s="1584">
        <f>C286+C287+C288+C289</f>
        <v>139.60399999999998</v>
      </c>
      <c r="D285" s="1582">
        <f>D81</f>
        <v>0</v>
      </c>
      <c r="E285" s="1582">
        <f>E81</f>
        <v>0</v>
      </c>
      <c r="F285" s="1582">
        <f>F81</f>
        <v>0</v>
      </c>
      <c r="G285" s="1532"/>
    </row>
    <row r="286" spans="1:7" ht="15" customHeight="1" thickBot="1" x14ac:dyDescent="0.3">
      <c r="A286" s="1532"/>
      <c r="B286" s="1562" t="s">
        <v>437</v>
      </c>
      <c r="C286" s="1574">
        <f>C195</f>
        <v>139.60399999999998</v>
      </c>
      <c r="D286" s="1563">
        <v>0</v>
      </c>
      <c r="E286" s="1563">
        <v>0</v>
      </c>
      <c r="F286" s="1563">
        <v>0</v>
      </c>
      <c r="G286" s="1532"/>
    </row>
    <row r="287" spans="1:7" ht="15.75" customHeight="1" thickBot="1" x14ac:dyDescent="0.3">
      <c r="A287" s="1532"/>
      <c r="B287" s="1562" t="s">
        <v>480</v>
      </c>
      <c r="C287" s="1563">
        <v>0</v>
      </c>
      <c r="D287" s="1563">
        <v>0</v>
      </c>
      <c r="E287" s="1563">
        <v>0</v>
      </c>
      <c r="F287" s="1563">
        <v>0</v>
      </c>
      <c r="G287" s="1532"/>
    </row>
    <row r="288" spans="1:7" ht="19.5" customHeight="1" thickBot="1" x14ac:dyDescent="0.3">
      <c r="A288" s="1532"/>
      <c r="B288" s="1562" t="s">
        <v>454</v>
      </c>
      <c r="C288" s="1563">
        <v>0</v>
      </c>
      <c r="D288" s="1563">
        <v>0</v>
      </c>
      <c r="E288" s="1563">
        <v>0</v>
      </c>
      <c r="F288" s="1563">
        <v>0</v>
      </c>
      <c r="G288" s="1532"/>
    </row>
    <row r="289" spans="1:9" ht="16.5" thickBot="1" x14ac:dyDescent="0.3">
      <c r="A289" s="1532"/>
      <c r="B289" s="1562" t="s">
        <v>455</v>
      </c>
      <c r="C289" s="1563">
        <v>0</v>
      </c>
      <c r="D289" s="1563">
        <v>0</v>
      </c>
      <c r="E289" s="1563">
        <v>0</v>
      </c>
      <c r="F289" s="1563">
        <v>0</v>
      </c>
      <c r="G289" s="1532"/>
      <c r="H289" s="1585"/>
    </row>
    <row r="290" spans="1:9" ht="16.5" thickBot="1" x14ac:dyDescent="0.3">
      <c r="A290" s="1532"/>
      <c r="B290" s="1560" t="s">
        <v>481</v>
      </c>
      <c r="C290" s="1584">
        <f>C291+C292+C293+C294</f>
        <v>13860.396000000001</v>
      </c>
      <c r="D290" s="1582">
        <f t="shared" ref="D290:F290" si="45">D291+D292+D293+D294</f>
        <v>50000</v>
      </c>
      <c r="E290" s="1582">
        <f t="shared" si="45"/>
        <v>50000</v>
      </c>
      <c r="F290" s="1582">
        <f t="shared" si="45"/>
        <v>50000</v>
      </c>
      <c r="G290" s="1532"/>
      <c r="H290" s="1585"/>
    </row>
    <row r="291" spans="1:9" ht="21.75" customHeight="1" thickBot="1" x14ac:dyDescent="0.3">
      <c r="A291" s="1532"/>
      <c r="B291" s="1562" t="s">
        <v>437</v>
      </c>
      <c r="C291" s="1574">
        <f>C256+C228+C172+C144+C116</f>
        <v>13860.396000000001</v>
      </c>
      <c r="D291" s="1563">
        <f t="shared" ref="D291:F291" si="46">D256</f>
        <v>50000</v>
      </c>
      <c r="E291" s="1563">
        <f t="shared" si="46"/>
        <v>50000</v>
      </c>
      <c r="F291" s="1563">
        <f t="shared" si="46"/>
        <v>50000</v>
      </c>
      <c r="G291" s="1532"/>
      <c r="H291" s="1586"/>
      <c r="I291" s="1587"/>
    </row>
    <row r="292" spans="1:9" ht="19.5" customHeight="1" thickBot="1" x14ac:dyDescent="0.3">
      <c r="A292" s="1532"/>
      <c r="B292" s="1562" t="s">
        <v>480</v>
      </c>
      <c r="C292" s="1563">
        <v>0</v>
      </c>
      <c r="D292" s="1563">
        <v>0</v>
      </c>
      <c r="E292" s="1563">
        <v>0</v>
      </c>
      <c r="F292" s="1563">
        <v>0</v>
      </c>
      <c r="G292" s="1532"/>
    </row>
    <row r="293" spans="1:9" ht="12" customHeight="1" thickBot="1" x14ac:dyDescent="0.3">
      <c r="A293" s="1532"/>
      <c r="B293" s="1562" t="s">
        <v>454</v>
      </c>
      <c r="C293" s="1563">
        <v>0</v>
      </c>
      <c r="D293" s="1563">
        <v>0</v>
      </c>
      <c r="E293" s="1563">
        <v>0</v>
      </c>
      <c r="F293" s="1563">
        <v>0</v>
      </c>
      <c r="G293" s="1532"/>
    </row>
    <row r="294" spans="1:9" ht="16.5" thickBot="1" x14ac:dyDescent="0.3">
      <c r="A294" s="1532"/>
      <c r="B294" s="1562" t="s">
        <v>455</v>
      </c>
      <c r="C294" s="1563">
        <v>0</v>
      </c>
      <c r="D294" s="1563">
        <v>0</v>
      </c>
      <c r="E294" s="1563">
        <v>0</v>
      </c>
      <c r="F294" s="1563">
        <v>0</v>
      </c>
      <c r="G294" s="1532"/>
    </row>
    <row r="295" spans="1:9" ht="16.5" thickBot="1" x14ac:dyDescent="0.3">
      <c r="A295" s="1532"/>
      <c r="B295" s="1565" t="s">
        <v>482</v>
      </c>
      <c r="C295" s="1566">
        <f>IF(C263=C262,0,"Error")</f>
        <v>0</v>
      </c>
      <c r="D295" s="1566">
        <f>IF(D263-D262=0,0,"Error")</f>
        <v>0</v>
      </c>
      <c r="E295" s="1566">
        <f t="shared" ref="E295:F295" si="47">IF(E263-E262=0,0,"Error")</f>
        <v>0</v>
      </c>
      <c r="F295" s="1566">
        <f t="shared" si="47"/>
        <v>0</v>
      </c>
      <c r="G295" s="1532"/>
    </row>
    <row r="296" spans="1:9" ht="15.75" x14ac:dyDescent="0.25">
      <c r="A296" s="1532"/>
      <c r="B296" s="1588"/>
      <c r="C296" s="1589"/>
      <c r="D296" s="1589"/>
      <c r="E296" s="1589"/>
      <c r="F296" s="1589"/>
      <c r="G296" s="1532"/>
    </row>
    <row r="297" spans="1:9" x14ac:dyDescent="0.25">
      <c r="C297" s="1590"/>
      <c r="D297" s="1591"/>
      <c r="E297" s="1592"/>
      <c r="F297" s="1590"/>
    </row>
  </sheetData>
  <mergeCells count="84">
    <mergeCell ref="B25:F25"/>
    <mergeCell ref="B3:F3"/>
    <mergeCell ref="C5:F5"/>
    <mergeCell ref="C6:F6"/>
    <mergeCell ref="C7:F7"/>
    <mergeCell ref="B8:F8"/>
    <mergeCell ref="B9:F11"/>
    <mergeCell ref="C12:F12"/>
    <mergeCell ref="B13:B14"/>
    <mergeCell ref="C18:F18"/>
    <mergeCell ref="B19:F19"/>
    <mergeCell ref="B24:F24"/>
    <mergeCell ref="C68:F68"/>
    <mergeCell ref="C26:F26"/>
    <mergeCell ref="C27:F27"/>
    <mergeCell ref="C28:F28"/>
    <mergeCell ref="B29:B30"/>
    <mergeCell ref="B37:F37"/>
    <mergeCell ref="B38:B39"/>
    <mergeCell ref="B63:F63"/>
    <mergeCell ref="B64:F64"/>
    <mergeCell ref="C65:F65"/>
    <mergeCell ref="E66:F66"/>
    <mergeCell ref="C67:F67"/>
    <mergeCell ref="B99:B100"/>
    <mergeCell ref="C69:F69"/>
    <mergeCell ref="B70:B71"/>
    <mergeCell ref="B78:F78"/>
    <mergeCell ref="B79:B80"/>
    <mergeCell ref="B92:F92"/>
    <mergeCell ref="B93:F93"/>
    <mergeCell ref="C124:F124"/>
    <mergeCell ref="C94:F94"/>
    <mergeCell ref="E95:F95"/>
    <mergeCell ref="C96:F96"/>
    <mergeCell ref="C97:F97"/>
    <mergeCell ref="C98:F98"/>
    <mergeCell ref="B107:F107"/>
    <mergeCell ref="B108:B109"/>
    <mergeCell ref="C121:F121"/>
    <mergeCell ref="C122:F122"/>
    <mergeCell ref="E123:F123"/>
    <mergeCell ref="B155:B156"/>
    <mergeCell ref="C125:F125"/>
    <mergeCell ref="C126:F126"/>
    <mergeCell ref="B127:B128"/>
    <mergeCell ref="B135:F135"/>
    <mergeCell ref="B136:B137"/>
    <mergeCell ref="C149:F149"/>
    <mergeCell ref="C180:F180"/>
    <mergeCell ref="C150:F150"/>
    <mergeCell ref="E151:F151"/>
    <mergeCell ref="C152:F152"/>
    <mergeCell ref="C153:F153"/>
    <mergeCell ref="C154:F154"/>
    <mergeCell ref="B163:F163"/>
    <mergeCell ref="B164:B165"/>
    <mergeCell ref="C177:F177"/>
    <mergeCell ref="C178:F178"/>
    <mergeCell ref="E179:F179"/>
    <mergeCell ref="B211:B212"/>
    <mergeCell ref="C181:F181"/>
    <mergeCell ref="C182:F182"/>
    <mergeCell ref="B183:B184"/>
    <mergeCell ref="B191:F191"/>
    <mergeCell ref="B192:B193"/>
    <mergeCell ref="C205:F205"/>
    <mergeCell ref="C206:F206"/>
    <mergeCell ref="E207:F207"/>
    <mergeCell ref="C208:F208"/>
    <mergeCell ref="C209:F209"/>
    <mergeCell ref="C210:F210"/>
    <mergeCell ref="C261:F261"/>
    <mergeCell ref="B219:F219"/>
    <mergeCell ref="B220:B221"/>
    <mergeCell ref="C233:F233"/>
    <mergeCell ref="C234:F234"/>
    <mergeCell ref="E235:F235"/>
    <mergeCell ref="C236:F236"/>
    <mergeCell ref="C237:F237"/>
    <mergeCell ref="C238:F238"/>
    <mergeCell ref="B239:B240"/>
    <mergeCell ref="B247:F247"/>
    <mergeCell ref="B248:B249"/>
  </mergeCells>
  <printOptions horizontalCentered="1" verticalCentered="1"/>
  <pageMargins left="0" right="0" top="0" bottom="0" header="0" footer="0"/>
  <pageSetup scale="11" orientation="portrait" r:id="rId1"/>
  <rowBreaks count="2" manualBreakCount="2">
    <brk id="44" max="16383" man="1"/>
    <brk id="79"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85"/>
  <sheetViews>
    <sheetView topLeftCell="A343" zoomScale="170" zoomScaleNormal="170" workbookViewId="0">
      <selection activeCell="I357" sqref="I357"/>
    </sheetView>
  </sheetViews>
  <sheetFormatPr defaultRowHeight="15" x14ac:dyDescent="0.25"/>
  <cols>
    <col min="1" max="1" width="5.28515625" style="396" customWidth="1"/>
    <col min="2" max="2" width="23.28515625" style="396" customWidth="1"/>
    <col min="3" max="3" width="9.7109375" style="396" customWidth="1"/>
    <col min="4" max="4" width="9" style="396" customWidth="1"/>
    <col min="5" max="5" width="9.7109375" style="396" customWidth="1"/>
    <col min="6" max="6" width="10.5703125" style="396" customWidth="1"/>
    <col min="7" max="8" width="9.140625" style="396"/>
    <col min="9" max="9" width="11" style="396" customWidth="1"/>
    <col min="10" max="10" width="11" style="396" bestFit="1" customWidth="1"/>
    <col min="11" max="16384" width="9.140625" style="396"/>
  </cols>
  <sheetData>
    <row r="2" spans="1:7" ht="18" customHeight="1" x14ac:dyDescent="0.25">
      <c r="A2" s="3060" t="s">
        <v>402</v>
      </c>
      <c r="B2" s="3060"/>
      <c r="C2" s="3060"/>
      <c r="D2" s="3060"/>
      <c r="E2" s="3060"/>
      <c r="F2" s="3060"/>
      <c r="G2" s="3060"/>
    </row>
    <row r="3" spans="1:7" ht="18" customHeight="1" x14ac:dyDescent="0.25">
      <c r="A3" s="397"/>
      <c r="B3" s="1767" t="s">
        <v>403</v>
      </c>
      <c r="C3" s="1767"/>
      <c r="D3" s="1767"/>
      <c r="E3" s="1767"/>
      <c r="F3" s="1767"/>
      <c r="G3" s="397"/>
    </row>
    <row r="4" spans="1:7" ht="15.75" thickBot="1" x14ac:dyDescent="0.3"/>
    <row r="5" spans="1:7" ht="26.25" thickBot="1" x14ac:dyDescent="0.3">
      <c r="B5" s="398" t="s">
        <v>6</v>
      </c>
      <c r="C5" s="1824" t="s">
        <v>1069</v>
      </c>
      <c r="D5" s="1824"/>
      <c r="E5" s="1824"/>
      <c r="F5" s="1824"/>
    </row>
    <row r="6" spans="1:7" ht="15.75" thickBot="1" x14ac:dyDescent="0.3">
      <c r="B6" s="398" t="s">
        <v>8</v>
      </c>
      <c r="C6" s="1771" t="s">
        <v>1070</v>
      </c>
      <c r="D6" s="1772"/>
      <c r="E6" s="1772"/>
      <c r="F6" s="1826"/>
    </row>
    <row r="7" spans="1:7" ht="26.25" thickBot="1" x14ac:dyDescent="0.3">
      <c r="B7" s="398" t="s">
        <v>10</v>
      </c>
      <c r="C7" s="1774" t="s">
        <v>406</v>
      </c>
      <c r="D7" s="1775"/>
      <c r="E7" s="1775"/>
      <c r="F7" s="1780"/>
    </row>
    <row r="8" spans="1:7" ht="15.75" thickBot="1" x14ac:dyDescent="0.3">
      <c r="B8" s="1827" t="s">
        <v>12</v>
      </c>
      <c r="C8" s="1778"/>
      <c r="D8" s="1778"/>
      <c r="E8" s="1778"/>
      <c r="F8" s="1828"/>
    </row>
    <row r="9" spans="1:7" ht="15.75" thickBot="1" x14ac:dyDescent="0.3">
      <c r="B9" s="1781" t="s">
        <v>1069</v>
      </c>
      <c r="C9" s="1782"/>
      <c r="D9" s="1782"/>
      <c r="E9" s="1782"/>
      <c r="F9" s="2284"/>
    </row>
    <row r="10" spans="1:7" ht="36.75" customHeight="1" thickBot="1" x14ac:dyDescent="0.3">
      <c r="B10" s="1781"/>
      <c r="C10" s="1782"/>
      <c r="D10" s="1782"/>
      <c r="E10" s="1782"/>
      <c r="F10" s="2284"/>
    </row>
    <row r="11" spans="1:7" ht="15.75" thickBot="1" x14ac:dyDescent="0.3">
      <c r="B11" s="1781"/>
      <c r="C11" s="1782"/>
      <c r="D11" s="1782"/>
      <c r="E11" s="1782"/>
      <c r="F11" s="2284"/>
    </row>
    <row r="12" spans="1:7" ht="131.25" customHeight="1" thickBot="1" x14ac:dyDescent="0.3">
      <c r="B12" s="400" t="s">
        <v>14</v>
      </c>
      <c r="C12" s="1831" t="s">
        <v>1071</v>
      </c>
      <c r="D12" s="1832"/>
      <c r="E12" s="1832"/>
      <c r="F12" s="1833"/>
    </row>
    <row r="13" spans="1:7" ht="23.25" customHeight="1" x14ac:dyDescent="0.25">
      <c r="B13" s="1829" t="s">
        <v>179</v>
      </c>
      <c r="C13" s="1240">
        <v>2023</v>
      </c>
      <c r="D13" s="1240">
        <v>2024</v>
      </c>
      <c r="E13" s="1240">
        <v>2025</v>
      </c>
      <c r="F13" s="1240">
        <v>2026</v>
      </c>
    </row>
    <row r="14" spans="1:7" ht="15.75" thickBot="1" x14ac:dyDescent="0.3">
      <c r="B14" s="1830"/>
      <c r="C14" s="1241" t="s">
        <v>22</v>
      </c>
      <c r="D14" s="1241" t="s">
        <v>23</v>
      </c>
      <c r="E14" s="1241" t="s">
        <v>23</v>
      </c>
      <c r="F14" s="1241" t="s">
        <v>23</v>
      </c>
    </row>
    <row r="15" spans="1:7" ht="23.25" thickBot="1" x14ac:dyDescent="0.3">
      <c r="B15" s="405" t="s">
        <v>1072</v>
      </c>
      <c r="C15" s="1242" t="s">
        <v>1073</v>
      </c>
      <c r="D15" s="1242" t="s">
        <v>1074</v>
      </c>
      <c r="E15" s="1242" t="s">
        <v>1074</v>
      </c>
      <c r="F15" s="1242" t="s">
        <v>1074</v>
      </c>
    </row>
    <row r="16" spans="1:7" ht="68.25" thickBot="1" x14ac:dyDescent="0.3">
      <c r="B16" s="405" t="s">
        <v>1075</v>
      </c>
      <c r="C16" s="1242" t="s">
        <v>1076</v>
      </c>
      <c r="D16" s="1243" t="s">
        <v>1077</v>
      </c>
      <c r="E16" s="1243" t="s">
        <v>1077</v>
      </c>
      <c r="F16" s="1243" t="s">
        <v>1077</v>
      </c>
    </row>
    <row r="17" spans="2:12" ht="15.75" thickBot="1" x14ac:dyDescent="0.3">
      <c r="B17" s="405"/>
      <c r="C17" s="1242"/>
      <c r="D17" s="1242"/>
      <c r="E17" s="1242"/>
      <c r="F17" s="1242"/>
    </row>
    <row r="18" spans="2:12" ht="32.25" customHeight="1" thickBot="1" x14ac:dyDescent="0.3">
      <c r="B18" s="408" t="s">
        <v>422</v>
      </c>
      <c r="C18" s="1763"/>
      <c r="D18" s="1764"/>
      <c r="E18" s="1764"/>
      <c r="F18" s="1834"/>
    </row>
    <row r="19" spans="2:12" ht="23.25" customHeight="1" thickBot="1" x14ac:dyDescent="0.3">
      <c r="B19" s="1810" t="s">
        <v>489</v>
      </c>
      <c r="C19" s="1787"/>
      <c r="D19" s="1787"/>
      <c r="E19" s="1787"/>
      <c r="F19" s="1835"/>
      <c r="I19" s="409"/>
      <c r="K19" s="409"/>
    </row>
    <row r="20" spans="2:12" ht="27" customHeight="1" thickBot="1" x14ac:dyDescent="0.3">
      <c r="B20" s="405" t="s">
        <v>556</v>
      </c>
      <c r="C20" s="526" t="s">
        <v>530</v>
      </c>
      <c r="D20" s="1244" t="s">
        <v>412</v>
      </c>
      <c r="E20" s="1244" t="s">
        <v>412</v>
      </c>
      <c r="F20" s="1244" t="s">
        <v>412</v>
      </c>
      <c r="H20" s="410"/>
    </row>
    <row r="21" spans="2:12" ht="30.75" customHeight="1" thickBot="1" x14ac:dyDescent="0.3">
      <c r="B21" s="405" t="s">
        <v>531</v>
      </c>
      <c r="C21" s="528" t="s">
        <v>530</v>
      </c>
      <c r="D21" s="1244" t="s">
        <v>412</v>
      </c>
      <c r="E21" s="1244" t="s">
        <v>412</v>
      </c>
      <c r="F21" s="1244" t="s">
        <v>412</v>
      </c>
    </row>
    <row r="22" spans="2:12" ht="24" customHeight="1" thickBot="1" x14ac:dyDescent="0.3">
      <c r="B22" s="1836" t="s">
        <v>493</v>
      </c>
      <c r="C22" s="1793"/>
      <c r="D22" s="1793"/>
      <c r="E22" s="1793"/>
      <c r="F22" s="1837"/>
    </row>
    <row r="23" spans="2:12" ht="15.75" thickBot="1" x14ac:dyDescent="0.3">
      <c r="B23" s="1838" t="s">
        <v>424</v>
      </c>
      <c r="C23" s="1790"/>
      <c r="D23" s="1790"/>
      <c r="E23" s="1790"/>
      <c r="F23" s="1839"/>
    </row>
    <row r="24" spans="2:12" ht="18.75" customHeight="1" thickBot="1" x14ac:dyDescent="0.3">
      <c r="B24" s="423" t="s">
        <v>425</v>
      </c>
      <c r="C24" s="1796" t="s">
        <v>1078</v>
      </c>
      <c r="D24" s="1841"/>
      <c r="E24" s="1841"/>
      <c r="F24" s="1842"/>
    </row>
    <row r="25" spans="2:12" ht="31.5" customHeight="1" thickBot="1" x14ac:dyDescent="0.3">
      <c r="B25" s="405" t="s">
        <v>427</v>
      </c>
      <c r="C25" s="2288" t="s">
        <v>1078</v>
      </c>
      <c r="D25" s="2289"/>
      <c r="E25" s="2289"/>
      <c r="F25" s="2290"/>
    </row>
    <row r="26" spans="2:12" ht="15.75" thickBot="1" x14ac:dyDescent="0.3">
      <c r="B26" s="405" t="s">
        <v>21</v>
      </c>
      <c r="C26" s="1802" t="s">
        <v>1079</v>
      </c>
      <c r="D26" s="1803"/>
      <c r="E26" s="1803"/>
      <c r="F26" s="1851"/>
    </row>
    <row r="27" spans="2:12" ht="12.75" customHeight="1" x14ac:dyDescent="0.25">
      <c r="B27" s="1829"/>
      <c r="C27" s="425">
        <v>2023</v>
      </c>
      <c r="D27" s="425">
        <v>2024</v>
      </c>
      <c r="E27" s="425">
        <v>2025</v>
      </c>
      <c r="F27" s="425">
        <v>2026</v>
      </c>
    </row>
    <row r="28" spans="2:12" ht="9" customHeight="1" thickBot="1" x14ac:dyDescent="0.3">
      <c r="B28" s="1830"/>
      <c r="C28" s="427" t="s">
        <v>22</v>
      </c>
      <c r="D28" s="427" t="s">
        <v>23</v>
      </c>
      <c r="E28" s="427" t="s">
        <v>23</v>
      </c>
      <c r="F28" s="427" t="s">
        <v>23</v>
      </c>
    </row>
    <row r="29" spans="2:12" ht="15.75" thickBot="1" x14ac:dyDescent="0.3">
      <c r="B29" s="405" t="s">
        <v>33</v>
      </c>
      <c r="C29" s="428">
        <v>85</v>
      </c>
      <c r="D29" s="428">
        <v>85</v>
      </c>
      <c r="E29" s="428">
        <v>85</v>
      </c>
      <c r="F29" s="428">
        <v>85</v>
      </c>
    </row>
    <row r="30" spans="2:12" ht="15.75" thickBot="1" x14ac:dyDescent="0.3">
      <c r="B30" s="405" t="s">
        <v>431</v>
      </c>
      <c r="C30" s="428">
        <f>C59</f>
        <v>238402</v>
      </c>
      <c r="D30" s="428">
        <f>D59</f>
        <v>160688</v>
      </c>
      <c r="E30" s="428">
        <f t="shared" ref="E30:F30" si="0">E59</f>
        <v>449138</v>
      </c>
      <c r="F30" s="428">
        <f t="shared" si="0"/>
        <v>541062</v>
      </c>
    </row>
    <row r="31" spans="2:12" ht="15.75" thickBot="1" x14ac:dyDescent="0.3">
      <c r="B31" s="405" t="s">
        <v>432</v>
      </c>
      <c r="C31" s="428">
        <f>C30/C29</f>
        <v>2804.7294117647057</v>
      </c>
      <c r="D31" s="428">
        <f t="shared" ref="D31:F31" si="1">D30/D29</f>
        <v>1890.4470588235295</v>
      </c>
      <c r="E31" s="428">
        <f t="shared" si="1"/>
        <v>5283.9764705882353</v>
      </c>
      <c r="F31" s="428">
        <f t="shared" si="1"/>
        <v>6365.4352941176467</v>
      </c>
    </row>
    <row r="32" spans="2:12" ht="15.75" thickBot="1" x14ac:dyDescent="0.3">
      <c r="B32" s="405" t="s">
        <v>433</v>
      </c>
      <c r="C32" s="426" t="s">
        <v>499</v>
      </c>
      <c r="D32" s="431">
        <f>D29/C29-1</f>
        <v>0</v>
      </c>
      <c r="E32" s="431">
        <f t="shared" ref="E32:F34" si="2">E29/D29-1</f>
        <v>0</v>
      </c>
      <c r="F32" s="431">
        <f t="shared" si="2"/>
        <v>0</v>
      </c>
      <c r="H32" s="432"/>
      <c r="I32" s="432"/>
      <c r="J32" s="432"/>
      <c r="K32" s="432"/>
      <c r="L32" s="432"/>
    </row>
    <row r="33" spans="2:9" ht="15.75" thickBot="1" x14ac:dyDescent="0.3">
      <c r="B33" s="405" t="s">
        <v>434</v>
      </c>
      <c r="C33" s="426" t="s">
        <v>499</v>
      </c>
      <c r="D33" s="431">
        <f>D30/C30-1</f>
        <v>-0.32597880890260988</v>
      </c>
      <c r="E33" s="431">
        <f t="shared" si="2"/>
        <v>1.7950935975306184</v>
      </c>
      <c r="F33" s="431">
        <f t="shared" si="2"/>
        <v>0.20466760772858228</v>
      </c>
    </row>
    <row r="34" spans="2:9" ht="15.75" thickBot="1" x14ac:dyDescent="0.3">
      <c r="B34" s="405" t="s">
        <v>47</v>
      </c>
      <c r="C34" s="426" t="s">
        <v>499</v>
      </c>
      <c r="D34" s="431">
        <f>D31/C31-1</f>
        <v>-0.32597880890260977</v>
      </c>
      <c r="E34" s="431">
        <f t="shared" si="2"/>
        <v>1.7950935975306184</v>
      </c>
      <c r="F34" s="431">
        <f t="shared" si="2"/>
        <v>0.20466760772858228</v>
      </c>
    </row>
    <row r="35" spans="2:9" ht="15.75" thickBot="1" x14ac:dyDescent="0.3">
      <c r="B35" s="1849" t="s">
        <v>565</v>
      </c>
      <c r="C35" s="1812"/>
      <c r="D35" s="1812"/>
      <c r="E35" s="1812"/>
      <c r="F35" s="1850"/>
    </row>
    <row r="36" spans="2:9" ht="12.75" customHeight="1" x14ac:dyDescent="0.25">
      <c r="B36" s="1829"/>
      <c r="C36" s="425">
        <v>2023</v>
      </c>
      <c r="D36" s="425">
        <v>2024</v>
      </c>
      <c r="E36" s="425">
        <v>2025</v>
      </c>
      <c r="F36" s="425">
        <v>2026</v>
      </c>
    </row>
    <row r="37" spans="2:9" ht="9" customHeight="1" thickBot="1" x14ac:dyDescent="0.3">
      <c r="B37" s="1830"/>
      <c r="C37" s="427" t="s">
        <v>22</v>
      </c>
      <c r="D37" s="427" t="s">
        <v>23</v>
      </c>
      <c r="E37" s="427" t="s">
        <v>23</v>
      </c>
      <c r="F37" s="427" t="s">
        <v>23</v>
      </c>
    </row>
    <row r="38" spans="2:9" ht="15.75" thickBot="1" x14ac:dyDescent="0.3">
      <c r="B38" s="433" t="s">
        <v>436</v>
      </c>
      <c r="C38" s="434">
        <f>C39+C40</f>
        <v>112930</v>
      </c>
      <c r="D38" s="434">
        <f>D39+D40</f>
        <v>112930</v>
      </c>
      <c r="E38" s="434">
        <f t="shared" ref="E38:F38" si="3">E39+E40</f>
        <v>357766</v>
      </c>
      <c r="F38" s="434">
        <f t="shared" si="3"/>
        <v>434690</v>
      </c>
    </row>
    <row r="39" spans="2:9" ht="15.75" thickBot="1" x14ac:dyDescent="0.3">
      <c r="B39" s="435" t="s">
        <v>437</v>
      </c>
      <c r="C39" s="444">
        <v>112930</v>
      </c>
      <c r="D39" s="444">
        <v>112930</v>
      </c>
      <c r="E39" s="436">
        <v>357766</v>
      </c>
      <c r="F39" s="436">
        <v>434690</v>
      </c>
    </row>
    <row r="40" spans="2:9" ht="15.75" thickBot="1" x14ac:dyDescent="0.3">
      <c r="B40" s="435" t="s">
        <v>438</v>
      </c>
      <c r="C40" s="436"/>
      <c r="D40" s="436"/>
      <c r="E40" s="436"/>
      <c r="F40" s="436"/>
    </row>
    <row r="41" spans="2:9" ht="24.75" thickBot="1" x14ac:dyDescent="0.3">
      <c r="B41" s="433" t="s">
        <v>478</v>
      </c>
      <c r="C41" s="434">
        <f>C42+C43</f>
        <v>25202</v>
      </c>
      <c r="D41" s="434">
        <f>D42+D43</f>
        <v>25202</v>
      </c>
      <c r="E41" s="434">
        <f t="shared" ref="E41:F41" si="4">E42+E43</f>
        <v>70202</v>
      </c>
      <c r="F41" s="434">
        <f t="shared" si="4"/>
        <v>85202</v>
      </c>
    </row>
    <row r="42" spans="2:9" ht="15.75" thickBot="1" x14ac:dyDescent="0.3">
      <c r="B42" s="435" t="s">
        <v>437</v>
      </c>
      <c r="C42" s="444">
        <v>25202</v>
      </c>
      <c r="D42" s="444">
        <v>25202</v>
      </c>
      <c r="E42" s="434">
        <v>70202</v>
      </c>
      <c r="F42" s="434">
        <v>85202</v>
      </c>
      <c r="I42" s="432"/>
    </row>
    <row r="43" spans="2:9" ht="15.75" thickBot="1" x14ac:dyDescent="0.3">
      <c r="B43" s="435" t="s">
        <v>438</v>
      </c>
      <c r="C43" s="436"/>
      <c r="D43" s="434"/>
      <c r="E43" s="434"/>
      <c r="F43" s="434"/>
      <c r="I43" s="432"/>
    </row>
    <row r="44" spans="2:9" ht="15.75" thickBot="1" x14ac:dyDescent="0.3">
      <c r="B44" s="433" t="s">
        <v>440</v>
      </c>
      <c r="C44" s="436">
        <f>C45+C46</f>
        <v>99952</v>
      </c>
      <c r="D44" s="434">
        <f>D45+D46</f>
        <v>22386</v>
      </c>
      <c r="E44" s="434">
        <f t="shared" ref="E44:F44" si="5">E45+E46</f>
        <v>21000</v>
      </c>
      <c r="F44" s="434">
        <f t="shared" si="5"/>
        <v>21000</v>
      </c>
    </row>
    <row r="45" spans="2:9" ht="15.75" thickBot="1" x14ac:dyDescent="0.3">
      <c r="B45" s="435" t="s">
        <v>437</v>
      </c>
      <c r="C45" s="444">
        <v>99952</v>
      </c>
      <c r="D45" s="434">
        <v>22386</v>
      </c>
      <c r="E45" s="438">
        <v>21000</v>
      </c>
      <c r="F45" s="438">
        <v>21000</v>
      </c>
    </row>
    <row r="46" spans="2:9" ht="15.75" thickBot="1" x14ac:dyDescent="0.3">
      <c r="B46" s="435" t="s">
        <v>438</v>
      </c>
      <c r="C46" s="436"/>
      <c r="D46" s="434"/>
      <c r="E46" s="434"/>
      <c r="F46" s="434"/>
    </row>
    <row r="47" spans="2:9" ht="15.75" thickBot="1" x14ac:dyDescent="0.3">
      <c r="B47" s="433" t="s">
        <v>441</v>
      </c>
      <c r="C47" s="436"/>
      <c r="D47" s="434"/>
      <c r="E47" s="434"/>
      <c r="F47" s="434"/>
    </row>
    <row r="48" spans="2:9" ht="15.75" thickBot="1" x14ac:dyDescent="0.3">
      <c r="B48" s="435" t="s">
        <v>437</v>
      </c>
      <c r="C48" s="436"/>
      <c r="D48" s="434"/>
      <c r="E48" s="434"/>
      <c r="F48" s="434"/>
    </row>
    <row r="49" spans="2:13" ht="15.75" thickBot="1" x14ac:dyDescent="0.3">
      <c r="B49" s="435" t="s">
        <v>438</v>
      </c>
      <c r="C49" s="436"/>
      <c r="D49" s="434"/>
      <c r="E49" s="434"/>
      <c r="F49" s="434"/>
    </row>
    <row r="50" spans="2:13" ht="15.75" thickBot="1" x14ac:dyDescent="0.3">
      <c r="B50" s="433" t="s">
        <v>442</v>
      </c>
      <c r="C50" s="436"/>
      <c r="D50" s="434"/>
      <c r="E50" s="434"/>
      <c r="F50" s="434"/>
    </row>
    <row r="51" spans="2:13" ht="15.75" thickBot="1" x14ac:dyDescent="0.3">
      <c r="B51" s="435" t="s">
        <v>437</v>
      </c>
      <c r="C51" s="436"/>
      <c r="D51" s="434"/>
      <c r="E51" s="434"/>
      <c r="F51" s="434"/>
    </row>
    <row r="52" spans="2:13" ht="15.75" thickBot="1" x14ac:dyDescent="0.3">
      <c r="B52" s="435" t="s">
        <v>438</v>
      </c>
      <c r="C52" s="436"/>
      <c r="D52" s="434"/>
      <c r="E52" s="434"/>
      <c r="F52" s="434"/>
    </row>
    <row r="53" spans="2:13" ht="15.75" thickBot="1" x14ac:dyDescent="0.3">
      <c r="B53" s="433" t="s">
        <v>443</v>
      </c>
      <c r="C53" s="436">
        <f>C54+C55</f>
        <v>170</v>
      </c>
      <c r="D53" s="434">
        <f t="shared" ref="D53:F53" si="6">D54+D55</f>
        <v>170</v>
      </c>
      <c r="E53" s="434">
        <f t="shared" si="6"/>
        <v>170</v>
      </c>
      <c r="F53" s="434">
        <f t="shared" si="6"/>
        <v>170</v>
      </c>
    </row>
    <row r="54" spans="2:13" ht="15.75" thickBot="1" x14ac:dyDescent="0.3">
      <c r="B54" s="435" t="s">
        <v>437</v>
      </c>
      <c r="C54" s="444">
        <v>170</v>
      </c>
      <c r="D54" s="434">
        <v>170</v>
      </c>
      <c r="E54" s="434">
        <v>170</v>
      </c>
      <c r="F54" s="434">
        <v>170</v>
      </c>
    </row>
    <row r="55" spans="2:13" ht="15.75" thickBot="1" x14ac:dyDescent="0.3">
      <c r="B55" s="435" t="s">
        <v>438</v>
      </c>
      <c r="C55" s="436"/>
      <c r="D55" s="434"/>
      <c r="E55" s="434"/>
      <c r="F55" s="434"/>
    </row>
    <row r="56" spans="2:13" ht="24.75" thickBot="1" x14ac:dyDescent="0.3">
      <c r="B56" s="433" t="s">
        <v>444</v>
      </c>
      <c r="C56" s="436">
        <f>C57</f>
        <v>148</v>
      </c>
      <c r="D56" s="436">
        <f t="shared" ref="D56:F56" si="7">D57</f>
        <v>0</v>
      </c>
      <c r="E56" s="436">
        <f t="shared" si="7"/>
        <v>0</v>
      </c>
      <c r="F56" s="436">
        <f t="shared" si="7"/>
        <v>0</v>
      </c>
      <c r="I56" s="439"/>
    </row>
    <row r="57" spans="2:13" ht="15.75" thickBot="1" x14ac:dyDescent="0.3">
      <c r="B57" s="435" t="s">
        <v>437</v>
      </c>
      <c r="C57" s="436">
        <v>148</v>
      </c>
      <c r="D57" s="358"/>
      <c r="E57" s="358"/>
      <c r="F57" s="358"/>
      <c r="K57" s="359"/>
      <c r="L57" s="359"/>
      <c r="M57" s="359"/>
    </row>
    <row r="58" spans="2:13" ht="15.75" thickBot="1" x14ac:dyDescent="0.3">
      <c r="B58" s="435" t="s">
        <v>438</v>
      </c>
      <c r="C58" s="436"/>
      <c r="D58" s="360"/>
      <c r="E58" s="358"/>
      <c r="F58" s="358"/>
    </row>
    <row r="59" spans="2:13" ht="15.75" thickBot="1" x14ac:dyDescent="0.3">
      <c r="B59" s="440" t="s">
        <v>457</v>
      </c>
      <c r="C59" s="436">
        <f>C56+C53+C50+C47+C44+C41+C38</f>
        <v>238402</v>
      </c>
      <c r="D59" s="436">
        <f>D56+D53+D50+D47+D44+D41+D38</f>
        <v>160688</v>
      </c>
      <c r="E59" s="436">
        <f t="shared" ref="E59:F59" si="8">E56+E53+E50+E47+E44+E41+E38</f>
        <v>449138</v>
      </c>
      <c r="F59" s="436">
        <f t="shared" si="8"/>
        <v>541062</v>
      </c>
    </row>
    <row r="60" spans="2:13" ht="15.75" thickBot="1" x14ac:dyDescent="0.3">
      <c r="B60" s="441" t="s">
        <v>482</v>
      </c>
      <c r="C60" s="442">
        <f>IF(C59-C30=0,0,"Error")</f>
        <v>0</v>
      </c>
      <c r="D60" s="442">
        <f>IF(D59-D30=0,0,"Error")</f>
        <v>0</v>
      </c>
      <c r="E60" s="442">
        <f>IF(E59-E30=0,0,"Error")</f>
        <v>0</v>
      </c>
      <c r="F60" s="442">
        <f>IF(F59-F30=0,0,"Error")</f>
        <v>0</v>
      </c>
    </row>
    <row r="61" spans="2:13" ht="23.25" hidden="1" thickBot="1" x14ac:dyDescent="0.3">
      <c r="B61" s="1245" t="s">
        <v>566</v>
      </c>
      <c r="C61" s="1840"/>
      <c r="D61" s="1841"/>
      <c r="E61" s="1841"/>
      <c r="F61" s="1842"/>
    </row>
    <row r="62" spans="2:13" ht="26.25" hidden="1" customHeight="1" thickBot="1" x14ac:dyDescent="0.3">
      <c r="B62" s="405" t="s">
        <v>427</v>
      </c>
      <c r="C62" s="1810"/>
      <c r="D62" s="1787"/>
      <c r="E62" s="1787"/>
      <c r="F62" s="1835"/>
    </row>
    <row r="63" spans="2:13" ht="15.75" hidden="1" thickBot="1" x14ac:dyDescent="0.3">
      <c r="B63" s="405" t="s">
        <v>21</v>
      </c>
      <c r="C63" s="1802"/>
      <c r="D63" s="1803"/>
      <c r="E63" s="1803"/>
      <c r="F63" s="1851"/>
    </row>
    <row r="64" spans="2:13" ht="12.75" hidden="1" customHeight="1" x14ac:dyDescent="0.25">
      <c r="B64" s="1829"/>
      <c r="C64" s="425">
        <v>2018</v>
      </c>
      <c r="D64" s="425">
        <v>2019</v>
      </c>
      <c r="E64" s="425">
        <v>2025</v>
      </c>
      <c r="F64" s="425">
        <v>2026</v>
      </c>
    </row>
    <row r="65" spans="2:6" ht="9" hidden="1" customHeight="1" thickBot="1" x14ac:dyDescent="0.3">
      <c r="B65" s="1830"/>
      <c r="C65" s="427" t="s">
        <v>22</v>
      </c>
      <c r="D65" s="427" t="s">
        <v>23</v>
      </c>
      <c r="E65" s="427" t="s">
        <v>23</v>
      </c>
      <c r="F65" s="427" t="s">
        <v>23</v>
      </c>
    </row>
    <row r="66" spans="2:6" ht="15.75" hidden="1" thickBot="1" x14ac:dyDescent="0.3">
      <c r="B66" s="405" t="s">
        <v>33</v>
      </c>
      <c r="C66" s="405"/>
      <c r="D66" s="405"/>
      <c r="E66" s="405"/>
      <c r="F66" s="405"/>
    </row>
    <row r="67" spans="2:6" ht="15.75" hidden="1" thickBot="1" x14ac:dyDescent="0.3">
      <c r="B67" s="405" t="s">
        <v>431</v>
      </c>
      <c r="C67" s="428">
        <f>C96</f>
        <v>0</v>
      </c>
      <c r="D67" s="428">
        <f t="shared" ref="D67:F67" si="9">D96</f>
        <v>0</v>
      </c>
      <c r="E67" s="428">
        <f t="shared" si="9"/>
        <v>0</v>
      </c>
      <c r="F67" s="428">
        <f t="shared" si="9"/>
        <v>0</v>
      </c>
    </row>
    <row r="68" spans="2:6" ht="15.75" hidden="1" thickBot="1" x14ac:dyDescent="0.3">
      <c r="B68" s="405" t="s">
        <v>432</v>
      </c>
      <c r="C68" s="428" t="e">
        <f>C67/C66</f>
        <v>#DIV/0!</v>
      </c>
      <c r="D68" s="428" t="e">
        <f>D67/D66</f>
        <v>#DIV/0!</v>
      </c>
      <c r="E68" s="428" t="e">
        <f>E67/E66</f>
        <v>#DIV/0!</v>
      </c>
      <c r="F68" s="428" t="e">
        <f>F67/F66</f>
        <v>#DIV/0!</v>
      </c>
    </row>
    <row r="69" spans="2:6" ht="15.75" hidden="1" thickBot="1" x14ac:dyDescent="0.3">
      <c r="B69" s="405" t="s">
        <v>433</v>
      </c>
      <c r="C69" s="426"/>
      <c r="D69" s="431" t="e">
        <f>D66/C66-1</f>
        <v>#DIV/0!</v>
      </c>
      <c r="E69" s="431" t="e">
        <f>E66/D66-1</f>
        <v>#DIV/0!</v>
      </c>
      <c r="F69" s="431" t="e">
        <f>F66/E66-1</f>
        <v>#DIV/0!</v>
      </c>
    </row>
    <row r="70" spans="2:6" ht="15.75" hidden="1" thickBot="1" x14ac:dyDescent="0.3">
      <c r="B70" s="405" t="s">
        <v>434</v>
      </c>
      <c r="C70" s="426"/>
      <c r="D70" s="431" t="e">
        <f>D67/C67-1</f>
        <v>#DIV/0!</v>
      </c>
      <c r="E70" s="431" t="e">
        <f t="shared" ref="E70:F71" si="10">E67/D67-1</f>
        <v>#DIV/0!</v>
      </c>
      <c r="F70" s="431" t="e">
        <f t="shared" si="10"/>
        <v>#DIV/0!</v>
      </c>
    </row>
    <row r="71" spans="2:6" ht="15.75" hidden="1" thickBot="1" x14ac:dyDescent="0.3">
      <c r="B71" s="405" t="s">
        <v>47</v>
      </c>
      <c r="C71" s="426"/>
      <c r="D71" s="431" t="e">
        <f>D68/C68-1</f>
        <v>#DIV/0!</v>
      </c>
      <c r="E71" s="431" t="e">
        <f t="shared" si="10"/>
        <v>#DIV/0!</v>
      </c>
      <c r="F71" s="431" t="e">
        <f t="shared" si="10"/>
        <v>#DIV/0!</v>
      </c>
    </row>
    <row r="72" spans="2:6" ht="24.75" hidden="1" customHeight="1" thickBot="1" x14ac:dyDescent="0.3">
      <c r="B72" s="1849" t="s">
        <v>674</v>
      </c>
      <c r="C72" s="1812"/>
      <c r="D72" s="1812"/>
      <c r="E72" s="1812"/>
      <c r="F72" s="1850"/>
    </row>
    <row r="73" spans="2:6" ht="12.75" hidden="1" customHeight="1" x14ac:dyDescent="0.25">
      <c r="B73" s="1829"/>
      <c r="C73" s="425">
        <v>2018</v>
      </c>
      <c r="D73" s="425">
        <v>2019</v>
      </c>
      <c r="E73" s="425">
        <v>2025</v>
      </c>
      <c r="F73" s="425">
        <v>2026</v>
      </c>
    </row>
    <row r="74" spans="2:6" ht="9" hidden="1" customHeight="1" thickBot="1" x14ac:dyDescent="0.3">
      <c r="B74" s="1830"/>
      <c r="C74" s="427" t="s">
        <v>22</v>
      </c>
      <c r="D74" s="427" t="s">
        <v>23</v>
      </c>
      <c r="E74" s="427" t="s">
        <v>23</v>
      </c>
      <c r="F74" s="427" t="s">
        <v>23</v>
      </c>
    </row>
    <row r="75" spans="2:6" ht="24.75" hidden="1" customHeight="1" thickBot="1" x14ac:dyDescent="0.3">
      <c r="B75" s="433" t="s">
        <v>436</v>
      </c>
      <c r="C75" s="434"/>
      <c r="D75" s="434"/>
      <c r="E75" s="434"/>
      <c r="F75" s="434"/>
    </row>
    <row r="76" spans="2:6" ht="38.25" hidden="1" customHeight="1" thickBot="1" x14ac:dyDescent="0.3">
      <c r="B76" s="435" t="s">
        <v>437</v>
      </c>
      <c r="C76" s="436"/>
      <c r="D76" s="437"/>
      <c r="E76" s="437"/>
      <c r="F76" s="437"/>
    </row>
    <row r="77" spans="2:6" ht="24.75" hidden="1" customHeight="1" thickBot="1" x14ac:dyDescent="0.3">
      <c r="B77" s="435" t="s">
        <v>438</v>
      </c>
      <c r="C77" s="436"/>
      <c r="D77" s="437"/>
      <c r="E77" s="437"/>
      <c r="F77" s="437"/>
    </row>
    <row r="78" spans="2:6" ht="24.75" hidden="1" customHeight="1" thickBot="1" x14ac:dyDescent="0.3">
      <c r="B78" s="433" t="s">
        <v>478</v>
      </c>
      <c r="C78" s="434"/>
      <c r="D78" s="434"/>
      <c r="E78" s="434"/>
      <c r="F78" s="434"/>
    </row>
    <row r="79" spans="2:6" ht="15.75" hidden="1" thickBot="1" x14ac:dyDescent="0.3">
      <c r="B79" s="435" t="s">
        <v>437</v>
      </c>
      <c r="C79" s="436"/>
      <c r="D79" s="434"/>
      <c r="E79" s="434"/>
      <c r="F79" s="434"/>
    </row>
    <row r="80" spans="2:6" ht="15.75" hidden="1" thickBot="1" x14ac:dyDescent="0.3">
      <c r="B80" s="435" t="s">
        <v>438</v>
      </c>
      <c r="C80" s="436"/>
      <c r="D80" s="434"/>
      <c r="E80" s="434"/>
      <c r="F80" s="434"/>
    </row>
    <row r="81" spans="2:6" ht="24.75" hidden="1" customHeight="1" thickBot="1" x14ac:dyDescent="0.3">
      <c r="B81" s="433" t="s">
        <v>440</v>
      </c>
      <c r="C81" s="436">
        <v>0</v>
      </c>
      <c r="D81" s="434">
        <v>0</v>
      </c>
      <c r="E81" s="434">
        <v>0</v>
      </c>
      <c r="F81" s="434">
        <v>0</v>
      </c>
    </row>
    <row r="82" spans="2:6" ht="15.75" hidden="1" thickBot="1" x14ac:dyDescent="0.3">
      <c r="B82" s="435" t="s">
        <v>437</v>
      </c>
      <c r="C82" s="436"/>
      <c r="D82" s="434"/>
      <c r="E82" s="434"/>
      <c r="F82" s="434"/>
    </row>
    <row r="83" spans="2:6" ht="15.75" hidden="1" thickBot="1" x14ac:dyDescent="0.3">
      <c r="B83" s="435" t="s">
        <v>438</v>
      </c>
      <c r="C83" s="436"/>
      <c r="D83" s="434"/>
      <c r="E83" s="434"/>
      <c r="F83" s="434"/>
    </row>
    <row r="84" spans="2:6" ht="15.75" hidden="1" thickBot="1" x14ac:dyDescent="0.3">
      <c r="B84" s="433" t="s">
        <v>441</v>
      </c>
      <c r="C84" s="436"/>
      <c r="D84" s="434"/>
      <c r="E84" s="434"/>
      <c r="F84" s="434"/>
    </row>
    <row r="85" spans="2:6" ht="15.75" hidden="1" thickBot="1" x14ac:dyDescent="0.3">
      <c r="B85" s="435" t="s">
        <v>437</v>
      </c>
      <c r="C85" s="436"/>
      <c r="D85" s="434"/>
      <c r="E85" s="434"/>
      <c r="F85" s="434"/>
    </row>
    <row r="86" spans="2:6" ht="15.75" hidden="1" thickBot="1" x14ac:dyDescent="0.3">
      <c r="B86" s="435" t="s">
        <v>438</v>
      </c>
      <c r="C86" s="436"/>
      <c r="D86" s="434"/>
      <c r="E86" s="434"/>
      <c r="F86" s="434"/>
    </row>
    <row r="87" spans="2:6" ht="15.75" hidden="1" thickBot="1" x14ac:dyDescent="0.3">
      <c r="B87" s="433" t="s">
        <v>442</v>
      </c>
      <c r="C87" s="436"/>
      <c r="D87" s="434"/>
      <c r="E87" s="434"/>
      <c r="F87" s="434"/>
    </row>
    <row r="88" spans="2:6" ht="15.75" hidden="1" thickBot="1" x14ac:dyDescent="0.3">
      <c r="B88" s="435" t="s">
        <v>437</v>
      </c>
      <c r="C88" s="436"/>
      <c r="D88" s="434"/>
      <c r="E88" s="434"/>
      <c r="F88" s="434"/>
    </row>
    <row r="89" spans="2:6" ht="15.75" hidden="1" thickBot="1" x14ac:dyDescent="0.3">
      <c r="B89" s="435" t="s">
        <v>438</v>
      </c>
      <c r="C89" s="436"/>
      <c r="D89" s="434"/>
      <c r="E89" s="434"/>
      <c r="F89" s="434"/>
    </row>
    <row r="90" spans="2:6" ht="15.75" hidden="1" thickBot="1" x14ac:dyDescent="0.3">
      <c r="B90" s="433" t="s">
        <v>443</v>
      </c>
      <c r="C90" s="436"/>
      <c r="D90" s="434"/>
      <c r="E90" s="434"/>
      <c r="F90" s="434"/>
    </row>
    <row r="91" spans="2:6" ht="15.75" hidden="1" thickBot="1" x14ac:dyDescent="0.3">
      <c r="B91" s="435" t="s">
        <v>437</v>
      </c>
      <c r="C91" s="436"/>
      <c r="D91" s="434"/>
      <c r="E91" s="434"/>
      <c r="F91" s="434"/>
    </row>
    <row r="92" spans="2:6" ht="15.75" hidden="1" thickBot="1" x14ac:dyDescent="0.3">
      <c r="B92" s="435" t="s">
        <v>438</v>
      </c>
      <c r="C92" s="436"/>
      <c r="D92" s="434"/>
      <c r="E92" s="434"/>
      <c r="F92" s="434"/>
    </row>
    <row r="93" spans="2:6" ht="24.75" hidden="1" thickBot="1" x14ac:dyDescent="0.3">
      <c r="B93" s="433" t="s">
        <v>444</v>
      </c>
      <c r="C93" s="436"/>
      <c r="D93" s="434"/>
      <c r="E93" s="434"/>
      <c r="F93" s="434"/>
    </row>
    <row r="94" spans="2:6" ht="15.75" hidden="1" thickBot="1" x14ac:dyDescent="0.3">
      <c r="B94" s="435" t="s">
        <v>437</v>
      </c>
      <c r="C94" s="436"/>
      <c r="D94" s="434"/>
      <c r="E94" s="434"/>
      <c r="F94" s="434"/>
    </row>
    <row r="95" spans="2:6" ht="15.75" hidden="1" thickBot="1" x14ac:dyDescent="0.3">
      <c r="B95" s="435" t="s">
        <v>438</v>
      </c>
      <c r="C95" s="436"/>
      <c r="D95" s="434"/>
      <c r="E95" s="434"/>
      <c r="F95" s="434"/>
    </row>
    <row r="96" spans="2:6" ht="15.75" hidden="1" thickBot="1" x14ac:dyDescent="0.3">
      <c r="B96" s="1246" t="s">
        <v>445</v>
      </c>
      <c r="C96" s="436">
        <f>C93+C90+C87+C84+C81+C78+C75</f>
        <v>0</v>
      </c>
      <c r="D96" s="436">
        <f t="shared" ref="D96:F96" si="11">D93+D90+D87+D84+D81+D78+D75</f>
        <v>0</v>
      </c>
      <c r="E96" s="436">
        <f t="shared" si="11"/>
        <v>0</v>
      </c>
      <c r="F96" s="436">
        <f t="shared" si="11"/>
        <v>0</v>
      </c>
    </row>
    <row r="97" spans="2:6" ht="17.25" hidden="1" customHeight="1" thickBot="1" x14ac:dyDescent="0.3">
      <c r="B97" s="441" t="s">
        <v>482</v>
      </c>
      <c r="C97" s="442">
        <f>IF(C96-C67=0,0,"Error")</f>
        <v>0</v>
      </c>
      <c r="D97" s="442">
        <f>IF(D96-D67=0,0,"Error")</f>
        <v>0</v>
      </c>
      <c r="E97" s="442">
        <f>IF(E96-E67=0,0,"Error")</f>
        <v>0</v>
      </c>
      <c r="F97" s="442">
        <f>IF(F96-F67=0,0,"Error")</f>
        <v>0</v>
      </c>
    </row>
    <row r="98" spans="2:6" ht="23.25" hidden="1" thickBot="1" x14ac:dyDescent="0.3">
      <c r="B98" s="1245" t="s">
        <v>675</v>
      </c>
      <c r="C98" s="1840"/>
      <c r="D98" s="1841"/>
      <c r="E98" s="1841"/>
      <c r="F98" s="1842"/>
    </row>
    <row r="99" spans="2:6" ht="26.25" hidden="1" customHeight="1" thickBot="1" x14ac:dyDescent="0.3">
      <c r="B99" s="405" t="s">
        <v>427</v>
      </c>
      <c r="C99" s="1810"/>
      <c r="D99" s="1787"/>
      <c r="E99" s="1787"/>
      <c r="F99" s="1835"/>
    </row>
    <row r="100" spans="2:6" ht="15.75" hidden="1" thickBot="1" x14ac:dyDescent="0.3">
      <c r="B100" s="405" t="s">
        <v>21</v>
      </c>
      <c r="C100" s="1802"/>
      <c r="D100" s="1803"/>
      <c r="E100" s="1803"/>
      <c r="F100" s="1851"/>
    </row>
    <row r="101" spans="2:6" ht="12.75" hidden="1" customHeight="1" x14ac:dyDescent="0.25">
      <c r="B101" s="1829"/>
      <c r="C101" s="425">
        <v>2018</v>
      </c>
      <c r="D101" s="425">
        <v>2019</v>
      </c>
      <c r="E101" s="425">
        <v>2025</v>
      </c>
      <c r="F101" s="425">
        <v>2026</v>
      </c>
    </row>
    <row r="102" spans="2:6" ht="9" hidden="1" customHeight="1" thickBot="1" x14ac:dyDescent="0.3">
      <c r="B102" s="1830"/>
      <c r="C102" s="427" t="s">
        <v>22</v>
      </c>
      <c r="D102" s="427" t="s">
        <v>23</v>
      </c>
      <c r="E102" s="427" t="s">
        <v>23</v>
      </c>
      <c r="F102" s="427" t="s">
        <v>23</v>
      </c>
    </row>
    <row r="103" spans="2:6" ht="15.75" hidden="1" thickBot="1" x14ac:dyDescent="0.3">
      <c r="B103" s="405" t="s">
        <v>33</v>
      </c>
      <c r="C103" s="1247"/>
      <c r="D103" s="1247"/>
      <c r="E103" s="1247"/>
      <c r="F103" s="1247"/>
    </row>
    <row r="104" spans="2:6" ht="15.75" hidden="1" thickBot="1" x14ac:dyDescent="0.3">
      <c r="B104" s="405" t="s">
        <v>431</v>
      </c>
      <c r="C104" s="428">
        <f>C133</f>
        <v>0</v>
      </c>
      <c r="D104" s="428">
        <f t="shared" ref="D104:F104" si="12">D133</f>
        <v>0</v>
      </c>
      <c r="E104" s="428">
        <f t="shared" si="12"/>
        <v>0</v>
      </c>
      <c r="F104" s="428">
        <f t="shared" si="12"/>
        <v>0</v>
      </c>
    </row>
    <row r="105" spans="2:6" ht="15.75" hidden="1" thickBot="1" x14ac:dyDescent="0.3">
      <c r="B105" s="405" t="s">
        <v>432</v>
      </c>
      <c r="C105" s="428" t="e">
        <f>C104/C103</f>
        <v>#DIV/0!</v>
      </c>
      <c r="D105" s="428" t="e">
        <f>D104/D103</f>
        <v>#DIV/0!</v>
      </c>
      <c r="E105" s="428" t="e">
        <f>E104/E103</f>
        <v>#DIV/0!</v>
      </c>
      <c r="F105" s="428" t="e">
        <f>F104/F103</f>
        <v>#DIV/0!</v>
      </c>
    </row>
    <row r="106" spans="2:6" ht="15.75" hidden="1" thickBot="1" x14ac:dyDescent="0.3">
      <c r="B106" s="405" t="s">
        <v>433</v>
      </c>
      <c r="C106" s="426"/>
      <c r="D106" s="431" t="e">
        <f>D103/C103-1</f>
        <v>#DIV/0!</v>
      </c>
      <c r="E106" s="431" t="e">
        <f>E103/D103-1</f>
        <v>#DIV/0!</v>
      </c>
      <c r="F106" s="431" t="e">
        <f>F103/E103-1</f>
        <v>#DIV/0!</v>
      </c>
    </row>
    <row r="107" spans="2:6" ht="15.75" hidden="1" thickBot="1" x14ac:dyDescent="0.3">
      <c r="B107" s="405" t="s">
        <v>434</v>
      </c>
      <c r="C107" s="426"/>
      <c r="D107" s="431" t="e">
        <f>D104/C104-1</f>
        <v>#DIV/0!</v>
      </c>
      <c r="E107" s="431" t="e">
        <f t="shared" ref="E107:F108" si="13">E104/D104-1</f>
        <v>#DIV/0!</v>
      </c>
      <c r="F107" s="431" t="e">
        <f t="shared" si="13"/>
        <v>#DIV/0!</v>
      </c>
    </row>
    <row r="108" spans="2:6" ht="15.75" hidden="1" thickBot="1" x14ac:dyDescent="0.3">
      <c r="B108" s="405" t="s">
        <v>47</v>
      </c>
      <c r="C108" s="426"/>
      <c r="D108" s="431" t="e">
        <f>D105/C105-1</f>
        <v>#DIV/0!</v>
      </c>
      <c r="E108" s="431" t="e">
        <f t="shared" si="13"/>
        <v>#DIV/0!</v>
      </c>
      <c r="F108" s="431" t="e">
        <f t="shared" si="13"/>
        <v>#DIV/0!</v>
      </c>
    </row>
    <row r="109" spans="2:6" ht="24.75" hidden="1" customHeight="1" thickBot="1" x14ac:dyDescent="0.3">
      <c r="B109" s="1849" t="s">
        <v>674</v>
      </c>
      <c r="C109" s="1812"/>
      <c r="D109" s="1812"/>
      <c r="E109" s="1812"/>
      <c r="F109" s="1850"/>
    </row>
    <row r="110" spans="2:6" ht="12.75" hidden="1" customHeight="1" x14ac:dyDescent="0.25">
      <c r="B110" s="1829"/>
      <c r="C110" s="425">
        <v>2018</v>
      </c>
      <c r="D110" s="425">
        <v>2019</v>
      </c>
      <c r="E110" s="425">
        <v>2025</v>
      </c>
      <c r="F110" s="425">
        <v>2026</v>
      </c>
    </row>
    <row r="111" spans="2:6" ht="9" hidden="1" customHeight="1" thickBot="1" x14ac:dyDescent="0.3">
      <c r="B111" s="1830"/>
      <c r="C111" s="427" t="s">
        <v>22</v>
      </c>
      <c r="D111" s="427" t="s">
        <v>23</v>
      </c>
      <c r="E111" s="427" t="s">
        <v>23</v>
      </c>
      <c r="F111" s="427" t="s">
        <v>23</v>
      </c>
    </row>
    <row r="112" spans="2:6" ht="24.75" hidden="1" customHeight="1" thickBot="1" x14ac:dyDescent="0.3">
      <c r="B112" s="433" t="s">
        <v>436</v>
      </c>
      <c r="C112" s="434"/>
      <c r="D112" s="434"/>
      <c r="E112" s="434"/>
      <c r="F112" s="434"/>
    </row>
    <row r="113" spans="2:6" ht="15.75" hidden="1" thickBot="1" x14ac:dyDescent="0.3">
      <c r="B113" s="435" t="s">
        <v>437</v>
      </c>
      <c r="C113" s="436"/>
      <c r="D113" s="437"/>
      <c r="E113" s="437"/>
      <c r="F113" s="437"/>
    </row>
    <row r="114" spans="2:6" ht="15.75" hidden="1" thickBot="1" x14ac:dyDescent="0.3">
      <c r="B114" s="435" t="s">
        <v>438</v>
      </c>
      <c r="C114" s="436"/>
      <c r="D114" s="437"/>
      <c r="E114" s="437"/>
      <c r="F114" s="437"/>
    </row>
    <row r="115" spans="2:6" ht="24.75" hidden="1" customHeight="1" thickBot="1" x14ac:dyDescent="0.3">
      <c r="B115" s="433" t="s">
        <v>478</v>
      </c>
      <c r="C115" s="434"/>
      <c r="D115" s="434"/>
      <c r="E115" s="434"/>
      <c r="F115" s="434"/>
    </row>
    <row r="116" spans="2:6" ht="15.75" hidden="1" thickBot="1" x14ac:dyDescent="0.3">
      <c r="B116" s="435" t="s">
        <v>437</v>
      </c>
      <c r="C116" s="436"/>
      <c r="D116" s="434"/>
      <c r="E116" s="434"/>
      <c r="F116" s="434"/>
    </row>
    <row r="117" spans="2:6" ht="15.75" hidden="1" thickBot="1" x14ac:dyDescent="0.3">
      <c r="B117" s="435" t="s">
        <v>438</v>
      </c>
      <c r="C117" s="436"/>
      <c r="D117" s="434"/>
      <c r="E117" s="434"/>
      <c r="F117" s="434"/>
    </row>
    <row r="118" spans="2:6" ht="24.75" hidden="1" customHeight="1" thickBot="1" x14ac:dyDescent="0.3">
      <c r="B118" s="433" t="s">
        <v>440</v>
      </c>
      <c r="C118" s="436">
        <v>0</v>
      </c>
      <c r="D118" s="434">
        <v>0</v>
      </c>
      <c r="E118" s="434">
        <v>0</v>
      </c>
      <c r="F118" s="434">
        <v>0</v>
      </c>
    </row>
    <row r="119" spans="2:6" ht="15.75" hidden="1" thickBot="1" x14ac:dyDescent="0.3">
      <c r="B119" s="435" t="s">
        <v>437</v>
      </c>
      <c r="C119" s="436"/>
      <c r="D119" s="434"/>
      <c r="E119" s="434"/>
      <c r="F119" s="434"/>
    </row>
    <row r="120" spans="2:6" ht="15.75" hidden="1" thickBot="1" x14ac:dyDescent="0.3">
      <c r="B120" s="435" t="s">
        <v>438</v>
      </c>
      <c r="C120" s="436"/>
      <c r="D120" s="434"/>
      <c r="E120" s="434"/>
      <c r="F120" s="434"/>
    </row>
    <row r="121" spans="2:6" ht="15.75" hidden="1" thickBot="1" x14ac:dyDescent="0.3">
      <c r="B121" s="433" t="s">
        <v>441</v>
      </c>
      <c r="C121" s="436"/>
      <c r="D121" s="434"/>
      <c r="E121" s="434"/>
      <c r="F121" s="434"/>
    </row>
    <row r="122" spans="2:6" ht="15.75" hidden="1" thickBot="1" x14ac:dyDescent="0.3">
      <c r="B122" s="435" t="s">
        <v>437</v>
      </c>
      <c r="C122" s="436"/>
      <c r="D122" s="434"/>
      <c r="E122" s="434"/>
      <c r="F122" s="434"/>
    </row>
    <row r="123" spans="2:6" ht="15.75" hidden="1" thickBot="1" x14ac:dyDescent="0.3">
      <c r="B123" s="435" t="s">
        <v>438</v>
      </c>
      <c r="C123" s="436"/>
      <c r="D123" s="434"/>
      <c r="E123" s="434"/>
      <c r="F123" s="434"/>
    </row>
    <row r="124" spans="2:6" ht="15.75" hidden="1" thickBot="1" x14ac:dyDescent="0.3">
      <c r="B124" s="433" t="s">
        <v>442</v>
      </c>
      <c r="C124" s="436"/>
      <c r="D124" s="434"/>
      <c r="E124" s="434"/>
      <c r="F124" s="434"/>
    </row>
    <row r="125" spans="2:6" ht="15.75" hidden="1" thickBot="1" x14ac:dyDescent="0.3">
      <c r="B125" s="435" t="s">
        <v>437</v>
      </c>
      <c r="C125" s="436"/>
      <c r="D125" s="434"/>
      <c r="E125" s="434"/>
      <c r="F125" s="434"/>
    </row>
    <row r="126" spans="2:6" ht="15" hidden="1" customHeight="1" thickBot="1" x14ac:dyDescent="0.3">
      <c r="B126" s="435" t="s">
        <v>438</v>
      </c>
      <c r="C126" s="436"/>
      <c r="D126" s="434"/>
      <c r="E126" s="434"/>
      <c r="F126" s="434"/>
    </row>
    <row r="127" spans="2:6" ht="15.75" hidden="1" thickBot="1" x14ac:dyDescent="0.3">
      <c r="B127" s="433" t="s">
        <v>443</v>
      </c>
      <c r="C127" s="436">
        <v>0</v>
      </c>
      <c r="D127" s="434">
        <v>0</v>
      </c>
      <c r="E127" s="434">
        <v>0</v>
      </c>
      <c r="F127" s="434">
        <v>0</v>
      </c>
    </row>
    <row r="128" spans="2:6" ht="15.75" hidden="1" thickBot="1" x14ac:dyDescent="0.3">
      <c r="B128" s="435" t="s">
        <v>437</v>
      </c>
      <c r="C128" s="436"/>
      <c r="D128" s="434"/>
      <c r="E128" s="434"/>
      <c r="F128" s="434"/>
    </row>
    <row r="129" spans="2:12" ht="15.75" hidden="1" thickBot="1" x14ac:dyDescent="0.3">
      <c r="B129" s="435" t="s">
        <v>438</v>
      </c>
      <c r="C129" s="436"/>
      <c r="D129" s="434"/>
      <c r="E129" s="434"/>
      <c r="F129" s="434"/>
    </row>
    <row r="130" spans="2:12" ht="24.75" hidden="1" thickBot="1" x14ac:dyDescent="0.3">
      <c r="B130" s="433" t="s">
        <v>444</v>
      </c>
      <c r="C130" s="436"/>
      <c r="D130" s="434"/>
      <c r="E130" s="434"/>
      <c r="F130" s="434"/>
    </row>
    <row r="131" spans="2:12" ht="15.75" hidden="1" thickBot="1" x14ac:dyDescent="0.3">
      <c r="B131" s="435" t="s">
        <v>437</v>
      </c>
      <c r="C131" s="436"/>
      <c r="D131" s="434"/>
      <c r="E131" s="434"/>
      <c r="F131" s="434"/>
    </row>
    <row r="132" spans="2:12" ht="15.75" hidden="1" thickBot="1" x14ac:dyDescent="0.3">
      <c r="B132" s="435" t="s">
        <v>438</v>
      </c>
      <c r="C132" s="436"/>
      <c r="D132" s="434"/>
      <c r="E132" s="434"/>
      <c r="F132" s="434"/>
    </row>
    <row r="133" spans="2:12" ht="15.75" hidden="1" thickBot="1" x14ac:dyDescent="0.3">
      <c r="B133" s="1246" t="s">
        <v>445</v>
      </c>
      <c r="C133" s="436">
        <f>C130+C127+C124+C121+C118+C115+C112</f>
        <v>0</v>
      </c>
      <c r="D133" s="436">
        <f t="shared" ref="D133:F133" si="14">D130+D127+D124+D121+D118+D115+D112</f>
        <v>0</v>
      </c>
      <c r="E133" s="436">
        <f t="shared" si="14"/>
        <v>0</v>
      </c>
      <c r="F133" s="436">
        <f t="shared" si="14"/>
        <v>0</v>
      </c>
    </row>
    <row r="134" spans="2:12" ht="17.25" hidden="1" customHeight="1" thickBot="1" x14ac:dyDescent="0.3">
      <c r="B134" s="441" t="s">
        <v>482</v>
      </c>
      <c r="C134" s="442">
        <f>IF(C133-C104=0,0,"Error")</f>
        <v>0</v>
      </c>
      <c r="D134" s="442">
        <f>IF(D133-D104=0,0,"Error")</f>
        <v>0</v>
      </c>
      <c r="E134" s="442">
        <f>IF(E133-E104=0,0,"Error")</f>
        <v>0</v>
      </c>
      <c r="F134" s="442">
        <f>IF(F133-F104=0,0,"Error")</f>
        <v>0</v>
      </c>
    </row>
    <row r="135" spans="2:12" ht="15.75" thickBot="1" x14ac:dyDescent="0.3">
      <c r="B135" s="1838" t="s">
        <v>514</v>
      </c>
      <c r="C135" s="1790"/>
      <c r="D135" s="1790"/>
      <c r="E135" s="1790"/>
      <c r="F135" s="1839"/>
    </row>
    <row r="136" spans="2:12" ht="15.75" thickBot="1" x14ac:dyDescent="0.3">
      <c r="B136" s="1838" t="s">
        <v>515</v>
      </c>
      <c r="C136" s="1790"/>
      <c r="D136" s="1790"/>
      <c r="E136" s="1790"/>
      <c r="F136" s="1839"/>
    </row>
    <row r="137" spans="2:12" ht="23.25" thickBot="1" x14ac:dyDescent="0.3">
      <c r="B137" s="423" t="s">
        <v>516</v>
      </c>
      <c r="C137" s="3059"/>
      <c r="D137" s="2278"/>
      <c r="E137" s="2278"/>
      <c r="F137" s="2279"/>
    </row>
    <row r="138" spans="2:12" ht="30.75" customHeight="1" thickBot="1" x14ac:dyDescent="0.3">
      <c r="B138" s="423" t="s">
        <v>518</v>
      </c>
      <c r="C138" s="423" t="s">
        <v>1080</v>
      </c>
      <c r="D138" s="443" t="s">
        <v>449</v>
      </c>
      <c r="E138" s="1808" t="s">
        <v>1081</v>
      </c>
      <c r="F138" s="1856"/>
      <c r="H138" s="1857" t="s">
        <v>682</v>
      </c>
      <c r="I138" s="1858"/>
      <c r="J138" s="1858"/>
      <c r="K138" s="1858"/>
      <c r="L138" s="1859"/>
    </row>
    <row r="139" spans="2:12" ht="15.75" thickBot="1" x14ac:dyDescent="0.3">
      <c r="B139" s="1248"/>
      <c r="C139" s="1814"/>
      <c r="D139" s="1816"/>
      <c r="E139" s="1816"/>
      <c r="F139" s="1867"/>
      <c r="H139" s="1860"/>
      <c r="I139" s="1861"/>
      <c r="J139" s="1861"/>
      <c r="K139" s="1861"/>
      <c r="L139" s="1862"/>
    </row>
    <row r="140" spans="2:12" ht="17.25" customHeight="1" thickBot="1" x14ac:dyDescent="0.3">
      <c r="B140" s="405" t="s">
        <v>427</v>
      </c>
      <c r="C140" s="1810" t="s">
        <v>777</v>
      </c>
      <c r="D140" s="1787"/>
      <c r="E140" s="1787"/>
      <c r="F140" s="1835"/>
      <c r="H140" s="1863"/>
      <c r="I140" s="1864"/>
      <c r="J140" s="1864"/>
      <c r="K140" s="1864"/>
      <c r="L140" s="1865"/>
    </row>
    <row r="141" spans="2:12" ht="15.75" thickBot="1" x14ac:dyDescent="0.3">
      <c r="B141" s="405" t="s">
        <v>21</v>
      </c>
      <c r="C141" s="1802" t="s">
        <v>237</v>
      </c>
      <c r="D141" s="1803"/>
      <c r="E141" s="1803"/>
      <c r="F141" s="1851"/>
    </row>
    <row r="142" spans="2:12" ht="12.75" customHeight="1" x14ac:dyDescent="0.25">
      <c r="B142" s="1829"/>
      <c r="C142" s="425">
        <v>2023</v>
      </c>
      <c r="D142" s="425">
        <v>2024</v>
      </c>
      <c r="E142" s="425">
        <v>2025</v>
      </c>
      <c r="F142" s="425">
        <v>2026</v>
      </c>
    </row>
    <row r="143" spans="2:12" ht="9" customHeight="1" thickBot="1" x14ac:dyDescent="0.3">
      <c r="B143" s="1830"/>
      <c r="C143" s="427" t="s">
        <v>22</v>
      </c>
      <c r="D143" s="427" t="s">
        <v>23</v>
      </c>
      <c r="E143" s="427" t="s">
        <v>23</v>
      </c>
      <c r="F143" s="427" t="s">
        <v>23</v>
      </c>
    </row>
    <row r="144" spans="2:12" ht="15.75" thickBot="1" x14ac:dyDescent="0.3">
      <c r="B144" s="405" t="s">
        <v>33</v>
      </c>
      <c r="C144" s="428">
        <v>30</v>
      </c>
      <c r="D144" s="428">
        <v>40</v>
      </c>
      <c r="E144" s="428">
        <v>0</v>
      </c>
      <c r="F144" s="428">
        <v>0</v>
      </c>
    </row>
    <row r="145" spans="2:12" ht="15.75" thickBot="1" x14ac:dyDescent="0.3">
      <c r="B145" s="405" t="s">
        <v>431</v>
      </c>
      <c r="C145" s="428">
        <f>C163</f>
        <v>1200</v>
      </c>
      <c r="D145" s="428">
        <f t="shared" ref="D145:F145" si="15">D163</f>
        <v>1600</v>
      </c>
      <c r="E145" s="428">
        <f t="shared" si="15"/>
        <v>0</v>
      </c>
      <c r="F145" s="428">
        <f t="shared" si="15"/>
        <v>0</v>
      </c>
    </row>
    <row r="146" spans="2:12" ht="15.75" thickBot="1" x14ac:dyDescent="0.3">
      <c r="B146" s="405" t="s">
        <v>432</v>
      </c>
      <c r="C146" s="428">
        <f>C145/C144</f>
        <v>40</v>
      </c>
      <c r="D146" s="428">
        <f t="shared" ref="D146:F146" si="16">D145/D144</f>
        <v>40</v>
      </c>
      <c r="E146" s="428" t="e">
        <f t="shared" si="16"/>
        <v>#DIV/0!</v>
      </c>
      <c r="F146" s="428" t="e">
        <f t="shared" si="16"/>
        <v>#DIV/0!</v>
      </c>
    </row>
    <row r="147" spans="2:12" ht="15.75" thickBot="1" x14ac:dyDescent="0.3">
      <c r="B147" s="405" t="s">
        <v>433</v>
      </c>
      <c r="C147" s="426" t="s">
        <v>499</v>
      </c>
      <c r="D147" s="431">
        <f>D144/C144-1</f>
        <v>0.33333333333333326</v>
      </c>
      <c r="E147" s="431">
        <f t="shared" ref="E147:F149" si="17">E144/D144-1</f>
        <v>-1</v>
      </c>
      <c r="F147" s="431" t="e">
        <f t="shared" si="17"/>
        <v>#DIV/0!</v>
      </c>
      <c r="H147" s="432"/>
      <c r="I147" s="432"/>
      <c r="J147" s="432"/>
      <c r="K147" s="432"/>
      <c r="L147" s="432"/>
    </row>
    <row r="148" spans="2:12" ht="15.75" thickBot="1" x14ac:dyDescent="0.3">
      <c r="B148" s="405" t="s">
        <v>434</v>
      </c>
      <c r="C148" s="426" t="s">
        <v>499</v>
      </c>
      <c r="D148" s="431">
        <f>D145/C145-1</f>
        <v>0.33333333333333326</v>
      </c>
      <c r="E148" s="431">
        <f t="shared" si="17"/>
        <v>-1</v>
      </c>
      <c r="F148" s="431" t="e">
        <f t="shared" si="17"/>
        <v>#DIV/0!</v>
      </c>
    </row>
    <row r="149" spans="2:12" ht="15.75" thickBot="1" x14ac:dyDescent="0.3">
      <c r="B149" s="405" t="s">
        <v>47</v>
      </c>
      <c r="C149" s="426" t="s">
        <v>499</v>
      </c>
      <c r="D149" s="431">
        <f>D146/C146-1</f>
        <v>0</v>
      </c>
      <c r="E149" s="431" t="e">
        <f t="shared" si="17"/>
        <v>#DIV/0!</v>
      </c>
      <c r="F149" s="431" t="e">
        <f t="shared" si="17"/>
        <v>#DIV/0!</v>
      </c>
    </row>
    <row r="150" spans="2:12" ht="15.75" thickBot="1" x14ac:dyDescent="0.3">
      <c r="B150" s="1849" t="s">
        <v>575</v>
      </c>
      <c r="C150" s="1812"/>
      <c r="D150" s="1812"/>
      <c r="E150" s="1812"/>
      <c r="F150" s="1850"/>
    </row>
    <row r="151" spans="2:12" ht="12.75" customHeight="1" x14ac:dyDescent="0.25">
      <c r="B151" s="1829"/>
      <c r="C151" s="425">
        <v>2023</v>
      </c>
      <c r="D151" s="425">
        <v>2024</v>
      </c>
      <c r="E151" s="425">
        <v>2025</v>
      </c>
      <c r="F151" s="425">
        <v>2026</v>
      </c>
    </row>
    <row r="152" spans="2:12" ht="9" customHeight="1" thickBot="1" x14ac:dyDescent="0.3">
      <c r="B152" s="1830"/>
      <c r="C152" s="427" t="s">
        <v>22</v>
      </c>
      <c r="D152" s="427" t="s">
        <v>23</v>
      </c>
      <c r="E152" s="427" t="s">
        <v>23</v>
      </c>
      <c r="F152" s="427" t="s">
        <v>23</v>
      </c>
    </row>
    <row r="153" spans="2:12" ht="15.75" thickBot="1" x14ac:dyDescent="0.3">
      <c r="B153" s="433" t="s">
        <v>452</v>
      </c>
      <c r="C153" s="434">
        <f>C154+C155+C156+C157</f>
        <v>0</v>
      </c>
      <c r="D153" s="434">
        <f t="shared" ref="D153:F153" si="18">D154+D155+D156+D157</f>
        <v>0</v>
      </c>
      <c r="E153" s="434">
        <f t="shared" si="18"/>
        <v>0</v>
      </c>
      <c r="F153" s="434">
        <f t="shared" si="18"/>
        <v>0</v>
      </c>
    </row>
    <row r="154" spans="2:12" ht="15.75" thickBot="1" x14ac:dyDescent="0.3">
      <c r="B154" s="435" t="s">
        <v>437</v>
      </c>
      <c r="C154" s="434"/>
      <c r="D154" s="434"/>
      <c r="E154" s="434"/>
      <c r="F154" s="434"/>
    </row>
    <row r="155" spans="2:12" ht="15.75" thickBot="1" x14ac:dyDescent="0.3">
      <c r="B155" s="435" t="s">
        <v>453</v>
      </c>
      <c r="C155" s="434"/>
      <c r="D155" s="434"/>
      <c r="E155" s="434"/>
      <c r="F155" s="434"/>
    </row>
    <row r="156" spans="2:12" ht="15.75" thickBot="1" x14ac:dyDescent="0.3">
      <c r="B156" s="435" t="s">
        <v>454</v>
      </c>
      <c r="C156" s="434"/>
      <c r="D156" s="434"/>
      <c r="E156" s="434"/>
      <c r="F156" s="434"/>
    </row>
    <row r="157" spans="2:12" ht="15.75" thickBot="1" x14ac:dyDescent="0.3">
      <c r="B157" s="435" t="s">
        <v>455</v>
      </c>
      <c r="C157" s="434"/>
      <c r="D157" s="434"/>
      <c r="E157" s="434"/>
      <c r="F157" s="434"/>
    </row>
    <row r="158" spans="2:12" ht="15.75" thickBot="1" x14ac:dyDescent="0.3">
      <c r="B158" s="433" t="s">
        <v>456</v>
      </c>
      <c r="C158" s="436">
        <f>C159+C160+C161+C162</f>
        <v>1200</v>
      </c>
      <c r="D158" s="436">
        <f t="shared" ref="D158:F158" si="19">D159+D160+D161+D162</f>
        <v>1600</v>
      </c>
      <c r="E158" s="436">
        <f t="shared" si="19"/>
        <v>0</v>
      </c>
      <c r="F158" s="436">
        <f t="shared" si="19"/>
        <v>0</v>
      </c>
    </row>
    <row r="159" spans="2:12" ht="15.75" thickBot="1" x14ac:dyDescent="0.3">
      <c r="B159" s="435" t="s">
        <v>437</v>
      </c>
      <c r="C159" s="436">
        <v>1200</v>
      </c>
      <c r="D159" s="434">
        <v>1600</v>
      </c>
      <c r="E159" s="434">
        <v>0</v>
      </c>
      <c r="F159" s="434"/>
    </row>
    <row r="160" spans="2:12" ht="15.75" thickBot="1" x14ac:dyDescent="0.3">
      <c r="B160" s="435" t="s">
        <v>453</v>
      </c>
      <c r="C160" s="436"/>
      <c r="D160" s="434"/>
      <c r="E160" s="434"/>
      <c r="F160" s="434"/>
    </row>
    <row r="161" spans="2:12" ht="15.75" thickBot="1" x14ac:dyDescent="0.3">
      <c r="B161" s="435" t="s">
        <v>454</v>
      </c>
      <c r="C161" s="436"/>
      <c r="D161" s="434"/>
      <c r="E161" s="434"/>
      <c r="F161" s="434"/>
    </row>
    <row r="162" spans="2:12" ht="15.75" thickBot="1" x14ac:dyDescent="0.3">
      <c r="B162" s="435" t="s">
        <v>455</v>
      </c>
      <c r="C162" s="436"/>
      <c r="D162" s="434"/>
      <c r="E162" s="434"/>
      <c r="F162" s="434"/>
    </row>
    <row r="163" spans="2:12" ht="15.75" thickBot="1" x14ac:dyDescent="0.3">
      <c r="B163" s="1249" t="s">
        <v>457</v>
      </c>
      <c r="C163" s="436">
        <f>C153+C158</f>
        <v>1200</v>
      </c>
      <c r="D163" s="436">
        <f t="shared" ref="D163:F163" si="20">D153+D158</f>
        <v>1600</v>
      </c>
      <c r="E163" s="436">
        <f t="shared" si="20"/>
        <v>0</v>
      </c>
      <c r="F163" s="436">
        <f t="shared" si="20"/>
        <v>0</v>
      </c>
    </row>
    <row r="164" spans="2:12" ht="57" thickBot="1" x14ac:dyDescent="0.3">
      <c r="B164" s="423" t="s">
        <v>502</v>
      </c>
      <c r="C164" s="423" t="s">
        <v>1082</v>
      </c>
      <c r="D164" s="443" t="s">
        <v>449</v>
      </c>
      <c r="E164" s="1816" t="s">
        <v>1083</v>
      </c>
      <c r="F164" s="1867"/>
    </row>
    <row r="165" spans="2:12" ht="17.25" customHeight="1" thickBot="1" x14ac:dyDescent="0.3">
      <c r="B165" s="405" t="s">
        <v>427</v>
      </c>
      <c r="C165" s="1810" t="s">
        <v>1084</v>
      </c>
      <c r="D165" s="1787"/>
      <c r="E165" s="1787"/>
      <c r="F165" s="1835"/>
    </row>
    <row r="166" spans="2:12" ht="15.75" thickBot="1" x14ac:dyDescent="0.3">
      <c r="B166" s="405" t="s">
        <v>21</v>
      </c>
      <c r="C166" s="1802" t="s">
        <v>237</v>
      </c>
      <c r="D166" s="1803"/>
      <c r="E166" s="1803"/>
      <c r="F166" s="1851"/>
    </row>
    <row r="167" spans="2:12" ht="12.75" customHeight="1" x14ac:dyDescent="0.25">
      <c r="B167" s="1829"/>
      <c r="C167" s="425">
        <v>2023</v>
      </c>
      <c r="D167" s="425">
        <v>2024</v>
      </c>
      <c r="E167" s="425">
        <v>2025</v>
      </c>
      <c r="F167" s="425">
        <v>2026</v>
      </c>
    </row>
    <row r="168" spans="2:12" ht="9" customHeight="1" thickBot="1" x14ac:dyDescent="0.3">
      <c r="B168" s="1830"/>
      <c r="C168" s="427" t="s">
        <v>22</v>
      </c>
      <c r="D168" s="427" t="s">
        <v>23</v>
      </c>
      <c r="E168" s="427" t="s">
        <v>23</v>
      </c>
      <c r="F168" s="427" t="s">
        <v>23</v>
      </c>
    </row>
    <row r="169" spans="2:12" ht="15.75" thickBot="1" x14ac:dyDescent="0.3">
      <c r="B169" s="405" t="s">
        <v>33</v>
      </c>
      <c r="C169" s="1250">
        <v>40</v>
      </c>
      <c r="D169" s="426">
        <v>0</v>
      </c>
      <c r="E169" s="405"/>
      <c r="F169" s="405"/>
    </row>
    <row r="170" spans="2:12" ht="15.75" thickBot="1" x14ac:dyDescent="0.3">
      <c r="B170" s="405" t="s">
        <v>431</v>
      </c>
      <c r="C170" s="428">
        <f>C188</f>
        <v>9280</v>
      </c>
      <c r="D170" s="428">
        <f>D188</f>
        <v>2400</v>
      </c>
      <c r="E170" s="428"/>
      <c r="F170" s="428"/>
    </row>
    <row r="171" spans="2:12" ht="15.75" thickBot="1" x14ac:dyDescent="0.3">
      <c r="B171" s="405" t="s">
        <v>432</v>
      </c>
      <c r="C171" s="428">
        <f>C170/C169</f>
        <v>232</v>
      </c>
      <c r="D171" s="428" t="e">
        <f t="shared" ref="D171:F171" si="21">D170/D169</f>
        <v>#DIV/0!</v>
      </c>
      <c r="E171" s="428" t="e">
        <f t="shared" si="21"/>
        <v>#DIV/0!</v>
      </c>
      <c r="F171" s="428" t="e">
        <f t="shared" si="21"/>
        <v>#DIV/0!</v>
      </c>
    </row>
    <row r="172" spans="2:12" ht="15.75" thickBot="1" x14ac:dyDescent="0.3">
      <c r="B172" s="405" t="s">
        <v>433</v>
      </c>
      <c r="C172" s="426" t="s">
        <v>499</v>
      </c>
      <c r="D172" s="431">
        <f>D169/C169-1</f>
        <v>-1</v>
      </c>
      <c r="E172" s="431" t="e">
        <f t="shared" ref="E172:F174" si="22">E169/D169-1</f>
        <v>#DIV/0!</v>
      </c>
      <c r="F172" s="431" t="e">
        <f t="shared" si="22"/>
        <v>#DIV/0!</v>
      </c>
      <c r="H172" s="432"/>
      <c r="I172" s="432"/>
      <c r="J172" s="432"/>
      <c r="K172" s="432"/>
      <c r="L172" s="432"/>
    </row>
    <row r="173" spans="2:12" ht="15.75" thickBot="1" x14ac:dyDescent="0.3">
      <c r="B173" s="405" t="s">
        <v>434</v>
      </c>
      <c r="C173" s="426" t="s">
        <v>499</v>
      </c>
      <c r="D173" s="431">
        <f>D170/C170-1</f>
        <v>-0.74137931034482762</v>
      </c>
      <c r="E173" s="431">
        <f t="shared" si="22"/>
        <v>-1</v>
      </c>
      <c r="F173" s="431" t="e">
        <f t="shared" si="22"/>
        <v>#DIV/0!</v>
      </c>
    </row>
    <row r="174" spans="2:12" ht="15.75" thickBot="1" x14ac:dyDescent="0.3">
      <c r="B174" s="405" t="s">
        <v>47</v>
      </c>
      <c r="C174" s="426" t="s">
        <v>499</v>
      </c>
      <c r="D174" s="431" t="e">
        <f>D171/C171-1</f>
        <v>#DIV/0!</v>
      </c>
      <c r="E174" s="431" t="e">
        <f t="shared" si="22"/>
        <v>#DIV/0!</v>
      </c>
      <c r="F174" s="431" t="e">
        <f t="shared" si="22"/>
        <v>#DIV/0!</v>
      </c>
    </row>
    <row r="175" spans="2:12" ht="15.75" thickBot="1" x14ac:dyDescent="0.3">
      <c r="B175" s="1849" t="s">
        <v>595</v>
      </c>
      <c r="C175" s="1812"/>
      <c r="D175" s="1812"/>
      <c r="E175" s="1812"/>
      <c r="F175" s="1850"/>
    </row>
    <row r="176" spans="2:12" ht="12.75" customHeight="1" x14ac:dyDescent="0.25">
      <c r="B176" s="1829"/>
      <c r="C176" s="425">
        <v>2023</v>
      </c>
      <c r="D176" s="425">
        <v>2024</v>
      </c>
      <c r="E176" s="425">
        <v>2025</v>
      </c>
      <c r="F176" s="425">
        <v>2026</v>
      </c>
    </row>
    <row r="177" spans="2:6" ht="9" customHeight="1" thickBot="1" x14ac:dyDescent="0.3">
      <c r="B177" s="1830"/>
      <c r="C177" s="427" t="s">
        <v>22</v>
      </c>
      <c r="D177" s="427" t="s">
        <v>23</v>
      </c>
      <c r="E177" s="427" t="s">
        <v>23</v>
      </c>
      <c r="F177" s="427" t="s">
        <v>23</v>
      </c>
    </row>
    <row r="178" spans="2:6" ht="15.75" thickBot="1" x14ac:dyDescent="0.3">
      <c r="B178" s="433" t="s">
        <v>452</v>
      </c>
      <c r="C178" s="434">
        <f>C179+C180+C181+C182</f>
        <v>0</v>
      </c>
      <c r="D178" s="434">
        <f t="shared" ref="D178:F178" si="23">D179+D180+D181+D182</f>
        <v>0</v>
      </c>
      <c r="E178" s="434">
        <f t="shared" si="23"/>
        <v>0</v>
      </c>
      <c r="F178" s="434">
        <f t="shared" si="23"/>
        <v>0</v>
      </c>
    </row>
    <row r="179" spans="2:6" ht="15.75" thickBot="1" x14ac:dyDescent="0.3">
      <c r="B179" s="435" t="s">
        <v>437</v>
      </c>
      <c r="C179" s="434"/>
      <c r="D179" s="434"/>
      <c r="E179" s="434"/>
      <c r="F179" s="434"/>
    </row>
    <row r="180" spans="2:6" ht="15.75" thickBot="1" x14ac:dyDescent="0.3">
      <c r="B180" s="435" t="s">
        <v>453</v>
      </c>
      <c r="C180" s="434"/>
      <c r="D180" s="434"/>
      <c r="E180" s="434"/>
      <c r="F180" s="434"/>
    </row>
    <row r="181" spans="2:6" ht="15.75" thickBot="1" x14ac:dyDescent="0.3">
      <c r="B181" s="435" t="s">
        <v>454</v>
      </c>
      <c r="C181" s="434"/>
      <c r="D181" s="434"/>
      <c r="E181" s="434"/>
      <c r="F181" s="434"/>
    </row>
    <row r="182" spans="2:6" ht="15.75" thickBot="1" x14ac:dyDescent="0.3">
      <c r="B182" s="435" t="s">
        <v>455</v>
      </c>
      <c r="C182" s="434"/>
      <c r="D182" s="434"/>
      <c r="E182" s="434"/>
      <c r="F182" s="434"/>
    </row>
    <row r="183" spans="2:6" ht="15.75" thickBot="1" x14ac:dyDescent="0.3">
      <c r="B183" s="433" t="s">
        <v>456</v>
      </c>
      <c r="C183" s="436">
        <f>C184+C185+C186+C187</f>
        <v>9280</v>
      </c>
      <c r="D183" s="436">
        <f t="shared" ref="D183:F183" si="24">D184+D185+D186+D187</f>
        <v>2400</v>
      </c>
      <c r="E183" s="436">
        <f t="shared" si="24"/>
        <v>0</v>
      </c>
      <c r="F183" s="436">
        <f t="shared" si="24"/>
        <v>0</v>
      </c>
    </row>
    <row r="184" spans="2:6" ht="15.75" thickBot="1" x14ac:dyDescent="0.3">
      <c r="B184" s="435" t="s">
        <v>437</v>
      </c>
      <c r="C184" s="436">
        <v>9280</v>
      </c>
      <c r="D184" s="438">
        <v>2400</v>
      </c>
      <c r="E184" s="434"/>
      <c r="F184" s="434"/>
    </row>
    <row r="185" spans="2:6" ht="15.75" thickBot="1" x14ac:dyDescent="0.3">
      <c r="B185" s="435" t="s">
        <v>453</v>
      </c>
      <c r="C185" s="436"/>
      <c r="D185" s="434"/>
      <c r="E185" s="434"/>
      <c r="F185" s="434"/>
    </row>
    <row r="186" spans="2:6" ht="15.75" thickBot="1" x14ac:dyDescent="0.3">
      <c r="B186" s="435" t="s">
        <v>454</v>
      </c>
      <c r="C186" s="436"/>
      <c r="D186" s="434"/>
      <c r="E186" s="434"/>
      <c r="F186" s="434"/>
    </row>
    <row r="187" spans="2:6" ht="15.75" thickBot="1" x14ac:dyDescent="0.3">
      <c r="B187" s="435" t="s">
        <v>455</v>
      </c>
      <c r="C187" s="436"/>
      <c r="D187" s="434"/>
      <c r="E187" s="434"/>
      <c r="F187" s="434"/>
    </row>
    <row r="188" spans="2:6" ht="15.75" thickBot="1" x14ac:dyDescent="0.3">
      <c r="B188" s="1249" t="s">
        <v>548</v>
      </c>
      <c r="C188" s="436">
        <f>C178+C183</f>
        <v>9280</v>
      </c>
      <c r="D188" s="436">
        <f t="shared" ref="D188:F188" si="25">D178+D183</f>
        <v>2400</v>
      </c>
      <c r="E188" s="436">
        <f t="shared" si="25"/>
        <v>0</v>
      </c>
      <c r="F188" s="436">
        <f t="shared" si="25"/>
        <v>0</v>
      </c>
    </row>
    <row r="189" spans="2:6" ht="57" thickBot="1" x14ac:dyDescent="0.3">
      <c r="B189" s="423" t="s">
        <v>509</v>
      </c>
      <c r="C189" s="1251" t="s">
        <v>1085</v>
      </c>
      <c r="D189" s="1252" t="s">
        <v>449</v>
      </c>
      <c r="E189" s="1840" t="s">
        <v>1086</v>
      </c>
      <c r="F189" s="1842"/>
    </row>
    <row r="190" spans="2:6" ht="17.25" customHeight="1" thickBot="1" x14ac:dyDescent="0.3">
      <c r="B190" s="405" t="s">
        <v>427</v>
      </c>
      <c r="C190" s="1810" t="s">
        <v>1085</v>
      </c>
      <c r="D190" s="1787"/>
      <c r="E190" s="1787"/>
      <c r="F190" s="1835"/>
    </row>
    <row r="191" spans="2:6" ht="15.75" thickBot="1" x14ac:dyDescent="0.3">
      <c r="B191" s="405" t="s">
        <v>21</v>
      </c>
      <c r="C191" s="1802" t="s">
        <v>952</v>
      </c>
      <c r="D191" s="1803"/>
      <c r="E191" s="1803"/>
      <c r="F191" s="1851"/>
    </row>
    <row r="192" spans="2:6" ht="12.75" customHeight="1" x14ac:dyDescent="0.25">
      <c r="B192" s="1829"/>
      <c r="C192" s="425">
        <v>2018</v>
      </c>
      <c r="D192" s="425">
        <v>2019</v>
      </c>
      <c r="E192" s="425">
        <v>2025</v>
      </c>
      <c r="F192" s="425">
        <v>2026</v>
      </c>
    </row>
    <row r="193" spans="2:12" ht="9" customHeight="1" thickBot="1" x14ac:dyDescent="0.3">
      <c r="B193" s="1830"/>
      <c r="C193" s="427" t="s">
        <v>22</v>
      </c>
      <c r="D193" s="427" t="s">
        <v>23</v>
      </c>
      <c r="E193" s="427" t="s">
        <v>23</v>
      </c>
      <c r="F193" s="427" t="s">
        <v>23</v>
      </c>
    </row>
    <row r="194" spans="2:12" ht="15.75" thickBot="1" x14ac:dyDescent="0.3">
      <c r="B194" s="405" t="s">
        <v>33</v>
      </c>
      <c r="C194" s="405">
        <v>1</v>
      </c>
      <c r="D194" s="405"/>
      <c r="E194" s="405"/>
      <c r="F194" s="405"/>
    </row>
    <row r="195" spans="2:12" ht="15.75" thickBot="1" x14ac:dyDescent="0.3">
      <c r="B195" s="405" t="s">
        <v>431</v>
      </c>
      <c r="C195" s="428">
        <f>C213</f>
        <v>1000</v>
      </c>
      <c r="D195" s="428">
        <f t="shared" ref="D195:F195" si="26">D213</f>
        <v>0</v>
      </c>
      <c r="E195" s="428">
        <f t="shared" si="26"/>
        <v>0</v>
      </c>
      <c r="F195" s="428">
        <f t="shared" si="26"/>
        <v>0</v>
      </c>
    </row>
    <row r="196" spans="2:12" ht="15.75" thickBot="1" x14ac:dyDescent="0.3">
      <c r="B196" s="405" t="s">
        <v>432</v>
      </c>
      <c r="C196" s="428">
        <f>C195/C194</f>
        <v>1000</v>
      </c>
      <c r="D196" s="428" t="e">
        <f t="shared" ref="D196:F196" si="27">D195/D194</f>
        <v>#DIV/0!</v>
      </c>
      <c r="E196" s="428" t="e">
        <f t="shared" si="27"/>
        <v>#DIV/0!</v>
      </c>
      <c r="F196" s="428" t="e">
        <f t="shared" si="27"/>
        <v>#DIV/0!</v>
      </c>
    </row>
    <row r="197" spans="2:12" ht="15.75" thickBot="1" x14ac:dyDescent="0.3">
      <c r="B197" s="405" t="s">
        <v>433</v>
      </c>
      <c r="C197" s="426" t="s">
        <v>499</v>
      </c>
      <c r="D197" s="431">
        <f>D194/C194-1</f>
        <v>-1</v>
      </c>
      <c r="E197" s="431" t="e">
        <f t="shared" ref="E197:F199" si="28">E194/D194-1</f>
        <v>#DIV/0!</v>
      </c>
      <c r="F197" s="431" t="e">
        <f t="shared" si="28"/>
        <v>#DIV/0!</v>
      </c>
      <c r="H197" s="432"/>
      <c r="I197" s="432"/>
      <c r="J197" s="432"/>
      <c r="K197" s="432"/>
      <c r="L197" s="432"/>
    </row>
    <row r="198" spans="2:12" ht="15.75" thickBot="1" x14ac:dyDescent="0.3">
      <c r="B198" s="405" t="s">
        <v>434</v>
      </c>
      <c r="C198" s="426" t="s">
        <v>499</v>
      </c>
      <c r="D198" s="431">
        <f>D195/C195-1</f>
        <v>-1</v>
      </c>
      <c r="E198" s="431" t="e">
        <f t="shared" si="28"/>
        <v>#DIV/0!</v>
      </c>
      <c r="F198" s="431" t="e">
        <f t="shared" si="28"/>
        <v>#DIV/0!</v>
      </c>
    </row>
    <row r="199" spans="2:12" ht="15.75" thickBot="1" x14ac:dyDescent="0.3">
      <c r="B199" s="405" t="s">
        <v>47</v>
      </c>
      <c r="C199" s="426" t="s">
        <v>499</v>
      </c>
      <c r="D199" s="431" t="e">
        <f>D196/C196-1</f>
        <v>#DIV/0!</v>
      </c>
      <c r="E199" s="431" t="e">
        <f t="shared" si="28"/>
        <v>#DIV/0!</v>
      </c>
      <c r="F199" s="431" t="e">
        <f t="shared" si="28"/>
        <v>#DIV/0!</v>
      </c>
    </row>
    <row r="200" spans="2:12" ht="15.75" thickBot="1" x14ac:dyDescent="0.3">
      <c r="B200" s="1849" t="s">
        <v>1087</v>
      </c>
      <c r="C200" s="1812"/>
      <c r="D200" s="1812"/>
      <c r="E200" s="1812"/>
      <c r="F200" s="1850"/>
    </row>
    <row r="201" spans="2:12" ht="12.75" customHeight="1" x14ac:dyDescent="0.25">
      <c r="B201" s="1829"/>
      <c r="C201" s="425">
        <v>2018</v>
      </c>
      <c r="D201" s="425">
        <v>2019</v>
      </c>
      <c r="E201" s="425">
        <v>2025</v>
      </c>
      <c r="F201" s="425">
        <v>2026</v>
      </c>
    </row>
    <row r="202" spans="2:12" ht="9" customHeight="1" thickBot="1" x14ac:dyDescent="0.3">
      <c r="B202" s="1830"/>
      <c r="C202" s="427" t="s">
        <v>22</v>
      </c>
      <c r="D202" s="427" t="s">
        <v>23</v>
      </c>
      <c r="E202" s="427" t="s">
        <v>23</v>
      </c>
      <c r="F202" s="427" t="s">
        <v>23</v>
      </c>
    </row>
    <row r="203" spans="2:12" ht="15.75" thickBot="1" x14ac:dyDescent="0.3">
      <c r="B203" s="433" t="s">
        <v>452</v>
      </c>
      <c r="C203" s="434">
        <f>C204+C205+C206+C207</f>
        <v>0</v>
      </c>
      <c r="D203" s="434">
        <f t="shared" ref="D203:F203" si="29">D204+D205+D206+D207</f>
        <v>0</v>
      </c>
      <c r="E203" s="434">
        <f t="shared" si="29"/>
        <v>0</v>
      </c>
      <c r="F203" s="434">
        <f t="shared" si="29"/>
        <v>0</v>
      </c>
    </row>
    <row r="204" spans="2:12" ht="15.75" thickBot="1" x14ac:dyDescent="0.3">
      <c r="B204" s="435" t="s">
        <v>437</v>
      </c>
      <c r="C204" s="434"/>
      <c r="D204" s="434"/>
      <c r="E204" s="434"/>
      <c r="F204" s="434"/>
    </row>
    <row r="205" spans="2:12" ht="15.75" thickBot="1" x14ac:dyDescent="0.3">
      <c r="B205" s="435" t="s">
        <v>453</v>
      </c>
      <c r="C205" s="434"/>
      <c r="D205" s="434"/>
      <c r="E205" s="434"/>
      <c r="F205" s="434"/>
    </row>
    <row r="206" spans="2:12" ht="15.75" thickBot="1" x14ac:dyDescent="0.3">
      <c r="B206" s="435" t="s">
        <v>454</v>
      </c>
      <c r="C206" s="434"/>
      <c r="D206" s="434"/>
      <c r="E206" s="434"/>
      <c r="F206" s="434"/>
    </row>
    <row r="207" spans="2:12" ht="15.75" thickBot="1" x14ac:dyDescent="0.3">
      <c r="B207" s="435" t="s">
        <v>455</v>
      </c>
      <c r="C207" s="434"/>
      <c r="D207" s="434"/>
      <c r="E207" s="434"/>
      <c r="F207" s="434"/>
    </row>
    <row r="208" spans="2:12" ht="15.75" thickBot="1" x14ac:dyDescent="0.3">
      <c r="B208" s="433" t="s">
        <v>456</v>
      </c>
      <c r="C208" s="436">
        <f>C209+C210+C211+C212</f>
        <v>1000</v>
      </c>
      <c r="D208" s="436">
        <f t="shared" ref="D208:F208" si="30">D209+D210+D211+D212</f>
        <v>0</v>
      </c>
      <c r="E208" s="436">
        <f t="shared" si="30"/>
        <v>0</v>
      </c>
      <c r="F208" s="436">
        <f t="shared" si="30"/>
        <v>0</v>
      </c>
    </row>
    <row r="209" spans="2:12" ht="15.75" thickBot="1" x14ac:dyDescent="0.3">
      <c r="B209" s="435" t="s">
        <v>437</v>
      </c>
      <c r="C209" s="436">
        <v>1000</v>
      </c>
      <c r="D209" s="434"/>
      <c r="E209" s="434"/>
      <c r="F209" s="434"/>
    </row>
    <row r="210" spans="2:12" ht="15.75" thickBot="1" x14ac:dyDescent="0.3">
      <c r="B210" s="435" t="s">
        <v>453</v>
      </c>
      <c r="C210" s="436"/>
      <c r="D210" s="434"/>
      <c r="E210" s="434"/>
      <c r="F210" s="434"/>
    </row>
    <row r="211" spans="2:12" ht="15.75" thickBot="1" x14ac:dyDescent="0.3">
      <c r="B211" s="435" t="s">
        <v>454</v>
      </c>
      <c r="C211" s="436"/>
      <c r="D211" s="434"/>
      <c r="E211" s="434"/>
      <c r="F211" s="434"/>
    </row>
    <row r="212" spans="2:12" ht="15.75" thickBot="1" x14ac:dyDescent="0.3">
      <c r="B212" s="435" t="s">
        <v>455</v>
      </c>
      <c r="C212" s="436"/>
      <c r="D212" s="434"/>
      <c r="E212" s="434"/>
      <c r="F212" s="434"/>
    </row>
    <row r="213" spans="2:12" ht="15.75" thickBot="1" x14ac:dyDescent="0.3">
      <c r="B213" s="440" t="s">
        <v>1088</v>
      </c>
      <c r="C213" s="436">
        <f>C203+C208</f>
        <v>1000</v>
      </c>
      <c r="D213" s="436">
        <f t="shared" ref="D213:F213" si="31">D203+D208</f>
        <v>0</v>
      </c>
      <c r="E213" s="436">
        <f t="shared" si="31"/>
        <v>0</v>
      </c>
      <c r="F213" s="436">
        <f t="shared" si="31"/>
        <v>0</v>
      </c>
    </row>
    <row r="214" spans="2:12" ht="25.5" hidden="1" customHeight="1" thickBot="1" x14ac:dyDescent="0.3">
      <c r="B214" s="1253" t="s">
        <v>458</v>
      </c>
      <c r="C214" s="1814"/>
      <c r="D214" s="1816"/>
      <c r="E214" s="1816"/>
      <c r="F214" s="1867"/>
    </row>
    <row r="215" spans="2:12" ht="57" hidden="1" thickBot="1" x14ac:dyDescent="0.3">
      <c r="B215" s="423" t="s">
        <v>447</v>
      </c>
      <c r="C215" s="1254"/>
      <c r="D215" s="1252" t="s">
        <v>449</v>
      </c>
      <c r="E215" s="1840"/>
      <c r="F215" s="1842"/>
    </row>
    <row r="216" spans="2:12" ht="17.25" hidden="1" customHeight="1" thickBot="1" x14ac:dyDescent="0.3">
      <c r="B216" s="405" t="s">
        <v>427</v>
      </c>
      <c r="C216" s="1810"/>
      <c r="D216" s="1787"/>
      <c r="E216" s="1787"/>
      <c r="F216" s="1835"/>
    </row>
    <row r="217" spans="2:12" ht="15.75" hidden="1" thickBot="1" x14ac:dyDescent="0.3">
      <c r="B217" s="405" t="s">
        <v>21</v>
      </c>
      <c r="C217" s="1802"/>
      <c r="D217" s="1803"/>
      <c r="E217" s="1803"/>
      <c r="F217" s="1851"/>
    </row>
    <row r="218" spans="2:12" ht="12.75" hidden="1" customHeight="1" x14ac:dyDescent="0.25">
      <c r="B218" s="1829"/>
      <c r="C218" s="425">
        <v>2023</v>
      </c>
      <c r="D218" s="425">
        <v>2024</v>
      </c>
      <c r="E218" s="425">
        <v>2025</v>
      </c>
      <c r="F218" s="425">
        <v>2026</v>
      </c>
    </row>
    <row r="219" spans="2:12" ht="9" hidden="1" customHeight="1" thickBot="1" x14ac:dyDescent="0.3">
      <c r="B219" s="1830"/>
      <c r="C219" s="427" t="s">
        <v>22</v>
      </c>
      <c r="D219" s="427" t="s">
        <v>23</v>
      </c>
      <c r="E219" s="427" t="s">
        <v>23</v>
      </c>
      <c r="F219" s="427" t="s">
        <v>23</v>
      </c>
    </row>
    <row r="220" spans="2:12" ht="15.75" hidden="1" thickBot="1" x14ac:dyDescent="0.3">
      <c r="B220" s="405" t="s">
        <v>33</v>
      </c>
      <c r="C220" s="405"/>
      <c r="D220" s="426">
        <v>0</v>
      </c>
      <c r="E220" s="426">
        <v>0</v>
      </c>
      <c r="F220" s="405">
        <v>0</v>
      </c>
    </row>
    <row r="221" spans="2:12" ht="15.75" hidden="1" thickBot="1" x14ac:dyDescent="0.3">
      <c r="B221" s="405" t="s">
        <v>431</v>
      </c>
      <c r="C221" s="428">
        <f>C239</f>
        <v>0</v>
      </c>
      <c r="D221" s="428">
        <f t="shared" ref="D221:F221" si="32">D239</f>
        <v>0</v>
      </c>
      <c r="E221" s="428">
        <f t="shared" si="32"/>
        <v>0</v>
      </c>
      <c r="F221" s="428">
        <f t="shared" si="32"/>
        <v>0</v>
      </c>
    </row>
    <row r="222" spans="2:12" ht="15.75" hidden="1" thickBot="1" x14ac:dyDescent="0.3">
      <c r="B222" s="405" t="s">
        <v>432</v>
      </c>
      <c r="C222" s="428" t="e">
        <f>C221/C220</f>
        <v>#DIV/0!</v>
      </c>
      <c r="D222" s="428" t="e">
        <f t="shared" ref="D222:F222" si="33">D221/D220</f>
        <v>#DIV/0!</v>
      </c>
      <c r="E222" s="428" t="e">
        <f t="shared" si="33"/>
        <v>#DIV/0!</v>
      </c>
      <c r="F222" s="428" t="e">
        <f t="shared" si="33"/>
        <v>#DIV/0!</v>
      </c>
    </row>
    <row r="223" spans="2:12" ht="15.75" hidden="1" thickBot="1" x14ac:dyDescent="0.3">
      <c r="B223" s="405" t="s">
        <v>433</v>
      </c>
      <c r="C223" s="426" t="s">
        <v>499</v>
      </c>
      <c r="D223" s="431" t="e">
        <f>D220/C220-1</f>
        <v>#DIV/0!</v>
      </c>
      <c r="E223" s="431" t="e">
        <f t="shared" ref="E223:F225" si="34">E220/D220-1</f>
        <v>#DIV/0!</v>
      </c>
      <c r="F223" s="431" t="e">
        <f t="shared" si="34"/>
        <v>#DIV/0!</v>
      </c>
      <c r="H223" s="432"/>
      <c r="I223" s="432"/>
      <c r="J223" s="432"/>
      <c r="K223" s="432"/>
      <c r="L223" s="432"/>
    </row>
    <row r="224" spans="2:12" ht="15.75" hidden="1" thickBot="1" x14ac:dyDescent="0.3">
      <c r="B224" s="405" t="s">
        <v>434</v>
      </c>
      <c r="C224" s="426" t="s">
        <v>499</v>
      </c>
      <c r="D224" s="431" t="e">
        <f>D221/C221-1</f>
        <v>#DIV/0!</v>
      </c>
      <c r="E224" s="431" t="e">
        <f t="shared" si="34"/>
        <v>#DIV/0!</v>
      </c>
      <c r="F224" s="431" t="e">
        <f t="shared" si="34"/>
        <v>#DIV/0!</v>
      </c>
    </row>
    <row r="225" spans="2:6" ht="15.75" hidden="1" thickBot="1" x14ac:dyDescent="0.3">
      <c r="B225" s="405" t="s">
        <v>47</v>
      </c>
      <c r="C225" s="426" t="s">
        <v>499</v>
      </c>
      <c r="D225" s="431" t="e">
        <f>D222/C222-1</f>
        <v>#DIV/0!</v>
      </c>
      <c r="E225" s="431" t="e">
        <f t="shared" si="34"/>
        <v>#DIV/0!</v>
      </c>
      <c r="F225" s="431" t="e">
        <f t="shared" si="34"/>
        <v>#DIV/0!</v>
      </c>
    </row>
    <row r="226" spans="2:6" ht="15.75" hidden="1" thickBot="1" x14ac:dyDescent="0.3">
      <c r="B226" s="1849" t="s">
        <v>565</v>
      </c>
      <c r="C226" s="1812"/>
      <c r="D226" s="1812"/>
      <c r="E226" s="1812"/>
      <c r="F226" s="1850"/>
    </row>
    <row r="227" spans="2:6" ht="12.75" hidden="1" customHeight="1" x14ac:dyDescent="0.25">
      <c r="B227" s="1829"/>
      <c r="C227" s="425">
        <v>2023</v>
      </c>
      <c r="D227" s="425">
        <v>2024</v>
      </c>
      <c r="E227" s="425">
        <v>2025</v>
      </c>
      <c r="F227" s="425">
        <v>2026</v>
      </c>
    </row>
    <row r="228" spans="2:6" ht="9" hidden="1" customHeight="1" thickBot="1" x14ac:dyDescent="0.3">
      <c r="B228" s="1830"/>
      <c r="C228" s="427" t="s">
        <v>22</v>
      </c>
      <c r="D228" s="427" t="s">
        <v>23</v>
      </c>
      <c r="E228" s="427" t="s">
        <v>23</v>
      </c>
      <c r="F228" s="427" t="s">
        <v>23</v>
      </c>
    </row>
    <row r="229" spans="2:6" ht="15.75" hidden="1" thickBot="1" x14ac:dyDescent="0.3">
      <c r="B229" s="433" t="s">
        <v>452</v>
      </c>
      <c r="C229" s="434">
        <f>C230+C231+C232+C233</f>
        <v>0</v>
      </c>
      <c r="D229" s="434">
        <f t="shared" ref="D229:F229" si="35">D230+D231+D232+D233</f>
        <v>0</v>
      </c>
      <c r="E229" s="434">
        <f t="shared" si="35"/>
        <v>0</v>
      </c>
      <c r="F229" s="434">
        <f t="shared" si="35"/>
        <v>0</v>
      </c>
    </row>
    <row r="230" spans="2:6" ht="15.75" hidden="1" thickBot="1" x14ac:dyDescent="0.3">
      <c r="B230" s="435" t="s">
        <v>437</v>
      </c>
      <c r="C230" s="434"/>
      <c r="D230" s="434"/>
      <c r="E230" s="434"/>
      <c r="F230" s="434"/>
    </row>
    <row r="231" spans="2:6" ht="15.75" hidden="1" thickBot="1" x14ac:dyDescent="0.3">
      <c r="B231" s="435" t="s">
        <v>453</v>
      </c>
      <c r="C231" s="434"/>
      <c r="D231" s="434"/>
      <c r="E231" s="434"/>
      <c r="F231" s="434"/>
    </row>
    <row r="232" spans="2:6" ht="15.75" hidden="1" thickBot="1" x14ac:dyDescent="0.3">
      <c r="B232" s="435" t="s">
        <v>454</v>
      </c>
      <c r="C232" s="434"/>
      <c r="D232" s="434"/>
      <c r="E232" s="434"/>
      <c r="F232" s="434"/>
    </row>
    <row r="233" spans="2:6" ht="15.75" hidden="1" thickBot="1" x14ac:dyDescent="0.3">
      <c r="B233" s="435" t="s">
        <v>455</v>
      </c>
      <c r="C233" s="434"/>
      <c r="D233" s="434"/>
      <c r="E233" s="434"/>
      <c r="F233" s="434"/>
    </row>
    <row r="234" spans="2:6" ht="15.75" hidden="1" thickBot="1" x14ac:dyDescent="0.3">
      <c r="B234" s="433" t="s">
        <v>456</v>
      </c>
      <c r="C234" s="436">
        <f>C235+C236+C237+C238</f>
        <v>0</v>
      </c>
      <c r="D234" s="436">
        <f t="shared" ref="D234:F234" si="36">D235+D236+D237+D238</f>
        <v>0</v>
      </c>
      <c r="E234" s="436">
        <f t="shared" si="36"/>
        <v>0</v>
      </c>
      <c r="F234" s="436">
        <f t="shared" si="36"/>
        <v>0</v>
      </c>
    </row>
    <row r="235" spans="2:6" ht="15.75" hidden="1" thickBot="1" x14ac:dyDescent="0.3">
      <c r="B235" s="435" t="s">
        <v>437</v>
      </c>
      <c r="C235" s="436"/>
      <c r="D235" s="436">
        <v>0</v>
      </c>
      <c r="E235" s="436">
        <v>0</v>
      </c>
      <c r="F235" s="436"/>
    </row>
    <row r="236" spans="2:6" ht="15.75" hidden="1" thickBot="1" x14ac:dyDescent="0.3">
      <c r="B236" s="435" t="s">
        <v>453</v>
      </c>
      <c r="C236" s="436"/>
      <c r="D236" s="436"/>
      <c r="E236" s="436"/>
      <c r="F236" s="436"/>
    </row>
    <row r="237" spans="2:6" ht="15.75" hidden="1" thickBot="1" x14ac:dyDescent="0.3">
      <c r="B237" s="435" t="s">
        <v>454</v>
      </c>
      <c r="C237" s="436"/>
      <c r="D237" s="436"/>
      <c r="E237" s="436"/>
      <c r="F237" s="436"/>
    </row>
    <row r="238" spans="2:6" ht="15.75" hidden="1" thickBot="1" x14ac:dyDescent="0.3">
      <c r="B238" s="435" t="s">
        <v>455</v>
      </c>
      <c r="C238" s="436"/>
      <c r="D238" s="436"/>
      <c r="E238" s="436"/>
      <c r="F238" s="436"/>
    </row>
    <row r="239" spans="2:6" ht="15.75" hidden="1" thickBot="1" x14ac:dyDescent="0.3">
      <c r="B239" s="440" t="s">
        <v>445</v>
      </c>
      <c r="C239" s="436">
        <f>C229+C234</f>
        <v>0</v>
      </c>
      <c r="D239" s="436">
        <f t="shared" ref="D239:F239" si="37">D229+D234</f>
        <v>0</v>
      </c>
      <c r="E239" s="436">
        <f t="shared" si="37"/>
        <v>0</v>
      </c>
      <c r="F239" s="436">
        <f t="shared" si="37"/>
        <v>0</v>
      </c>
    </row>
    <row r="240" spans="2:6" ht="15.75" thickBot="1" x14ac:dyDescent="0.3">
      <c r="B240" s="1838" t="s">
        <v>66</v>
      </c>
      <c r="C240" s="1790"/>
      <c r="D240" s="1790"/>
      <c r="E240" s="1790"/>
      <c r="F240" s="1839"/>
    </row>
    <row r="241" spans="2:12" ht="15.75" thickBot="1" x14ac:dyDescent="0.3">
      <c r="B241" s="1838" t="s">
        <v>446</v>
      </c>
      <c r="C241" s="1790"/>
      <c r="D241" s="1790"/>
      <c r="E241" s="1790"/>
      <c r="F241" s="1839"/>
    </row>
    <row r="242" spans="2:12" ht="23.25" thickBot="1" x14ac:dyDescent="0.3">
      <c r="B242" s="423" t="s">
        <v>516</v>
      </c>
      <c r="C242" s="1871"/>
      <c r="D242" s="1872"/>
      <c r="E242" s="1872"/>
      <c r="F242" s="1873"/>
    </row>
    <row r="243" spans="2:12" ht="30.75" customHeight="1" thickBot="1" x14ac:dyDescent="0.3">
      <c r="B243" s="423" t="s">
        <v>518</v>
      </c>
      <c r="C243" s="1254" t="s">
        <v>1089</v>
      </c>
      <c r="D243" s="1255" t="s">
        <v>449</v>
      </c>
      <c r="E243" s="1840" t="s">
        <v>1090</v>
      </c>
      <c r="F243" s="1842"/>
      <c r="H243" s="1857" t="s">
        <v>682</v>
      </c>
      <c r="I243" s="1858"/>
      <c r="J243" s="1858"/>
      <c r="K243" s="1858"/>
      <c r="L243" s="1859"/>
    </row>
    <row r="244" spans="2:12" ht="15.75" customHeight="1" thickBot="1" x14ac:dyDescent="0.3">
      <c r="B244" s="1248"/>
      <c r="C244" s="1810"/>
      <c r="D244" s="1787"/>
      <c r="E244" s="1787"/>
      <c r="F244" s="1835"/>
      <c r="H244" s="1860"/>
      <c r="I244" s="1861"/>
      <c r="J244" s="1861"/>
      <c r="K244" s="1861"/>
      <c r="L244" s="1862"/>
    </row>
    <row r="245" spans="2:12" ht="17.25" customHeight="1" thickBot="1" x14ac:dyDescent="0.3">
      <c r="B245" s="405" t="s">
        <v>427</v>
      </c>
      <c r="C245" s="1810" t="s">
        <v>1089</v>
      </c>
      <c r="D245" s="1787"/>
      <c r="E245" s="1787"/>
      <c r="F245" s="1835"/>
      <c r="H245" s="1863"/>
      <c r="I245" s="1864"/>
      <c r="J245" s="1864"/>
      <c r="K245" s="1864"/>
      <c r="L245" s="1865"/>
    </row>
    <row r="246" spans="2:12" ht="15.75" thickBot="1" x14ac:dyDescent="0.3">
      <c r="B246" s="405" t="s">
        <v>21</v>
      </c>
      <c r="C246" s="1802" t="s">
        <v>1091</v>
      </c>
      <c r="D246" s="1803"/>
      <c r="E246" s="1803"/>
      <c r="F246" s="1851"/>
    </row>
    <row r="247" spans="2:12" ht="12.75" customHeight="1" x14ac:dyDescent="0.25">
      <c r="B247" s="1829"/>
      <c r="C247" s="425">
        <v>2023</v>
      </c>
      <c r="D247" s="425">
        <v>2024</v>
      </c>
      <c r="E247" s="425">
        <v>2025</v>
      </c>
      <c r="F247" s="425">
        <v>2026</v>
      </c>
    </row>
    <row r="248" spans="2:12" ht="9" customHeight="1" thickBot="1" x14ac:dyDescent="0.3">
      <c r="B248" s="1830"/>
      <c r="C248" s="427" t="s">
        <v>22</v>
      </c>
      <c r="D248" s="427" t="s">
        <v>23</v>
      </c>
      <c r="E248" s="427" t="s">
        <v>23</v>
      </c>
      <c r="F248" s="427" t="s">
        <v>23</v>
      </c>
    </row>
    <row r="249" spans="2:12" ht="15.75" thickBot="1" x14ac:dyDescent="0.3">
      <c r="B249" s="405" t="s">
        <v>33</v>
      </c>
      <c r="C249" s="428">
        <v>1</v>
      </c>
      <c r="D249" s="428"/>
      <c r="E249" s="428"/>
      <c r="F249" s="428"/>
    </row>
    <row r="250" spans="2:12" ht="15.75" thickBot="1" x14ac:dyDescent="0.3">
      <c r="B250" s="405" t="s">
        <v>431</v>
      </c>
      <c r="C250" s="428">
        <f>C268</f>
        <v>1200</v>
      </c>
      <c r="D250" s="428">
        <f t="shared" ref="D250:E250" si="38">D313-D275</f>
        <v>0</v>
      </c>
      <c r="E250" s="428">
        <f t="shared" si="38"/>
        <v>0</v>
      </c>
      <c r="F250" s="428">
        <f>F268</f>
        <v>0</v>
      </c>
    </row>
    <row r="251" spans="2:12" ht="15.75" thickBot="1" x14ac:dyDescent="0.3">
      <c r="B251" s="405" t="s">
        <v>432</v>
      </c>
      <c r="C251" s="428">
        <f>C250/C249</f>
        <v>1200</v>
      </c>
      <c r="D251" s="428" t="e">
        <f t="shared" ref="D251:F251" si="39">D250/D249</f>
        <v>#DIV/0!</v>
      </c>
      <c r="E251" s="428" t="e">
        <f t="shared" si="39"/>
        <v>#DIV/0!</v>
      </c>
      <c r="F251" s="428" t="e">
        <f t="shared" si="39"/>
        <v>#DIV/0!</v>
      </c>
    </row>
    <row r="252" spans="2:12" ht="15.75" thickBot="1" x14ac:dyDescent="0.3">
      <c r="B252" s="405" t="s">
        <v>433</v>
      </c>
      <c r="C252" s="426" t="s">
        <v>499</v>
      </c>
      <c r="D252" s="431">
        <f>D249/C249-1</f>
        <v>-1</v>
      </c>
      <c r="E252" s="431" t="e">
        <f t="shared" ref="E252:F254" si="40">E249/D249-1</f>
        <v>#DIV/0!</v>
      </c>
      <c r="F252" s="431" t="e">
        <f t="shared" si="40"/>
        <v>#DIV/0!</v>
      </c>
      <c r="H252" s="432"/>
      <c r="I252" s="432"/>
      <c r="J252" s="432"/>
      <c r="K252" s="432"/>
      <c r="L252" s="432"/>
    </row>
    <row r="253" spans="2:12" ht="15.75" thickBot="1" x14ac:dyDescent="0.3">
      <c r="B253" s="405" t="s">
        <v>434</v>
      </c>
      <c r="C253" s="426" t="s">
        <v>499</v>
      </c>
      <c r="D253" s="431">
        <f>D250/C250-1</f>
        <v>-1</v>
      </c>
      <c r="E253" s="431" t="e">
        <f t="shared" si="40"/>
        <v>#DIV/0!</v>
      </c>
      <c r="F253" s="431" t="e">
        <f t="shared" si="40"/>
        <v>#DIV/0!</v>
      </c>
    </row>
    <row r="254" spans="2:12" ht="15.75" thickBot="1" x14ac:dyDescent="0.3">
      <c r="B254" s="405" t="s">
        <v>47</v>
      </c>
      <c r="C254" s="426" t="s">
        <v>499</v>
      </c>
      <c r="D254" s="431" t="e">
        <f>D251/C251-1</f>
        <v>#DIV/0!</v>
      </c>
      <c r="E254" s="431" t="e">
        <f t="shared" si="40"/>
        <v>#DIV/0!</v>
      </c>
      <c r="F254" s="431" t="e">
        <f t="shared" si="40"/>
        <v>#DIV/0!</v>
      </c>
    </row>
    <row r="255" spans="2:12" ht="15.75" thickBot="1" x14ac:dyDescent="0.3">
      <c r="B255" s="1849" t="s">
        <v>575</v>
      </c>
      <c r="C255" s="1812"/>
      <c r="D255" s="1812"/>
      <c r="E255" s="1812"/>
      <c r="F255" s="1850"/>
    </row>
    <row r="256" spans="2:12" ht="12.75" customHeight="1" x14ac:dyDescent="0.25">
      <c r="B256" s="1829"/>
      <c r="C256" s="425">
        <v>2023</v>
      </c>
      <c r="D256" s="425">
        <v>2024</v>
      </c>
      <c r="E256" s="425">
        <v>2025</v>
      </c>
      <c r="F256" s="425">
        <v>2026</v>
      </c>
    </row>
    <row r="257" spans="2:6" ht="9" customHeight="1" thickBot="1" x14ac:dyDescent="0.3">
      <c r="B257" s="1830"/>
      <c r="C257" s="427" t="s">
        <v>22</v>
      </c>
      <c r="D257" s="427" t="s">
        <v>23</v>
      </c>
      <c r="E257" s="427" t="s">
        <v>23</v>
      </c>
      <c r="F257" s="427" t="s">
        <v>23</v>
      </c>
    </row>
    <row r="258" spans="2:6" ht="15.75" thickBot="1" x14ac:dyDescent="0.3">
      <c r="B258" s="433" t="s">
        <v>452</v>
      </c>
      <c r="C258" s="434">
        <f>C259+C260+C261+C262</f>
        <v>0</v>
      </c>
      <c r="D258" s="434">
        <f t="shared" ref="D258:F258" si="41">D259+D260+D261+D262</f>
        <v>0</v>
      </c>
      <c r="E258" s="434">
        <f t="shared" si="41"/>
        <v>0</v>
      </c>
      <c r="F258" s="434">
        <f t="shared" si="41"/>
        <v>0</v>
      </c>
    </row>
    <row r="259" spans="2:6" ht="15.75" thickBot="1" x14ac:dyDescent="0.3">
      <c r="B259" s="435" t="s">
        <v>437</v>
      </c>
      <c r="C259" s="434"/>
      <c r="D259" s="434"/>
      <c r="E259" s="434"/>
      <c r="F259" s="434"/>
    </row>
    <row r="260" spans="2:6" ht="15.75" thickBot="1" x14ac:dyDescent="0.3">
      <c r="B260" s="435" t="s">
        <v>453</v>
      </c>
      <c r="C260" s="434"/>
      <c r="D260" s="434"/>
      <c r="E260" s="434"/>
      <c r="F260" s="434"/>
    </row>
    <row r="261" spans="2:6" ht="15.75" thickBot="1" x14ac:dyDescent="0.3">
      <c r="B261" s="435" t="s">
        <v>454</v>
      </c>
      <c r="C261" s="434"/>
      <c r="D261" s="434"/>
      <c r="E261" s="434"/>
      <c r="F261" s="434"/>
    </row>
    <row r="262" spans="2:6" ht="15.75" thickBot="1" x14ac:dyDescent="0.3">
      <c r="B262" s="435" t="s">
        <v>455</v>
      </c>
      <c r="C262" s="434"/>
      <c r="D262" s="434"/>
      <c r="E262" s="434"/>
      <c r="F262" s="434"/>
    </row>
    <row r="263" spans="2:6" ht="15.75" thickBot="1" x14ac:dyDescent="0.3">
      <c r="B263" s="433" t="s">
        <v>456</v>
      </c>
      <c r="C263" s="436">
        <f>C264+C265+C266+C267</f>
        <v>1200</v>
      </c>
      <c r="D263" s="436">
        <f t="shared" ref="D263:F263" si="42">D264+D265+D266+D267</f>
        <v>0</v>
      </c>
      <c r="E263" s="436">
        <f t="shared" si="42"/>
        <v>0</v>
      </c>
      <c r="F263" s="436">
        <f t="shared" si="42"/>
        <v>0</v>
      </c>
    </row>
    <row r="264" spans="2:6" ht="15.75" thickBot="1" x14ac:dyDescent="0.3">
      <c r="B264" s="435" t="s">
        <v>437</v>
      </c>
      <c r="C264" s="436">
        <v>1200</v>
      </c>
      <c r="D264" s="434"/>
      <c r="E264" s="434"/>
      <c r="F264" s="434">
        <v>0</v>
      </c>
    </row>
    <row r="265" spans="2:6" ht="15.75" thickBot="1" x14ac:dyDescent="0.3">
      <c r="B265" s="435" t="s">
        <v>453</v>
      </c>
      <c r="C265" s="436"/>
      <c r="D265" s="434"/>
      <c r="E265" s="434"/>
      <c r="F265" s="434"/>
    </row>
    <row r="266" spans="2:6" ht="15.75" thickBot="1" x14ac:dyDescent="0.3">
      <c r="B266" s="435" t="s">
        <v>454</v>
      </c>
      <c r="C266" s="436"/>
      <c r="D266" s="434"/>
      <c r="E266" s="434"/>
      <c r="F266" s="434"/>
    </row>
    <row r="267" spans="2:6" ht="15.75" thickBot="1" x14ac:dyDescent="0.3">
      <c r="B267" s="435" t="s">
        <v>455</v>
      </c>
      <c r="C267" s="436"/>
      <c r="D267" s="434"/>
      <c r="E267" s="434"/>
      <c r="F267" s="434"/>
    </row>
    <row r="268" spans="2:6" ht="15.75" thickBot="1" x14ac:dyDescent="0.3">
      <c r="B268" s="1249" t="s">
        <v>457</v>
      </c>
      <c r="C268" s="436">
        <f>C258+C263</f>
        <v>1200</v>
      </c>
      <c r="D268" s="436">
        <f t="shared" ref="D268:F268" si="43">D258+D263</f>
        <v>0</v>
      </c>
      <c r="E268" s="436">
        <f t="shared" si="43"/>
        <v>0</v>
      </c>
      <c r="F268" s="436">
        <f t="shared" si="43"/>
        <v>0</v>
      </c>
    </row>
    <row r="269" spans="2:6" ht="68.25" thickBot="1" x14ac:dyDescent="0.3">
      <c r="B269" s="423" t="s">
        <v>502</v>
      </c>
      <c r="C269" s="423" t="s">
        <v>1092</v>
      </c>
      <c r="D269" s="443" t="s">
        <v>449</v>
      </c>
      <c r="E269" s="3057" t="s">
        <v>1093</v>
      </c>
      <c r="F269" s="3058"/>
    </row>
    <row r="270" spans="2:6" ht="17.25" customHeight="1" thickBot="1" x14ac:dyDescent="0.3">
      <c r="B270" s="405" t="s">
        <v>427</v>
      </c>
      <c r="C270" s="1810" t="s">
        <v>1092</v>
      </c>
      <c r="D270" s="1787"/>
      <c r="E270" s="1787"/>
      <c r="F270" s="1835"/>
    </row>
    <row r="271" spans="2:6" ht="15.75" thickBot="1" x14ac:dyDescent="0.3">
      <c r="B271" s="405" t="s">
        <v>21</v>
      </c>
      <c r="C271" s="1802" t="s">
        <v>1094</v>
      </c>
      <c r="D271" s="1803"/>
      <c r="E271" s="1803"/>
      <c r="F271" s="1851"/>
    </row>
    <row r="272" spans="2:6" ht="12.75" customHeight="1" x14ac:dyDescent="0.25">
      <c r="B272" s="1829"/>
      <c r="C272" s="425">
        <v>2023</v>
      </c>
      <c r="D272" s="425">
        <v>2024</v>
      </c>
      <c r="E272" s="425">
        <v>2025</v>
      </c>
      <c r="F272" s="425">
        <v>2026</v>
      </c>
    </row>
    <row r="273" spans="2:12" ht="9" customHeight="1" thickBot="1" x14ac:dyDescent="0.3">
      <c r="B273" s="1830"/>
      <c r="C273" s="427" t="s">
        <v>22</v>
      </c>
      <c r="D273" s="427" t="s">
        <v>23</v>
      </c>
      <c r="E273" s="427" t="s">
        <v>23</v>
      </c>
      <c r="F273" s="427" t="s">
        <v>23</v>
      </c>
    </row>
    <row r="274" spans="2:12" ht="15.75" thickBot="1" x14ac:dyDescent="0.3">
      <c r="B274" s="405" t="s">
        <v>33</v>
      </c>
      <c r="C274" s="405">
        <v>1</v>
      </c>
      <c r="D274" s="405"/>
      <c r="E274" s="405"/>
      <c r="F274" s="405"/>
    </row>
    <row r="275" spans="2:12" ht="15.75" thickBot="1" x14ac:dyDescent="0.3">
      <c r="B275" s="405" t="s">
        <v>431</v>
      </c>
      <c r="C275" s="428">
        <f>C293</f>
        <v>50000</v>
      </c>
      <c r="D275" s="428"/>
      <c r="E275" s="428"/>
      <c r="F275" s="428"/>
    </row>
    <row r="276" spans="2:12" ht="15.75" thickBot="1" x14ac:dyDescent="0.3">
      <c r="B276" s="405" t="s">
        <v>432</v>
      </c>
      <c r="C276" s="428">
        <f>C275/C274</f>
        <v>50000</v>
      </c>
      <c r="D276" s="428" t="e">
        <f t="shared" ref="D276:F276" si="44">D275/D274</f>
        <v>#DIV/0!</v>
      </c>
      <c r="E276" s="428" t="e">
        <f t="shared" si="44"/>
        <v>#DIV/0!</v>
      </c>
      <c r="F276" s="428" t="e">
        <f t="shared" si="44"/>
        <v>#DIV/0!</v>
      </c>
    </row>
    <row r="277" spans="2:12" ht="15.75" thickBot="1" x14ac:dyDescent="0.3">
      <c r="B277" s="405" t="s">
        <v>433</v>
      </c>
      <c r="C277" s="426" t="s">
        <v>499</v>
      </c>
      <c r="D277" s="431">
        <f>D274/C274-1</f>
        <v>-1</v>
      </c>
      <c r="E277" s="431" t="e">
        <f t="shared" ref="E277:F279" si="45">E274/D274-1</f>
        <v>#DIV/0!</v>
      </c>
      <c r="F277" s="431" t="e">
        <f t="shared" si="45"/>
        <v>#DIV/0!</v>
      </c>
      <c r="H277" s="432"/>
      <c r="I277" s="432"/>
      <c r="J277" s="432"/>
      <c r="K277" s="432"/>
      <c r="L277" s="432"/>
    </row>
    <row r="278" spans="2:12" ht="15.75" thickBot="1" x14ac:dyDescent="0.3">
      <c r="B278" s="405" t="s">
        <v>434</v>
      </c>
      <c r="C278" s="426" t="s">
        <v>499</v>
      </c>
      <c r="D278" s="431">
        <f>D275/C275-1</f>
        <v>-1</v>
      </c>
      <c r="E278" s="431" t="e">
        <f t="shared" si="45"/>
        <v>#DIV/0!</v>
      </c>
      <c r="F278" s="431" t="e">
        <f t="shared" si="45"/>
        <v>#DIV/0!</v>
      </c>
    </row>
    <row r="279" spans="2:12" ht="15.75" thickBot="1" x14ac:dyDescent="0.3">
      <c r="B279" s="405" t="s">
        <v>47</v>
      </c>
      <c r="C279" s="426" t="s">
        <v>499</v>
      </c>
      <c r="D279" s="431" t="e">
        <f>D276/C276-1</f>
        <v>#DIV/0!</v>
      </c>
      <c r="E279" s="431" t="e">
        <f t="shared" si="45"/>
        <v>#DIV/0!</v>
      </c>
      <c r="F279" s="431" t="e">
        <f t="shared" si="45"/>
        <v>#DIV/0!</v>
      </c>
    </row>
    <row r="280" spans="2:12" ht="15.75" thickBot="1" x14ac:dyDescent="0.3">
      <c r="B280" s="1849" t="s">
        <v>595</v>
      </c>
      <c r="C280" s="1812"/>
      <c r="D280" s="1812"/>
      <c r="E280" s="1812"/>
      <c r="F280" s="1850"/>
    </row>
    <row r="281" spans="2:12" ht="12.75" customHeight="1" x14ac:dyDescent="0.25">
      <c r="B281" s="1829"/>
      <c r="C281" s="425">
        <v>2023</v>
      </c>
      <c r="D281" s="425">
        <v>2024</v>
      </c>
      <c r="E281" s="425">
        <v>2025</v>
      </c>
      <c r="F281" s="425">
        <v>2026</v>
      </c>
    </row>
    <row r="282" spans="2:12" ht="9" customHeight="1" thickBot="1" x14ac:dyDescent="0.3">
      <c r="B282" s="1830"/>
      <c r="C282" s="427" t="s">
        <v>22</v>
      </c>
      <c r="D282" s="427" t="s">
        <v>23</v>
      </c>
      <c r="E282" s="427" t="s">
        <v>23</v>
      </c>
      <c r="F282" s="427" t="s">
        <v>23</v>
      </c>
    </row>
    <row r="283" spans="2:12" ht="15.75" thickBot="1" x14ac:dyDescent="0.3">
      <c r="B283" s="433" t="s">
        <v>452</v>
      </c>
      <c r="C283" s="434">
        <f>C284+C285+C286+C287</f>
        <v>0</v>
      </c>
      <c r="D283" s="434">
        <f t="shared" ref="D283:F283" si="46">D284+D285+D286+D287</f>
        <v>0</v>
      </c>
      <c r="E283" s="434">
        <f t="shared" si="46"/>
        <v>0</v>
      </c>
      <c r="F283" s="434">
        <f t="shared" si="46"/>
        <v>0</v>
      </c>
    </row>
    <row r="284" spans="2:12" ht="15.75" thickBot="1" x14ac:dyDescent="0.3">
      <c r="B284" s="435" t="s">
        <v>437</v>
      </c>
      <c r="C284" s="434"/>
      <c r="D284" s="434"/>
      <c r="E284" s="434"/>
      <c r="F284" s="434"/>
    </row>
    <row r="285" spans="2:12" ht="15.75" thickBot="1" x14ac:dyDescent="0.3">
      <c r="B285" s="435" t="s">
        <v>453</v>
      </c>
      <c r="C285" s="434"/>
      <c r="D285" s="434"/>
      <c r="E285" s="434"/>
      <c r="F285" s="434"/>
    </row>
    <row r="286" spans="2:12" ht="15.75" thickBot="1" x14ac:dyDescent="0.3">
      <c r="B286" s="435" t="s">
        <v>454</v>
      </c>
      <c r="C286" s="434"/>
      <c r="D286" s="434"/>
      <c r="E286" s="434"/>
      <c r="F286" s="434"/>
    </row>
    <row r="287" spans="2:12" ht="15.75" thickBot="1" x14ac:dyDescent="0.3">
      <c r="B287" s="435" t="s">
        <v>455</v>
      </c>
      <c r="C287" s="434"/>
      <c r="D287" s="434"/>
      <c r="E287" s="434"/>
      <c r="F287" s="434"/>
    </row>
    <row r="288" spans="2:12" ht="15.75" thickBot="1" x14ac:dyDescent="0.3">
      <c r="B288" s="433" t="s">
        <v>456</v>
      </c>
      <c r="C288" s="436">
        <f>C289+C290+C291+C292</f>
        <v>50000</v>
      </c>
      <c r="D288" s="436">
        <f t="shared" ref="D288:F288" si="47">D289+D290+D291+D292</f>
        <v>0</v>
      </c>
      <c r="E288" s="436">
        <f t="shared" si="47"/>
        <v>0</v>
      </c>
      <c r="F288" s="436">
        <f t="shared" si="47"/>
        <v>0</v>
      </c>
    </row>
    <row r="289" spans="2:12" ht="15.75" thickBot="1" x14ac:dyDescent="0.3">
      <c r="B289" s="435" t="s">
        <v>437</v>
      </c>
      <c r="C289" s="436">
        <v>50000</v>
      </c>
      <c r="D289" s="434"/>
      <c r="E289" s="434"/>
      <c r="F289" s="434"/>
    </row>
    <row r="290" spans="2:12" ht="15.75" thickBot="1" x14ac:dyDescent="0.3">
      <c r="B290" s="435" t="s">
        <v>453</v>
      </c>
      <c r="C290" s="436"/>
      <c r="D290" s="434"/>
      <c r="E290" s="434"/>
      <c r="F290" s="434"/>
    </row>
    <row r="291" spans="2:12" ht="15.75" thickBot="1" x14ac:dyDescent="0.3">
      <c r="B291" s="435" t="s">
        <v>454</v>
      </c>
      <c r="C291" s="436"/>
      <c r="D291" s="434"/>
      <c r="E291" s="434"/>
      <c r="F291" s="434"/>
    </row>
    <row r="292" spans="2:12" ht="15.75" thickBot="1" x14ac:dyDescent="0.3">
      <c r="B292" s="435" t="s">
        <v>455</v>
      </c>
      <c r="C292" s="436"/>
      <c r="D292" s="434"/>
      <c r="E292" s="434"/>
      <c r="F292" s="434"/>
    </row>
    <row r="293" spans="2:12" ht="15.75" thickBot="1" x14ac:dyDescent="0.3">
      <c r="B293" s="1249" t="s">
        <v>548</v>
      </c>
      <c r="C293" s="436">
        <f>C283+C288</f>
        <v>50000</v>
      </c>
      <c r="D293" s="436">
        <f t="shared" ref="D293:F293" si="48">D283+D288</f>
        <v>0</v>
      </c>
      <c r="E293" s="436">
        <f t="shared" si="48"/>
        <v>0</v>
      </c>
      <c r="F293" s="436">
        <f t="shared" si="48"/>
        <v>0</v>
      </c>
    </row>
    <row r="294" spans="2:12" ht="102" thickBot="1" x14ac:dyDescent="0.3">
      <c r="B294" s="423" t="s">
        <v>509</v>
      </c>
      <c r="C294" s="1254" t="s">
        <v>1095</v>
      </c>
      <c r="D294" s="1252" t="s">
        <v>449</v>
      </c>
      <c r="E294" s="1840" t="s">
        <v>1096</v>
      </c>
      <c r="F294" s="1842"/>
    </row>
    <row r="295" spans="2:12" ht="24.75" customHeight="1" thickBot="1" x14ac:dyDescent="0.3">
      <c r="B295" s="405" t="s">
        <v>427</v>
      </c>
      <c r="C295" s="1810" t="s">
        <v>1095</v>
      </c>
      <c r="D295" s="1787"/>
      <c r="E295" s="1787"/>
      <c r="F295" s="1835"/>
    </row>
    <row r="296" spans="2:12" ht="15.75" thickBot="1" x14ac:dyDescent="0.3">
      <c r="B296" s="405" t="s">
        <v>21</v>
      </c>
      <c r="C296" s="1802" t="s">
        <v>1097</v>
      </c>
      <c r="D296" s="1803"/>
      <c r="E296" s="1803"/>
      <c r="F296" s="1851"/>
    </row>
    <row r="297" spans="2:12" ht="12.75" customHeight="1" x14ac:dyDescent="0.25">
      <c r="B297" s="1829"/>
      <c r="C297" s="425">
        <v>2023</v>
      </c>
      <c r="D297" s="425">
        <v>2024</v>
      </c>
      <c r="E297" s="425">
        <v>2025</v>
      </c>
      <c r="F297" s="425">
        <v>2026</v>
      </c>
    </row>
    <row r="298" spans="2:12" ht="9" customHeight="1" thickBot="1" x14ac:dyDescent="0.3">
      <c r="B298" s="1830"/>
      <c r="C298" s="427" t="s">
        <v>22</v>
      </c>
      <c r="D298" s="427" t="s">
        <v>23</v>
      </c>
      <c r="E298" s="427" t="s">
        <v>23</v>
      </c>
      <c r="F298" s="427" t="s">
        <v>23</v>
      </c>
    </row>
    <row r="299" spans="2:12" ht="15.75" thickBot="1" x14ac:dyDescent="0.3">
      <c r="B299" s="405" t="s">
        <v>33</v>
      </c>
      <c r="C299" s="405">
        <v>1</v>
      </c>
      <c r="D299" s="405"/>
      <c r="E299" s="405"/>
      <c r="F299" s="405"/>
    </row>
    <row r="300" spans="2:12" ht="15.75" thickBot="1" x14ac:dyDescent="0.3">
      <c r="B300" s="405" t="s">
        <v>431</v>
      </c>
      <c r="C300" s="428">
        <f>C318</f>
        <v>110000</v>
      </c>
      <c r="D300" s="428">
        <f t="shared" ref="D300:F300" si="49">D318</f>
        <v>0</v>
      </c>
      <c r="E300" s="428">
        <f t="shared" si="49"/>
        <v>0</v>
      </c>
      <c r="F300" s="428">
        <f t="shared" si="49"/>
        <v>0</v>
      </c>
    </row>
    <row r="301" spans="2:12" ht="15.75" thickBot="1" x14ac:dyDescent="0.3">
      <c r="B301" s="405" t="s">
        <v>432</v>
      </c>
      <c r="C301" s="428">
        <f>C300/C299</f>
        <v>110000</v>
      </c>
      <c r="D301" s="428" t="e">
        <f t="shared" ref="D301:F301" si="50">D300/D299</f>
        <v>#DIV/0!</v>
      </c>
      <c r="E301" s="428" t="e">
        <f t="shared" si="50"/>
        <v>#DIV/0!</v>
      </c>
      <c r="F301" s="428" t="e">
        <f t="shared" si="50"/>
        <v>#DIV/0!</v>
      </c>
    </row>
    <row r="302" spans="2:12" ht="15.75" thickBot="1" x14ac:dyDescent="0.3">
      <c r="B302" s="405" t="s">
        <v>433</v>
      </c>
      <c r="C302" s="426" t="s">
        <v>499</v>
      </c>
      <c r="D302" s="431">
        <f>D299/C299-1</f>
        <v>-1</v>
      </c>
      <c r="E302" s="431" t="e">
        <f t="shared" ref="E302:F304" si="51">E299/D299-1</f>
        <v>#DIV/0!</v>
      </c>
      <c r="F302" s="431" t="e">
        <f t="shared" si="51"/>
        <v>#DIV/0!</v>
      </c>
      <c r="H302" s="432"/>
      <c r="I302" s="432"/>
      <c r="J302" s="432"/>
      <c r="K302" s="432"/>
      <c r="L302" s="432"/>
    </row>
    <row r="303" spans="2:12" ht="15.75" thickBot="1" x14ac:dyDescent="0.3">
      <c r="B303" s="405" t="s">
        <v>434</v>
      </c>
      <c r="C303" s="426" t="s">
        <v>499</v>
      </c>
      <c r="D303" s="431">
        <f>D300/C300-1</f>
        <v>-1</v>
      </c>
      <c r="E303" s="431" t="e">
        <f t="shared" si="51"/>
        <v>#DIV/0!</v>
      </c>
      <c r="F303" s="431" t="e">
        <f t="shared" si="51"/>
        <v>#DIV/0!</v>
      </c>
    </row>
    <row r="304" spans="2:12" ht="15.75" thickBot="1" x14ac:dyDescent="0.3">
      <c r="B304" s="405" t="s">
        <v>47</v>
      </c>
      <c r="C304" s="426" t="s">
        <v>499</v>
      </c>
      <c r="D304" s="431" t="e">
        <f>D301/C301-1</f>
        <v>#DIV/0!</v>
      </c>
      <c r="E304" s="431" t="e">
        <f t="shared" si="51"/>
        <v>#DIV/0!</v>
      </c>
      <c r="F304" s="431" t="e">
        <f t="shared" si="51"/>
        <v>#DIV/0!</v>
      </c>
    </row>
    <row r="305" spans="2:6" ht="15.75" thickBot="1" x14ac:dyDescent="0.3">
      <c r="B305" s="1849" t="s">
        <v>1087</v>
      </c>
      <c r="C305" s="1812"/>
      <c r="D305" s="1812"/>
      <c r="E305" s="1812"/>
      <c r="F305" s="1850"/>
    </row>
    <row r="306" spans="2:6" ht="12.75" customHeight="1" x14ac:dyDescent="0.25">
      <c r="B306" s="1829"/>
      <c r="C306" s="425">
        <v>2023</v>
      </c>
      <c r="D306" s="425">
        <v>2024</v>
      </c>
      <c r="E306" s="425">
        <v>2025</v>
      </c>
      <c r="F306" s="425">
        <v>2026</v>
      </c>
    </row>
    <row r="307" spans="2:6" ht="9" customHeight="1" thickBot="1" x14ac:dyDescent="0.3">
      <c r="B307" s="1830"/>
      <c r="C307" s="427" t="s">
        <v>22</v>
      </c>
      <c r="D307" s="427" t="s">
        <v>23</v>
      </c>
      <c r="E307" s="427" t="s">
        <v>23</v>
      </c>
      <c r="F307" s="427" t="s">
        <v>23</v>
      </c>
    </row>
    <row r="308" spans="2:6" ht="15.75" thickBot="1" x14ac:dyDescent="0.3">
      <c r="B308" s="433" t="s">
        <v>452</v>
      </c>
      <c r="C308" s="434">
        <f>C309+C310+C311+C312</f>
        <v>0</v>
      </c>
      <c r="D308" s="434">
        <f t="shared" ref="D308:F308" si="52">D309+D310+D311+D312</f>
        <v>0</v>
      </c>
      <c r="E308" s="434">
        <f t="shared" si="52"/>
        <v>0</v>
      </c>
      <c r="F308" s="434">
        <f t="shared" si="52"/>
        <v>0</v>
      </c>
    </row>
    <row r="309" spans="2:6" ht="15.75" thickBot="1" x14ac:dyDescent="0.3">
      <c r="B309" s="435" t="s">
        <v>437</v>
      </c>
      <c r="C309" s="434"/>
      <c r="D309" s="434"/>
      <c r="E309" s="434"/>
      <c r="F309" s="434"/>
    </row>
    <row r="310" spans="2:6" ht="15.75" thickBot="1" x14ac:dyDescent="0.3">
      <c r="B310" s="435" t="s">
        <v>453</v>
      </c>
      <c r="C310" s="434"/>
      <c r="D310" s="434"/>
      <c r="E310" s="434"/>
      <c r="F310" s="434"/>
    </row>
    <row r="311" spans="2:6" ht="15.75" thickBot="1" x14ac:dyDescent="0.3">
      <c r="B311" s="435" t="s">
        <v>454</v>
      </c>
      <c r="C311" s="434"/>
      <c r="D311" s="434"/>
      <c r="E311" s="434"/>
      <c r="F311" s="434"/>
    </row>
    <row r="312" spans="2:6" ht="15.75" thickBot="1" x14ac:dyDescent="0.3">
      <c r="B312" s="435" t="s">
        <v>455</v>
      </c>
      <c r="C312" s="434"/>
      <c r="D312" s="434"/>
      <c r="E312" s="434"/>
      <c r="F312" s="434"/>
    </row>
    <row r="313" spans="2:6" ht="15.75" thickBot="1" x14ac:dyDescent="0.3">
      <c r="B313" s="433" t="s">
        <v>456</v>
      </c>
      <c r="C313" s="436">
        <f>C314+C315+C316+C317</f>
        <v>110000</v>
      </c>
      <c r="D313" s="436">
        <f t="shared" ref="D313:F313" si="53">D314+D315+D316+D317</f>
        <v>0</v>
      </c>
      <c r="E313" s="436">
        <f t="shared" si="53"/>
        <v>0</v>
      </c>
      <c r="F313" s="436">
        <f t="shared" si="53"/>
        <v>0</v>
      </c>
    </row>
    <row r="314" spans="2:6" ht="15.75" thickBot="1" x14ac:dyDescent="0.3">
      <c r="B314" s="435" t="s">
        <v>437</v>
      </c>
      <c r="C314" s="436">
        <v>110000</v>
      </c>
      <c r="D314" s="434"/>
      <c r="E314" s="434"/>
      <c r="F314" s="434"/>
    </row>
    <row r="315" spans="2:6" ht="15.75" thickBot="1" x14ac:dyDescent="0.3">
      <c r="B315" s="435" t="s">
        <v>453</v>
      </c>
      <c r="C315" s="436"/>
      <c r="D315" s="434"/>
      <c r="E315" s="434"/>
      <c r="F315" s="434"/>
    </row>
    <row r="316" spans="2:6" ht="15.75" thickBot="1" x14ac:dyDescent="0.3">
      <c r="B316" s="435" t="s">
        <v>454</v>
      </c>
      <c r="C316" s="436"/>
      <c r="D316" s="434"/>
      <c r="E316" s="434"/>
      <c r="F316" s="434"/>
    </row>
    <row r="317" spans="2:6" ht="15.75" thickBot="1" x14ac:dyDescent="0.3">
      <c r="B317" s="435" t="s">
        <v>455</v>
      </c>
      <c r="C317" s="436"/>
      <c r="D317" s="434"/>
      <c r="E317" s="434"/>
      <c r="F317" s="434"/>
    </row>
    <row r="318" spans="2:6" ht="15.75" thickBot="1" x14ac:dyDescent="0.3">
      <c r="B318" s="440" t="s">
        <v>468</v>
      </c>
      <c r="C318" s="436">
        <f>C308+C313</f>
        <v>110000</v>
      </c>
      <c r="D318" s="436">
        <f t="shared" ref="D318:F318" si="54">D308+D313</f>
        <v>0</v>
      </c>
      <c r="E318" s="436">
        <f t="shared" si="54"/>
        <v>0</v>
      </c>
      <c r="F318" s="436">
        <f t="shared" si="54"/>
        <v>0</v>
      </c>
    </row>
    <row r="319" spans="2:6" ht="25.5" customHeight="1" thickBot="1" x14ac:dyDescent="0.3">
      <c r="B319" s="1253" t="s">
        <v>458</v>
      </c>
      <c r="C319" s="1814"/>
      <c r="D319" s="1816"/>
      <c r="E319" s="1816"/>
      <c r="F319" s="1867"/>
    </row>
    <row r="320" spans="2:6" ht="113.25" thickBot="1" x14ac:dyDescent="0.3">
      <c r="B320" s="423" t="s">
        <v>859</v>
      </c>
      <c r="C320" s="1254" t="s">
        <v>1098</v>
      </c>
      <c r="D320" s="1252" t="s">
        <v>449</v>
      </c>
      <c r="E320" s="1840" t="s">
        <v>1099</v>
      </c>
      <c r="F320" s="1842"/>
    </row>
    <row r="321" spans="2:12" ht="20.25" customHeight="1" thickBot="1" x14ac:dyDescent="0.3">
      <c r="B321" s="405" t="s">
        <v>427</v>
      </c>
      <c r="C321" s="1810" t="s">
        <v>1098</v>
      </c>
      <c r="D321" s="1787"/>
      <c r="E321" s="1787"/>
      <c r="F321" s="1835"/>
    </row>
    <row r="322" spans="2:12" ht="15.75" thickBot="1" x14ac:dyDescent="0.3">
      <c r="B322" s="405" t="s">
        <v>21</v>
      </c>
      <c r="C322" s="1802" t="s">
        <v>1094</v>
      </c>
      <c r="D322" s="1803"/>
      <c r="E322" s="1803"/>
      <c r="F322" s="1851"/>
    </row>
    <row r="323" spans="2:12" ht="12.75" customHeight="1" x14ac:dyDescent="0.25">
      <c r="B323" s="1829"/>
      <c r="C323" s="425">
        <v>2023</v>
      </c>
      <c r="D323" s="425">
        <v>2024</v>
      </c>
      <c r="E323" s="425">
        <v>2025</v>
      </c>
      <c r="F323" s="425">
        <v>2026</v>
      </c>
    </row>
    <row r="324" spans="2:12" ht="9" customHeight="1" thickBot="1" x14ac:dyDescent="0.3">
      <c r="B324" s="1830"/>
      <c r="C324" s="427" t="s">
        <v>22</v>
      </c>
      <c r="D324" s="427" t="s">
        <v>23</v>
      </c>
      <c r="E324" s="427" t="s">
        <v>23</v>
      </c>
      <c r="F324" s="427" t="s">
        <v>23</v>
      </c>
    </row>
    <row r="325" spans="2:12" ht="15.75" thickBot="1" x14ac:dyDescent="0.3">
      <c r="B325" s="405" t="s">
        <v>33</v>
      </c>
      <c r="C325" s="405">
        <v>1</v>
      </c>
      <c r="D325" s="405"/>
      <c r="E325" s="405"/>
      <c r="F325" s="405"/>
    </row>
    <row r="326" spans="2:12" ht="15.75" thickBot="1" x14ac:dyDescent="0.3">
      <c r="B326" s="405" t="s">
        <v>431</v>
      </c>
      <c r="C326" s="428">
        <f>C344</f>
        <v>131320</v>
      </c>
      <c r="D326" s="428">
        <f t="shared" ref="D326:F326" si="55">D344</f>
        <v>0</v>
      </c>
      <c r="E326" s="428">
        <f t="shared" si="55"/>
        <v>0</v>
      </c>
      <c r="F326" s="428">
        <f t="shared" si="55"/>
        <v>0</v>
      </c>
    </row>
    <row r="327" spans="2:12" ht="15.75" thickBot="1" x14ac:dyDescent="0.3">
      <c r="B327" s="405" t="s">
        <v>432</v>
      </c>
      <c r="C327" s="428">
        <f>C326/C325</f>
        <v>131320</v>
      </c>
      <c r="D327" s="428" t="e">
        <f t="shared" ref="D327:F327" si="56">D326/D325</f>
        <v>#DIV/0!</v>
      </c>
      <c r="E327" s="428" t="e">
        <f t="shared" si="56"/>
        <v>#DIV/0!</v>
      </c>
      <c r="F327" s="428" t="e">
        <f t="shared" si="56"/>
        <v>#DIV/0!</v>
      </c>
    </row>
    <row r="328" spans="2:12" ht="15.75" thickBot="1" x14ac:dyDescent="0.3">
      <c r="B328" s="405" t="s">
        <v>433</v>
      </c>
      <c r="C328" s="426" t="s">
        <v>499</v>
      </c>
      <c r="D328" s="431">
        <f>D325/C325-1</f>
        <v>-1</v>
      </c>
      <c r="E328" s="431" t="e">
        <f t="shared" ref="E328:F330" si="57">E325/D325-1</f>
        <v>#DIV/0!</v>
      </c>
      <c r="F328" s="431" t="e">
        <f t="shared" si="57"/>
        <v>#DIV/0!</v>
      </c>
      <c r="H328" s="432"/>
      <c r="I328" s="432"/>
      <c r="J328" s="432"/>
      <c r="K328" s="432"/>
      <c r="L328" s="432"/>
    </row>
    <row r="329" spans="2:12" ht="15.75" thickBot="1" x14ac:dyDescent="0.3">
      <c r="B329" s="405" t="s">
        <v>434</v>
      </c>
      <c r="C329" s="426" t="s">
        <v>499</v>
      </c>
      <c r="D329" s="431">
        <f>D326/C326-1</f>
        <v>-1</v>
      </c>
      <c r="E329" s="431" t="e">
        <f t="shared" si="57"/>
        <v>#DIV/0!</v>
      </c>
      <c r="F329" s="431" t="e">
        <f t="shared" si="57"/>
        <v>#DIV/0!</v>
      </c>
    </row>
    <row r="330" spans="2:12" ht="15.75" thickBot="1" x14ac:dyDescent="0.3">
      <c r="B330" s="405" t="s">
        <v>47</v>
      </c>
      <c r="C330" s="426" t="s">
        <v>499</v>
      </c>
      <c r="D330" s="431" t="e">
        <f>D327/C327-1</f>
        <v>#DIV/0!</v>
      </c>
      <c r="E330" s="431" t="e">
        <f t="shared" si="57"/>
        <v>#DIV/0!</v>
      </c>
      <c r="F330" s="431" t="e">
        <f t="shared" si="57"/>
        <v>#DIV/0!</v>
      </c>
    </row>
    <row r="331" spans="2:12" ht="15.75" thickBot="1" x14ac:dyDescent="0.3">
      <c r="B331" s="1849" t="s">
        <v>1100</v>
      </c>
      <c r="C331" s="1812"/>
      <c r="D331" s="1812"/>
      <c r="E331" s="1812"/>
      <c r="F331" s="1850"/>
    </row>
    <row r="332" spans="2:12" ht="12.75" customHeight="1" x14ac:dyDescent="0.25">
      <c r="B332" s="1829"/>
      <c r="C332" s="425">
        <v>2023</v>
      </c>
      <c r="D332" s="425">
        <v>2024</v>
      </c>
      <c r="E332" s="425">
        <v>2025</v>
      </c>
      <c r="F332" s="425">
        <v>2026</v>
      </c>
    </row>
    <row r="333" spans="2:12" ht="9" customHeight="1" thickBot="1" x14ac:dyDescent="0.3">
      <c r="B333" s="1830"/>
      <c r="C333" s="427" t="s">
        <v>22</v>
      </c>
      <c r="D333" s="427" t="s">
        <v>23</v>
      </c>
      <c r="E333" s="427" t="s">
        <v>23</v>
      </c>
      <c r="F333" s="427" t="s">
        <v>23</v>
      </c>
    </row>
    <row r="334" spans="2:12" ht="15.75" thickBot="1" x14ac:dyDescent="0.3">
      <c r="B334" s="433" t="s">
        <v>452</v>
      </c>
      <c r="C334" s="434">
        <f>C335+C336+C337+C338</f>
        <v>0</v>
      </c>
      <c r="D334" s="434">
        <f t="shared" ref="D334:F334" si="58">D335+D336+D337+D338</f>
        <v>0</v>
      </c>
      <c r="E334" s="434">
        <f t="shared" si="58"/>
        <v>0</v>
      </c>
      <c r="F334" s="434">
        <f t="shared" si="58"/>
        <v>0</v>
      </c>
    </row>
    <row r="335" spans="2:12" ht="15.75" thickBot="1" x14ac:dyDescent="0.3">
      <c r="B335" s="435" t="s">
        <v>437</v>
      </c>
      <c r="C335" s="434"/>
      <c r="D335" s="434"/>
      <c r="E335" s="434"/>
      <c r="F335" s="434"/>
    </row>
    <row r="336" spans="2:12" ht="15.75" thickBot="1" x14ac:dyDescent="0.3">
      <c r="B336" s="435" t="s">
        <v>453</v>
      </c>
      <c r="C336" s="434"/>
      <c r="D336" s="434"/>
      <c r="E336" s="434"/>
      <c r="F336" s="434"/>
    </row>
    <row r="337" spans="2:6" ht="15.75" thickBot="1" x14ac:dyDescent="0.3">
      <c r="B337" s="435" t="s">
        <v>454</v>
      </c>
      <c r="C337" s="434"/>
      <c r="D337" s="434"/>
      <c r="E337" s="434"/>
      <c r="F337" s="434"/>
    </row>
    <row r="338" spans="2:6" ht="15.75" thickBot="1" x14ac:dyDescent="0.3">
      <c r="B338" s="435" t="s">
        <v>455</v>
      </c>
      <c r="C338" s="434"/>
      <c r="D338" s="434"/>
      <c r="E338" s="434"/>
      <c r="F338" s="434"/>
    </row>
    <row r="339" spans="2:6" ht="15.75" thickBot="1" x14ac:dyDescent="0.3">
      <c r="B339" s="433" t="s">
        <v>456</v>
      </c>
      <c r="C339" s="436">
        <f>C340+C341+C342+C343</f>
        <v>131320</v>
      </c>
      <c r="D339" s="436">
        <f t="shared" ref="D339:F339" si="59">D340+D341+D342+D343</f>
        <v>0</v>
      </c>
      <c r="E339" s="436">
        <f t="shared" si="59"/>
        <v>0</v>
      </c>
      <c r="F339" s="436">
        <f t="shared" si="59"/>
        <v>0</v>
      </c>
    </row>
    <row r="340" spans="2:6" ht="15.75" thickBot="1" x14ac:dyDescent="0.3">
      <c r="B340" s="435" t="s">
        <v>437</v>
      </c>
      <c r="C340" s="436">
        <v>131320</v>
      </c>
      <c r="D340" s="436"/>
      <c r="E340" s="436"/>
      <c r="F340" s="436"/>
    </row>
    <row r="341" spans="2:6" ht="15.75" thickBot="1" x14ac:dyDescent="0.3">
      <c r="B341" s="435" t="s">
        <v>453</v>
      </c>
      <c r="C341" s="436"/>
      <c r="D341" s="436"/>
      <c r="E341" s="436"/>
      <c r="F341" s="436"/>
    </row>
    <row r="342" spans="2:6" ht="15.75" thickBot="1" x14ac:dyDescent="0.3">
      <c r="B342" s="435" t="s">
        <v>454</v>
      </c>
      <c r="C342" s="436"/>
      <c r="D342" s="436"/>
      <c r="E342" s="436"/>
      <c r="F342" s="436"/>
    </row>
    <row r="343" spans="2:6" ht="15.75" thickBot="1" x14ac:dyDescent="0.3">
      <c r="B343" s="435" t="s">
        <v>455</v>
      </c>
      <c r="C343" s="436"/>
      <c r="D343" s="436"/>
      <c r="E343" s="436"/>
      <c r="F343" s="436"/>
    </row>
    <row r="344" spans="2:6" ht="15.75" thickBot="1" x14ac:dyDescent="0.3">
      <c r="B344" s="440" t="s">
        <v>474</v>
      </c>
      <c r="C344" s="436">
        <f>C334+C339</f>
        <v>131320</v>
      </c>
      <c r="D344" s="436">
        <f t="shared" ref="D344:F344" si="60">D334+D339</f>
        <v>0</v>
      </c>
      <c r="E344" s="436">
        <f t="shared" si="60"/>
        <v>0</v>
      </c>
      <c r="F344" s="436">
        <f t="shared" si="60"/>
        <v>0</v>
      </c>
    </row>
    <row r="345" spans="2:6" ht="15.75" thickBot="1" x14ac:dyDescent="0.3">
      <c r="B345" s="449"/>
      <c r="C345" s="450"/>
      <c r="D345" s="450"/>
      <c r="E345" s="450"/>
      <c r="F345" s="450"/>
    </row>
    <row r="346" spans="2:6" ht="27" customHeight="1" thickBot="1" x14ac:dyDescent="0.3">
      <c r="B346" s="408" t="s">
        <v>475</v>
      </c>
      <c r="C346" s="451">
        <f>+C221+C145+C67+C30+C170+C104+C326+C300+C275+C250+C195</f>
        <v>542402</v>
      </c>
      <c r="D346" s="451">
        <f>+D221+D145+D67+D30+D170+D104+D326+D300+D275+D250+D195</f>
        <v>164688</v>
      </c>
      <c r="E346" s="451">
        <f>+E221+E145+E67+E30+E170+E104+E326+E300+E275+E250+E195</f>
        <v>449138</v>
      </c>
      <c r="F346" s="451">
        <f>+F221+F145+F67+F30+F170+F104+F326+F300+F275+F250+F195</f>
        <v>541062</v>
      </c>
    </row>
    <row r="347" spans="2:6" ht="36.75" thickBot="1" x14ac:dyDescent="0.3">
      <c r="B347" s="408" t="s">
        <v>476</v>
      </c>
      <c r="C347" s="451">
        <f>+C239+C213+C133+C96+C59+C344+C318+C293+C268+C188+C163</f>
        <v>542402</v>
      </c>
      <c r="D347" s="451">
        <f>+D239+D213+D133+D96+D59+D344+D318+D293+D268+D188+D163</f>
        <v>164688</v>
      </c>
      <c r="E347" s="451">
        <f>+E239+E213+E133+E96+E59+E344+E318+E293+E268+E188+E163</f>
        <v>449138</v>
      </c>
      <c r="F347" s="451">
        <f>+F239+F213+F133+F96+F59+F344+F318+F293+F268+F188+F163</f>
        <v>541062</v>
      </c>
    </row>
    <row r="348" spans="2:6" ht="15.75" thickBot="1" x14ac:dyDescent="0.3">
      <c r="B348" s="433" t="s">
        <v>436</v>
      </c>
      <c r="C348" s="452">
        <f>C349+C350</f>
        <v>112930</v>
      </c>
      <c r="D348" s="452">
        <f t="shared" ref="D348:F348" si="61">D349+D350</f>
        <v>112930</v>
      </c>
      <c r="E348" s="452">
        <f t="shared" si="61"/>
        <v>357766</v>
      </c>
      <c r="F348" s="452">
        <f t="shared" si="61"/>
        <v>434690</v>
      </c>
    </row>
    <row r="349" spans="2:6" ht="15.75" thickBot="1" x14ac:dyDescent="0.3">
      <c r="B349" s="435" t="s">
        <v>437</v>
      </c>
      <c r="C349" s="436">
        <f t="shared" ref="C349:F350" si="62">C39+C76+C113</f>
        <v>112930</v>
      </c>
      <c r="D349" s="436">
        <f t="shared" si="62"/>
        <v>112930</v>
      </c>
      <c r="E349" s="436">
        <f t="shared" si="62"/>
        <v>357766</v>
      </c>
      <c r="F349" s="436">
        <f t="shared" si="62"/>
        <v>434690</v>
      </c>
    </row>
    <row r="350" spans="2:6" ht="15.75" thickBot="1" x14ac:dyDescent="0.3">
      <c r="B350" s="435" t="s">
        <v>477</v>
      </c>
      <c r="C350" s="436">
        <f t="shared" si="62"/>
        <v>0</v>
      </c>
      <c r="D350" s="436">
        <f t="shared" si="62"/>
        <v>0</v>
      </c>
      <c r="E350" s="436">
        <f t="shared" si="62"/>
        <v>0</v>
      </c>
      <c r="F350" s="436">
        <f t="shared" si="62"/>
        <v>0</v>
      </c>
    </row>
    <row r="351" spans="2:6" ht="24.75" thickBot="1" x14ac:dyDescent="0.3">
      <c r="B351" s="433" t="s">
        <v>478</v>
      </c>
      <c r="C351" s="452">
        <f>C352+C353</f>
        <v>25202</v>
      </c>
      <c r="D351" s="452">
        <f t="shared" ref="D351:F351" si="63">D352+D353</f>
        <v>25202</v>
      </c>
      <c r="E351" s="452">
        <f t="shared" si="63"/>
        <v>70202</v>
      </c>
      <c r="F351" s="452">
        <f t="shared" si="63"/>
        <v>85202</v>
      </c>
    </row>
    <row r="352" spans="2:6" ht="15.75" thickBot="1" x14ac:dyDescent="0.3">
      <c r="B352" s="435" t="s">
        <v>437</v>
      </c>
      <c r="C352" s="434">
        <f>C42+C79+C116</f>
        <v>25202</v>
      </c>
      <c r="D352" s="434">
        <f>D42+D79+D116</f>
        <v>25202</v>
      </c>
      <c r="E352" s="434">
        <f>E42+E79+E116</f>
        <v>70202</v>
      </c>
      <c r="F352" s="434">
        <f>F42+F79+F116</f>
        <v>85202</v>
      </c>
    </row>
    <row r="353" spans="2:6" ht="15.75" thickBot="1" x14ac:dyDescent="0.3">
      <c r="B353" s="435" t="s">
        <v>477</v>
      </c>
      <c r="C353" s="436">
        <f>C43+C80+C114</f>
        <v>0</v>
      </c>
      <c r="D353" s="436">
        <f>D43+D80+D114</f>
        <v>0</v>
      </c>
      <c r="E353" s="436">
        <f>E43+E80+E114</f>
        <v>0</v>
      </c>
      <c r="F353" s="436">
        <f>F43+F80+F114</f>
        <v>0</v>
      </c>
    </row>
    <row r="354" spans="2:6" ht="15.75" thickBot="1" x14ac:dyDescent="0.3">
      <c r="B354" s="433" t="s">
        <v>440</v>
      </c>
      <c r="C354" s="452">
        <f>C355+C356</f>
        <v>99952</v>
      </c>
      <c r="D354" s="452">
        <f t="shared" ref="D354:F354" si="64">D355+D356</f>
        <v>22386</v>
      </c>
      <c r="E354" s="452">
        <f t="shared" si="64"/>
        <v>21000</v>
      </c>
      <c r="F354" s="452">
        <f t="shared" si="64"/>
        <v>21000</v>
      </c>
    </row>
    <row r="355" spans="2:6" ht="15.75" thickBot="1" x14ac:dyDescent="0.3">
      <c r="B355" s="435" t="s">
        <v>437</v>
      </c>
      <c r="C355" s="436">
        <f t="shared" ref="C355:F356" si="65">C45+C82+C119</f>
        <v>99952</v>
      </c>
      <c r="D355" s="436">
        <f t="shared" si="65"/>
        <v>22386</v>
      </c>
      <c r="E355" s="436">
        <f t="shared" si="65"/>
        <v>21000</v>
      </c>
      <c r="F355" s="436">
        <f t="shared" si="65"/>
        <v>21000</v>
      </c>
    </row>
    <row r="356" spans="2:6" ht="15.75" thickBot="1" x14ac:dyDescent="0.3">
      <c r="B356" s="435" t="s">
        <v>477</v>
      </c>
      <c r="C356" s="436">
        <f t="shared" si="65"/>
        <v>0</v>
      </c>
      <c r="D356" s="436">
        <f t="shared" si="65"/>
        <v>0</v>
      </c>
      <c r="E356" s="436">
        <f t="shared" si="65"/>
        <v>0</v>
      </c>
      <c r="F356" s="436">
        <f t="shared" si="65"/>
        <v>0</v>
      </c>
    </row>
    <row r="357" spans="2:6" ht="15.75" thickBot="1" x14ac:dyDescent="0.3">
      <c r="B357" s="433" t="s">
        <v>441</v>
      </c>
      <c r="C357" s="452">
        <f>C358+C359</f>
        <v>0</v>
      </c>
      <c r="D357" s="452">
        <f t="shared" ref="D357:F357" si="66">D358+D359</f>
        <v>0</v>
      </c>
      <c r="E357" s="452">
        <f t="shared" si="66"/>
        <v>0</v>
      </c>
      <c r="F357" s="452">
        <f t="shared" si="66"/>
        <v>0</v>
      </c>
    </row>
    <row r="358" spans="2:6" ht="15.75" thickBot="1" x14ac:dyDescent="0.3">
      <c r="B358" s="435" t="s">
        <v>437</v>
      </c>
      <c r="C358" s="434">
        <f t="shared" ref="C358:F359" si="67">C48+C85+C122</f>
        <v>0</v>
      </c>
      <c r="D358" s="434">
        <f t="shared" si="67"/>
        <v>0</v>
      </c>
      <c r="E358" s="434">
        <f t="shared" si="67"/>
        <v>0</v>
      </c>
      <c r="F358" s="434">
        <f t="shared" si="67"/>
        <v>0</v>
      </c>
    </row>
    <row r="359" spans="2:6" ht="15.75" thickBot="1" x14ac:dyDescent="0.3">
      <c r="B359" s="435" t="s">
        <v>477</v>
      </c>
      <c r="C359" s="436">
        <f t="shared" si="67"/>
        <v>0</v>
      </c>
      <c r="D359" s="436">
        <f t="shared" si="67"/>
        <v>0</v>
      </c>
      <c r="E359" s="436">
        <f t="shared" si="67"/>
        <v>0</v>
      </c>
      <c r="F359" s="436">
        <f t="shared" si="67"/>
        <v>0</v>
      </c>
    </row>
    <row r="360" spans="2:6" ht="15.75" thickBot="1" x14ac:dyDescent="0.3">
      <c r="B360" s="433" t="s">
        <v>442</v>
      </c>
      <c r="C360" s="452">
        <f>C361+C362</f>
        <v>0</v>
      </c>
      <c r="D360" s="452">
        <f t="shared" ref="D360:F360" si="68">D361+D362</f>
        <v>0</v>
      </c>
      <c r="E360" s="452">
        <f t="shared" si="68"/>
        <v>0</v>
      </c>
      <c r="F360" s="452">
        <f t="shared" si="68"/>
        <v>0</v>
      </c>
    </row>
    <row r="361" spans="2:6" ht="15.75" thickBot="1" x14ac:dyDescent="0.3">
      <c r="B361" s="435" t="s">
        <v>437</v>
      </c>
      <c r="C361" s="434">
        <f t="shared" ref="C361:F362" si="69">C51+C88+C125</f>
        <v>0</v>
      </c>
      <c r="D361" s="434">
        <f t="shared" si="69"/>
        <v>0</v>
      </c>
      <c r="E361" s="434">
        <f t="shared" si="69"/>
        <v>0</v>
      </c>
      <c r="F361" s="434">
        <f t="shared" si="69"/>
        <v>0</v>
      </c>
    </row>
    <row r="362" spans="2:6" ht="15.75" thickBot="1" x14ac:dyDescent="0.3">
      <c r="B362" s="435" t="s">
        <v>477</v>
      </c>
      <c r="C362" s="436">
        <f t="shared" si="69"/>
        <v>0</v>
      </c>
      <c r="D362" s="436">
        <f t="shared" si="69"/>
        <v>0</v>
      </c>
      <c r="E362" s="436">
        <f t="shared" si="69"/>
        <v>0</v>
      </c>
      <c r="F362" s="436">
        <f t="shared" si="69"/>
        <v>0</v>
      </c>
    </row>
    <row r="363" spans="2:6" ht="15.75" thickBot="1" x14ac:dyDescent="0.3">
      <c r="B363" s="433" t="s">
        <v>443</v>
      </c>
      <c r="C363" s="452">
        <f>C364+C365</f>
        <v>170</v>
      </c>
      <c r="D363" s="452">
        <f>D364+D365</f>
        <v>170</v>
      </c>
      <c r="E363" s="452">
        <f t="shared" ref="E363:F363" si="70">E364+E365</f>
        <v>170</v>
      </c>
      <c r="F363" s="452">
        <f t="shared" si="70"/>
        <v>170</v>
      </c>
    </row>
    <row r="364" spans="2:6" ht="15.75" thickBot="1" x14ac:dyDescent="0.3">
      <c r="B364" s="435" t="s">
        <v>437</v>
      </c>
      <c r="C364" s="434">
        <f t="shared" ref="C364:F365" si="71">C54+C91+C128</f>
        <v>170</v>
      </c>
      <c r="D364" s="434">
        <f t="shared" si="71"/>
        <v>170</v>
      </c>
      <c r="E364" s="434">
        <f t="shared" si="71"/>
        <v>170</v>
      </c>
      <c r="F364" s="434">
        <f t="shared" si="71"/>
        <v>170</v>
      </c>
    </row>
    <row r="365" spans="2:6" ht="15.75" thickBot="1" x14ac:dyDescent="0.3">
      <c r="B365" s="435" t="s">
        <v>477</v>
      </c>
      <c r="C365" s="436">
        <f t="shared" si="71"/>
        <v>0</v>
      </c>
      <c r="D365" s="436">
        <f t="shared" si="71"/>
        <v>0</v>
      </c>
      <c r="E365" s="436">
        <f t="shared" si="71"/>
        <v>0</v>
      </c>
      <c r="F365" s="436">
        <f t="shared" si="71"/>
        <v>0</v>
      </c>
    </row>
    <row r="366" spans="2:6" ht="24.75" thickBot="1" x14ac:dyDescent="0.3">
      <c r="B366" s="433" t="s">
        <v>444</v>
      </c>
      <c r="C366" s="452">
        <f>C93+C56</f>
        <v>148</v>
      </c>
      <c r="D366" s="452">
        <f>D93+D56</f>
        <v>0</v>
      </c>
      <c r="E366" s="452">
        <f>E93+E56</f>
        <v>0</v>
      </c>
      <c r="F366" s="452">
        <f>F93+F56</f>
        <v>0</v>
      </c>
    </row>
    <row r="367" spans="2:6" ht="15.75" thickBot="1" x14ac:dyDescent="0.3">
      <c r="B367" s="435" t="s">
        <v>437</v>
      </c>
      <c r="C367" s="434">
        <f t="shared" ref="C367:F368" si="72">C57+C94+C131</f>
        <v>148</v>
      </c>
      <c r="D367" s="434">
        <f t="shared" si="72"/>
        <v>0</v>
      </c>
      <c r="E367" s="434">
        <f t="shared" si="72"/>
        <v>0</v>
      </c>
      <c r="F367" s="434">
        <f t="shared" si="72"/>
        <v>0</v>
      </c>
    </row>
    <row r="368" spans="2:6" ht="15.75" thickBot="1" x14ac:dyDescent="0.3">
      <c r="B368" s="435" t="s">
        <v>477</v>
      </c>
      <c r="C368" s="436">
        <f t="shared" si="72"/>
        <v>0</v>
      </c>
      <c r="D368" s="436">
        <f t="shared" si="72"/>
        <v>0</v>
      </c>
      <c r="E368" s="436">
        <f t="shared" si="72"/>
        <v>0</v>
      </c>
      <c r="F368" s="436">
        <f t="shared" si="72"/>
        <v>0</v>
      </c>
    </row>
    <row r="369" spans="1:10" ht="15.75" thickBot="1" x14ac:dyDescent="0.3">
      <c r="B369" s="433" t="s">
        <v>479</v>
      </c>
      <c r="C369" s="452">
        <f>C370+C371+C372+C373</f>
        <v>0</v>
      </c>
      <c r="D369" s="452">
        <f t="shared" ref="D369:F369" si="73">D370+D371+D372+D373</f>
        <v>0</v>
      </c>
      <c r="E369" s="452">
        <f t="shared" si="73"/>
        <v>0</v>
      </c>
      <c r="F369" s="452">
        <f t="shared" si="73"/>
        <v>0</v>
      </c>
    </row>
    <row r="370" spans="1:10" ht="15.75" thickBot="1" x14ac:dyDescent="0.3">
      <c r="B370" s="435" t="s">
        <v>437</v>
      </c>
      <c r="C370" s="434">
        <f t="shared" ref="C370:F373" si="74">C154+C179+C204+C230+C259+C284+C309+C335</f>
        <v>0</v>
      </c>
      <c r="D370" s="434">
        <f t="shared" si="74"/>
        <v>0</v>
      </c>
      <c r="E370" s="434">
        <f t="shared" si="74"/>
        <v>0</v>
      </c>
      <c r="F370" s="434">
        <f t="shared" si="74"/>
        <v>0</v>
      </c>
    </row>
    <row r="371" spans="1:10" ht="15.75" thickBot="1" x14ac:dyDescent="0.3">
      <c r="B371" s="435" t="s">
        <v>480</v>
      </c>
      <c r="C371" s="434">
        <f t="shared" si="74"/>
        <v>0</v>
      </c>
      <c r="D371" s="434">
        <f t="shared" si="74"/>
        <v>0</v>
      </c>
      <c r="E371" s="434">
        <f t="shared" si="74"/>
        <v>0</v>
      </c>
      <c r="F371" s="434">
        <f t="shared" si="74"/>
        <v>0</v>
      </c>
    </row>
    <row r="372" spans="1:10" ht="15.75" thickBot="1" x14ac:dyDescent="0.3">
      <c r="B372" s="435" t="s">
        <v>454</v>
      </c>
      <c r="C372" s="434">
        <f t="shared" si="74"/>
        <v>0</v>
      </c>
      <c r="D372" s="434">
        <f t="shared" si="74"/>
        <v>0</v>
      </c>
      <c r="E372" s="434">
        <f t="shared" si="74"/>
        <v>0</v>
      </c>
      <c r="F372" s="434">
        <f t="shared" si="74"/>
        <v>0</v>
      </c>
    </row>
    <row r="373" spans="1:10" ht="15.75" thickBot="1" x14ac:dyDescent="0.3">
      <c r="B373" s="435" t="s">
        <v>455</v>
      </c>
      <c r="C373" s="434">
        <f t="shared" si="74"/>
        <v>0</v>
      </c>
      <c r="D373" s="434">
        <f t="shared" si="74"/>
        <v>0</v>
      </c>
      <c r="E373" s="434">
        <f t="shared" si="74"/>
        <v>0</v>
      </c>
      <c r="F373" s="434">
        <f t="shared" si="74"/>
        <v>0</v>
      </c>
    </row>
    <row r="374" spans="1:10" ht="15.75" thickBot="1" x14ac:dyDescent="0.3">
      <c r="B374" s="433" t="s">
        <v>481</v>
      </c>
      <c r="C374" s="452">
        <f>C375+C376+C377+C378</f>
        <v>304000</v>
      </c>
      <c r="D374" s="452">
        <f t="shared" ref="D374:F374" si="75">D375+D376+D377+D378</f>
        <v>4000</v>
      </c>
      <c r="E374" s="452">
        <f t="shared" si="75"/>
        <v>0</v>
      </c>
      <c r="F374" s="452">
        <f t="shared" si="75"/>
        <v>0</v>
      </c>
    </row>
    <row r="375" spans="1:10" ht="15.75" thickBot="1" x14ac:dyDescent="0.3">
      <c r="B375" s="435" t="s">
        <v>437</v>
      </c>
      <c r="C375" s="434">
        <f t="shared" ref="C375:F378" si="76">C159+C184+C209+C235+C264+C289+C314+C340</f>
        <v>304000</v>
      </c>
      <c r="D375" s="434">
        <f t="shared" si="76"/>
        <v>4000</v>
      </c>
      <c r="E375" s="434">
        <f t="shared" si="76"/>
        <v>0</v>
      </c>
      <c r="F375" s="434">
        <f t="shared" si="76"/>
        <v>0</v>
      </c>
    </row>
    <row r="376" spans="1:10" ht="15.75" thickBot="1" x14ac:dyDescent="0.3">
      <c r="B376" s="435" t="s">
        <v>480</v>
      </c>
      <c r="C376" s="434">
        <f t="shared" si="76"/>
        <v>0</v>
      </c>
      <c r="D376" s="434">
        <f t="shared" si="76"/>
        <v>0</v>
      </c>
      <c r="E376" s="434">
        <f t="shared" si="76"/>
        <v>0</v>
      </c>
      <c r="F376" s="434">
        <f t="shared" si="76"/>
        <v>0</v>
      </c>
    </row>
    <row r="377" spans="1:10" ht="15.75" thickBot="1" x14ac:dyDescent="0.3">
      <c r="B377" s="435" t="s">
        <v>454</v>
      </c>
      <c r="C377" s="434">
        <f t="shared" si="76"/>
        <v>0</v>
      </c>
      <c r="D377" s="434">
        <f t="shared" si="76"/>
        <v>0</v>
      </c>
      <c r="E377" s="434">
        <f t="shared" si="76"/>
        <v>0</v>
      </c>
      <c r="F377" s="434">
        <f t="shared" si="76"/>
        <v>0</v>
      </c>
    </row>
    <row r="378" spans="1:10" ht="15.75" thickBot="1" x14ac:dyDescent="0.3">
      <c r="B378" s="435" t="s">
        <v>455</v>
      </c>
      <c r="C378" s="434">
        <f t="shared" si="76"/>
        <v>0</v>
      </c>
      <c r="D378" s="434">
        <f t="shared" si="76"/>
        <v>0</v>
      </c>
      <c r="E378" s="434">
        <f t="shared" si="76"/>
        <v>0</v>
      </c>
      <c r="F378" s="434">
        <f t="shared" si="76"/>
        <v>0</v>
      </c>
    </row>
    <row r="379" spans="1:10" ht="15.75" thickBot="1" x14ac:dyDescent="0.3">
      <c r="B379" s="441" t="s">
        <v>482</v>
      </c>
      <c r="C379" s="442">
        <f>IF(C347-C346=0,0,"Error")</f>
        <v>0</v>
      </c>
      <c r="D379" s="442">
        <f>IF(D347-D346=0,0,"Error")</f>
        <v>0</v>
      </c>
      <c r="E379" s="442">
        <f>IF(E347-E346=0,0,"Error")</f>
        <v>0</v>
      </c>
      <c r="F379" s="442">
        <f>IF(F347-F346=0,0,"Error")</f>
        <v>0</v>
      </c>
    </row>
    <row r="380" spans="1:10" ht="15.75" thickBot="1" x14ac:dyDescent="0.3">
      <c r="B380" s="453"/>
      <c r="C380" s="453"/>
      <c r="D380" s="453"/>
      <c r="E380" s="454"/>
      <c r="F380" s="454"/>
    </row>
    <row r="381" spans="1:10" ht="15" customHeight="1" x14ac:dyDescent="0.25">
      <c r="A381" s="1256" t="s">
        <v>650</v>
      </c>
      <c r="B381" s="1257"/>
      <c r="D381" s="3051" t="s">
        <v>725</v>
      </c>
      <c r="E381" s="1256" t="s">
        <v>650</v>
      </c>
      <c r="F381" s="1257"/>
      <c r="H381" s="3051" t="s">
        <v>651</v>
      </c>
      <c r="I381" s="1256" t="s">
        <v>650</v>
      </c>
      <c r="J381" s="1257"/>
    </row>
    <row r="382" spans="1:10" x14ac:dyDescent="0.25">
      <c r="A382" s="1258" t="s">
        <v>652</v>
      </c>
      <c r="B382" s="1259"/>
      <c r="D382" s="3052"/>
      <c r="E382" s="1258" t="s">
        <v>652</v>
      </c>
      <c r="F382" s="1259"/>
      <c r="H382" s="3052"/>
      <c r="I382" s="1258" t="s">
        <v>652</v>
      </c>
      <c r="J382" s="1259"/>
    </row>
    <row r="383" spans="1:10" ht="19.5" customHeight="1" thickBot="1" x14ac:dyDescent="0.3">
      <c r="A383" s="1260" t="s">
        <v>653</v>
      </c>
      <c r="B383" s="1261"/>
      <c r="D383" s="3053"/>
      <c r="E383" s="1260" t="s">
        <v>653</v>
      </c>
      <c r="F383" s="1261"/>
      <c r="H383" s="3053"/>
      <c r="I383" s="1260" t="s">
        <v>653</v>
      </c>
      <c r="J383" s="1261"/>
    </row>
    <row r="384" spans="1:10" ht="15.75" thickBot="1" x14ac:dyDescent="0.3">
      <c r="A384" s="448"/>
      <c r="B384" s="448"/>
      <c r="C384" s="1262"/>
      <c r="D384" s="455"/>
      <c r="E384" s="448"/>
      <c r="F384" s="448"/>
    </row>
    <row r="385" spans="2:6" ht="47.25" customHeight="1" thickBot="1" x14ac:dyDescent="0.3">
      <c r="B385" s="3054" t="s">
        <v>654</v>
      </c>
      <c r="C385" s="3055"/>
      <c r="D385" s="3055"/>
      <c r="E385" s="3055"/>
      <c r="F385" s="3056"/>
    </row>
  </sheetData>
  <mergeCells count="94">
    <mergeCell ref="B22:F22"/>
    <mergeCell ref="A2:G2"/>
    <mergeCell ref="B3:F3"/>
    <mergeCell ref="C5:F5"/>
    <mergeCell ref="C6:F6"/>
    <mergeCell ref="C7:F7"/>
    <mergeCell ref="B8:F8"/>
    <mergeCell ref="B9:F11"/>
    <mergeCell ref="C12:F12"/>
    <mergeCell ref="B13:B14"/>
    <mergeCell ref="C18:F18"/>
    <mergeCell ref="B19:F19"/>
    <mergeCell ref="B72:F72"/>
    <mergeCell ref="B23:F23"/>
    <mergeCell ref="C24:F24"/>
    <mergeCell ref="C25:F25"/>
    <mergeCell ref="C26:F26"/>
    <mergeCell ref="B27:B28"/>
    <mergeCell ref="B35:F35"/>
    <mergeCell ref="B36:B37"/>
    <mergeCell ref="C61:F61"/>
    <mergeCell ref="C62:F62"/>
    <mergeCell ref="C63:F63"/>
    <mergeCell ref="B64:B65"/>
    <mergeCell ref="H138:L140"/>
    <mergeCell ref="C139:F139"/>
    <mergeCell ref="C140:F140"/>
    <mergeCell ref="B73:B74"/>
    <mergeCell ref="C98:F98"/>
    <mergeCell ref="C99:F99"/>
    <mergeCell ref="C100:F100"/>
    <mergeCell ref="B101:B102"/>
    <mergeCell ref="B109:F109"/>
    <mergeCell ref="B110:B111"/>
    <mergeCell ref="B135:F135"/>
    <mergeCell ref="B136:F136"/>
    <mergeCell ref="C137:F137"/>
    <mergeCell ref="E138:F138"/>
    <mergeCell ref="C190:F190"/>
    <mergeCell ref="C141:F141"/>
    <mergeCell ref="B142:B143"/>
    <mergeCell ref="B150:F150"/>
    <mergeCell ref="B151:B152"/>
    <mergeCell ref="E164:F164"/>
    <mergeCell ref="C165:F165"/>
    <mergeCell ref="C166:F166"/>
    <mergeCell ref="B167:B168"/>
    <mergeCell ref="B175:F175"/>
    <mergeCell ref="B176:B177"/>
    <mergeCell ref="E189:F189"/>
    <mergeCell ref="B240:F240"/>
    <mergeCell ref="C191:F191"/>
    <mergeCell ref="B192:B193"/>
    <mergeCell ref="B200:F200"/>
    <mergeCell ref="B201:B202"/>
    <mergeCell ref="C214:F214"/>
    <mergeCell ref="E215:F215"/>
    <mergeCell ref="C216:F216"/>
    <mergeCell ref="C217:F217"/>
    <mergeCell ref="B218:B219"/>
    <mergeCell ref="B226:F226"/>
    <mergeCell ref="B227:B228"/>
    <mergeCell ref="C270:F270"/>
    <mergeCell ref="B241:F241"/>
    <mergeCell ref="C242:F242"/>
    <mergeCell ref="E243:F243"/>
    <mergeCell ref="H243:L245"/>
    <mergeCell ref="C244:F244"/>
    <mergeCell ref="C245:F245"/>
    <mergeCell ref="C246:F246"/>
    <mergeCell ref="B247:B248"/>
    <mergeCell ref="B255:F255"/>
    <mergeCell ref="B256:B257"/>
    <mergeCell ref="E269:F269"/>
    <mergeCell ref="E320:F320"/>
    <mergeCell ref="C271:F271"/>
    <mergeCell ref="B272:B273"/>
    <mergeCell ref="B280:F280"/>
    <mergeCell ref="B281:B282"/>
    <mergeCell ref="E294:F294"/>
    <mergeCell ref="C295:F295"/>
    <mergeCell ref="C296:F296"/>
    <mergeCell ref="B297:B298"/>
    <mergeCell ref="B305:F305"/>
    <mergeCell ref="B306:B307"/>
    <mergeCell ref="C319:F319"/>
    <mergeCell ref="H381:H383"/>
    <mergeCell ref="B385:F385"/>
    <mergeCell ref="C321:F321"/>
    <mergeCell ref="C322:F322"/>
    <mergeCell ref="B323:B324"/>
    <mergeCell ref="B331:F331"/>
    <mergeCell ref="B332:B333"/>
    <mergeCell ref="D381:D383"/>
  </mergeCells>
  <pageMargins left="0.7" right="0.7" top="0.75" bottom="0.75" header="0.3" footer="0.3"/>
  <pageSetup scale="55" orientation="portrait" r:id="rId1"/>
  <rowBreaks count="3" manualBreakCount="3">
    <brk id="60" max="11" man="1"/>
    <brk id="239" max="11" man="1"/>
    <brk id="318" max="1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20"/>
  <sheetViews>
    <sheetView view="pageBreakPreview" topLeftCell="A264" zoomScale="64" zoomScaleNormal="124" zoomScaleSheetLayoutView="64" workbookViewId="0">
      <selection activeCell="V308" sqref="V308"/>
    </sheetView>
  </sheetViews>
  <sheetFormatPr defaultRowHeight="15" x14ac:dyDescent="0.25"/>
  <cols>
    <col min="1" max="1" width="9.85546875" style="396" customWidth="1"/>
    <col min="2" max="2" width="31.85546875" style="1263" customWidth="1"/>
    <col min="3" max="3" width="15.85546875" style="1263" customWidth="1"/>
    <col min="4" max="4" width="14.85546875" style="1263" customWidth="1"/>
    <col min="5" max="5" width="16.42578125" style="1263" customWidth="1"/>
    <col min="6" max="6" width="17.5703125" style="1263" customWidth="1"/>
    <col min="7" max="7" width="8.140625" style="396" customWidth="1"/>
    <col min="8" max="16384" width="9.140625" style="396"/>
  </cols>
  <sheetData>
    <row r="2" spans="1:7" ht="18" customHeight="1" x14ac:dyDescent="0.25">
      <c r="A2" s="3060" t="s">
        <v>402</v>
      </c>
      <c r="B2" s="3060"/>
      <c r="C2" s="3060"/>
      <c r="D2" s="3060"/>
      <c r="E2" s="3060"/>
      <c r="F2" s="3060"/>
      <c r="G2" s="3060"/>
    </row>
    <row r="3" spans="1:7" ht="18" customHeight="1" x14ac:dyDescent="0.25">
      <c r="A3" s="397"/>
      <c r="B3" s="3096" t="s">
        <v>403</v>
      </c>
      <c r="C3" s="3096"/>
      <c r="D3" s="3096"/>
      <c r="E3" s="3096"/>
      <c r="F3" s="3096"/>
      <c r="G3" s="397"/>
    </row>
    <row r="4" spans="1:7" ht="15.75" thickBot="1" x14ac:dyDescent="0.3"/>
    <row r="5" spans="1:7" ht="15.75" thickBot="1" x14ac:dyDescent="0.3">
      <c r="B5" s="1264" t="s">
        <v>6</v>
      </c>
      <c r="C5" s="3097" t="s">
        <v>1101</v>
      </c>
      <c r="D5" s="3097"/>
      <c r="E5" s="3097"/>
      <c r="F5" s="3097"/>
    </row>
    <row r="6" spans="1:7" ht="15.75" thickBot="1" x14ac:dyDescent="0.3">
      <c r="B6" s="1264" t="s">
        <v>8</v>
      </c>
      <c r="C6" s="3098" t="s">
        <v>1102</v>
      </c>
      <c r="D6" s="3099"/>
      <c r="E6" s="3099"/>
      <c r="F6" s="3100"/>
    </row>
    <row r="7" spans="1:7" ht="15.75" thickBot="1" x14ac:dyDescent="0.3">
      <c r="B7" s="1264" t="s">
        <v>10</v>
      </c>
      <c r="C7" s="3086" t="s">
        <v>788</v>
      </c>
      <c r="D7" s="3080"/>
      <c r="E7" s="3080"/>
      <c r="F7" s="3081"/>
    </row>
    <row r="8" spans="1:7" ht="15.75" thickBot="1" x14ac:dyDescent="0.3">
      <c r="B8" s="1827" t="s">
        <v>12</v>
      </c>
      <c r="C8" s="1778"/>
      <c r="D8" s="1778"/>
      <c r="E8" s="1778"/>
      <c r="F8" s="1828"/>
    </row>
    <row r="9" spans="1:7" ht="43.5" customHeight="1" thickBot="1" x14ac:dyDescent="0.3">
      <c r="B9" s="3086" t="s">
        <v>1103</v>
      </c>
      <c r="C9" s="3080"/>
      <c r="D9" s="3080"/>
      <c r="E9" s="3080"/>
      <c r="F9" s="3081"/>
    </row>
    <row r="10" spans="1:7" ht="36.75" customHeight="1" thickBot="1" x14ac:dyDescent="0.3">
      <c r="B10" s="3086"/>
      <c r="C10" s="3080"/>
      <c r="D10" s="3080"/>
      <c r="E10" s="3080"/>
      <c r="F10" s="3081"/>
    </row>
    <row r="11" spans="1:7" ht="23.25" customHeight="1" thickBot="1" x14ac:dyDescent="0.3">
      <c r="B11" s="3086"/>
      <c r="C11" s="3080"/>
      <c r="D11" s="3080"/>
      <c r="E11" s="3080"/>
      <c r="F11" s="3081"/>
    </row>
    <row r="12" spans="1:7" ht="50.25" customHeight="1" thickBot="1" x14ac:dyDescent="0.3">
      <c r="B12" s="1265" t="s">
        <v>14</v>
      </c>
      <c r="C12" s="3080" t="s">
        <v>1104</v>
      </c>
      <c r="D12" s="3067"/>
      <c r="E12" s="3067"/>
      <c r="F12" s="3068"/>
    </row>
    <row r="13" spans="1:7" ht="23.25" customHeight="1" x14ac:dyDescent="0.25">
      <c r="B13" s="3061" t="s">
        <v>179</v>
      </c>
      <c r="C13" s="1266">
        <v>2023</v>
      </c>
      <c r="D13" s="1266">
        <v>2024</v>
      </c>
      <c r="E13" s="1266">
        <v>2025</v>
      </c>
      <c r="F13" s="1266">
        <v>2026</v>
      </c>
    </row>
    <row r="14" spans="1:7" ht="15.75" thickBot="1" x14ac:dyDescent="0.3">
      <c r="B14" s="3062"/>
      <c r="C14" s="1268" t="s">
        <v>22</v>
      </c>
      <c r="D14" s="1268" t="s">
        <v>23</v>
      </c>
      <c r="E14" s="1268" t="s">
        <v>23</v>
      </c>
      <c r="F14" s="1268" t="s">
        <v>23</v>
      </c>
    </row>
    <row r="15" spans="1:7" ht="18.75" customHeight="1" thickBot="1" x14ac:dyDescent="0.3">
      <c r="B15" s="1269" t="s">
        <v>1105</v>
      </c>
      <c r="C15" s="1270">
        <v>0.5</v>
      </c>
      <c r="D15" s="1270">
        <v>0.6</v>
      </c>
      <c r="E15" s="1270">
        <v>0.7</v>
      </c>
      <c r="F15" s="1270">
        <v>0.7</v>
      </c>
    </row>
    <row r="16" spans="1:7" ht="26.25" thickBot="1" x14ac:dyDescent="0.3">
      <c r="B16" s="1269" t="s">
        <v>1106</v>
      </c>
      <c r="C16" s="1270">
        <v>0.5</v>
      </c>
      <c r="D16" s="1270">
        <v>0.65</v>
      </c>
      <c r="E16" s="1270">
        <v>0.7</v>
      </c>
      <c r="F16" s="1270">
        <v>0.9</v>
      </c>
    </row>
    <row r="17" spans="2:6" ht="15.75" thickBot="1" x14ac:dyDescent="0.3">
      <c r="B17" s="1269" t="s">
        <v>1107</v>
      </c>
      <c r="C17" s="1270">
        <v>0.4</v>
      </c>
      <c r="D17" s="1270">
        <v>0.5</v>
      </c>
      <c r="E17" s="1270">
        <v>0.6</v>
      </c>
      <c r="F17" s="1270">
        <v>0.7</v>
      </c>
    </row>
    <row r="18" spans="2:6" ht="26.25" thickBot="1" x14ac:dyDescent="0.3">
      <c r="B18" s="1269" t="s">
        <v>1108</v>
      </c>
      <c r="C18" s="1270">
        <v>0.4</v>
      </c>
      <c r="D18" s="1270">
        <v>0.5</v>
      </c>
      <c r="E18" s="1270">
        <v>0.6</v>
      </c>
      <c r="F18" s="1270">
        <v>0.7</v>
      </c>
    </row>
    <row r="19" spans="2:6" ht="15.75" thickBot="1" x14ac:dyDescent="0.3">
      <c r="B19" s="1269" t="s">
        <v>1109</v>
      </c>
      <c r="C19" s="1270">
        <v>0.11</v>
      </c>
      <c r="D19" s="1270">
        <v>0.12</v>
      </c>
      <c r="E19" s="1270">
        <v>0.14000000000000001</v>
      </c>
      <c r="F19" s="1270">
        <v>0.16</v>
      </c>
    </row>
    <row r="20" spans="2:6" ht="15.75" thickBot="1" x14ac:dyDescent="0.3">
      <c r="B20" s="1269" t="s">
        <v>1110</v>
      </c>
      <c r="C20" s="1270">
        <v>0.3</v>
      </c>
      <c r="D20" s="1270">
        <v>0.6</v>
      </c>
      <c r="E20" s="1270">
        <v>1</v>
      </c>
      <c r="F20" s="1270"/>
    </row>
    <row r="21" spans="2:6" ht="32.25" customHeight="1" thickBot="1" x14ac:dyDescent="0.3">
      <c r="B21" s="1271" t="s">
        <v>422</v>
      </c>
      <c r="C21" s="3086" t="s">
        <v>1111</v>
      </c>
      <c r="D21" s="3080"/>
      <c r="E21" s="3080"/>
      <c r="F21" s="3081"/>
    </row>
    <row r="22" spans="2:6" ht="23.25" customHeight="1" thickBot="1" x14ac:dyDescent="0.3">
      <c r="B22" s="3086" t="s">
        <v>489</v>
      </c>
      <c r="C22" s="3080"/>
      <c r="D22" s="3080"/>
      <c r="E22" s="3080"/>
      <c r="F22" s="3081"/>
    </row>
    <row r="23" spans="2:6" ht="15.75" thickBot="1" x14ac:dyDescent="0.3">
      <c r="B23" s="1269" t="s">
        <v>1112</v>
      </c>
      <c r="C23" s="1270">
        <v>0.4</v>
      </c>
      <c r="D23" s="1270">
        <v>0.5</v>
      </c>
      <c r="E23" s="1270">
        <v>0.6</v>
      </c>
      <c r="F23" s="1270">
        <v>0.8</v>
      </c>
    </row>
    <row r="24" spans="2:6" ht="24" customHeight="1" thickBot="1" x14ac:dyDescent="0.3">
      <c r="B24" s="3090" t="s">
        <v>493</v>
      </c>
      <c r="C24" s="3091"/>
      <c r="D24" s="3091"/>
      <c r="E24" s="3091"/>
      <c r="F24" s="3092"/>
    </row>
    <row r="25" spans="2:6" ht="15.75" thickBot="1" x14ac:dyDescent="0.3">
      <c r="B25" s="3090" t="s">
        <v>424</v>
      </c>
      <c r="C25" s="3091"/>
      <c r="D25" s="3091"/>
      <c r="E25" s="3091"/>
      <c r="F25" s="3092"/>
    </row>
    <row r="26" spans="2:6" ht="18.75" customHeight="1" thickBot="1" x14ac:dyDescent="0.3">
      <c r="B26" s="1272" t="s">
        <v>425</v>
      </c>
      <c r="C26" s="3086" t="s">
        <v>1113</v>
      </c>
      <c r="D26" s="3067"/>
      <c r="E26" s="3067"/>
      <c r="F26" s="3068"/>
    </row>
    <row r="27" spans="2:6" ht="56.25" customHeight="1" thickBot="1" x14ac:dyDescent="0.3">
      <c r="B27" s="1269" t="s">
        <v>427</v>
      </c>
      <c r="C27" s="3093" t="s">
        <v>1114</v>
      </c>
      <c r="D27" s="3094"/>
      <c r="E27" s="3094"/>
      <c r="F27" s="3095"/>
    </row>
    <row r="28" spans="2:6" ht="15.75" thickBot="1" x14ac:dyDescent="0.3">
      <c r="B28" s="1269" t="s">
        <v>21</v>
      </c>
      <c r="C28" s="3066" t="s">
        <v>1115</v>
      </c>
      <c r="D28" s="3067"/>
      <c r="E28" s="3067"/>
      <c r="F28" s="3068"/>
    </row>
    <row r="29" spans="2:6" ht="15.75" customHeight="1" x14ac:dyDescent="0.25">
      <c r="B29" s="3061"/>
      <c r="C29" s="1273">
        <v>2023</v>
      </c>
      <c r="D29" s="1273">
        <v>2024</v>
      </c>
      <c r="E29" s="1273">
        <v>2025</v>
      </c>
      <c r="F29" s="1273">
        <v>2026</v>
      </c>
    </row>
    <row r="30" spans="2:6" ht="12.75" customHeight="1" thickBot="1" x14ac:dyDescent="0.3">
      <c r="B30" s="3062"/>
      <c r="C30" s="1274" t="s">
        <v>22</v>
      </c>
      <c r="D30" s="1274" t="s">
        <v>23</v>
      </c>
      <c r="E30" s="1274" t="s">
        <v>23</v>
      </c>
      <c r="F30" s="1274" t="s">
        <v>23</v>
      </c>
    </row>
    <row r="31" spans="2:6" ht="15.75" thickBot="1" x14ac:dyDescent="0.3">
      <c r="B31" s="1269" t="s">
        <v>33</v>
      </c>
      <c r="C31" s="1275">
        <v>11</v>
      </c>
      <c r="D31" s="1275">
        <v>10</v>
      </c>
      <c r="E31" s="1275">
        <v>10</v>
      </c>
      <c r="F31" s="1275">
        <v>5</v>
      </c>
    </row>
    <row r="32" spans="2:6" ht="15.75" thickBot="1" x14ac:dyDescent="0.3">
      <c r="B32" s="1269" t="s">
        <v>431</v>
      </c>
      <c r="C32" s="1275">
        <f>C61</f>
        <v>121010</v>
      </c>
      <c r="D32" s="1275">
        <f>D61</f>
        <v>80750</v>
      </c>
      <c r="E32" s="1275">
        <f t="shared" ref="E32:F32" si="0">E61</f>
        <v>81687</v>
      </c>
      <c r="F32" s="1275">
        <f t="shared" si="0"/>
        <v>81687</v>
      </c>
    </row>
    <row r="33" spans="2:7" ht="15.75" thickBot="1" x14ac:dyDescent="0.3">
      <c r="B33" s="1269" t="s">
        <v>432</v>
      </c>
      <c r="C33" s="1275">
        <f>C32/C31</f>
        <v>11000.90909090909</v>
      </c>
      <c r="D33" s="1275">
        <f t="shared" ref="D33:F33" si="1">D32/D31</f>
        <v>8075</v>
      </c>
      <c r="E33" s="1275">
        <f t="shared" si="1"/>
        <v>8168.7</v>
      </c>
      <c r="F33" s="1275">
        <f t="shared" si="1"/>
        <v>16337.4</v>
      </c>
    </row>
    <row r="34" spans="2:7" ht="15.75" thickBot="1" x14ac:dyDescent="0.3">
      <c r="B34" s="1269" t="s">
        <v>433</v>
      </c>
      <c r="C34" s="1267" t="s">
        <v>499</v>
      </c>
      <c r="D34" s="1276">
        <f>D31/C31-1</f>
        <v>-9.0909090909090939E-2</v>
      </c>
      <c r="E34" s="1276">
        <f t="shared" ref="E34:F36" si="2">E31/D31-1</f>
        <v>0</v>
      </c>
      <c r="F34" s="1276">
        <f t="shared" si="2"/>
        <v>-0.5</v>
      </c>
    </row>
    <row r="35" spans="2:7" ht="15.75" thickBot="1" x14ac:dyDescent="0.3">
      <c r="B35" s="1269" t="s">
        <v>434</v>
      </c>
      <c r="C35" s="1267" t="s">
        <v>499</v>
      </c>
      <c r="D35" s="1276">
        <f>D32/C32-1</f>
        <v>-0.33269977687794394</v>
      </c>
      <c r="E35" s="1276">
        <f t="shared" si="2"/>
        <v>1.1603715170278583E-2</v>
      </c>
      <c r="F35" s="1276">
        <f t="shared" si="2"/>
        <v>0</v>
      </c>
    </row>
    <row r="36" spans="2:7" ht="15.75" thickBot="1" x14ac:dyDescent="0.3">
      <c r="B36" s="1269" t="s">
        <v>47</v>
      </c>
      <c r="C36" s="1267" t="s">
        <v>499</v>
      </c>
      <c r="D36" s="1276">
        <f>D33/C33-1</f>
        <v>-0.26596975456573835</v>
      </c>
      <c r="E36" s="1276">
        <f t="shared" si="2"/>
        <v>1.1603715170278583E-2</v>
      </c>
      <c r="F36" s="1276">
        <f t="shared" si="2"/>
        <v>1</v>
      </c>
    </row>
    <row r="37" spans="2:7" ht="15.75" customHeight="1" thickBot="1" x14ac:dyDescent="0.3">
      <c r="B37" s="3069" t="s">
        <v>1116</v>
      </c>
      <c r="C37" s="3070"/>
      <c r="D37" s="3070"/>
      <c r="E37" s="3070"/>
      <c r="F37" s="3071"/>
    </row>
    <row r="38" spans="2:7" ht="12.75" customHeight="1" x14ac:dyDescent="0.25">
      <c r="B38" s="3061"/>
      <c r="C38" s="1273">
        <v>2023</v>
      </c>
      <c r="D38" s="1273">
        <v>2024</v>
      </c>
      <c r="E38" s="1273">
        <v>2025</v>
      </c>
      <c r="F38" s="1273">
        <v>2026</v>
      </c>
      <c r="G38" s="432"/>
    </row>
    <row r="39" spans="2:7" ht="13.5" customHeight="1" thickBot="1" x14ac:dyDescent="0.3">
      <c r="B39" s="3062"/>
      <c r="C39" s="1274" t="s">
        <v>22</v>
      </c>
      <c r="D39" s="1274" t="s">
        <v>23</v>
      </c>
      <c r="E39" s="1274" t="s">
        <v>23</v>
      </c>
      <c r="F39" s="1274" t="s">
        <v>23</v>
      </c>
    </row>
    <row r="40" spans="2:7" ht="15.75" thickBot="1" x14ac:dyDescent="0.3">
      <c r="B40" s="1277" t="s">
        <v>436</v>
      </c>
      <c r="C40" s="1278">
        <f>C41+C42</f>
        <v>81693</v>
      </c>
      <c r="D40" s="1278">
        <f>D41+D42</f>
        <v>51493</v>
      </c>
      <c r="E40" s="1278">
        <f t="shared" ref="E40:F40" si="3">E41+E42</f>
        <v>52000</v>
      </c>
      <c r="F40" s="1278">
        <f t="shared" si="3"/>
        <v>52000</v>
      </c>
    </row>
    <row r="41" spans="2:7" ht="15.75" thickBot="1" x14ac:dyDescent="0.3">
      <c r="B41" s="1279" t="s">
        <v>437</v>
      </c>
      <c r="C41" s="1280">
        <v>81693</v>
      </c>
      <c r="D41" s="1281">
        <v>51493</v>
      </c>
      <c r="E41" s="1281">
        <v>52000</v>
      </c>
      <c r="F41" s="1281">
        <v>52000</v>
      </c>
    </row>
    <row r="42" spans="2:7" ht="15.75" thickBot="1" x14ac:dyDescent="0.3">
      <c r="B42" s="1279" t="s">
        <v>438</v>
      </c>
      <c r="C42" s="1281"/>
      <c r="D42" s="1281"/>
      <c r="E42" s="1281"/>
      <c r="F42" s="1281"/>
    </row>
    <row r="43" spans="2:7" ht="26.25" thickBot="1" x14ac:dyDescent="0.3">
      <c r="B43" s="1277" t="s">
        <v>478</v>
      </c>
      <c r="C43" s="1278">
        <f>C44+C45</f>
        <v>13457</v>
      </c>
      <c r="D43" s="1278">
        <f>D44+D45</f>
        <v>7657</v>
      </c>
      <c r="E43" s="1278">
        <f t="shared" ref="E43:F43" si="4">E44+E45</f>
        <v>8087</v>
      </c>
      <c r="F43" s="1278">
        <f t="shared" si="4"/>
        <v>8087</v>
      </c>
    </row>
    <row r="44" spans="2:7" ht="15.75" thickBot="1" x14ac:dyDescent="0.3">
      <c r="B44" s="1279" t="s">
        <v>437</v>
      </c>
      <c r="C44" s="1281">
        <v>13457</v>
      </c>
      <c r="D44" s="1281">
        <v>7657</v>
      </c>
      <c r="E44" s="1281">
        <v>8087</v>
      </c>
      <c r="F44" s="1281">
        <v>8087</v>
      </c>
    </row>
    <row r="45" spans="2:7" ht="15.75" thickBot="1" x14ac:dyDescent="0.3">
      <c r="B45" s="1279" t="s">
        <v>438</v>
      </c>
      <c r="C45" s="1281"/>
      <c r="D45" s="1278"/>
      <c r="E45" s="1278"/>
      <c r="F45" s="1278"/>
    </row>
    <row r="46" spans="2:7" ht="15.75" thickBot="1" x14ac:dyDescent="0.3">
      <c r="B46" s="1277" t="s">
        <v>440</v>
      </c>
      <c r="C46" s="1278">
        <f>C47+C48</f>
        <v>24785</v>
      </c>
      <c r="D46" s="1278">
        <f>D47+D48</f>
        <v>20525</v>
      </c>
      <c r="E46" s="1278">
        <f t="shared" ref="E46:F46" si="5">E47+E48</f>
        <v>20525</v>
      </c>
      <c r="F46" s="1278">
        <f t="shared" si="5"/>
        <v>20525</v>
      </c>
    </row>
    <row r="47" spans="2:7" ht="15.75" thickBot="1" x14ac:dyDescent="0.3">
      <c r="B47" s="1279" t="s">
        <v>437</v>
      </c>
      <c r="C47" s="1281">
        <f>12785+12000</f>
        <v>24785</v>
      </c>
      <c r="D47" s="1281">
        <f>12785+12000-4260</f>
        <v>20525</v>
      </c>
      <c r="E47" s="1281">
        <f>12785+12000-4260</f>
        <v>20525</v>
      </c>
      <c r="F47" s="1281">
        <f>12785+12000-4260</f>
        <v>20525</v>
      </c>
    </row>
    <row r="48" spans="2:7" ht="15.75" thickBot="1" x14ac:dyDescent="0.3">
      <c r="B48" s="1279" t="s">
        <v>438</v>
      </c>
      <c r="C48" s="1281"/>
      <c r="D48" s="1278"/>
      <c r="E48" s="1278"/>
      <c r="F48" s="1278"/>
    </row>
    <row r="49" spans="2:6" ht="15.75" thickBot="1" x14ac:dyDescent="0.3">
      <c r="B49" s="1277" t="s">
        <v>441</v>
      </c>
      <c r="C49" s="1281"/>
      <c r="D49" s="1278"/>
      <c r="E49" s="1278"/>
      <c r="F49" s="1278"/>
    </row>
    <row r="50" spans="2:6" ht="15.75" thickBot="1" x14ac:dyDescent="0.3">
      <c r="B50" s="1279" t="s">
        <v>437</v>
      </c>
      <c r="C50" s="1281"/>
      <c r="D50" s="1278"/>
      <c r="E50" s="1278"/>
      <c r="F50" s="1278"/>
    </row>
    <row r="51" spans="2:6" ht="15.75" thickBot="1" x14ac:dyDescent="0.3">
      <c r="B51" s="1279" t="s">
        <v>438</v>
      </c>
      <c r="C51" s="1281"/>
      <c r="D51" s="1278"/>
      <c r="E51" s="1278"/>
      <c r="F51" s="1278"/>
    </row>
    <row r="52" spans="2:6" ht="15.75" thickBot="1" x14ac:dyDescent="0.3">
      <c r="B52" s="1277" t="s">
        <v>442</v>
      </c>
      <c r="C52" s="1281"/>
      <c r="D52" s="1278"/>
      <c r="E52" s="1278"/>
      <c r="F52" s="1278"/>
    </row>
    <row r="53" spans="2:6" ht="15.75" thickBot="1" x14ac:dyDescent="0.3">
      <c r="B53" s="1279" t="s">
        <v>437</v>
      </c>
      <c r="C53" s="1281"/>
      <c r="D53" s="1278"/>
      <c r="E53" s="1278"/>
      <c r="F53" s="1278"/>
    </row>
    <row r="54" spans="2:6" ht="15.75" thickBot="1" x14ac:dyDescent="0.3">
      <c r="B54" s="1279" t="s">
        <v>438</v>
      </c>
      <c r="C54" s="1281"/>
      <c r="D54" s="1278"/>
      <c r="E54" s="1278"/>
      <c r="F54" s="1278"/>
    </row>
    <row r="55" spans="2:6" ht="15.75" thickBot="1" x14ac:dyDescent="0.3">
      <c r="B55" s="1277" t="s">
        <v>443</v>
      </c>
      <c r="C55" s="1278">
        <f>C56+C57</f>
        <v>1000</v>
      </c>
      <c r="D55" s="1278">
        <f t="shared" ref="D55:F55" si="6">D56+D57</f>
        <v>1000</v>
      </c>
      <c r="E55" s="1278">
        <f t="shared" si="6"/>
        <v>1000</v>
      </c>
      <c r="F55" s="1278">
        <f t="shared" si="6"/>
        <v>1000</v>
      </c>
    </row>
    <row r="56" spans="2:6" ht="15.75" thickBot="1" x14ac:dyDescent="0.3">
      <c r="B56" s="1279" t="s">
        <v>437</v>
      </c>
      <c r="C56" s="1281">
        <v>1000</v>
      </c>
      <c r="D56" s="1281">
        <v>1000</v>
      </c>
      <c r="E56" s="1281">
        <v>1000</v>
      </c>
      <c r="F56" s="1281">
        <v>1000</v>
      </c>
    </row>
    <row r="57" spans="2:6" ht="15.75" thickBot="1" x14ac:dyDescent="0.3">
      <c r="B57" s="1279" t="s">
        <v>438</v>
      </c>
      <c r="C57" s="1281"/>
      <c r="D57" s="1278"/>
      <c r="E57" s="1278"/>
      <c r="F57" s="1278"/>
    </row>
    <row r="58" spans="2:6" ht="26.25" thickBot="1" x14ac:dyDescent="0.3">
      <c r="B58" s="1277" t="s">
        <v>444</v>
      </c>
      <c r="C58" s="1278">
        <f>C59+C60</f>
        <v>75</v>
      </c>
      <c r="D58" s="1278">
        <f t="shared" ref="D58:F58" si="7">D59+D60</f>
        <v>75</v>
      </c>
      <c r="E58" s="1278">
        <f t="shared" si="7"/>
        <v>75</v>
      </c>
      <c r="F58" s="1278">
        <f t="shared" si="7"/>
        <v>75</v>
      </c>
    </row>
    <row r="59" spans="2:6" ht="15.75" thickBot="1" x14ac:dyDescent="0.3">
      <c r="B59" s="1279" t="s">
        <v>437</v>
      </c>
      <c r="C59" s="1281">
        <v>75</v>
      </c>
      <c r="D59" s="1281">
        <v>75</v>
      </c>
      <c r="E59" s="1281">
        <v>75</v>
      </c>
      <c r="F59" s="1281">
        <v>75</v>
      </c>
    </row>
    <row r="60" spans="2:6" ht="15.75" thickBot="1" x14ac:dyDescent="0.3">
      <c r="B60" s="1279" t="s">
        <v>438</v>
      </c>
      <c r="C60" s="1281"/>
      <c r="D60" s="1282"/>
      <c r="E60" s="1283"/>
      <c r="F60" s="1283"/>
    </row>
    <row r="61" spans="2:6" ht="15.75" thickBot="1" x14ac:dyDescent="0.3">
      <c r="B61" s="1284" t="s">
        <v>457</v>
      </c>
      <c r="C61" s="1285">
        <f>C58+C55+C52+C49+C46+C43+C40</f>
        <v>121010</v>
      </c>
      <c r="D61" s="1281">
        <f>D58+D55+D52+D49+D46+D43+D40</f>
        <v>80750</v>
      </c>
      <c r="E61" s="1281">
        <f t="shared" ref="E61:F61" si="8">E58+E55+E52+E49+E46+E43+E40</f>
        <v>81687</v>
      </c>
      <c r="F61" s="1281">
        <f t="shared" si="8"/>
        <v>81687</v>
      </c>
    </row>
    <row r="62" spans="2:6" ht="15.75" thickBot="1" x14ac:dyDescent="0.3">
      <c r="B62" s="1286" t="s">
        <v>482</v>
      </c>
      <c r="C62" s="1287">
        <f>IF(C61-C32=0,0,"Error")</f>
        <v>0</v>
      </c>
      <c r="D62" s="1287">
        <f>IF(D61-D32=0,0,"Error")</f>
        <v>0</v>
      </c>
      <c r="E62" s="1287">
        <f>IF(E61-E32=0,0,"Error")</f>
        <v>0</v>
      </c>
      <c r="F62" s="1287">
        <f>IF(F61-F32=0,0,"Error")</f>
        <v>0</v>
      </c>
    </row>
    <row r="63" spans="2:6" ht="18.75" customHeight="1" thickBot="1" x14ac:dyDescent="0.3">
      <c r="B63" s="1272" t="s">
        <v>502</v>
      </c>
      <c r="C63" s="3086" t="s">
        <v>1117</v>
      </c>
      <c r="D63" s="3067"/>
      <c r="E63" s="3067"/>
      <c r="F63" s="3068"/>
    </row>
    <row r="64" spans="2:6" ht="241.5" customHeight="1" thickBot="1" x14ac:dyDescent="0.3">
      <c r="B64" s="1269" t="s">
        <v>427</v>
      </c>
      <c r="C64" s="3087" t="s">
        <v>1118</v>
      </c>
      <c r="D64" s="3088"/>
      <c r="E64" s="3088"/>
      <c r="F64" s="3089"/>
    </row>
    <row r="65" spans="2:7" ht="15.75" thickBot="1" x14ac:dyDescent="0.3">
      <c r="B65" s="1269" t="s">
        <v>21</v>
      </c>
      <c r="C65" s="3066" t="s">
        <v>1119</v>
      </c>
      <c r="D65" s="3067"/>
      <c r="E65" s="3067"/>
      <c r="F65" s="3068"/>
    </row>
    <row r="66" spans="2:7" ht="15.75" customHeight="1" x14ac:dyDescent="0.25">
      <c r="B66" s="3061"/>
      <c r="C66" s="1273">
        <v>2023</v>
      </c>
      <c r="D66" s="1273">
        <v>2024</v>
      </c>
      <c r="E66" s="1273">
        <v>2025</v>
      </c>
      <c r="F66" s="1273">
        <v>2026</v>
      </c>
    </row>
    <row r="67" spans="2:7" ht="12.75" customHeight="1" thickBot="1" x14ac:dyDescent="0.3">
      <c r="B67" s="3062"/>
      <c r="C67" s="1274" t="s">
        <v>22</v>
      </c>
      <c r="D67" s="1274" t="s">
        <v>23</v>
      </c>
      <c r="E67" s="1274" t="s">
        <v>23</v>
      </c>
      <c r="F67" s="1274" t="s">
        <v>23</v>
      </c>
    </row>
    <row r="68" spans="2:7" ht="15.75" thickBot="1" x14ac:dyDescent="0.3">
      <c r="B68" s="1269" t="s">
        <v>33</v>
      </c>
      <c r="C68" s="1275">
        <v>1</v>
      </c>
      <c r="D68" s="1275">
        <v>1</v>
      </c>
      <c r="E68" s="1275">
        <v>1</v>
      </c>
      <c r="F68" s="1275">
        <v>1</v>
      </c>
    </row>
    <row r="69" spans="2:7" ht="15.75" thickBot="1" x14ac:dyDescent="0.3">
      <c r="B69" s="1269" t="s">
        <v>431</v>
      </c>
      <c r="C69" s="1275">
        <f>C98</f>
        <v>1740</v>
      </c>
      <c r="D69" s="1275">
        <f>D98</f>
        <v>6000</v>
      </c>
      <c r="E69" s="1275">
        <f t="shared" ref="E69:F69" si="9">E98</f>
        <v>6000</v>
      </c>
      <c r="F69" s="1275">
        <f t="shared" si="9"/>
        <v>6000</v>
      </c>
    </row>
    <row r="70" spans="2:7" ht="15.75" thickBot="1" x14ac:dyDescent="0.3">
      <c r="B70" s="1269" t="s">
        <v>432</v>
      </c>
      <c r="C70" s="1275">
        <f>C69/C68</f>
        <v>1740</v>
      </c>
      <c r="D70" s="1275">
        <f t="shared" ref="D70:F70" si="10">D69/D68</f>
        <v>6000</v>
      </c>
      <c r="E70" s="1275">
        <f t="shared" si="10"/>
        <v>6000</v>
      </c>
      <c r="F70" s="1275">
        <f t="shared" si="10"/>
        <v>6000</v>
      </c>
    </row>
    <row r="71" spans="2:7" ht="15.75" thickBot="1" x14ac:dyDescent="0.3">
      <c r="B71" s="1269" t="s">
        <v>433</v>
      </c>
      <c r="C71" s="1267" t="s">
        <v>499</v>
      </c>
      <c r="D71" s="1276">
        <f>D68/C68-1</f>
        <v>0</v>
      </c>
      <c r="E71" s="1276">
        <f t="shared" ref="E71:F73" si="11">E68/D68-1</f>
        <v>0</v>
      </c>
      <c r="F71" s="1276">
        <f t="shared" si="11"/>
        <v>0</v>
      </c>
    </row>
    <row r="72" spans="2:7" ht="15.75" thickBot="1" x14ac:dyDescent="0.3">
      <c r="B72" s="1269" t="s">
        <v>434</v>
      </c>
      <c r="C72" s="1267" t="s">
        <v>499</v>
      </c>
      <c r="D72" s="1276">
        <f>D69/C69-1</f>
        <v>2.4482758620689653</v>
      </c>
      <c r="E72" s="1276">
        <f t="shared" si="11"/>
        <v>0</v>
      </c>
      <c r="F72" s="1276">
        <f t="shared" si="11"/>
        <v>0</v>
      </c>
    </row>
    <row r="73" spans="2:7" ht="15.75" thickBot="1" x14ac:dyDescent="0.3">
      <c r="B73" s="1269" t="s">
        <v>47</v>
      </c>
      <c r="C73" s="1267" t="s">
        <v>499</v>
      </c>
      <c r="D73" s="1276">
        <f>D70/C70-1</f>
        <v>2.4482758620689653</v>
      </c>
      <c r="E73" s="1276">
        <f t="shared" si="11"/>
        <v>0</v>
      </c>
      <c r="F73" s="1276">
        <f t="shared" si="11"/>
        <v>0</v>
      </c>
    </row>
    <row r="74" spans="2:7" ht="15.75" customHeight="1" thickBot="1" x14ac:dyDescent="0.3">
      <c r="B74" s="3069" t="s">
        <v>1120</v>
      </c>
      <c r="C74" s="3070"/>
      <c r="D74" s="3070"/>
      <c r="E74" s="3070"/>
      <c r="F74" s="3071"/>
    </row>
    <row r="75" spans="2:7" ht="12.75" customHeight="1" x14ac:dyDescent="0.25">
      <c r="B75" s="3061"/>
      <c r="C75" s="1273">
        <v>2023</v>
      </c>
      <c r="D75" s="1273">
        <v>2024</v>
      </c>
      <c r="E75" s="1273">
        <v>2025</v>
      </c>
      <c r="F75" s="1273">
        <v>2026</v>
      </c>
      <c r="G75" s="432"/>
    </row>
    <row r="76" spans="2:7" ht="13.5" customHeight="1" thickBot="1" x14ac:dyDescent="0.3">
      <c r="B76" s="3062"/>
      <c r="C76" s="1274" t="s">
        <v>22</v>
      </c>
      <c r="D76" s="1274" t="s">
        <v>23</v>
      </c>
      <c r="E76" s="1274" t="s">
        <v>23</v>
      </c>
      <c r="F76" s="1274" t="s">
        <v>23</v>
      </c>
    </row>
    <row r="77" spans="2:7" ht="15.75" thickBot="1" x14ac:dyDescent="0.3">
      <c r="B77" s="1277" t="s">
        <v>436</v>
      </c>
      <c r="C77" s="1278">
        <f>C78+C79</f>
        <v>0</v>
      </c>
      <c r="D77" s="1278">
        <f>D78+D79</f>
        <v>0</v>
      </c>
      <c r="E77" s="1278">
        <f t="shared" ref="E77:F77" si="12">E78+E79</f>
        <v>0</v>
      </c>
      <c r="F77" s="1278">
        <f t="shared" si="12"/>
        <v>0</v>
      </c>
    </row>
    <row r="78" spans="2:7" ht="15.75" thickBot="1" x14ac:dyDescent="0.3">
      <c r="B78" s="1279" t="s">
        <v>437</v>
      </c>
      <c r="C78" s="1281">
        <v>0</v>
      </c>
      <c r="D78" s="1281">
        <v>0</v>
      </c>
      <c r="E78" s="1281">
        <v>0</v>
      </c>
      <c r="F78" s="1281">
        <v>0</v>
      </c>
    </row>
    <row r="79" spans="2:7" ht="15.75" thickBot="1" x14ac:dyDescent="0.3">
      <c r="B79" s="1279" t="s">
        <v>438</v>
      </c>
      <c r="C79" s="1281"/>
      <c r="D79" s="1281"/>
      <c r="E79" s="1281"/>
      <c r="F79" s="1281"/>
    </row>
    <row r="80" spans="2:7" ht="26.25" thickBot="1" x14ac:dyDescent="0.3">
      <c r="B80" s="1277" t="s">
        <v>478</v>
      </c>
      <c r="C80" s="1278">
        <f>C81+C82</f>
        <v>0</v>
      </c>
      <c r="D80" s="1278">
        <f>D81+D82</f>
        <v>0</v>
      </c>
      <c r="E80" s="1278">
        <f t="shared" ref="E80:F80" si="13">E81+E82</f>
        <v>0</v>
      </c>
      <c r="F80" s="1278">
        <f t="shared" si="13"/>
        <v>0</v>
      </c>
    </row>
    <row r="81" spans="2:6" ht="15.75" thickBot="1" x14ac:dyDescent="0.3">
      <c r="B81" s="1279" t="s">
        <v>437</v>
      </c>
      <c r="C81" s="1281">
        <v>0</v>
      </c>
      <c r="D81" s="1281">
        <v>0</v>
      </c>
      <c r="E81" s="1281">
        <v>0</v>
      </c>
      <c r="F81" s="1281">
        <v>0</v>
      </c>
    </row>
    <row r="82" spans="2:6" ht="15.75" thickBot="1" x14ac:dyDescent="0.3">
      <c r="B82" s="1279" t="s">
        <v>438</v>
      </c>
      <c r="C82" s="1281"/>
      <c r="D82" s="1278"/>
      <c r="E82" s="1278"/>
      <c r="F82" s="1278"/>
    </row>
    <row r="83" spans="2:6" ht="15.75" thickBot="1" x14ac:dyDescent="0.3">
      <c r="B83" s="1277" t="s">
        <v>440</v>
      </c>
      <c r="C83" s="1281">
        <f>C84+C85</f>
        <v>1740</v>
      </c>
      <c r="D83" s="1278">
        <f>D84+D85</f>
        <v>6000</v>
      </c>
      <c r="E83" s="1278">
        <f t="shared" ref="E83:F83" si="14">E84+E85</f>
        <v>6000</v>
      </c>
      <c r="F83" s="1278">
        <f t="shared" si="14"/>
        <v>6000</v>
      </c>
    </row>
    <row r="84" spans="2:6" ht="15.75" thickBot="1" x14ac:dyDescent="0.3">
      <c r="B84" s="1279" t="s">
        <v>437</v>
      </c>
      <c r="C84" s="1281">
        <v>1740</v>
      </c>
      <c r="D84" s="1281">
        <v>6000</v>
      </c>
      <c r="E84" s="1281">
        <v>6000</v>
      </c>
      <c r="F84" s="1281">
        <v>6000</v>
      </c>
    </row>
    <row r="85" spans="2:6" ht="15.75" thickBot="1" x14ac:dyDescent="0.3">
      <c r="B85" s="1279" t="s">
        <v>438</v>
      </c>
      <c r="C85" s="1281"/>
      <c r="D85" s="1278"/>
      <c r="E85" s="1278"/>
      <c r="F85" s="1278"/>
    </row>
    <row r="86" spans="2:6" ht="15.75" thickBot="1" x14ac:dyDescent="0.3">
      <c r="B86" s="1277" t="s">
        <v>441</v>
      </c>
      <c r="C86" s="1281"/>
      <c r="D86" s="1278"/>
      <c r="E86" s="1278"/>
      <c r="F86" s="1278"/>
    </row>
    <row r="87" spans="2:6" ht="15.75" thickBot="1" x14ac:dyDescent="0.3">
      <c r="B87" s="1279" t="s">
        <v>437</v>
      </c>
      <c r="C87" s="1281"/>
      <c r="D87" s="1278"/>
      <c r="E87" s="1278"/>
      <c r="F87" s="1278"/>
    </row>
    <row r="88" spans="2:6" ht="15.75" thickBot="1" x14ac:dyDescent="0.3">
      <c r="B88" s="1279" t="s">
        <v>438</v>
      </c>
      <c r="C88" s="1281"/>
      <c r="D88" s="1278"/>
      <c r="E88" s="1278"/>
      <c r="F88" s="1278"/>
    </row>
    <row r="89" spans="2:6" ht="15.75" thickBot="1" x14ac:dyDescent="0.3">
      <c r="B89" s="1277" t="s">
        <v>442</v>
      </c>
      <c r="C89" s="1281"/>
      <c r="D89" s="1278"/>
      <c r="E89" s="1278"/>
      <c r="F89" s="1278"/>
    </row>
    <row r="90" spans="2:6" ht="15.75" thickBot="1" x14ac:dyDescent="0.3">
      <c r="B90" s="1279" t="s">
        <v>437</v>
      </c>
      <c r="C90" s="1281"/>
      <c r="D90" s="1278"/>
      <c r="E90" s="1278"/>
      <c r="F90" s="1278"/>
    </row>
    <row r="91" spans="2:6" ht="15.75" thickBot="1" x14ac:dyDescent="0.3">
      <c r="B91" s="1279" t="s">
        <v>438</v>
      </c>
      <c r="C91" s="1281"/>
      <c r="D91" s="1278"/>
      <c r="E91" s="1278"/>
      <c r="F91" s="1278"/>
    </row>
    <row r="92" spans="2:6" ht="15.75" thickBot="1" x14ac:dyDescent="0.3">
      <c r="B92" s="1277" t="s">
        <v>443</v>
      </c>
      <c r="C92" s="1281">
        <f>C93+C94</f>
        <v>0</v>
      </c>
      <c r="D92" s="1278">
        <f t="shared" ref="D92:F92" si="15">D93+D94</f>
        <v>0</v>
      </c>
      <c r="E92" s="1278">
        <f t="shared" si="15"/>
        <v>0</v>
      </c>
      <c r="F92" s="1278">
        <f t="shared" si="15"/>
        <v>0</v>
      </c>
    </row>
    <row r="93" spans="2:6" ht="15.75" thickBot="1" x14ac:dyDescent="0.3">
      <c r="B93" s="1279" t="s">
        <v>437</v>
      </c>
      <c r="C93" s="1281">
        <v>0</v>
      </c>
      <c r="D93" s="1281">
        <v>0</v>
      </c>
      <c r="E93" s="1281">
        <v>0</v>
      </c>
      <c r="F93" s="1281">
        <v>0</v>
      </c>
    </row>
    <row r="94" spans="2:6" ht="15.75" thickBot="1" x14ac:dyDescent="0.3">
      <c r="B94" s="1279" t="s">
        <v>438</v>
      </c>
      <c r="C94" s="1281"/>
      <c r="D94" s="1278"/>
      <c r="E94" s="1278"/>
      <c r="F94" s="1278"/>
    </row>
    <row r="95" spans="2:6" ht="26.25" thickBot="1" x14ac:dyDescent="0.3">
      <c r="B95" s="1277" t="s">
        <v>444</v>
      </c>
      <c r="C95" s="1281">
        <v>0</v>
      </c>
      <c r="D95" s="1278">
        <v>0</v>
      </c>
      <c r="E95" s="1278">
        <f>D95*1.03*0.99</f>
        <v>0</v>
      </c>
      <c r="F95" s="1278">
        <f>E95*1.03*0.99</f>
        <v>0</v>
      </c>
    </row>
    <row r="96" spans="2:6" ht="15.75" thickBot="1" x14ac:dyDescent="0.3">
      <c r="B96" s="1279" t="s">
        <v>437</v>
      </c>
      <c r="C96" s="1281"/>
      <c r="D96" s="1283"/>
      <c r="E96" s="1283"/>
      <c r="F96" s="1283"/>
    </row>
    <row r="97" spans="2:6" ht="15.75" thickBot="1" x14ac:dyDescent="0.3">
      <c r="B97" s="1279" t="s">
        <v>438</v>
      </c>
      <c r="C97" s="1281"/>
      <c r="D97" s="1282"/>
      <c r="E97" s="1283"/>
      <c r="F97" s="1283"/>
    </row>
    <row r="98" spans="2:6" ht="15.75" thickBot="1" x14ac:dyDescent="0.3">
      <c r="B98" s="1284" t="s">
        <v>464</v>
      </c>
      <c r="C98" s="1281">
        <f>C95+C92+C89+C86+C83+C80+C77</f>
        <v>1740</v>
      </c>
      <c r="D98" s="1281">
        <f>D95+D92+D89+D86+D83+D80+D77</f>
        <v>6000</v>
      </c>
      <c r="E98" s="1281">
        <f t="shared" ref="E98:F98" si="16">E95+E92+E89+E86+E83+E80+E77</f>
        <v>6000</v>
      </c>
      <c r="F98" s="1281">
        <f t="shared" si="16"/>
        <v>6000</v>
      </c>
    </row>
    <row r="99" spans="2:6" ht="15.75" thickBot="1" x14ac:dyDescent="0.3">
      <c r="B99" s="1286" t="s">
        <v>482</v>
      </c>
      <c r="C99" s="1287">
        <f>IF(C98-C69=0,0,"Error")</f>
        <v>0</v>
      </c>
      <c r="D99" s="1287">
        <f>IF(D98-D69=0,0,"Error")</f>
        <v>0</v>
      </c>
      <c r="E99" s="1287">
        <f>IF(E98-E69=0,0,"Error")</f>
        <v>0</v>
      </c>
      <c r="F99" s="1287">
        <f>IF(F98-F69=0,0,"Error")</f>
        <v>0</v>
      </c>
    </row>
    <row r="100" spans="2:6" ht="15.75" thickBot="1" x14ac:dyDescent="0.3">
      <c r="B100" s="3090" t="s">
        <v>514</v>
      </c>
      <c r="C100" s="3091"/>
      <c r="D100" s="3091"/>
      <c r="E100" s="3091"/>
      <c r="F100" s="3092"/>
    </row>
    <row r="101" spans="2:6" ht="15.75" thickBot="1" x14ac:dyDescent="0.3">
      <c r="B101" s="3090" t="s">
        <v>515</v>
      </c>
      <c r="C101" s="3091"/>
      <c r="D101" s="3091"/>
      <c r="E101" s="3091"/>
      <c r="F101" s="3092"/>
    </row>
    <row r="102" spans="2:6" ht="15.75" thickBot="1" x14ac:dyDescent="0.3">
      <c r="B102" s="3090" t="s">
        <v>66</v>
      </c>
      <c r="C102" s="3091"/>
      <c r="D102" s="3091"/>
      <c r="E102" s="3091"/>
      <c r="F102" s="3092"/>
    </row>
    <row r="103" spans="2:6" ht="15.75" thickBot="1" x14ac:dyDescent="0.3">
      <c r="B103" s="3090" t="s">
        <v>446</v>
      </c>
      <c r="C103" s="3091"/>
      <c r="D103" s="3091"/>
      <c r="E103" s="3091"/>
      <c r="F103" s="3092"/>
    </row>
    <row r="104" spans="2:6" ht="15.75" thickBot="1" x14ac:dyDescent="0.3">
      <c r="B104" s="1272" t="s">
        <v>516</v>
      </c>
      <c r="C104" s="3082" t="s">
        <v>1121</v>
      </c>
      <c r="D104" s="3083"/>
      <c r="E104" s="3084"/>
      <c r="F104" s="3085"/>
    </row>
    <row r="105" spans="2:6" ht="49.5" customHeight="1" thickBot="1" x14ac:dyDescent="0.3">
      <c r="B105" s="1272" t="s">
        <v>425</v>
      </c>
      <c r="C105" s="1288" t="s">
        <v>1122</v>
      </c>
      <c r="D105" s="1289" t="s">
        <v>1123</v>
      </c>
      <c r="E105" s="3078" t="s">
        <v>1121</v>
      </c>
      <c r="F105" s="3076"/>
    </row>
    <row r="106" spans="2:6" ht="44.25" customHeight="1" thickBot="1" x14ac:dyDescent="0.3">
      <c r="B106" s="1269" t="s">
        <v>427</v>
      </c>
      <c r="C106" s="3079" t="s">
        <v>1124</v>
      </c>
      <c r="D106" s="3080"/>
      <c r="E106" s="3080"/>
      <c r="F106" s="3081"/>
    </row>
    <row r="107" spans="2:6" ht="15.75" thickBot="1" x14ac:dyDescent="0.3">
      <c r="B107" s="1269" t="s">
        <v>21</v>
      </c>
      <c r="C107" s="3066" t="s">
        <v>1125</v>
      </c>
      <c r="D107" s="3067"/>
      <c r="E107" s="3067"/>
      <c r="F107" s="3068"/>
    </row>
    <row r="108" spans="2:6" ht="13.5" customHeight="1" x14ac:dyDescent="0.25">
      <c r="B108" s="3061"/>
      <c r="C108" s="1273">
        <v>2023</v>
      </c>
      <c r="D108" s="1273">
        <v>2024</v>
      </c>
      <c r="E108" s="1273">
        <v>2025</v>
      </c>
      <c r="F108" s="1273">
        <v>2026</v>
      </c>
    </row>
    <row r="109" spans="2:6" ht="13.5" customHeight="1" thickBot="1" x14ac:dyDescent="0.3">
      <c r="B109" s="3062"/>
      <c r="C109" s="1274" t="s">
        <v>22</v>
      </c>
      <c r="D109" s="1274" t="s">
        <v>23</v>
      </c>
      <c r="E109" s="1274" t="s">
        <v>23</v>
      </c>
      <c r="F109" s="1274" t="s">
        <v>23</v>
      </c>
    </row>
    <row r="110" spans="2:6" ht="15.75" thickBot="1" x14ac:dyDescent="0.3">
      <c r="B110" s="1269" t="s">
        <v>33</v>
      </c>
      <c r="C110" s="1275">
        <v>1</v>
      </c>
      <c r="D110" s="1275">
        <v>1</v>
      </c>
      <c r="E110" s="1275">
        <v>1</v>
      </c>
      <c r="F110" s="1275">
        <v>1</v>
      </c>
    </row>
    <row r="111" spans="2:6" ht="15.75" thickBot="1" x14ac:dyDescent="0.3">
      <c r="B111" s="1269" t="s">
        <v>431</v>
      </c>
      <c r="C111" s="1275">
        <f>C129</f>
        <v>42800</v>
      </c>
      <c r="D111" s="1275">
        <f t="shared" ref="D111:F111" si="17">D129</f>
        <v>33800</v>
      </c>
      <c r="E111" s="1275">
        <f t="shared" si="17"/>
        <v>33800</v>
      </c>
      <c r="F111" s="1275">
        <f t="shared" si="17"/>
        <v>53800</v>
      </c>
    </row>
    <row r="112" spans="2:6" ht="15.75" thickBot="1" x14ac:dyDescent="0.3">
      <c r="B112" s="1269" t="s">
        <v>432</v>
      </c>
      <c r="C112" s="1275">
        <f>C111/C110</f>
        <v>42800</v>
      </c>
      <c r="D112" s="1275">
        <f t="shared" ref="D112:F112" si="18">D111/D110</f>
        <v>33800</v>
      </c>
      <c r="E112" s="1275">
        <f t="shared" si="18"/>
        <v>33800</v>
      </c>
      <c r="F112" s="1275">
        <f t="shared" si="18"/>
        <v>53800</v>
      </c>
    </row>
    <row r="113" spans="2:6" ht="15.75" thickBot="1" x14ac:dyDescent="0.3">
      <c r="B113" s="1269" t="s">
        <v>433</v>
      </c>
      <c r="C113" s="1267" t="s">
        <v>499</v>
      </c>
      <c r="D113" s="1276">
        <f>D110/C110-1</f>
        <v>0</v>
      </c>
      <c r="E113" s="1276">
        <f t="shared" ref="E113:F115" si="19">E110/D110-1</f>
        <v>0</v>
      </c>
      <c r="F113" s="1276">
        <f t="shared" si="19"/>
        <v>0</v>
      </c>
    </row>
    <row r="114" spans="2:6" ht="15.75" thickBot="1" x14ac:dyDescent="0.3">
      <c r="B114" s="1269" t="s">
        <v>434</v>
      </c>
      <c r="C114" s="1267" t="s">
        <v>499</v>
      </c>
      <c r="D114" s="1276">
        <f>D111/C111-1</f>
        <v>-0.21028037383177567</v>
      </c>
      <c r="E114" s="1276">
        <f t="shared" si="19"/>
        <v>0</v>
      </c>
      <c r="F114" s="1276">
        <f t="shared" si="19"/>
        <v>0.59171597633136086</v>
      </c>
    </row>
    <row r="115" spans="2:6" ht="15.75" thickBot="1" x14ac:dyDescent="0.3">
      <c r="B115" s="1269" t="s">
        <v>47</v>
      </c>
      <c r="C115" s="1267" t="s">
        <v>499</v>
      </c>
      <c r="D115" s="1276">
        <f>D112/C112-1</f>
        <v>-0.21028037383177567</v>
      </c>
      <c r="E115" s="1276">
        <f t="shared" si="19"/>
        <v>0</v>
      </c>
      <c r="F115" s="1276">
        <f t="shared" si="19"/>
        <v>0.59171597633136086</v>
      </c>
    </row>
    <row r="116" spans="2:6" ht="15.75" customHeight="1" thickBot="1" x14ac:dyDescent="0.3">
      <c r="B116" s="3069" t="s">
        <v>1126</v>
      </c>
      <c r="C116" s="3070"/>
      <c r="D116" s="3070"/>
      <c r="E116" s="3070"/>
      <c r="F116" s="3071"/>
    </row>
    <row r="117" spans="2:6" ht="12.75" customHeight="1" x14ac:dyDescent="0.25">
      <c r="B117" s="3061"/>
      <c r="C117" s="1273">
        <v>2023</v>
      </c>
      <c r="D117" s="1273">
        <v>2024</v>
      </c>
      <c r="E117" s="1273">
        <v>2025</v>
      </c>
      <c r="F117" s="1273">
        <v>2026</v>
      </c>
    </row>
    <row r="118" spans="2:6" ht="15" customHeight="1" thickBot="1" x14ac:dyDescent="0.3">
      <c r="B118" s="3062"/>
      <c r="C118" s="1274" t="s">
        <v>22</v>
      </c>
      <c r="D118" s="1274" t="s">
        <v>23</v>
      </c>
      <c r="E118" s="1274" t="s">
        <v>23</v>
      </c>
      <c r="F118" s="1274" t="s">
        <v>23</v>
      </c>
    </row>
    <row r="119" spans="2:6" ht="15.75" thickBot="1" x14ac:dyDescent="0.3">
      <c r="B119" s="1277" t="s">
        <v>452</v>
      </c>
      <c r="C119" s="1278">
        <f>C120+C121+C122+C123</f>
        <v>0</v>
      </c>
      <c r="D119" s="1278">
        <f t="shared" ref="D119:F119" si="20">D120+D121+D122+D123</f>
        <v>0</v>
      </c>
      <c r="E119" s="1278">
        <f t="shared" si="20"/>
        <v>0</v>
      </c>
      <c r="F119" s="1278">
        <f t="shared" si="20"/>
        <v>0</v>
      </c>
    </row>
    <row r="120" spans="2:6" ht="15.75" thickBot="1" x14ac:dyDescent="0.3">
      <c r="B120" s="1279" t="s">
        <v>437</v>
      </c>
      <c r="C120" s="1278"/>
      <c r="D120" s="1278"/>
      <c r="E120" s="1278"/>
      <c r="F120" s="1278"/>
    </row>
    <row r="121" spans="2:6" ht="15.75" thickBot="1" x14ac:dyDescent="0.3">
      <c r="B121" s="1279" t="s">
        <v>453</v>
      </c>
      <c r="C121" s="1278"/>
      <c r="D121" s="1278"/>
      <c r="E121" s="1278"/>
      <c r="F121" s="1278"/>
    </row>
    <row r="122" spans="2:6" ht="15.75" thickBot="1" x14ac:dyDescent="0.3">
      <c r="B122" s="1279" t="s">
        <v>454</v>
      </c>
      <c r="C122" s="1278"/>
      <c r="D122" s="1278"/>
      <c r="E122" s="1278"/>
      <c r="F122" s="1278"/>
    </row>
    <row r="123" spans="2:6" ht="15.75" thickBot="1" x14ac:dyDescent="0.3">
      <c r="B123" s="1279" t="s">
        <v>455</v>
      </c>
      <c r="C123" s="1278"/>
      <c r="D123" s="1278"/>
      <c r="E123" s="1278"/>
      <c r="F123" s="1278"/>
    </row>
    <row r="124" spans="2:6" ht="15.75" thickBot="1" x14ac:dyDescent="0.3">
      <c r="B124" s="1277" t="s">
        <v>456</v>
      </c>
      <c r="C124" s="1281">
        <f>C125+C126+C127+C128</f>
        <v>42800</v>
      </c>
      <c r="D124" s="1281">
        <f t="shared" ref="D124:F124" si="21">D125+D126+D127+D128</f>
        <v>33800</v>
      </c>
      <c r="E124" s="1281">
        <f t="shared" si="21"/>
        <v>33800</v>
      </c>
      <c r="F124" s="1281">
        <f t="shared" si="21"/>
        <v>53800</v>
      </c>
    </row>
    <row r="125" spans="2:6" ht="15.75" thickBot="1" x14ac:dyDescent="0.3">
      <c r="B125" s="1279" t="s">
        <v>437</v>
      </c>
      <c r="C125" s="1278">
        <v>42800</v>
      </c>
      <c r="D125" s="1278">
        <f>35000-1200-1000+1000</f>
        <v>33800</v>
      </c>
      <c r="E125" s="1278">
        <v>33800</v>
      </c>
      <c r="F125" s="1278">
        <v>53800</v>
      </c>
    </row>
    <row r="126" spans="2:6" ht="15.75" thickBot="1" x14ac:dyDescent="0.3">
      <c r="B126" s="1279" t="s">
        <v>453</v>
      </c>
      <c r="C126" s="1281"/>
      <c r="D126" s="1278"/>
      <c r="E126" s="1278"/>
      <c r="F126" s="1278"/>
    </row>
    <row r="127" spans="2:6" ht="15.75" thickBot="1" x14ac:dyDescent="0.3">
      <c r="B127" s="1279" t="s">
        <v>454</v>
      </c>
      <c r="C127" s="1281"/>
      <c r="D127" s="1278"/>
      <c r="E127" s="1278"/>
      <c r="F127" s="1278"/>
    </row>
    <row r="128" spans="2:6" ht="15.75" thickBot="1" x14ac:dyDescent="0.3">
      <c r="B128" s="1279" t="s">
        <v>455</v>
      </c>
      <c r="C128" s="1281"/>
      <c r="D128" s="1278"/>
      <c r="E128" s="1278"/>
      <c r="F128" s="1278"/>
    </row>
    <row r="129" spans="2:6" ht="15.75" thickBot="1" x14ac:dyDescent="0.3">
      <c r="B129" s="1290" t="s">
        <v>457</v>
      </c>
      <c r="C129" s="1281">
        <f>C119+C124</f>
        <v>42800</v>
      </c>
      <c r="D129" s="1281">
        <f t="shared" ref="D129:F129" si="22">D119+D124</f>
        <v>33800</v>
      </c>
      <c r="E129" s="1281">
        <f t="shared" si="22"/>
        <v>33800</v>
      </c>
      <c r="F129" s="1281">
        <f t="shared" si="22"/>
        <v>53800</v>
      </c>
    </row>
    <row r="130" spans="2:6" ht="15.75" thickBot="1" x14ac:dyDescent="0.3">
      <c r="B130" s="1272" t="s">
        <v>516</v>
      </c>
      <c r="C130" s="3072" t="s">
        <v>1127</v>
      </c>
      <c r="D130" s="3077"/>
      <c r="E130" s="3073"/>
      <c r="F130" s="3074"/>
    </row>
    <row r="131" spans="2:6" ht="45" customHeight="1" thickBot="1" x14ac:dyDescent="0.3">
      <c r="B131" s="1272" t="s">
        <v>502</v>
      </c>
      <c r="C131" s="1272" t="s">
        <v>1128</v>
      </c>
      <c r="D131" s="1291" t="s">
        <v>449</v>
      </c>
      <c r="E131" s="1292" t="s">
        <v>1127</v>
      </c>
      <c r="F131" s="1293"/>
    </row>
    <row r="132" spans="2:6" ht="32.25" customHeight="1" thickBot="1" x14ac:dyDescent="0.3">
      <c r="B132" s="1269" t="s">
        <v>427</v>
      </c>
      <c r="C132" s="3063" t="s">
        <v>1129</v>
      </c>
      <c r="D132" s="3064"/>
      <c r="E132" s="3064"/>
      <c r="F132" s="3065"/>
    </row>
    <row r="133" spans="2:6" ht="15.75" thickBot="1" x14ac:dyDescent="0.3">
      <c r="B133" s="1269" t="s">
        <v>21</v>
      </c>
      <c r="C133" s="3066" t="s">
        <v>462</v>
      </c>
      <c r="D133" s="3067"/>
      <c r="E133" s="3067"/>
      <c r="F133" s="3068"/>
    </row>
    <row r="134" spans="2:6" ht="15.75" customHeight="1" x14ac:dyDescent="0.25">
      <c r="B134" s="3061"/>
      <c r="C134" s="1273">
        <v>2023</v>
      </c>
      <c r="D134" s="1273">
        <v>2024</v>
      </c>
      <c r="E134" s="1273">
        <v>2025</v>
      </c>
      <c r="F134" s="1273">
        <v>2026</v>
      </c>
    </row>
    <row r="135" spans="2:6" ht="12.75" customHeight="1" thickBot="1" x14ac:dyDescent="0.3">
      <c r="B135" s="3062"/>
      <c r="C135" s="1274" t="s">
        <v>22</v>
      </c>
      <c r="D135" s="1274" t="s">
        <v>23</v>
      </c>
      <c r="E135" s="1274" t="s">
        <v>23</v>
      </c>
      <c r="F135" s="1274" t="s">
        <v>23</v>
      </c>
    </row>
    <row r="136" spans="2:6" ht="15.75" thickBot="1" x14ac:dyDescent="0.3">
      <c r="B136" s="1269" t="s">
        <v>33</v>
      </c>
      <c r="C136" s="1267">
        <v>5</v>
      </c>
      <c r="D136" s="1267">
        <v>5</v>
      </c>
      <c r="E136" s="1267">
        <v>5</v>
      </c>
      <c r="F136" s="1267">
        <v>5</v>
      </c>
    </row>
    <row r="137" spans="2:6" ht="15.75" thickBot="1" x14ac:dyDescent="0.3">
      <c r="B137" s="1269" t="s">
        <v>431</v>
      </c>
      <c r="C137" s="1275">
        <f>C155</f>
        <v>1200</v>
      </c>
      <c r="D137" s="1275">
        <f t="shared" ref="D137:F137" si="23">D155</f>
        <v>1200</v>
      </c>
      <c r="E137" s="1275">
        <f t="shared" si="23"/>
        <v>1200</v>
      </c>
      <c r="F137" s="1275">
        <f t="shared" si="23"/>
        <v>1200</v>
      </c>
    </row>
    <row r="138" spans="2:6" ht="15.75" thickBot="1" x14ac:dyDescent="0.3">
      <c r="B138" s="1269" t="s">
        <v>432</v>
      </c>
      <c r="C138" s="1275">
        <f>C137/C136</f>
        <v>240</v>
      </c>
      <c r="D138" s="1275">
        <f t="shared" ref="D138:F138" si="24">D137/D136</f>
        <v>240</v>
      </c>
      <c r="E138" s="1275">
        <f t="shared" si="24"/>
        <v>240</v>
      </c>
      <c r="F138" s="1275">
        <f t="shared" si="24"/>
        <v>240</v>
      </c>
    </row>
    <row r="139" spans="2:6" ht="15.75" thickBot="1" x14ac:dyDescent="0.3">
      <c r="B139" s="1269" t="s">
        <v>433</v>
      </c>
      <c r="C139" s="1267" t="s">
        <v>499</v>
      </c>
      <c r="D139" s="1276">
        <f t="shared" ref="D139:F141" si="25">D136/C136-1</f>
        <v>0</v>
      </c>
      <c r="E139" s="1276">
        <f t="shared" si="25"/>
        <v>0</v>
      </c>
      <c r="F139" s="1276">
        <f t="shared" si="25"/>
        <v>0</v>
      </c>
    </row>
    <row r="140" spans="2:6" ht="15.75" thickBot="1" x14ac:dyDescent="0.3">
      <c r="B140" s="1269" t="s">
        <v>434</v>
      </c>
      <c r="C140" s="1267" t="s">
        <v>499</v>
      </c>
      <c r="D140" s="1276">
        <f t="shared" si="25"/>
        <v>0</v>
      </c>
      <c r="E140" s="1276">
        <f t="shared" si="25"/>
        <v>0</v>
      </c>
      <c r="F140" s="1276">
        <f t="shared" si="25"/>
        <v>0</v>
      </c>
    </row>
    <row r="141" spans="2:6" ht="15.75" thickBot="1" x14ac:dyDescent="0.3">
      <c r="B141" s="1269" t="s">
        <v>47</v>
      </c>
      <c r="C141" s="1267" t="s">
        <v>499</v>
      </c>
      <c r="D141" s="1276">
        <f t="shared" si="25"/>
        <v>0</v>
      </c>
      <c r="E141" s="1276">
        <f t="shared" si="25"/>
        <v>0</v>
      </c>
      <c r="F141" s="1276">
        <f t="shared" si="25"/>
        <v>0</v>
      </c>
    </row>
    <row r="142" spans="2:6" ht="15.75" customHeight="1" thickBot="1" x14ac:dyDescent="0.3">
      <c r="B142" s="3069" t="s">
        <v>1130</v>
      </c>
      <c r="C142" s="3070"/>
      <c r="D142" s="3070"/>
      <c r="E142" s="3070"/>
      <c r="F142" s="3071"/>
    </row>
    <row r="143" spans="2:6" ht="12.75" customHeight="1" x14ac:dyDescent="0.25">
      <c r="B143" s="3061"/>
      <c r="C143" s="1273">
        <v>2022</v>
      </c>
      <c r="D143" s="1273">
        <v>2023</v>
      </c>
      <c r="E143" s="1273">
        <v>2024</v>
      </c>
      <c r="F143" s="1273">
        <v>2025</v>
      </c>
    </row>
    <row r="144" spans="2:6" ht="13.5" customHeight="1" thickBot="1" x14ac:dyDescent="0.3">
      <c r="B144" s="3062"/>
      <c r="C144" s="1274" t="s">
        <v>22</v>
      </c>
      <c r="D144" s="1274" t="s">
        <v>23</v>
      </c>
      <c r="E144" s="1274" t="s">
        <v>23</v>
      </c>
      <c r="F144" s="1274" t="s">
        <v>23</v>
      </c>
    </row>
    <row r="145" spans="2:6" ht="15.75" thickBot="1" x14ac:dyDescent="0.3">
      <c r="B145" s="1277" t="s">
        <v>452</v>
      </c>
      <c r="C145" s="1278">
        <f>C146+C147+C148+C149</f>
        <v>0</v>
      </c>
      <c r="D145" s="1278">
        <f t="shared" ref="D145:F145" si="26">D146+D147+D148+D149</f>
        <v>0</v>
      </c>
      <c r="E145" s="1278">
        <f t="shared" si="26"/>
        <v>0</v>
      </c>
      <c r="F145" s="1278">
        <f t="shared" si="26"/>
        <v>0</v>
      </c>
    </row>
    <row r="146" spans="2:6" ht="15.75" thickBot="1" x14ac:dyDescent="0.3">
      <c r="B146" s="1279" t="s">
        <v>437</v>
      </c>
      <c r="C146" s="1278"/>
      <c r="D146" s="1278"/>
      <c r="E146" s="1278"/>
      <c r="F146" s="1278"/>
    </row>
    <row r="147" spans="2:6" ht="15.75" thickBot="1" x14ac:dyDescent="0.3">
      <c r="B147" s="1279" t="s">
        <v>453</v>
      </c>
      <c r="C147" s="1278"/>
      <c r="D147" s="1278"/>
      <c r="E147" s="1278"/>
      <c r="F147" s="1278"/>
    </row>
    <row r="148" spans="2:6" ht="15.75" thickBot="1" x14ac:dyDescent="0.3">
      <c r="B148" s="1279" t="s">
        <v>454</v>
      </c>
      <c r="C148" s="1278"/>
      <c r="D148" s="1278"/>
      <c r="E148" s="1278"/>
      <c r="F148" s="1278"/>
    </row>
    <row r="149" spans="2:6" ht="15.75" thickBot="1" x14ac:dyDescent="0.3">
      <c r="B149" s="1279" t="s">
        <v>455</v>
      </c>
      <c r="C149" s="1278"/>
      <c r="D149" s="1278"/>
      <c r="E149" s="1278"/>
      <c r="F149" s="1278"/>
    </row>
    <row r="150" spans="2:6" ht="15.75" thickBot="1" x14ac:dyDescent="0.3">
      <c r="B150" s="1277" t="s">
        <v>456</v>
      </c>
      <c r="C150" s="1281">
        <f>C151+C152+C153+C154</f>
        <v>1200</v>
      </c>
      <c r="D150" s="1281">
        <f t="shared" ref="D150:F150" si="27">D151+D152+D153+D154</f>
        <v>1200</v>
      </c>
      <c r="E150" s="1281">
        <f t="shared" si="27"/>
        <v>1200</v>
      </c>
      <c r="F150" s="1281">
        <f t="shared" si="27"/>
        <v>1200</v>
      </c>
    </row>
    <row r="151" spans="2:6" ht="15.75" thickBot="1" x14ac:dyDescent="0.3">
      <c r="B151" s="1279" t="s">
        <v>437</v>
      </c>
      <c r="C151" s="1278">
        <v>1200</v>
      </c>
      <c r="D151" s="1278">
        <v>1200</v>
      </c>
      <c r="E151" s="1278">
        <v>1200</v>
      </c>
      <c r="F151" s="1278">
        <v>1200</v>
      </c>
    </row>
    <row r="152" spans="2:6" ht="15.75" thickBot="1" x14ac:dyDescent="0.3">
      <c r="B152" s="1279" t="s">
        <v>453</v>
      </c>
      <c r="C152" s="1281"/>
      <c r="D152" s="1278"/>
      <c r="E152" s="1278"/>
      <c r="F152" s="1278"/>
    </row>
    <row r="153" spans="2:6" ht="15.75" thickBot="1" x14ac:dyDescent="0.3">
      <c r="B153" s="1279" t="s">
        <v>454</v>
      </c>
      <c r="C153" s="1281"/>
      <c r="D153" s="1278"/>
      <c r="E153" s="1278"/>
      <c r="F153" s="1278"/>
    </row>
    <row r="154" spans="2:6" ht="15.75" thickBot="1" x14ac:dyDescent="0.3">
      <c r="B154" s="1279" t="s">
        <v>455</v>
      </c>
      <c r="C154" s="1281"/>
      <c r="D154" s="1278"/>
      <c r="E154" s="1278"/>
      <c r="F154" s="1278"/>
    </row>
    <row r="155" spans="2:6" ht="15.75" thickBot="1" x14ac:dyDescent="0.3">
      <c r="B155" s="1284" t="s">
        <v>464</v>
      </c>
      <c r="C155" s="1281">
        <f>C145+C150</f>
        <v>1200</v>
      </c>
      <c r="D155" s="1281">
        <f t="shared" ref="D155:F155" si="28">D145+D150</f>
        <v>1200</v>
      </c>
      <c r="E155" s="1281">
        <f t="shared" si="28"/>
        <v>1200</v>
      </c>
      <c r="F155" s="1281">
        <f t="shared" si="28"/>
        <v>1200</v>
      </c>
    </row>
    <row r="156" spans="2:6" ht="15.75" thickBot="1" x14ac:dyDescent="0.3">
      <c r="B156" s="1272" t="s">
        <v>516</v>
      </c>
      <c r="C156" s="3072" t="s">
        <v>1131</v>
      </c>
      <c r="D156" s="3077"/>
      <c r="E156" s="3073"/>
      <c r="F156" s="3074"/>
    </row>
    <row r="157" spans="2:6" ht="26.25" customHeight="1" thickBot="1" x14ac:dyDescent="0.3">
      <c r="B157" s="1272" t="s">
        <v>509</v>
      </c>
      <c r="C157" s="1272" t="s">
        <v>1132</v>
      </c>
      <c r="D157" s="1291" t="s">
        <v>449</v>
      </c>
      <c r="E157" s="3078" t="s">
        <v>1131</v>
      </c>
      <c r="F157" s="3076"/>
    </row>
    <row r="158" spans="2:6" ht="54" customHeight="1" thickBot="1" x14ac:dyDescent="0.3">
      <c r="B158" s="1269" t="s">
        <v>427</v>
      </c>
      <c r="C158" s="3063" t="s">
        <v>1133</v>
      </c>
      <c r="D158" s="3064"/>
      <c r="E158" s="3064"/>
      <c r="F158" s="3065"/>
    </row>
    <row r="159" spans="2:6" ht="15.75" thickBot="1" x14ac:dyDescent="0.3">
      <c r="B159" s="1269" t="s">
        <v>21</v>
      </c>
      <c r="C159" s="3066" t="s">
        <v>462</v>
      </c>
      <c r="D159" s="3067"/>
      <c r="E159" s="3067"/>
      <c r="F159" s="3068"/>
    </row>
    <row r="160" spans="2:6" ht="12.75" customHeight="1" x14ac:dyDescent="0.25">
      <c r="B160" s="3061"/>
      <c r="C160" s="1273">
        <v>2023</v>
      </c>
      <c r="D160" s="1273">
        <v>2024</v>
      </c>
      <c r="E160" s="1273">
        <v>2025</v>
      </c>
      <c r="F160" s="1273">
        <v>2026</v>
      </c>
    </row>
    <row r="161" spans="2:6" ht="9" customHeight="1" thickBot="1" x14ac:dyDescent="0.3">
      <c r="B161" s="3062"/>
      <c r="C161" s="1274" t="s">
        <v>22</v>
      </c>
      <c r="D161" s="1274" t="s">
        <v>23</v>
      </c>
      <c r="E161" s="1274" t="s">
        <v>23</v>
      </c>
      <c r="F161" s="1274" t="s">
        <v>23</v>
      </c>
    </row>
    <row r="162" spans="2:6" ht="15.75" thickBot="1" x14ac:dyDescent="0.3">
      <c r="B162" s="1269" t="s">
        <v>33</v>
      </c>
      <c r="C162" s="1267">
        <v>0</v>
      </c>
      <c r="D162" s="1267">
        <v>14374</v>
      </c>
      <c r="E162" s="1267">
        <v>14374</v>
      </c>
      <c r="F162" s="1267">
        <v>0</v>
      </c>
    </row>
    <row r="163" spans="2:6" ht="15.75" thickBot="1" x14ac:dyDescent="0.3">
      <c r="B163" s="1269" t="s">
        <v>431</v>
      </c>
      <c r="C163" s="1275">
        <f>C181</f>
        <v>10000</v>
      </c>
      <c r="D163" s="1275">
        <f t="shared" ref="D163:F163" si="29">D181</f>
        <v>20000</v>
      </c>
      <c r="E163" s="1275">
        <f t="shared" si="29"/>
        <v>20000</v>
      </c>
      <c r="F163" s="1275">
        <f t="shared" si="29"/>
        <v>0</v>
      </c>
    </row>
    <row r="164" spans="2:6" ht="15.75" thickBot="1" x14ac:dyDescent="0.3">
      <c r="B164" s="1269" t="s">
        <v>432</v>
      </c>
      <c r="C164" s="1275" t="e">
        <f>C163/C162</f>
        <v>#DIV/0!</v>
      </c>
      <c r="D164" s="1275">
        <f t="shared" ref="D164:F164" si="30">D163/D162</f>
        <v>1.3914011409489355</v>
      </c>
      <c r="E164" s="1275">
        <f t="shared" si="30"/>
        <v>1.3914011409489355</v>
      </c>
      <c r="F164" s="1275" t="e">
        <f t="shared" si="30"/>
        <v>#DIV/0!</v>
      </c>
    </row>
    <row r="165" spans="2:6" ht="15.75" thickBot="1" x14ac:dyDescent="0.3">
      <c r="B165" s="1269" t="s">
        <v>433</v>
      </c>
      <c r="C165" s="1267" t="s">
        <v>499</v>
      </c>
      <c r="D165" s="1276" t="e">
        <f t="shared" ref="D165:F167" si="31">D162/C162-1</f>
        <v>#DIV/0!</v>
      </c>
      <c r="E165" s="1276">
        <f t="shared" si="31"/>
        <v>0</v>
      </c>
      <c r="F165" s="1276">
        <f t="shared" si="31"/>
        <v>-1</v>
      </c>
    </row>
    <row r="166" spans="2:6" ht="15.75" thickBot="1" x14ac:dyDescent="0.3">
      <c r="B166" s="1269" t="s">
        <v>434</v>
      </c>
      <c r="C166" s="1267" t="s">
        <v>499</v>
      </c>
      <c r="D166" s="1276">
        <f t="shared" si="31"/>
        <v>1</v>
      </c>
      <c r="E166" s="1276">
        <f t="shared" si="31"/>
        <v>0</v>
      </c>
      <c r="F166" s="1276">
        <f t="shared" si="31"/>
        <v>-1</v>
      </c>
    </row>
    <row r="167" spans="2:6" ht="15.75" thickBot="1" x14ac:dyDescent="0.3">
      <c r="B167" s="1269" t="s">
        <v>47</v>
      </c>
      <c r="C167" s="1267" t="s">
        <v>499</v>
      </c>
      <c r="D167" s="1276" t="e">
        <f t="shared" si="31"/>
        <v>#DIV/0!</v>
      </c>
      <c r="E167" s="1276">
        <f t="shared" si="31"/>
        <v>0</v>
      </c>
      <c r="F167" s="1276" t="e">
        <f t="shared" si="31"/>
        <v>#DIV/0!</v>
      </c>
    </row>
    <row r="168" spans="2:6" ht="15.75" customHeight="1" thickBot="1" x14ac:dyDescent="0.3">
      <c r="B168" s="3069" t="s">
        <v>1134</v>
      </c>
      <c r="C168" s="3070"/>
      <c r="D168" s="3070"/>
      <c r="E168" s="3070"/>
      <c r="F168" s="3071"/>
    </row>
    <row r="169" spans="2:6" ht="12.75" customHeight="1" x14ac:dyDescent="0.25">
      <c r="B169" s="3061"/>
      <c r="C169" s="1273">
        <v>2023</v>
      </c>
      <c r="D169" s="1273">
        <v>2024</v>
      </c>
      <c r="E169" s="1273">
        <v>2025</v>
      </c>
      <c r="F169" s="1273">
        <v>2026</v>
      </c>
    </row>
    <row r="170" spans="2:6" ht="13.5" customHeight="1" thickBot="1" x14ac:dyDescent="0.3">
      <c r="B170" s="3062"/>
      <c r="C170" s="1274" t="s">
        <v>22</v>
      </c>
      <c r="D170" s="1274" t="s">
        <v>23</v>
      </c>
      <c r="E170" s="1274" t="s">
        <v>23</v>
      </c>
      <c r="F170" s="1274" t="s">
        <v>23</v>
      </c>
    </row>
    <row r="171" spans="2:6" ht="15.75" thickBot="1" x14ac:dyDescent="0.3">
      <c r="B171" s="1277" t="s">
        <v>452</v>
      </c>
      <c r="C171" s="1278">
        <f>C172+C173+C174+C175</f>
        <v>0</v>
      </c>
      <c r="D171" s="1278">
        <f t="shared" ref="D171:F171" si="32">D172+D173+D174+D175</f>
        <v>0</v>
      </c>
      <c r="E171" s="1278">
        <f t="shared" si="32"/>
        <v>0</v>
      </c>
      <c r="F171" s="1278">
        <f t="shared" si="32"/>
        <v>0</v>
      </c>
    </row>
    <row r="172" spans="2:6" ht="15.75" thickBot="1" x14ac:dyDescent="0.3">
      <c r="B172" s="1279" t="s">
        <v>437</v>
      </c>
      <c r="C172" s="1278"/>
      <c r="D172" s="1278"/>
      <c r="E172" s="1278"/>
      <c r="F172" s="1278"/>
    </row>
    <row r="173" spans="2:6" ht="15.75" thickBot="1" x14ac:dyDescent="0.3">
      <c r="B173" s="1279" t="s">
        <v>453</v>
      </c>
      <c r="C173" s="1278"/>
      <c r="D173" s="1278"/>
      <c r="E173" s="1278"/>
      <c r="F173" s="1278"/>
    </row>
    <row r="174" spans="2:6" ht="15.75" thickBot="1" x14ac:dyDescent="0.3">
      <c r="B174" s="1279" t="s">
        <v>454</v>
      </c>
      <c r="C174" s="1278"/>
      <c r="D174" s="1278"/>
      <c r="E174" s="1278"/>
      <c r="F174" s="1278"/>
    </row>
    <row r="175" spans="2:6" ht="15.75" thickBot="1" x14ac:dyDescent="0.3">
      <c r="B175" s="1279" t="s">
        <v>455</v>
      </c>
      <c r="C175" s="1278"/>
      <c r="D175" s="1278"/>
      <c r="E175" s="1278"/>
      <c r="F175" s="1278"/>
    </row>
    <row r="176" spans="2:6" ht="15.75" thickBot="1" x14ac:dyDescent="0.3">
      <c r="B176" s="1277" t="s">
        <v>456</v>
      </c>
      <c r="C176" s="1281">
        <f>C177+C178+C179+C180</f>
        <v>10000</v>
      </c>
      <c r="D176" s="1281">
        <f t="shared" ref="D176:F176" si="33">D177+D178+D179+D180</f>
        <v>20000</v>
      </c>
      <c r="E176" s="1281">
        <f t="shared" si="33"/>
        <v>20000</v>
      </c>
      <c r="F176" s="1281">
        <f t="shared" si="33"/>
        <v>0</v>
      </c>
    </row>
    <row r="177" spans="2:6" ht="15.75" thickBot="1" x14ac:dyDescent="0.3">
      <c r="B177" s="1279" t="s">
        <v>437</v>
      </c>
      <c r="C177" s="1278">
        <v>10000</v>
      </c>
      <c r="D177" s="1278">
        <v>20000</v>
      </c>
      <c r="E177" s="1278">
        <v>20000</v>
      </c>
      <c r="F177" s="1278"/>
    </row>
    <row r="178" spans="2:6" ht="15.75" thickBot="1" x14ac:dyDescent="0.3">
      <c r="B178" s="1279" t="s">
        <v>453</v>
      </c>
      <c r="C178" s="1281"/>
      <c r="D178" s="1278"/>
      <c r="E178" s="1278"/>
      <c r="F178" s="1278"/>
    </row>
    <row r="179" spans="2:6" ht="15.75" thickBot="1" x14ac:dyDescent="0.3">
      <c r="B179" s="1279" t="s">
        <v>454</v>
      </c>
      <c r="C179" s="1281"/>
      <c r="D179" s="1278"/>
      <c r="E179" s="1278"/>
      <c r="F179" s="1278"/>
    </row>
    <row r="180" spans="2:6" ht="15.75" thickBot="1" x14ac:dyDescent="0.3">
      <c r="B180" s="1279" t="s">
        <v>455</v>
      </c>
      <c r="C180" s="1281"/>
      <c r="D180" s="1278"/>
      <c r="E180" s="1278"/>
      <c r="F180" s="1278"/>
    </row>
    <row r="181" spans="2:6" ht="15.75" thickBot="1" x14ac:dyDescent="0.3">
      <c r="B181" s="1284" t="s">
        <v>468</v>
      </c>
      <c r="C181" s="1281">
        <f>C171+C176</f>
        <v>10000</v>
      </c>
      <c r="D181" s="1281">
        <f t="shared" ref="D181:F181" si="34">D171+D176</f>
        <v>20000</v>
      </c>
      <c r="E181" s="1281">
        <f t="shared" si="34"/>
        <v>20000</v>
      </c>
      <c r="F181" s="1281">
        <f t="shared" si="34"/>
        <v>0</v>
      </c>
    </row>
    <row r="182" spans="2:6" ht="15.75" thickBot="1" x14ac:dyDescent="0.3">
      <c r="B182" s="1272" t="s">
        <v>516</v>
      </c>
      <c r="C182" s="3072" t="s">
        <v>1083</v>
      </c>
      <c r="D182" s="3077"/>
      <c r="E182" s="3073"/>
      <c r="F182" s="3074"/>
    </row>
    <row r="183" spans="2:6" ht="30" customHeight="1" thickBot="1" x14ac:dyDescent="0.3">
      <c r="B183" s="1272" t="s">
        <v>859</v>
      </c>
      <c r="C183" s="1272" t="s">
        <v>1135</v>
      </c>
      <c r="D183" s="1291" t="s">
        <v>449</v>
      </c>
      <c r="E183" s="3078" t="s">
        <v>1083</v>
      </c>
      <c r="F183" s="3076"/>
    </row>
    <row r="184" spans="2:6" ht="32.25" customHeight="1" thickBot="1" x14ac:dyDescent="0.3">
      <c r="B184" s="1269" t="s">
        <v>427</v>
      </c>
      <c r="C184" s="3063" t="s">
        <v>1136</v>
      </c>
      <c r="D184" s="3064"/>
      <c r="E184" s="3064"/>
      <c r="F184" s="3065"/>
    </row>
    <row r="185" spans="2:6" ht="15.75" thickBot="1" x14ac:dyDescent="0.3">
      <c r="B185" s="1269" t="s">
        <v>21</v>
      </c>
      <c r="C185" s="3066" t="s">
        <v>462</v>
      </c>
      <c r="D185" s="3067"/>
      <c r="E185" s="3067"/>
      <c r="F185" s="3068"/>
    </row>
    <row r="186" spans="2:6" ht="12.75" customHeight="1" x14ac:dyDescent="0.25">
      <c r="B186" s="3061"/>
      <c r="C186" s="1273">
        <v>2023</v>
      </c>
      <c r="D186" s="1273">
        <v>2024</v>
      </c>
      <c r="E186" s="1273">
        <v>2025</v>
      </c>
      <c r="F186" s="1273">
        <v>2026</v>
      </c>
    </row>
    <row r="187" spans="2:6" ht="9" customHeight="1" thickBot="1" x14ac:dyDescent="0.3">
      <c r="B187" s="3062"/>
      <c r="C187" s="1274" t="s">
        <v>22</v>
      </c>
      <c r="D187" s="1274" t="s">
        <v>23</v>
      </c>
      <c r="E187" s="1274" t="s">
        <v>23</v>
      </c>
      <c r="F187" s="1274" t="s">
        <v>23</v>
      </c>
    </row>
    <row r="188" spans="2:6" ht="15.75" thickBot="1" x14ac:dyDescent="0.3">
      <c r="B188" s="1269" t="s">
        <v>33</v>
      </c>
      <c r="C188" s="1267">
        <v>27</v>
      </c>
      <c r="D188" s="1267">
        <v>0</v>
      </c>
      <c r="E188" s="1267">
        <v>0</v>
      </c>
      <c r="F188" s="1267">
        <v>0</v>
      </c>
    </row>
    <row r="189" spans="2:6" ht="15.75" thickBot="1" x14ac:dyDescent="0.3">
      <c r="B189" s="1269" t="s">
        <v>431</v>
      </c>
      <c r="C189" s="1275">
        <f>C207</f>
        <v>13000</v>
      </c>
      <c r="D189" s="1275">
        <f t="shared" ref="D189:F189" si="35">D207</f>
        <v>0</v>
      </c>
      <c r="E189" s="1275">
        <f t="shared" si="35"/>
        <v>0</v>
      </c>
      <c r="F189" s="1275">
        <f t="shared" si="35"/>
        <v>0</v>
      </c>
    </row>
    <row r="190" spans="2:6" ht="15.75" thickBot="1" x14ac:dyDescent="0.3">
      <c r="B190" s="1269" t="s">
        <v>432</v>
      </c>
      <c r="C190" s="1275">
        <f>C189/C188</f>
        <v>481.48148148148147</v>
      </c>
      <c r="D190" s="1275" t="e">
        <f t="shared" ref="D190:F190" si="36">D189/D188</f>
        <v>#DIV/0!</v>
      </c>
      <c r="E190" s="1275" t="e">
        <f t="shared" si="36"/>
        <v>#DIV/0!</v>
      </c>
      <c r="F190" s="1275" t="e">
        <f t="shared" si="36"/>
        <v>#DIV/0!</v>
      </c>
    </row>
    <row r="191" spans="2:6" ht="15.75" thickBot="1" x14ac:dyDescent="0.3">
      <c r="B191" s="1269" t="s">
        <v>433</v>
      </c>
      <c r="C191" s="1267" t="s">
        <v>499</v>
      </c>
      <c r="D191" s="1276">
        <f t="shared" ref="D191:F193" si="37">D188/C188-1</f>
        <v>-1</v>
      </c>
      <c r="E191" s="1276" t="e">
        <f t="shared" si="37"/>
        <v>#DIV/0!</v>
      </c>
      <c r="F191" s="1276" t="e">
        <f t="shared" si="37"/>
        <v>#DIV/0!</v>
      </c>
    </row>
    <row r="192" spans="2:6" ht="15.75" thickBot="1" x14ac:dyDescent="0.3">
      <c r="B192" s="1269" t="s">
        <v>434</v>
      </c>
      <c r="C192" s="1267" t="s">
        <v>499</v>
      </c>
      <c r="D192" s="1276">
        <f t="shared" si="37"/>
        <v>-1</v>
      </c>
      <c r="E192" s="1276" t="e">
        <f t="shared" si="37"/>
        <v>#DIV/0!</v>
      </c>
      <c r="F192" s="1276" t="e">
        <f t="shared" si="37"/>
        <v>#DIV/0!</v>
      </c>
    </row>
    <row r="193" spans="2:6" ht="15.75" thickBot="1" x14ac:dyDescent="0.3">
      <c r="B193" s="1269" t="s">
        <v>47</v>
      </c>
      <c r="C193" s="1267" t="s">
        <v>499</v>
      </c>
      <c r="D193" s="1276" t="e">
        <f t="shared" si="37"/>
        <v>#DIV/0!</v>
      </c>
      <c r="E193" s="1276" t="e">
        <f t="shared" si="37"/>
        <v>#DIV/0!</v>
      </c>
      <c r="F193" s="1276" t="e">
        <f t="shared" si="37"/>
        <v>#DIV/0!</v>
      </c>
    </row>
    <row r="194" spans="2:6" ht="15.75" customHeight="1" thickBot="1" x14ac:dyDescent="0.3">
      <c r="B194" s="3069" t="s">
        <v>1137</v>
      </c>
      <c r="C194" s="3070"/>
      <c r="D194" s="3070"/>
      <c r="E194" s="3070"/>
      <c r="F194" s="3071"/>
    </row>
    <row r="195" spans="2:6" ht="12.75" customHeight="1" x14ac:dyDescent="0.25">
      <c r="B195" s="3061"/>
      <c r="C195" s="1273">
        <v>2023</v>
      </c>
      <c r="D195" s="1273">
        <v>2024</v>
      </c>
      <c r="E195" s="1273">
        <v>2025</v>
      </c>
      <c r="F195" s="1273">
        <v>2026</v>
      </c>
    </row>
    <row r="196" spans="2:6" ht="13.5" customHeight="1" thickBot="1" x14ac:dyDescent="0.3">
      <c r="B196" s="3062"/>
      <c r="C196" s="1274" t="s">
        <v>22</v>
      </c>
      <c r="D196" s="1274" t="s">
        <v>23</v>
      </c>
      <c r="E196" s="1274" t="s">
        <v>23</v>
      </c>
      <c r="F196" s="1274" t="s">
        <v>23</v>
      </c>
    </row>
    <row r="197" spans="2:6" ht="15.75" thickBot="1" x14ac:dyDescent="0.3">
      <c r="B197" s="1277" t="s">
        <v>452</v>
      </c>
      <c r="C197" s="1278">
        <f>C198+C199+C200+C201</f>
        <v>0</v>
      </c>
      <c r="D197" s="1278">
        <f t="shared" ref="D197:F197" si="38">D198+D199+D200+D201</f>
        <v>0</v>
      </c>
      <c r="E197" s="1278">
        <f t="shared" si="38"/>
        <v>0</v>
      </c>
      <c r="F197" s="1278">
        <f t="shared" si="38"/>
        <v>0</v>
      </c>
    </row>
    <row r="198" spans="2:6" ht="15.75" thickBot="1" x14ac:dyDescent="0.3">
      <c r="B198" s="1279" t="s">
        <v>437</v>
      </c>
      <c r="C198" s="1278"/>
      <c r="D198" s="1278"/>
      <c r="E198" s="1278"/>
      <c r="F198" s="1278"/>
    </row>
    <row r="199" spans="2:6" ht="15.75" thickBot="1" x14ac:dyDescent="0.3">
      <c r="B199" s="1279" t="s">
        <v>453</v>
      </c>
      <c r="C199" s="1278"/>
      <c r="D199" s="1278"/>
      <c r="E199" s="1278"/>
      <c r="F199" s="1278"/>
    </row>
    <row r="200" spans="2:6" ht="15.75" thickBot="1" x14ac:dyDescent="0.3">
      <c r="B200" s="1279" t="s">
        <v>454</v>
      </c>
      <c r="C200" s="1278"/>
      <c r="D200" s="1278"/>
      <c r="E200" s="1278"/>
      <c r="F200" s="1278"/>
    </row>
    <row r="201" spans="2:6" ht="15.75" thickBot="1" x14ac:dyDescent="0.3">
      <c r="B201" s="1279" t="s">
        <v>455</v>
      </c>
      <c r="C201" s="1278"/>
      <c r="D201" s="1278"/>
      <c r="E201" s="1278"/>
      <c r="F201" s="1278"/>
    </row>
    <row r="202" spans="2:6" ht="15.75" thickBot="1" x14ac:dyDescent="0.3">
      <c r="B202" s="1277" t="s">
        <v>456</v>
      </c>
      <c r="C202" s="1281">
        <f>C203+C204+C205+C206</f>
        <v>13000</v>
      </c>
      <c r="D202" s="1281">
        <f t="shared" ref="D202:F202" si="39">D203+D204+D205+D206</f>
        <v>0</v>
      </c>
      <c r="E202" s="1281">
        <f t="shared" si="39"/>
        <v>0</v>
      </c>
      <c r="F202" s="1281">
        <f t="shared" si="39"/>
        <v>0</v>
      </c>
    </row>
    <row r="203" spans="2:6" ht="15.75" thickBot="1" x14ac:dyDescent="0.3">
      <c r="B203" s="1279" t="s">
        <v>437</v>
      </c>
      <c r="C203" s="1278">
        <v>13000</v>
      </c>
      <c r="D203" s="1278">
        <v>0</v>
      </c>
      <c r="E203" s="1278">
        <v>0</v>
      </c>
      <c r="F203" s="1278">
        <v>0</v>
      </c>
    </row>
    <row r="204" spans="2:6" ht="15.75" thickBot="1" x14ac:dyDescent="0.3">
      <c r="B204" s="1279" t="s">
        <v>453</v>
      </c>
      <c r="C204" s="1281"/>
      <c r="D204" s="1278"/>
      <c r="E204" s="1278"/>
      <c r="F204" s="1278"/>
    </row>
    <row r="205" spans="2:6" ht="15.75" thickBot="1" x14ac:dyDescent="0.3">
      <c r="B205" s="1279" t="s">
        <v>454</v>
      </c>
      <c r="C205" s="1281"/>
      <c r="D205" s="1278"/>
      <c r="E205" s="1278"/>
      <c r="F205" s="1278"/>
    </row>
    <row r="206" spans="2:6" ht="15.75" thickBot="1" x14ac:dyDescent="0.3">
      <c r="B206" s="1279" t="s">
        <v>455</v>
      </c>
      <c r="C206" s="1281"/>
      <c r="D206" s="1278"/>
      <c r="E206" s="1278"/>
      <c r="F206" s="1278"/>
    </row>
    <row r="207" spans="2:6" ht="15.75" thickBot="1" x14ac:dyDescent="0.3">
      <c r="B207" s="1284" t="s">
        <v>474</v>
      </c>
      <c r="C207" s="1281">
        <f>C197+C202</f>
        <v>13000</v>
      </c>
      <c r="D207" s="1281">
        <f t="shared" ref="D207:F207" si="40">D197+D202</f>
        <v>0</v>
      </c>
      <c r="E207" s="1281">
        <f t="shared" si="40"/>
        <v>0</v>
      </c>
      <c r="F207" s="1281">
        <f t="shared" si="40"/>
        <v>0</v>
      </c>
    </row>
    <row r="208" spans="2:6" ht="15.75" thickBot="1" x14ac:dyDescent="0.3">
      <c r="B208" s="1272" t="s">
        <v>516</v>
      </c>
      <c r="C208" s="3072" t="s">
        <v>1127</v>
      </c>
      <c r="D208" s="3073"/>
      <c r="E208" s="3073"/>
      <c r="F208" s="3074"/>
    </row>
    <row r="209" spans="2:6" ht="30" customHeight="1" thickBot="1" x14ac:dyDescent="0.3">
      <c r="B209" s="1272" t="s">
        <v>864</v>
      </c>
      <c r="C209" s="1272" t="s">
        <v>1138</v>
      </c>
      <c r="D209" s="1291" t="s">
        <v>449</v>
      </c>
      <c r="E209" s="3075" t="s">
        <v>1127</v>
      </c>
      <c r="F209" s="3076"/>
    </row>
    <row r="210" spans="2:6" ht="32.25" customHeight="1" thickBot="1" x14ac:dyDescent="0.3">
      <c r="B210" s="1269" t="s">
        <v>427</v>
      </c>
      <c r="C210" s="3063" t="s">
        <v>1139</v>
      </c>
      <c r="D210" s="3064"/>
      <c r="E210" s="3064"/>
      <c r="F210" s="3065"/>
    </row>
    <row r="211" spans="2:6" ht="15.75" thickBot="1" x14ac:dyDescent="0.3">
      <c r="B211" s="1269" t="s">
        <v>21</v>
      </c>
      <c r="C211" s="3066" t="s">
        <v>462</v>
      </c>
      <c r="D211" s="3067"/>
      <c r="E211" s="3067"/>
      <c r="F211" s="3068"/>
    </row>
    <row r="212" spans="2:6" ht="12.75" customHeight="1" x14ac:dyDescent="0.25">
      <c r="B212" s="3061"/>
      <c r="C212" s="1273">
        <v>2023</v>
      </c>
      <c r="D212" s="1273">
        <v>2024</v>
      </c>
      <c r="E212" s="1273">
        <v>2025</v>
      </c>
      <c r="F212" s="1273">
        <v>2026</v>
      </c>
    </row>
    <row r="213" spans="2:6" ht="9" customHeight="1" thickBot="1" x14ac:dyDescent="0.3">
      <c r="B213" s="3062"/>
      <c r="C213" s="1274" t="s">
        <v>22</v>
      </c>
      <c r="D213" s="1274" t="s">
        <v>23</v>
      </c>
      <c r="E213" s="1274" t="s">
        <v>23</v>
      </c>
      <c r="F213" s="1274" t="s">
        <v>23</v>
      </c>
    </row>
    <row r="214" spans="2:6" ht="15.75" thickBot="1" x14ac:dyDescent="0.3">
      <c r="B214" s="1269" t="s">
        <v>33</v>
      </c>
      <c r="C214" s="1267">
        <v>20</v>
      </c>
      <c r="D214" s="1267">
        <v>0</v>
      </c>
      <c r="E214" s="1267">
        <v>0</v>
      </c>
      <c r="F214" s="1267">
        <v>0</v>
      </c>
    </row>
    <row r="215" spans="2:6" ht="15.75" thickBot="1" x14ac:dyDescent="0.3">
      <c r="B215" s="1269" t="s">
        <v>431</v>
      </c>
      <c r="C215" s="1275">
        <f>C233</f>
        <v>1200</v>
      </c>
      <c r="D215" s="1275">
        <f t="shared" ref="D215:F215" si="41">D233</f>
        <v>0</v>
      </c>
      <c r="E215" s="1275">
        <f t="shared" si="41"/>
        <v>0</v>
      </c>
      <c r="F215" s="1275">
        <f t="shared" si="41"/>
        <v>0</v>
      </c>
    </row>
    <row r="216" spans="2:6" ht="15.75" thickBot="1" x14ac:dyDescent="0.3">
      <c r="B216" s="1269" t="s">
        <v>432</v>
      </c>
      <c r="C216" s="1275">
        <f>C215/C214</f>
        <v>60</v>
      </c>
      <c r="D216" s="1275" t="e">
        <f t="shared" ref="D216:F216" si="42">D215/D214</f>
        <v>#DIV/0!</v>
      </c>
      <c r="E216" s="1275" t="e">
        <f t="shared" si="42"/>
        <v>#DIV/0!</v>
      </c>
      <c r="F216" s="1275" t="e">
        <f t="shared" si="42"/>
        <v>#DIV/0!</v>
      </c>
    </row>
    <row r="217" spans="2:6" ht="15.75" thickBot="1" x14ac:dyDescent="0.3">
      <c r="B217" s="1269" t="s">
        <v>433</v>
      </c>
      <c r="C217" s="1267" t="s">
        <v>499</v>
      </c>
      <c r="D217" s="1276">
        <f t="shared" ref="D217:F219" si="43">D214/C214-1</f>
        <v>-1</v>
      </c>
      <c r="E217" s="1276" t="e">
        <f t="shared" si="43"/>
        <v>#DIV/0!</v>
      </c>
      <c r="F217" s="1276" t="e">
        <f t="shared" si="43"/>
        <v>#DIV/0!</v>
      </c>
    </row>
    <row r="218" spans="2:6" ht="15.75" thickBot="1" x14ac:dyDescent="0.3">
      <c r="B218" s="1269" t="s">
        <v>434</v>
      </c>
      <c r="C218" s="1267" t="s">
        <v>499</v>
      </c>
      <c r="D218" s="1276">
        <f t="shared" si="43"/>
        <v>-1</v>
      </c>
      <c r="E218" s="1276" t="e">
        <f t="shared" si="43"/>
        <v>#DIV/0!</v>
      </c>
      <c r="F218" s="1276" t="e">
        <f t="shared" si="43"/>
        <v>#DIV/0!</v>
      </c>
    </row>
    <row r="219" spans="2:6" ht="15.75" thickBot="1" x14ac:dyDescent="0.3">
      <c r="B219" s="1269" t="s">
        <v>47</v>
      </c>
      <c r="C219" s="1267" t="s">
        <v>499</v>
      </c>
      <c r="D219" s="1276" t="e">
        <f t="shared" si="43"/>
        <v>#DIV/0!</v>
      </c>
      <c r="E219" s="1276" t="e">
        <f t="shared" si="43"/>
        <v>#DIV/0!</v>
      </c>
      <c r="F219" s="1276" t="e">
        <f t="shared" si="43"/>
        <v>#DIV/0!</v>
      </c>
    </row>
    <row r="220" spans="2:6" ht="15.75" customHeight="1" thickBot="1" x14ac:dyDescent="0.3">
      <c r="B220" s="3069" t="s">
        <v>1140</v>
      </c>
      <c r="C220" s="3070"/>
      <c r="D220" s="3070"/>
      <c r="E220" s="3070"/>
      <c r="F220" s="3071"/>
    </row>
    <row r="221" spans="2:6" ht="12.75" customHeight="1" x14ac:dyDescent="0.25">
      <c r="B221" s="3061"/>
      <c r="C221" s="1273">
        <v>2023</v>
      </c>
      <c r="D221" s="1273">
        <v>2024</v>
      </c>
      <c r="E221" s="1273">
        <v>2025</v>
      </c>
      <c r="F221" s="1273">
        <v>2026</v>
      </c>
    </row>
    <row r="222" spans="2:6" ht="13.5" customHeight="1" thickBot="1" x14ac:dyDescent="0.3">
      <c r="B222" s="3062"/>
      <c r="C222" s="1274" t="s">
        <v>22</v>
      </c>
      <c r="D222" s="1274" t="s">
        <v>23</v>
      </c>
      <c r="E222" s="1274" t="s">
        <v>23</v>
      </c>
      <c r="F222" s="1274" t="s">
        <v>23</v>
      </c>
    </row>
    <row r="223" spans="2:6" ht="15.75" thickBot="1" x14ac:dyDescent="0.3">
      <c r="B223" s="1277" t="s">
        <v>452</v>
      </c>
      <c r="C223" s="1278">
        <f>C224+C225+C226+C227</f>
        <v>0</v>
      </c>
      <c r="D223" s="1278">
        <f t="shared" ref="D223:F223" si="44">D224+D225+D226+D227</f>
        <v>0</v>
      </c>
      <c r="E223" s="1278">
        <f t="shared" si="44"/>
        <v>0</v>
      </c>
      <c r="F223" s="1278">
        <f t="shared" si="44"/>
        <v>0</v>
      </c>
    </row>
    <row r="224" spans="2:6" ht="15.75" thickBot="1" x14ac:dyDescent="0.3">
      <c r="B224" s="1279" t="s">
        <v>437</v>
      </c>
      <c r="C224" s="1278"/>
      <c r="D224" s="1278"/>
      <c r="E224" s="1278"/>
      <c r="F224" s="1278"/>
    </row>
    <row r="225" spans="2:6" ht="15.75" thickBot="1" x14ac:dyDescent="0.3">
      <c r="B225" s="1279" t="s">
        <v>453</v>
      </c>
      <c r="C225" s="1278"/>
      <c r="D225" s="1278"/>
      <c r="E225" s="1278"/>
      <c r="F225" s="1278"/>
    </row>
    <row r="226" spans="2:6" ht="15.75" thickBot="1" x14ac:dyDescent="0.3">
      <c r="B226" s="1279" t="s">
        <v>454</v>
      </c>
      <c r="C226" s="1278"/>
      <c r="D226" s="1278"/>
      <c r="E226" s="1278"/>
      <c r="F226" s="1278"/>
    </row>
    <row r="227" spans="2:6" ht="15.75" thickBot="1" x14ac:dyDescent="0.3">
      <c r="B227" s="1279" t="s">
        <v>455</v>
      </c>
      <c r="C227" s="1278"/>
      <c r="D227" s="1278"/>
      <c r="E227" s="1278"/>
      <c r="F227" s="1278"/>
    </row>
    <row r="228" spans="2:6" ht="15.75" thickBot="1" x14ac:dyDescent="0.3">
      <c r="B228" s="1277" t="s">
        <v>456</v>
      </c>
      <c r="C228" s="1281">
        <f>C229+C230+C231+C232</f>
        <v>1200</v>
      </c>
      <c r="D228" s="1281">
        <f t="shared" ref="D228:F228" si="45">D229+D230+D231+D232</f>
        <v>0</v>
      </c>
      <c r="E228" s="1281">
        <f t="shared" si="45"/>
        <v>0</v>
      </c>
      <c r="F228" s="1281">
        <f t="shared" si="45"/>
        <v>0</v>
      </c>
    </row>
    <row r="229" spans="2:6" ht="15.75" thickBot="1" x14ac:dyDescent="0.3">
      <c r="B229" s="1279" t="s">
        <v>437</v>
      </c>
      <c r="C229" s="1278">
        <v>1200</v>
      </c>
      <c r="D229" s="1278">
        <v>0</v>
      </c>
      <c r="E229" s="1278">
        <v>0</v>
      </c>
      <c r="F229" s="1278">
        <v>0</v>
      </c>
    </row>
    <row r="230" spans="2:6" ht="15.75" thickBot="1" x14ac:dyDescent="0.3">
      <c r="B230" s="1279" t="s">
        <v>453</v>
      </c>
      <c r="C230" s="1281"/>
      <c r="D230" s="1278"/>
      <c r="E230" s="1278"/>
      <c r="F230" s="1278"/>
    </row>
    <row r="231" spans="2:6" ht="15.75" thickBot="1" x14ac:dyDescent="0.3">
      <c r="B231" s="1279" t="s">
        <v>454</v>
      </c>
      <c r="C231" s="1281"/>
      <c r="D231" s="1278"/>
      <c r="E231" s="1278"/>
      <c r="F231" s="1278"/>
    </row>
    <row r="232" spans="2:6" ht="15.75" thickBot="1" x14ac:dyDescent="0.3">
      <c r="B232" s="1279" t="s">
        <v>455</v>
      </c>
      <c r="C232" s="1281"/>
      <c r="D232" s="1278"/>
      <c r="E232" s="1278"/>
      <c r="F232" s="1278"/>
    </row>
    <row r="233" spans="2:6" ht="15.75" thickBot="1" x14ac:dyDescent="0.3">
      <c r="B233" s="1284" t="s">
        <v>1034</v>
      </c>
      <c r="C233" s="1281">
        <f>C223+C228</f>
        <v>1200</v>
      </c>
      <c r="D233" s="1281">
        <f t="shared" ref="D233:F233" si="46">D223+D228</f>
        <v>0</v>
      </c>
      <c r="E233" s="1281">
        <f t="shared" si="46"/>
        <v>0</v>
      </c>
      <c r="F233" s="1281">
        <f t="shared" si="46"/>
        <v>0</v>
      </c>
    </row>
    <row r="234" spans="2:6" ht="15.75" thickBot="1" x14ac:dyDescent="0.3">
      <c r="B234" s="1272" t="s">
        <v>516</v>
      </c>
      <c r="C234" s="3072" t="s">
        <v>1141</v>
      </c>
      <c r="D234" s="3073"/>
      <c r="E234" s="3073"/>
      <c r="F234" s="3074"/>
    </row>
    <row r="235" spans="2:6" ht="30" customHeight="1" thickBot="1" x14ac:dyDescent="0.3">
      <c r="B235" s="1272" t="s">
        <v>869</v>
      </c>
      <c r="C235" s="1272" t="s">
        <v>1142</v>
      </c>
      <c r="D235" s="1291" t="s">
        <v>449</v>
      </c>
      <c r="E235" s="3075" t="s">
        <v>1141</v>
      </c>
      <c r="F235" s="3076"/>
    </row>
    <row r="236" spans="2:6" ht="32.25" customHeight="1" thickBot="1" x14ac:dyDescent="0.3">
      <c r="B236" s="1269" t="s">
        <v>427</v>
      </c>
      <c r="C236" s="3063" t="s">
        <v>1143</v>
      </c>
      <c r="D236" s="3064"/>
      <c r="E236" s="3064"/>
      <c r="F236" s="3065"/>
    </row>
    <row r="237" spans="2:6" ht="15.75" thickBot="1" x14ac:dyDescent="0.3">
      <c r="B237" s="1269" t="s">
        <v>21</v>
      </c>
      <c r="C237" s="3066" t="s">
        <v>462</v>
      </c>
      <c r="D237" s="3067"/>
      <c r="E237" s="3067"/>
      <c r="F237" s="3068"/>
    </row>
    <row r="238" spans="2:6" ht="12.75" customHeight="1" x14ac:dyDescent="0.25">
      <c r="B238" s="3061"/>
      <c r="C238" s="1273">
        <v>2023</v>
      </c>
      <c r="D238" s="1273">
        <v>2024</v>
      </c>
      <c r="E238" s="1273">
        <v>2025</v>
      </c>
      <c r="F238" s="1273">
        <v>2026</v>
      </c>
    </row>
    <row r="239" spans="2:6" ht="9" customHeight="1" thickBot="1" x14ac:dyDescent="0.3">
      <c r="B239" s="3062"/>
      <c r="C239" s="1274" t="s">
        <v>22</v>
      </c>
      <c r="D239" s="1274" t="s">
        <v>23</v>
      </c>
      <c r="E239" s="1274" t="s">
        <v>23</v>
      </c>
      <c r="F239" s="1274" t="s">
        <v>23</v>
      </c>
    </row>
    <row r="240" spans="2:6" ht="15.75" thickBot="1" x14ac:dyDescent="0.3">
      <c r="B240" s="1269" t="s">
        <v>33</v>
      </c>
      <c r="C240" s="1267">
        <v>5</v>
      </c>
      <c r="D240" s="1267">
        <v>0</v>
      </c>
      <c r="E240" s="1267">
        <v>0</v>
      </c>
      <c r="F240" s="1267">
        <v>0</v>
      </c>
    </row>
    <row r="241" spans="2:6" ht="15.75" thickBot="1" x14ac:dyDescent="0.3">
      <c r="B241" s="1269" t="s">
        <v>431</v>
      </c>
      <c r="C241" s="1275">
        <f>C259</f>
        <v>1000</v>
      </c>
      <c r="D241" s="1275">
        <f t="shared" ref="D241:F241" si="47">D259</f>
        <v>0</v>
      </c>
      <c r="E241" s="1275">
        <f t="shared" si="47"/>
        <v>0</v>
      </c>
      <c r="F241" s="1275">
        <f t="shared" si="47"/>
        <v>0</v>
      </c>
    </row>
    <row r="242" spans="2:6" ht="15.75" thickBot="1" x14ac:dyDescent="0.3">
      <c r="B242" s="1269" t="s">
        <v>432</v>
      </c>
      <c r="C242" s="1275">
        <f>C241/C240</f>
        <v>200</v>
      </c>
      <c r="D242" s="1275" t="e">
        <f t="shared" ref="D242:F242" si="48">D241/D240</f>
        <v>#DIV/0!</v>
      </c>
      <c r="E242" s="1275" t="e">
        <f t="shared" si="48"/>
        <v>#DIV/0!</v>
      </c>
      <c r="F242" s="1275" t="e">
        <f t="shared" si="48"/>
        <v>#DIV/0!</v>
      </c>
    </row>
    <row r="243" spans="2:6" ht="15.75" thickBot="1" x14ac:dyDescent="0.3">
      <c r="B243" s="1269" t="s">
        <v>433</v>
      </c>
      <c r="C243" s="1267" t="s">
        <v>499</v>
      </c>
      <c r="D243" s="1276">
        <f t="shared" ref="D243:F245" si="49">D240/C240-1</f>
        <v>-1</v>
      </c>
      <c r="E243" s="1276" t="e">
        <f t="shared" si="49"/>
        <v>#DIV/0!</v>
      </c>
      <c r="F243" s="1276" t="e">
        <f t="shared" si="49"/>
        <v>#DIV/0!</v>
      </c>
    </row>
    <row r="244" spans="2:6" ht="15.75" thickBot="1" x14ac:dyDescent="0.3">
      <c r="B244" s="1269" t="s">
        <v>434</v>
      </c>
      <c r="C244" s="1267" t="s">
        <v>499</v>
      </c>
      <c r="D244" s="1276">
        <f t="shared" si="49"/>
        <v>-1</v>
      </c>
      <c r="E244" s="1276" t="e">
        <f t="shared" si="49"/>
        <v>#DIV/0!</v>
      </c>
      <c r="F244" s="1276" t="e">
        <f t="shared" si="49"/>
        <v>#DIV/0!</v>
      </c>
    </row>
    <row r="245" spans="2:6" ht="15.75" thickBot="1" x14ac:dyDescent="0.3">
      <c r="B245" s="1269" t="s">
        <v>47</v>
      </c>
      <c r="C245" s="1267" t="s">
        <v>499</v>
      </c>
      <c r="D245" s="1276" t="e">
        <f t="shared" si="49"/>
        <v>#DIV/0!</v>
      </c>
      <c r="E245" s="1276" t="e">
        <f t="shared" si="49"/>
        <v>#DIV/0!</v>
      </c>
      <c r="F245" s="1276" t="e">
        <f t="shared" si="49"/>
        <v>#DIV/0!</v>
      </c>
    </row>
    <row r="246" spans="2:6" ht="15.75" customHeight="1" thickBot="1" x14ac:dyDescent="0.3">
      <c r="B246" s="3069" t="s">
        <v>1137</v>
      </c>
      <c r="C246" s="3070"/>
      <c r="D246" s="3070"/>
      <c r="E246" s="3070"/>
      <c r="F246" s="3071"/>
    </row>
    <row r="247" spans="2:6" ht="12.75" customHeight="1" x14ac:dyDescent="0.25">
      <c r="B247" s="3061"/>
      <c r="C247" s="1273">
        <v>2023</v>
      </c>
      <c r="D247" s="1273">
        <v>2024</v>
      </c>
      <c r="E247" s="1273">
        <v>2025</v>
      </c>
      <c r="F247" s="1273">
        <v>2026</v>
      </c>
    </row>
    <row r="248" spans="2:6" ht="13.5" customHeight="1" thickBot="1" x14ac:dyDescent="0.3">
      <c r="B248" s="3062"/>
      <c r="C248" s="1274" t="s">
        <v>22</v>
      </c>
      <c r="D248" s="1274" t="s">
        <v>23</v>
      </c>
      <c r="E248" s="1274" t="s">
        <v>23</v>
      </c>
      <c r="F248" s="1274" t="s">
        <v>23</v>
      </c>
    </row>
    <row r="249" spans="2:6" ht="15.75" thickBot="1" x14ac:dyDescent="0.3">
      <c r="B249" s="1277" t="s">
        <v>452</v>
      </c>
      <c r="C249" s="1278">
        <f>C250+C251+C252+C253</f>
        <v>0</v>
      </c>
      <c r="D249" s="1278">
        <f t="shared" ref="D249:F249" si="50">D250+D251+D252+D253</f>
        <v>0</v>
      </c>
      <c r="E249" s="1278">
        <f t="shared" si="50"/>
        <v>0</v>
      </c>
      <c r="F249" s="1278">
        <f t="shared" si="50"/>
        <v>0</v>
      </c>
    </row>
    <row r="250" spans="2:6" ht="15.75" thickBot="1" x14ac:dyDescent="0.3">
      <c r="B250" s="1279" t="s">
        <v>437</v>
      </c>
      <c r="C250" s="1278"/>
      <c r="D250" s="1278"/>
      <c r="E250" s="1278"/>
      <c r="F250" s="1278"/>
    </row>
    <row r="251" spans="2:6" ht="15.75" thickBot="1" x14ac:dyDescent="0.3">
      <c r="B251" s="1279" t="s">
        <v>453</v>
      </c>
      <c r="C251" s="1278"/>
      <c r="D251" s="1278"/>
      <c r="E251" s="1278"/>
      <c r="F251" s="1278"/>
    </row>
    <row r="252" spans="2:6" ht="15.75" thickBot="1" x14ac:dyDescent="0.3">
      <c r="B252" s="1279" t="s">
        <v>454</v>
      </c>
      <c r="C252" s="1278"/>
      <c r="D252" s="1278"/>
      <c r="E252" s="1278"/>
      <c r="F252" s="1278"/>
    </row>
    <row r="253" spans="2:6" ht="15.75" thickBot="1" x14ac:dyDescent="0.3">
      <c r="B253" s="1279" t="s">
        <v>455</v>
      </c>
      <c r="C253" s="1278"/>
      <c r="D253" s="1278"/>
      <c r="E253" s="1278"/>
      <c r="F253" s="1278"/>
    </row>
    <row r="254" spans="2:6" ht="15.75" thickBot="1" x14ac:dyDescent="0.3">
      <c r="B254" s="1277" t="s">
        <v>456</v>
      </c>
      <c r="C254" s="1281">
        <f>C255+C256+C257+C258</f>
        <v>1000</v>
      </c>
      <c r="D254" s="1281">
        <f t="shared" ref="D254:F254" si="51">D255+D256+D257+D258</f>
        <v>0</v>
      </c>
      <c r="E254" s="1281">
        <f t="shared" si="51"/>
        <v>0</v>
      </c>
      <c r="F254" s="1281">
        <f t="shared" si="51"/>
        <v>0</v>
      </c>
    </row>
    <row r="255" spans="2:6" ht="15.75" thickBot="1" x14ac:dyDescent="0.3">
      <c r="B255" s="1279" t="s">
        <v>437</v>
      </c>
      <c r="C255" s="1278">
        <v>1000</v>
      </c>
      <c r="D255" s="1278">
        <v>0</v>
      </c>
      <c r="E255" s="1278">
        <v>0</v>
      </c>
      <c r="F255" s="1278">
        <v>0</v>
      </c>
    </row>
    <row r="256" spans="2:6" ht="15.75" thickBot="1" x14ac:dyDescent="0.3">
      <c r="B256" s="1279" t="s">
        <v>453</v>
      </c>
      <c r="C256" s="1281"/>
      <c r="D256" s="1278"/>
      <c r="E256" s="1278"/>
      <c r="F256" s="1278"/>
    </row>
    <row r="257" spans="2:6" ht="15.75" thickBot="1" x14ac:dyDescent="0.3">
      <c r="B257" s="1279" t="s">
        <v>454</v>
      </c>
      <c r="C257" s="1281"/>
      <c r="D257" s="1278"/>
      <c r="E257" s="1278"/>
      <c r="F257" s="1278"/>
    </row>
    <row r="258" spans="2:6" ht="15.75" thickBot="1" x14ac:dyDescent="0.3">
      <c r="B258" s="1279" t="s">
        <v>455</v>
      </c>
      <c r="C258" s="1281"/>
      <c r="D258" s="1278"/>
      <c r="E258" s="1278"/>
      <c r="F258" s="1278"/>
    </row>
    <row r="259" spans="2:6" ht="15.75" thickBot="1" x14ac:dyDescent="0.3">
      <c r="B259" s="1284" t="s">
        <v>1144</v>
      </c>
      <c r="C259" s="1281">
        <f>C249+C254</f>
        <v>1000</v>
      </c>
      <c r="D259" s="1281">
        <f t="shared" ref="D259:F259" si="52">D249+D254</f>
        <v>0</v>
      </c>
      <c r="E259" s="1281">
        <f t="shared" si="52"/>
        <v>0</v>
      </c>
      <c r="F259" s="1281">
        <f t="shared" si="52"/>
        <v>0</v>
      </c>
    </row>
    <row r="260" spans="2:6" ht="15.75" thickBot="1" x14ac:dyDescent="0.3">
      <c r="B260" s="1272" t="s">
        <v>516</v>
      </c>
      <c r="C260" s="3072" t="s">
        <v>1145</v>
      </c>
      <c r="D260" s="3073"/>
      <c r="E260" s="3073"/>
      <c r="F260" s="3074"/>
    </row>
    <row r="261" spans="2:6" ht="30" customHeight="1" thickBot="1" x14ac:dyDescent="0.3">
      <c r="B261" s="1272" t="s">
        <v>874</v>
      </c>
      <c r="C261" s="1272" t="s">
        <v>1146</v>
      </c>
      <c r="D261" s="1291" t="s">
        <v>449</v>
      </c>
      <c r="E261" s="3075" t="s">
        <v>1145</v>
      </c>
      <c r="F261" s="3076"/>
    </row>
    <row r="262" spans="2:6" ht="32.25" customHeight="1" thickBot="1" x14ac:dyDescent="0.3">
      <c r="B262" s="1269" t="s">
        <v>427</v>
      </c>
      <c r="C262" s="3063" t="s">
        <v>1147</v>
      </c>
      <c r="D262" s="3064"/>
      <c r="E262" s="3064"/>
      <c r="F262" s="3065"/>
    </row>
    <row r="263" spans="2:6" ht="15.75" thickBot="1" x14ac:dyDescent="0.3">
      <c r="B263" s="1269" t="s">
        <v>21</v>
      </c>
      <c r="C263" s="3066" t="s">
        <v>462</v>
      </c>
      <c r="D263" s="3067"/>
      <c r="E263" s="3067"/>
      <c r="F263" s="3068"/>
    </row>
    <row r="264" spans="2:6" ht="12.75" customHeight="1" x14ac:dyDescent="0.25">
      <c r="B264" s="3061"/>
      <c r="C264" s="1273">
        <v>2023</v>
      </c>
      <c r="D264" s="1273">
        <v>2024</v>
      </c>
      <c r="E264" s="1273">
        <v>2025</v>
      </c>
      <c r="F264" s="1273">
        <v>2026</v>
      </c>
    </row>
    <row r="265" spans="2:6" ht="9" customHeight="1" thickBot="1" x14ac:dyDescent="0.3">
      <c r="B265" s="3062"/>
      <c r="C265" s="1274" t="s">
        <v>22</v>
      </c>
      <c r="D265" s="1274" t="s">
        <v>23</v>
      </c>
      <c r="E265" s="1274" t="s">
        <v>23</v>
      </c>
      <c r="F265" s="1274" t="s">
        <v>23</v>
      </c>
    </row>
    <row r="266" spans="2:6" ht="15.75" thickBot="1" x14ac:dyDescent="0.3">
      <c r="B266" s="1269" t="s">
        <v>33</v>
      </c>
      <c r="C266" s="1267">
        <v>10</v>
      </c>
      <c r="D266" s="1267">
        <v>0</v>
      </c>
      <c r="E266" s="1267">
        <v>0</v>
      </c>
      <c r="F266" s="1267">
        <v>0</v>
      </c>
    </row>
    <row r="267" spans="2:6" ht="15.75" thickBot="1" x14ac:dyDescent="0.3">
      <c r="B267" s="1269" t="s">
        <v>431</v>
      </c>
      <c r="C267" s="1275">
        <f>C285</f>
        <v>800</v>
      </c>
      <c r="D267" s="1275">
        <f t="shared" ref="D267:F267" si="53">D285</f>
        <v>0</v>
      </c>
      <c r="E267" s="1275">
        <f t="shared" si="53"/>
        <v>0</v>
      </c>
      <c r="F267" s="1275">
        <f t="shared" si="53"/>
        <v>0</v>
      </c>
    </row>
    <row r="268" spans="2:6" ht="15.75" thickBot="1" x14ac:dyDescent="0.3">
      <c r="B268" s="1269" t="s">
        <v>432</v>
      </c>
      <c r="C268" s="1275">
        <f>C267/C266</f>
        <v>80</v>
      </c>
      <c r="D268" s="1275" t="e">
        <f t="shared" ref="D268:F268" si="54">D267/D266</f>
        <v>#DIV/0!</v>
      </c>
      <c r="E268" s="1275" t="e">
        <f t="shared" si="54"/>
        <v>#DIV/0!</v>
      </c>
      <c r="F268" s="1275" t="e">
        <f t="shared" si="54"/>
        <v>#DIV/0!</v>
      </c>
    </row>
    <row r="269" spans="2:6" ht="15.75" thickBot="1" x14ac:dyDescent="0.3">
      <c r="B269" s="1269" t="s">
        <v>433</v>
      </c>
      <c r="C269" s="1267" t="s">
        <v>499</v>
      </c>
      <c r="D269" s="1276">
        <f t="shared" ref="D269:F271" si="55">D266/C266-1</f>
        <v>-1</v>
      </c>
      <c r="E269" s="1276" t="e">
        <f t="shared" si="55"/>
        <v>#DIV/0!</v>
      </c>
      <c r="F269" s="1276" t="e">
        <f t="shared" si="55"/>
        <v>#DIV/0!</v>
      </c>
    </row>
    <row r="270" spans="2:6" ht="15.75" thickBot="1" x14ac:dyDescent="0.3">
      <c r="B270" s="1269" t="s">
        <v>434</v>
      </c>
      <c r="C270" s="1267" t="s">
        <v>499</v>
      </c>
      <c r="D270" s="1276">
        <f t="shared" si="55"/>
        <v>-1</v>
      </c>
      <c r="E270" s="1276" t="e">
        <f t="shared" si="55"/>
        <v>#DIV/0!</v>
      </c>
      <c r="F270" s="1276" t="e">
        <f t="shared" si="55"/>
        <v>#DIV/0!</v>
      </c>
    </row>
    <row r="271" spans="2:6" ht="15.75" thickBot="1" x14ac:dyDescent="0.3">
      <c r="B271" s="1269" t="s">
        <v>47</v>
      </c>
      <c r="C271" s="1267" t="s">
        <v>499</v>
      </c>
      <c r="D271" s="1276" t="e">
        <f t="shared" si="55"/>
        <v>#DIV/0!</v>
      </c>
      <c r="E271" s="1276" t="e">
        <f t="shared" si="55"/>
        <v>#DIV/0!</v>
      </c>
      <c r="F271" s="1276" t="e">
        <f t="shared" si="55"/>
        <v>#DIV/0!</v>
      </c>
    </row>
    <row r="272" spans="2:6" ht="15.75" customHeight="1" thickBot="1" x14ac:dyDescent="0.3">
      <c r="B272" s="3069" t="s">
        <v>1137</v>
      </c>
      <c r="C272" s="3070"/>
      <c r="D272" s="3070"/>
      <c r="E272" s="3070"/>
      <c r="F272" s="3071"/>
    </row>
    <row r="273" spans="2:6" ht="12.75" customHeight="1" x14ac:dyDescent="0.25">
      <c r="B273" s="3061"/>
      <c r="C273" s="1273">
        <v>2023</v>
      </c>
      <c r="D273" s="1273">
        <v>2024</v>
      </c>
      <c r="E273" s="1273">
        <v>2025</v>
      </c>
      <c r="F273" s="1273">
        <v>2026</v>
      </c>
    </row>
    <row r="274" spans="2:6" ht="13.5" customHeight="1" thickBot="1" x14ac:dyDescent="0.3">
      <c r="B274" s="3062"/>
      <c r="C274" s="1274" t="s">
        <v>22</v>
      </c>
      <c r="D274" s="1274" t="s">
        <v>23</v>
      </c>
      <c r="E274" s="1274" t="s">
        <v>23</v>
      </c>
      <c r="F274" s="1274" t="s">
        <v>23</v>
      </c>
    </row>
    <row r="275" spans="2:6" ht="15.75" thickBot="1" x14ac:dyDescent="0.3">
      <c r="B275" s="1277" t="s">
        <v>452</v>
      </c>
      <c r="C275" s="1278">
        <f>C276+C277+C278+C279</f>
        <v>0</v>
      </c>
      <c r="D275" s="1278">
        <f t="shared" ref="D275:F275" si="56">D276+D277+D278+D279</f>
        <v>0</v>
      </c>
      <c r="E275" s="1278">
        <f t="shared" si="56"/>
        <v>0</v>
      </c>
      <c r="F275" s="1278">
        <f t="shared" si="56"/>
        <v>0</v>
      </c>
    </row>
    <row r="276" spans="2:6" ht="15.75" thickBot="1" x14ac:dyDescent="0.3">
      <c r="B276" s="1279" t="s">
        <v>437</v>
      </c>
      <c r="C276" s="1278"/>
      <c r="D276" s="1278"/>
      <c r="E276" s="1278"/>
      <c r="F276" s="1278"/>
    </row>
    <row r="277" spans="2:6" ht="15.75" thickBot="1" x14ac:dyDescent="0.3">
      <c r="B277" s="1279" t="s">
        <v>453</v>
      </c>
      <c r="C277" s="1278"/>
      <c r="D277" s="1278"/>
      <c r="E277" s="1278"/>
      <c r="F277" s="1278"/>
    </row>
    <row r="278" spans="2:6" ht="15.75" thickBot="1" x14ac:dyDescent="0.3">
      <c r="B278" s="1279" t="s">
        <v>454</v>
      </c>
      <c r="C278" s="1278"/>
      <c r="D278" s="1278"/>
      <c r="E278" s="1278"/>
      <c r="F278" s="1278"/>
    </row>
    <row r="279" spans="2:6" ht="15.75" thickBot="1" x14ac:dyDescent="0.3">
      <c r="B279" s="1279" t="s">
        <v>455</v>
      </c>
      <c r="C279" s="1278"/>
      <c r="D279" s="1278"/>
      <c r="E279" s="1278"/>
      <c r="F279" s="1278"/>
    </row>
    <row r="280" spans="2:6" ht="15.75" thickBot="1" x14ac:dyDescent="0.3">
      <c r="B280" s="1277" t="s">
        <v>456</v>
      </c>
      <c r="C280" s="1281">
        <f>C281+C282+C283+C284</f>
        <v>800</v>
      </c>
      <c r="D280" s="1281">
        <f t="shared" ref="D280:F280" si="57">D281+D282+D283+D284</f>
        <v>0</v>
      </c>
      <c r="E280" s="1281">
        <f t="shared" si="57"/>
        <v>0</v>
      </c>
      <c r="F280" s="1281">
        <f t="shared" si="57"/>
        <v>0</v>
      </c>
    </row>
    <row r="281" spans="2:6" ht="15.75" thickBot="1" x14ac:dyDescent="0.3">
      <c r="B281" s="1279" t="s">
        <v>437</v>
      </c>
      <c r="C281" s="1278">
        <v>800</v>
      </c>
      <c r="D281" s="1278">
        <v>0</v>
      </c>
      <c r="E281" s="1278">
        <v>0</v>
      </c>
      <c r="F281" s="1278">
        <v>0</v>
      </c>
    </row>
    <row r="282" spans="2:6" ht="15.75" thickBot="1" x14ac:dyDescent="0.3">
      <c r="B282" s="1279" t="s">
        <v>453</v>
      </c>
      <c r="C282" s="1281"/>
      <c r="D282" s="1278"/>
      <c r="E282" s="1278"/>
      <c r="F282" s="1278"/>
    </row>
    <row r="283" spans="2:6" ht="15.75" thickBot="1" x14ac:dyDescent="0.3">
      <c r="B283" s="1279" t="s">
        <v>454</v>
      </c>
      <c r="C283" s="1281"/>
      <c r="D283" s="1278"/>
      <c r="E283" s="1278"/>
      <c r="F283" s="1278"/>
    </row>
    <row r="284" spans="2:6" ht="15.75" thickBot="1" x14ac:dyDescent="0.3">
      <c r="B284" s="1279" t="s">
        <v>455</v>
      </c>
      <c r="C284" s="1281"/>
      <c r="D284" s="1278"/>
      <c r="E284" s="1278"/>
      <c r="F284" s="1278"/>
    </row>
    <row r="285" spans="2:6" ht="15.75" thickBot="1" x14ac:dyDescent="0.3">
      <c r="B285" s="1284" t="s">
        <v>474</v>
      </c>
      <c r="C285" s="1281">
        <f>C275+C280</f>
        <v>800</v>
      </c>
      <c r="D285" s="1281">
        <f t="shared" ref="D285:F285" si="58">D275+D280</f>
        <v>0</v>
      </c>
      <c r="E285" s="1281">
        <f t="shared" si="58"/>
        <v>0</v>
      </c>
      <c r="F285" s="1281">
        <f t="shared" si="58"/>
        <v>0</v>
      </c>
    </row>
    <row r="286" spans="2:6" ht="27" customHeight="1" thickBot="1" x14ac:dyDescent="0.3">
      <c r="B286" s="1294" t="s">
        <v>475</v>
      </c>
      <c r="C286" s="1295">
        <f>C69+C32+C111+C163+C189+C137</f>
        <v>189750</v>
      </c>
      <c r="D286" s="1295">
        <f>D69++D32+D111+D163+D137</f>
        <v>141750</v>
      </c>
      <c r="E286" s="1295">
        <f>E69++E32+E111+E163+E137</f>
        <v>142687</v>
      </c>
      <c r="F286" s="1295">
        <f>F69+F32+F111+F163+F137</f>
        <v>142687</v>
      </c>
    </row>
    <row r="287" spans="2:6" ht="36.75" customHeight="1" thickBot="1" x14ac:dyDescent="0.3">
      <c r="B287" s="1294" t="s">
        <v>476</v>
      </c>
      <c r="C287" s="1295">
        <f>C61+C129+C181+C98+C207+C155</f>
        <v>189750</v>
      </c>
      <c r="D287" s="1295">
        <f>D61+D129+D181+D98+D207+D155</f>
        <v>141750</v>
      </c>
      <c r="E287" s="1295">
        <f>E61+E129+E181+E98+E207+E155</f>
        <v>142687</v>
      </c>
      <c r="F287" s="1295">
        <f>F61+F129+F181+F98+F207+F155</f>
        <v>142687</v>
      </c>
    </row>
    <row r="288" spans="2:6" ht="15.75" thickBot="1" x14ac:dyDescent="0.3">
      <c r="B288" s="1277" t="s">
        <v>436</v>
      </c>
      <c r="C288" s="1287">
        <f>C289+C290</f>
        <v>81693</v>
      </c>
      <c r="D288" s="1287">
        <f>D289+D290</f>
        <v>51493</v>
      </c>
      <c r="E288" s="1287">
        <f t="shared" ref="E288:F288" si="59">E289+E290</f>
        <v>52000</v>
      </c>
      <c r="F288" s="1287">
        <f t="shared" si="59"/>
        <v>52000</v>
      </c>
    </row>
    <row r="289" spans="2:7" ht="15.75" thickBot="1" x14ac:dyDescent="0.3">
      <c r="B289" s="1279" t="s">
        <v>437</v>
      </c>
      <c r="C289" s="1281">
        <f t="shared" ref="C289:F290" si="60">C41</f>
        <v>81693</v>
      </c>
      <c r="D289" s="1281">
        <f t="shared" si="60"/>
        <v>51493</v>
      </c>
      <c r="E289" s="1281">
        <f t="shared" si="60"/>
        <v>52000</v>
      </c>
      <c r="F289" s="1281">
        <f t="shared" si="60"/>
        <v>52000</v>
      </c>
    </row>
    <row r="290" spans="2:7" ht="15.75" thickBot="1" x14ac:dyDescent="0.3">
      <c r="B290" s="1279" t="s">
        <v>477</v>
      </c>
      <c r="C290" s="1281">
        <f t="shared" si="60"/>
        <v>0</v>
      </c>
      <c r="D290" s="1281">
        <f t="shared" si="60"/>
        <v>0</v>
      </c>
      <c r="E290" s="1281">
        <f t="shared" si="60"/>
        <v>0</v>
      </c>
      <c r="F290" s="1281">
        <f t="shared" si="60"/>
        <v>0</v>
      </c>
      <c r="G290" s="432"/>
    </row>
    <row r="291" spans="2:7" ht="26.25" thickBot="1" x14ac:dyDescent="0.3">
      <c r="B291" s="1277" t="s">
        <v>478</v>
      </c>
      <c r="C291" s="1287">
        <f>C292+C293</f>
        <v>13457</v>
      </c>
      <c r="D291" s="1287">
        <f>D292+D293</f>
        <v>7657</v>
      </c>
      <c r="E291" s="1287">
        <f t="shared" ref="E291:F291" si="61">E292+E293</f>
        <v>8087</v>
      </c>
      <c r="F291" s="1287">
        <f t="shared" si="61"/>
        <v>8087</v>
      </c>
    </row>
    <row r="292" spans="2:7" ht="15.75" thickBot="1" x14ac:dyDescent="0.3">
      <c r="B292" s="1279" t="s">
        <v>437</v>
      </c>
      <c r="C292" s="1278">
        <f t="shared" ref="C292:F293" si="62">C44</f>
        <v>13457</v>
      </c>
      <c r="D292" s="1278">
        <f t="shared" si="62"/>
        <v>7657</v>
      </c>
      <c r="E292" s="1278">
        <f t="shared" si="62"/>
        <v>8087</v>
      </c>
      <c r="F292" s="1278">
        <f t="shared" si="62"/>
        <v>8087</v>
      </c>
    </row>
    <row r="293" spans="2:7" ht="15.75" thickBot="1" x14ac:dyDescent="0.3">
      <c r="B293" s="1279" t="s">
        <v>477</v>
      </c>
      <c r="C293" s="1281">
        <f t="shared" si="62"/>
        <v>0</v>
      </c>
      <c r="D293" s="1281">
        <f t="shared" si="62"/>
        <v>0</v>
      </c>
      <c r="E293" s="1281">
        <f t="shared" si="62"/>
        <v>0</v>
      </c>
      <c r="F293" s="1281">
        <f t="shared" si="62"/>
        <v>0</v>
      </c>
    </row>
    <row r="294" spans="2:7" ht="15.75" thickBot="1" x14ac:dyDescent="0.3">
      <c r="B294" s="1277" t="s">
        <v>440</v>
      </c>
      <c r="C294" s="1287">
        <f>C295+C296</f>
        <v>26525</v>
      </c>
      <c r="D294" s="1287">
        <f>D295+D296</f>
        <v>26525</v>
      </c>
      <c r="E294" s="1287">
        <f t="shared" ref="E294:F294" si="63">E295+E296</f>
        <v>26525</v>
      </c>
      <c r="F294" s="1287">
        <f t="shared" si="63"/>
        <v>26525</v>
      </c>
    </row>
    <row r="295" spans="2:7" ht="15.75" thickBot="1" x14ac:dyDescent="0.3">
      <c r="B295" s="1279" t="s">
        <v>437</v>
      </c>
      <c r="C295" s="1281">
        <f>C47+C83</f>
        <v>26525</v>
      </c>
      <c r="D295" s="1281">
        <f>D47+D83</f>
        <v>26525</v>
      </c>
      <c r="E295" s="1281">
        <f>E47+E83</f>
        <v>26525</v>
      </c>
      <c r="F295" s="1281">
        <f>F47+F83</f>
        <v>26525</v>
      </c>
    </row>
    <row r="296" spans="2:7" ht="15.75" thickBot="1" x14ac:dyDescent="0.3">
      <c r="B296" s="1279" t="s">
        <v>477</v>
      </c>
      <c r="C296" s="1281">
        <f>C48</f>
        <v>0</v>
      </c>
      <c r="D296" s="1281">
        <f>D48</f>
        <v>0</v>
      </c>
      <c r="E296" s="1281">
        <f>E48</f>
        <v>0</v>
      </c>
      <c r="F296" s="1281">
        <f>F48</f>
        <v>0</v>
      </c>
    </row>
    <row r="297" spans="2:7" ht="15.75" customHeight="1" thickBot="1" x14ac:dyDescent="0.3">
      <c r="B297" s="1277" t="s">
        <v>441</v>
      </c>
      <c r="C297" s="1287">
        <f>C298+C299</f>
        <v>0</v>
      </c>
      <c r="D297" s="1287">
        <f t="shared" ref="D297:F297" si="64">D298+D299</f>
        <v>0</v>
      </c>
      <c r="E297" s="1287">
        <f t="shared" si="64"/>
        <v>0</v>
      </c>
      <c r="F297" s="1287">
        <f t="shared" si="64"/>
        <v>0</v>
      </c>
    </row>
    <row r="298" spans="2:7" ht="15.75" thickBot="1" x14ac:dyDescent="0.3">
      <c r="B298" s="1279" t="s">
        <v>437</v>
      </c>
      <c r="C298" s="1278">
        <f t="shared" ref="C298:F299" si="65">C50</f>
        <v>0</v>
      </c>
      <c r="D298" s="1278">
        <f t="shared" si="65"/>
        <v>0</v>
      </c>
      <c r="E298" s="1278">
        <f t="shared" si="65"/>
        <v>0</v>
      </c>
      <c r="F298" s="1278">
        <f t="shared" si="65"/>
        <v>0</v>
      </c>
    </row>
    <row r="299" spans="2:7" ht="15.75" thickBot="1" x14ac:dyDescent="0.3">
      <c r="B299" s="1279" t="s">
        <v>477</v>
      </c>
      <c r="C299" s="1281">
        <f t="shared" si="65"/>
        <v>0</v>
      </c>
      <c r="D299" s="1281">
        <f t="shared" si="65"/>
        <v>0</v>
      </c>
      <c r="E299" s="1281">
        <f t="shared" si="65"/>
        <v>0</v>
      </c>
      <c r="F299" s="1281">
        <f t="shared" si="65"/>
        <v>0</v>
      </c>
    </row>
    <row r="300" spans="2:7" ht="15.75" thickBot="1" x14ac:dyDescent="0.3">
      <c r="B300" s="1277" t="s">
        <v>442</v>
      </c>
      <c r="C300" s="1287">
        <f>C301+C302</f>
        <v>0</v>
      </c>
      <c r="D300" s="1287">
        <f t="shared" ref="D300:F300" si="66">D301+D302</f>
        <v>0</v>
      </c>
      <c r="E300" s="1287">
        <f t="shared" si="66"/>
        <v>0</v>
      </c>
      <c r="F300" s="1287">
        <f t="shared" si="66"/>
        <v>0</v>
      </c>
    </row>
    <row r="301" spans="2:7" ht="15.75" thickBot="1" x14ac:dyDescent="0.3">
      <c r="B301" s="1279" t="s">
        <v>437</v>
      </c>
      <c r="C301" s="1278">
        <f t="shared" ref="C301:F302" si="67">C53</f>
        <v>0</v>
      </c>
      <c r="D301" s="1278">
        <f t="shared" si="67"/>
        <v>0</v>
      </c>
      <c r="E301" s="1278">
        <f t="shared" si="67"/>
        <v>0</v>
      </c>
      <c r="F301" s="1278">
        <f t="shared" si="67"/>
        <v>0</v>
      </c>
    </row>
    <row r="302" spans="2:7" ht="15.75" thickBot="1" x14ac:dyDescent="0.3">
      <c r="B302" s="1279" t="s">
        <v>477</v>
      </c>
      <c r="C302" s="1281">
        <f t="shared" si="67"/>
        <v>0</v>
      </c>
      <c r="D302" s="1281">
        <f t="shared" si="67"/>
        <v>0</v>
      </c>
      <c r="E302" s="1281">
        <f t="shared" si="67"/>
        <v>0</v>
      </c>
      <c r="F302" s="1281">
        <f t="shared" si="67"/>
        <v>0</v>
      </c>
    </row>
    <row r="303" spans="2:7" ht="15.75" thickBot="1" x14ac:dyDescent="0.3">
      <c r="B303" s="1277" t="s">
        <v>443</v>
      </c>
      <c r="C303" s="1287">
        <f>C304+C305</f>
        <v>1000</v>
      </c>
      <c r="D303" s="1287">
        <f>D304+D305</f>
        <v>1000</v>
      </c>
      <c r="E303" s="1287">
        <f t="shared" ref="E303:F303" si="68">E304+E305</f>
        <v>1000</v>
      </c>
      <c r="F303" s="1287">
        <f t="shared" si="68"/>
        <v>1000</v>
      </c>
    </row>
    <row r="304" spans="2:7" ht="15.75" thickBot="1" x14ac:dyDescent="0.3">
      <c r="B304" s="1279" t="s">
        <v>437</v>
      </c>
      <c r="C304" s="1278">
        <f t="shared" ref="C304:F308" si="69">C56</f>
        <v>1000</v>
      </c>
      <c r="D304" s="1278">
        <f t="shared" si="69"/>
        <v>1000</v>
      </c>
      <c r="E304" s="1278">
        <f t="shared" si="69"/>
        <v>1000</v>
      </c>
      <c r="F304" s="1278">
        <f t="shared" si="69"/>
        <v>1000</v>
      </c>
    </row>
    <row r="305" spans="2:6" ht="15.75" thickBot="1" x14ac:dyDescent="0.3">
      <c r="B305" s="1279" t="s">
        <v>477</v>
      </c>
      <c r="C305" s="1281">
        <f t="shared" si="69"/>
        <v>0</v>
      </c>
      <c r="D305" s="1281">
        <f t="shared" si="69"/>
        <v>0</v>
      </c>
      <c r="E305" s="1281">
        <f t="shared" si="69"/>
        <v>0</v>
      </c>
      <c r="F305" s="1281">
        <f t="shared" si="69"/>
        <v>0</v>
      </c>
    </row>
    <row r="306" spans="2:6" ht="26.25" thickBot="1" x14ac:dyDescent="0.3">
      <c r="B306" s="1277" t="s">
        <v>444</v>
      </c>
      <c r="C306" s="1287">
        <f t="shared" si="69"/>
        <v>75</v>
      </c>
      <c r="D306" s="1287">
        <f t="shared" si="69"/>
        <v>75</v>
      </c>
      <c r="E306" s="1287">
        <f t="shared" si="69"/>
        <v>75</v>
      </c>
      <c r="F306" s="1287">
        <f t="shared" si="69"/>
        <v>75</v>
      </c>
    </row>
    <row r="307" spans="2:6" ht="15.75" thickBot="1" x14ac:dyDescent="0.3">
      <c r="B307" s="1279" t="s">
        <v>437</v>
      </c>
      <c r="C307" s="1278">
        <f t="shared" si="69"/>
        <v>75</v>
      </c>
      <c r="D307" s="1278">
        <f t="shared" si="69"/>
        <v>75</v>
      </c>
      <c r="E307" s="1278">
        <f t="shared" si="69"/>
        <v>75</v>
      </c>
      <c r="F307" s="1278">
        <f t="shared" si="69"/>
        <v>75</v>
      </c>
    </row>
    <row r="308" spans="2:6" ht="15.75" thickBot="1" x14ac:dyDescent="0.3">
      <c r="B308" s="1279" t="s">
        <v>477</v>
      </c>
      <c r="C308" s="1281">
        <f t="shared" si="69"/>
        <v>0</v>
      </c>
      <c r="D308" s="1281">
        <f t="shared" si="69"/>
        <v>0</v>
      </c>
      <c r="E308" s="1281">
        <f t="shared" si="69"/>
        <v>0</v>
      </c>
      <c r="F308" s="1281">
        <f t="shared" si="69"/>
        <v>0</v>
      </c>
    </row>
    <row r="309" spans="2:6" ht="15.75" thickBot="1" x14ac:dyDescent="0.3">
      <c r="B309" s="1277" t="s">
        <v>479</v>
      </c>
      <c r="C309" s="1287">
        <f>C310+C311+C312+C313</f>
        <v>0</v>
      </c>
      <c r="D309" s="1287">
        <f>D310+D311+D312+D313</f>
        <v>0</v>
      </c>
      <c r="E309" s="1287">
        <f>E310+E311+E312+E313</f>
        <v>0</v>
      </c>
      <c r="F309" s="1287">
        <f>F310+F311+F312+F313</f>
        <v>0</v>
      </c>
    </row>
    <row r="310" spans="2:6" ht="15.75" thickBot="1" x14ac:dyDescent="0.3">
      <c r="B310" s="1279" t="s">
        <v>437</v>
      </c>
      <c r="C310" s="1278">
        <f t="shared" ref="C310:D313" si="70">C172+C120</f>
        <v>0</v>
      </c>
      <c r="D310" s="1278">
        <f t="shared" si="70"/>
        <v>0</v>
      </c>
      <c r="E310" s="1278">
        <f>+E172+E120</f>
        <v>0</v>
      </c>
      <c r="F310" s="1278">
        <f>+F172+F120</f>
        <v>0</v>
      </c>
    </row>
    <row r="311" spans="2:6" ht="15.75" thickBot="1" x14ac:dyDescent="0.3">
      <c r="B311" s="1279" t="s">
        <v>480</v>
      </c>
      <c r="C311" s="1278">
        <f t="shared" si="70"/>
        <v>0</v>
      </c>
      <c r="D311" s="1278">
        <f t="shared" si="70"/>
        <v>0</v>
      </c>
      <c r="E311" s="1278">
        <f>+E173+E121</f>
        <v>0</v>
      </c>
      <c r="F311" s="1278">
        <f>+F173+F121</f>
        <v>0</v>
      </c>
    </row>
    <row r="312" spans="2:6" ht="15.75" thickBot="1" x14ac:dyDescent="0.3">
      <c r="B312" s="1279" t="s">
        <v>454</v>
      </c>
      <c r="C312" s="1278">
        <f t="shared" si="70"/>
        <v>0</v>
      </c>
      <c r="D312" s="1278">
        <f t="shared" si="70"/>
        <v>0</v>
      </c>
      <c r="E312" s="1278">
        <f>+E174+E122</f>
        <v>0</v>
      </c>
      <c r="F312" s="1278">
        <f>F174+F122</f>
        <v>0</v>
      </c>
    </row>
    <row r="313" spans="2:6" ht="15.75" thickBot="1" x14ac:dyDescent="0.3">
      <c r="B313" s="1279" t="s">
        <v>455</v>
      </c>
      <c r="C313" s="1278">
        <f t="shared" si="70"/>
        <v>0</v>
      </c>
      <c r="D313" s="1278">
        <f t="shared" si="70"/>
        <v>0</v>
      </c>
      <c r="E313" s="1278">
        <f>+E175+E123</f>
        <v>0</v>
      </c>
      <c r="F313" s="1278">
        <f>F175+F123</f>
        <v>0</v>
      </c>
    </row>
    <row r="314" spans="2:6" ht="15.75" thickBot="1" x14ac:dyDescent="0.3">
      <c r="B314" s="1277" t="s">
        <v>481</v>
      </c>
      <c r="C314" s="1287">
        <f>C315+C316+C317+C318</f>
        <v>70000</v>
      </c>
      <c r="D314" s="1287">
        <f>D315+D316+D317+D318</f>
        <v>55000</v>
      </c>
      <c r="E314" s="1287">
        <f t="shared" ref="E314:F314" si="71">E315+E316+E317+E318</f>
        <v>55000</v>
      </c>
      <c r="F314" s="1287">
        <f t="shared" si="71"/>
        <v>55000</v>
      </c>
    </row>
    <row r="315" spans="2:6" ht="15.75" thickBot="1" x14ac:dyDescent="0.3">
      <c r="B315" s="1279" t="s">
        <v>437</v>
      </c>
      <c r="C315" s="1278">
        <f>C177+C125+C203+C151+C229+C255+C281</f>
        <v>70000</v>
      </c>
      <c r="D315" s="1278">
        <f>D177+D125+D203+D151</f>
        <v>55000</v>
      </c>
      <c r="E315" s="1278">
        <f>E177+E125+E203+E151</f>
        <v>55000</v>
      </c>
      <c r="F315" s="1278">
        <f>F177+F125+F203+F151</f>
        <v>55000</v>
      </c>
    </row>
    <row r="316" spans="2:6" ht="15.75" thickBot="1" x14ac:dyDescent="0.3">
      <c r="B316" s="1279" t="s">
        <v>480</v>
      </c>
      <c r="C316" s="1278">
        <f>C178+C126</f>
        <v>0</v>
      </c>
      <c r="D316" s="1278">
        <f t="shared" ref="D316:F318" si="72">D178+D126+D204+D152</f>
        <v>0</v>
      </c>
      <c r="E316" s="1278">
        <f t="shared" si="72"/>
        <v>0</v>
      </c>
      <c r="F316" s="1278">
        <f t="shared" si="72"/>
        <v>0</v>
      </c>
    </row>
    <row r="317" spans="2:6" ht="15.75" thickBot="1" x14ac:dyDescent="0.3">
      <c r="B317" s="1279" t="s">
        <v>454</v>
      </c>
      <c r="C317" s="1278">
        <f>C179+C127</f>
        <v>0</v>
      </c>
      <c r="D317" s="1278">
        <f t="shared" si="72"/>
        <v>0</v>
      </c>
      <c r="E317" s="1278">
        <f t="shared" si="72"/>
        <v>0</v>
      </c>
      <c r="F317" s="1278">
        <f t="shared" si="72"/>
        <v>0</v>
      </c>
    </row>
    <row r="318" spans="2:6" ht="15.75" thickBot="1" x14ac:dyDescent="0.3">
      <c r="B318" s="1279" t="s">
        <v>455</v>
      </c>
      <c r="C318" s="1278">
        <f>C180+C128</f>
        <v>0</v>
      </c>
      <c r="D318" s="1278">
        <f t="shared" si="72"/>
        <v>0</v>
      </c>
      <c r="E318" s="1278">
        <f t="shared" si="72"/>
        <v>0</v>
      </c>
      <c r="F318" s="1278">
        <f t="shared" si="72"/>
        <v>0</v>
      </c>
    </row>
    <row r="319" spans="2:6" ht="15.75" thickBot="1" x14ac:dyDescent="0.3">
      <c r="B319" s="1286" t="s">
        <v>482</v>
      </c>
      <c r="C319" s="1287">
        <f>IF(C287-C286=0,0,)</f>
        <v>0</v>
      </c>
      <c r="D319" s="1287">
        <f>IF(D287-D286=0,0,"Error")</f>
        <v>0</v>
      </c>
      <c r="E319" s="1287">
        <f>IF(E287-E286=0,0,"Error")</f>
        <v>0</v>
      </c>
      <c r="F319" s="1287">
        <f>IF(F287-F286=0,0,"Error")</f>
        <v>0</v>
      </c>
    </row>
    <row r="320" spans="2:6" x14ac:dyDescent="0.25">
      <c r="B320" s="1296"/>
      <c r="C320" s="1297"/>
      <c r="D320" s="1297"/>
      <c r="E320" s="1297"/>
      <c r="F320" s="1297"/>
    </row>
  </sheetData>
  <autoFilter ref="A7:G207">
    <filterColumn colId="2" showButton="0"/>
    <filterColumn colId="3" showButton="0"/>
    <filterColumn colId="4" showButton="0"/>
  </autoFilter>
  <mergeCells count="77">
    <mergeCell ref="B8:F8"/>
    <mergeCell ref="A2:G2"/>
    <mergeCell ref="B3:F3"/>
    <mergeCell ref="C5:F5"/>
    <mergeCell ref="C6:F6"/>
    <mergeCell ref="C7:F7"/>
    <mergeCell ref="B37:F37"/>
    <mergeCell ref="B9:F11"/>
    <mergeCell ref="C12:F12"/>
    <mergeCell ref="B13:B14"/>
    <mergeCell ref="C21:F21"/>
    <mergeCell ref="B22:F22"/>
    <mergeCell ref="B24:F24"/>
    <mergeCell ref="B25:F25"/>
    <mergeCell ref="C26:F26"/>
    <mergeCell ref="C27:F27"/>
    <mergeCell ref="C28:F28"/>
    <mergeCell ref="B29:B30"/>
    <mergeCell ref="C104:F104"/>
    <mergeCell ref="B38:B39"/>
    <mergeCell ref="C63:F63"/>
    <mergeCell ref="C64:F64"/>
    <mergeCell ref="C65:F65"/>
    <mergeCell ref="B66:B67"/>
    <mergeCell ref="B74:F74"/>
    <mergeCell ref="B75:B76"/>
    <mergeCell ref="B100:F100"/>
    <mergeCell ref="B101:F101"/>
    <mergeCell ref="B102:F102"/>
    <mergeCell ref="B103:F103"/>
    <mergeCell ref="B142:F142"/>
    <mergeCell ref="E105:F105"/>
    <mergeCell ref="C106:F106"/>
    <mergeCell ref="C107:F107"/>
    <mergeCell ref="B108:B109"/>
    <mergeCell ref="B116:F116"/>
    <mergeCell ref="B117:B118"/>
    <mergeCell ref="C130:F130"/>
    <mergeCell ref="C132:F132"/>
    <mergeCell ref="C133:F133"/>
    <mergeCell ref="B134:B135"/>
    <mergeCell ref="C185:F185"/>
    <mergeCell ref="B143:B144"/>
    <mergeCell ref="C156:F156"/>
    <mergeCell ref="E157:F157"/>
    <mergeCell ref="C158:F158"/>
    <mergeCell ref="C159:F159"/>
    <mergeCell ref="B160:B161"/>
    <mergeCell ref="B168:F168"/>
    <mergeCell ref="B169:B170"/>
    <mergeCell ref="C182:F182"/>
    <mergeCell ref="E183:F183"/>
    <mergeCell ref="C184:F184"/>
    <mergeCell ref="E235:F235"/>
    <mergeCell ref="B186:B187"/>
    <mergeCell ref="B194:F194"/>
    <mergeCell ref="B195:B196"/>
    <mergeCell ref="C208:F208"/>
    <mergeCell ref="E209:F209"/>
    <mergeCell ref="C210:F210"/>
    <mergeCell ref="C211:F211"/>
    <mergeCell ref="B212:B213"/>
    <mergeCell ref="B220:F220"/>
    <mergeCell ref="B221:B222"/>
    <mergeCell ref="C234:F234"/>
    <mergeCell ref="B273:B274"/>
    <mergeCell ref="C236:F236"/>
    <mergeCell ref="C237:F237"/>
    <mergeCell ref="B238:B239"/>
    <mergeCell ref="B246:F246"/>
    <mergeCell ref="B247:B248"/>
    <mergeCell ref="C260:F260"/>
    <mergeCell ref="E261:F261"/>
    <mergeCell ref="C262:F262"/>
    <mergeCell ref="C263:F263"/>
    <mergeCell ref="B264:B265"/>
    <mergeCell ref="B272:F272"/>
  </mergeCells>
  <pageMargins left="0.7" right="0.7" top="0.5" bottom="0.64" header="0.3" footer="0.3"/>
  <pageSetup scale="85" fitToHeight="0" orientation="portrait" r:id="rId1"/>
  <rowBreaks count="1" manualBreakCount="1">
    <brk id="101"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K957"/>
  <sheetViews>
    <sheetView view="pageBreakPreview" topLeftCell="A917" zoomScale="71" zoomScaleNormal="130" zoomScaleSheetLayoutView="71" workbookViewId="0">
      <selection activeCell="S956" sqref="S956"/>
    </sheetView>
  </sheetViews>
  <sheetFormatPr defaultRowHeight="15" x14ac:dyDescent="0.25"/>
  <cols>
    <col min="1" max="1" width="7.7109375" style="1473" customWidth="1"/>
    <col min="2" max="2" width="28.5703125" style="1473" customWidth="1"/>
    <col min="3" max="6" width="11.7109375" style="1473" customWidth="1"/>
    <col min="7" max="7" width="14" style="1473" customWidth="1"/>
    <col min="8" max="8" width="9.140625" style="1473"/>
    <col min="9" max="9" width="11" style="1473" customWidth="1"/>
    <col min="10" max="10" width="11" style="1473" bestFit="1" customWidth="1"/>
    <col min="11" max="11" width="15.85546875" style="1473" customWidth="1"/>
    <col min="12" max="16384" width="9.140625" style="1473"/>
  </cols>
  <sheetData>
    <row r="2" spans="1:7" ht="18" customHeight="1" x14ac:dyDescent="0.25">
      <c r="A2" s="3118" t="s">
        <v>2718</v>
      </c>
      <c r="B2" s="3118"/>
      <c r="C2" s="3118"/>
      <c r="D2" s="3118"/>
      <c r="E2" s="3118"/>
      <c r="F2" s="3118"/>
      <c r="G2" s="3118"/>
    </row>
    <row r="3" spans="1:7" ht="18" customHeight="1" x14ac:dyDescent="0.25">
      <c r="A3" s="1472"/>
      <c r="B3" s="3119" t="s">
        <v>655</v>
      </c>
      <c r="C3" s="3119"/>
      <c r="D3" s="3119"/>
      <c r="E3" s="3119"/>
      <c r="F3" s="3119"/>
      <c r="G3" s="1472"/>
    </row>
    <row r="4" spans="1:7" ht="15.75" thickBot="1" x14ac:dyDescent="0.3"/>
    <row r="5" spans="1:7" ht="15.75" thickBot="1" x14ac:dyDescent="0.3">
      <c r="B5" s="1474" t="s">
        <v>6</v>
      </c>
      <c r="C5" s="3120" t="s">
        <v>1069</v>
      </c>
      <c r="D5" s="3120"/>
      <c r="E5" s="3120"/>
      <c r="F5" s="3120"/>
    </row>
    <row r="6" spans="1:7" ht="15.75" thickBot="1" x14ac:dyDescent="0.3">
      <c r="B6" s="1474" t="s">
        <v>8</v>
      </c>
      <c r="C6" s="3121" t="s">
        <v>1070</v>
      </c>
      <c r="D6" s="3122"/>
      <c r="E6" s="3122"/>
      <c r="F6" s="3123"/>
    </row>
    <row r="7" spans="1:7" ht="15.75" thickBot="1" x14ac:dyDescent="0.3">
      <c r="B7" s="1474" t="s">
        <v>10</v>
      </c>
      <c r="C7" s="3124" t="s">
        <v>2719</v>
      </c>
      <c r="D7" s="3125"/>
      <c r="E7" s="3125"/>
      <c r="F7" s="3126"/>
    </row>
    <row r="8" spans="1:7" ht="15.75" thickBot="1" x14ac:dyDescent="0.3">
      <c r="B8" s="3127" t="s">
        <v>12</v>
      </c>
      <c r="C8" s="3128"/>
      <c r="D8" s="3128"/>
      <c r="E8" s="3128"/>
      <c r="F8" s="3129"/>
    </row>
    <row r="9" spans="1:7" ht="15.75" thickBot="1" x14ac:dyDescent="0.3">
      <c r="B9" s="3101" t="s">
        <v>1069</v>
      </c>
      <c r="C9" s="3102"/>
      <c r="D9" s="3102"/>
      <c r="E9" s="3102"/>
      <c r="F9" s="3103"/>
    </row>
    <row r="10" spans="1:7" ht="36.75" customHeight="1" thickBot="1" x14ac:dyDescent="0.3">
      <c r="B10" s="3101"/>
      <c r="C10" s="3102"/>
      <c r="D10" s="3102"/>
      <c r="E10" s="3102"/>
      <c r="F10" s="3103"/>
    </row>
    <row r="11" spans="1:7" ht="15.75" thickBot="1" x14ac:dyDescent="0.3">
      <c r="B11" s="3101"/>
      <c r="C11" s="3102"/>
      <c r="D11" s="3102"/>
      <c r="E11" s="3102"/>
      <c r="F11" s="3103"/>
    </row>
    <row r="12" spans="1:7" ht="132" customHeight="1" thickBot="1" x14ac:dyDescent="0.3">
      <c r="B12" s="1475" t="s">
        <v>14</v>
      </c>
      <c r="C12" s="3104" t="s">
        <v>2720</v>
      </c>
      <c r="D12" s="3105"/>
      <c r="E12" s="3105"/>
      <c r="F12" s="3106"/>
    </row>
    <row r="13" spans="1:7" ht="23.25" customHeight="1" x14ac:dyDescent="0.25">
      <c r="B13" s="3107" t="s">
        <v>179</v>
      </c>
      <c r="C13" s="1476">
        <v>2023</v>
      </c>
      <c r="D13" s="1476">
        <v>2024</v>
      </c>
      <c r="E13" s="1476">
        <v>2025</v>
      </c>
      <c r="F13" s="1476">
        <v>2026</v>
      </c>
    </row>
    <row r="14" spans="1:7" ht="15.75" thickBot="1" x14ac:dyDescent="0.3">
      <c r="B14" s="3108"/>
      <c r="C14" s="1478" t="s">
        <v>22</v>
      </c>
      <c r="D14" s="1478" t="s">
        <v>23</v>
      </c>
      <c r="E14" s="1478" t="s">
        <v>23</v>
      </c>
      <c r="F14" s="1478" t="s">
        <v>23</v>
      </c>
    </row>
    <row r="15" spans="1:7" ht="15.75" thickBot="1" x14ac:dyDescent="0.3">
      <c r="B15" s="1479" t="s">
        <v>556</v>
      </c>
      <c r="C15" s="526" t="s">
        <v>530</v>
      </c>
      <c r="D15" s="1480" t="s">
        <v>412</v>
      </c>
      <c r="E15" s="1480" t="s">
        <v>412</v>
      </c>
      <c r="F15" s="1480" t="s">
        <v>412</v>
      </c>
    </row>
    <row r="16" spans="1:7" ht="23.25" thickBot="1" x14ac:dyDescent="0.3">
      <c r="B16" s="1479" t="s">
        <v>531</v>
      </c>
      <c r="C16" s="528" t="s">
        <v>530</v>
      </c>
      <c r="D16" s="1480" t="s">
        <v>412</v>
      </c>
      <c r="E16" s="1480" t="s">
        <v>412</v>
      </c>
      <c r="F16" s="1480" t="s">
        <v>412</v>
      </c>
    </row>
    <row r="17" spans="2:11" ht="15.75" thickBot="1" x14ac:dyDescent="0.3">
      <c r="B17" s="1479"/>
      <c r="C17" s="1481"/>
      <c r="D17" s="1481"/>
      <c r="E17" s="1481"/>
      <c r="F17" s="1481"/>
    </row>
    <row r="18" spans="2:11" ht="36" customHeight="1" thickBot="1" x14ac:dyDescent="0.3">
      <c r="B18" s="1482" t="s">
        <v>422</v>
      </c>
      <c r="C18" s="3109" t="s">
        <v>2721</v>
      </c>
      <c r="D18" s="3110"/>
      <c r="E18" s="3110"/>
      <c r="F18" s="3111"/>
    </row>
    <row r="19" spans="2:11" ht="23.25" customHeight="1" thickBot="1" x14ac:dyDescent="0.3">
      <c r="B19" s="3112" t="s">
        <v>489</v>
      </c>
      <c r="C19" s="3113"/>
      <c r="D19" s="3113"/>
      <c r="E19" s="3113"/>
      <c r="F19" s="3114"/>
      <c r="I19" s="1483"/>
      <c r="K19" s="1483"/>
    </row>
    <row r="20" spans="2:11" ht="27" customHeight="1" thickBot="1" x14ac:dyDescent="0.3">
      <c r="B20" s="1479" t="s">
        <v>556</v>
      </c>
      <c r="C20" s="526" t="s">
        <v>530</v>
      </c>
      <c r="D20" s="1480" t="s">
        <v>412</v>
      </c>
      <c r="E20" s="1480" t="s">
        <v>412</v>
      </c>
      <c r="F20" s="1480" t="s">
        <v>412</v>
      </c>
      <c r="H20" s="1484"/>
    </row>
    <row r="21" spans="2:11" ht="30.75" customHeight="1" thickBot="1" x14ac:dyDescent="0.3">
      <c r="B21" s="1479" t="s">
        <v>531</v>
      </c>
      <c r="C21" s="528" t="s">
        <v>530</v>
      </c>
      <c r="D21" s="1480" t="s">
        <v>412</v>
      </c>
      <c r="E21" s="1480" t="s">
        <v>412</v>
      </c>
      <c r="F21" s="1480" t="s">
        <v>412</v>
      </c>
    </row>
    <row r="22" spans="2:11" ht="24" customHeight="1" thickBot="1" x14ac:dyDescent="0.3">
      <c r="B22" s="3115" t="s">
        <v>493</v>
      </c>
      <c r="C22" s="3116"/>
      <c r="D22" s="3116"/>
      <c r="E22" s="3116"/>
      <c r="F22" s="3117"/>
    </row>
    <row r="23" spans="2:11" ht="15.75" thickBot="1" x14ac:dyDescent="0.3">
      <c r="B23" s="3139" t="s">
        <v>424</v>
      </c>
      <c r="C23" s="3140"/>
      <c r="D23" s="3140"/>
      <c r="E23" s="3140"/>
      <c r="F23" s="3141"/>
    </row>
    <row r="24" spans="2:11" ht="18.75" customHeight="1" thickBot="1" x14ac:dyDescent="0.3">
      <c r="B24" s="1485" t="s">
        <v>425</v>
      </c>
      <c r="C24" s="3142" t="s">
        <v>2722</v>
      </c>
      <c r="D24" s="3131"/>
      <c r="E24" s="3131"/>
      <c r="F24" s="3132"/>
    </row>
    <row r="25" spans="2:11" ht="31.5" customHeight="1" thickBot="1" x14ac:dyDescent="0.3">
      <c r="B25" s="1479" t="s">
        <v>427</v>
      </c>
      <c r="C25" s="3143" t="s">
        <v>2722</v>
      </c>
      <c r="D25" s="3144"/>
      <c r="E25" s="3144"/>
      <c r="F25" s="3145"/>
    </row>
    <row r="26" spans="2:11" ht="15.75" thickBot="1" x14ac:dyDescent="0.3">
      <c r="B26" s="1479" t="s">
        <v>21</v>
      </c>
      <c r="C26" s="3133" t="s">
        <v>2723</v>
      </c>
      <c r="D26" s="3134"/>
      <c r="E26" s="3134"/>
      <c r="F26" s="3135"/>
    </row>
    <row r="27" spans="2:11" ht="12.75" customHeight="1" x14ac:dyDescent="0.25">
      <c r="B27" s="3107"/>
      <c r="C27" s="1476">
        <v>2023</v>
      </c>
      <c r="D27" s="1476">
        <v>2024</v>
      </c>
      <c r="E27" s="1476">
        <v>2025</v>
      </c>
      <c r="F27" s="1476">
        <v>2026</v>
      </c>
    </row>
    <row r="28" spans="2:11" ht="9" customHeight="1" thickBot="1" x14ac:dyDescent="0.3">
      <c r="B28" s="3108"/>
      <c r="C28" s="1486" t="s">
        <v>22</v>
      </c>
      <c r="D28" s="1486" t="s">
        <v>23</v>
      </c>
      <c r="E28" s="1486" t="s">
        <v>23</v>
      </c>
      <c r="F28" s="1486" t="s">
        <v>23</v>
      </c>
    </row>
    <row r="29" spans="2:11" ht="15.75" thickBot="1" x14ac:dyDescent="0.3">
      <c r="B29" s="1479" t="s">
        <v>33</v>
      </c>
      <c r="C29" s="1487">
        <v>117</v>
      </c>
      <c r="D29" s="1487">
        <v>120</v>
      </c>
      <c r="E29" s="1487">
        <v>120</v>
      </c>
      <c r="F29" s="1487">
        <v>120</v>
      </c>
    </row>
    <row r="30" spans="2:11" ht="15.75" thickBot="1" x14ac:dyDescent="0.3">
      <c r="B30" s="1479" t="s">
        <v>431</v>
      </c>
      <c r="C30" s="1488">
        <f>C59</f>
        <v>4322475</v>
      </c>
      <c r="D30" s="1488">
        <f>D59</f>
        <v>3092685</v>
      </c>
      <c r="E30" s="1488">
        <f t="shared" ref="E30:F30" si="0">E59</f>
        <v>3099404</v>
      </c>
      <c r="F30" s="1488">
        <f t="shared" si="0"/>
        <v>3438526</v>
      </c>
    </row>
    <row r="31" spans="2:11" ht="15.75" thickBot="1" x14ac:dyDescent="0.3">
      <c r="B31" s="1479" t="s">
        <v>432</v>
      </c>
      <c r="C31" s="1488">
        <f>C30/C29</f>
        <v>36944.230769230766</v>
      </c>
      <c r="D31" s="1488">
        <f t="shared" ref="D31:F31" si="1">D30/D29</f>
        <v>25772.375</v>
      </c>
      <c r="E31" s="1488">
        <f t="shared" si="1"/>
        <v>25828.366666666665</v>
      </c>
      <c r="F31" s="1488">
        <f t="shared" si="1"/>
        <v>28654.383333333335</v>
      </c>
    </row>
    <row r="32" spans="2:11" ht="15.75" thickBot="1" x14ac:dyDescent="0.3">
      <c r="B32" s="1479" t="s">
        <v>433</v>
      </c>
      <c r="C32" s="1477" t="s">
        <v>499</v>
      </c>
      <c r="D32" s="1489">
        <f>D29/C29-1</f>
        <v>2.564102564102555E-2</v>
      </c>
      <c r="E32" s="1489">
        <f t="shared" ref="E32:F34" si="2">E29/D29-1</f>
        <v>0</v>
      </c>
      <c r="F32" s="1489">
        <f t="shared" si="2"/>
        <v>0</v>
      </c>
      <c r="H32" s="1490"/>
      <c r="I32" s="1490"/>
      <c r="J32" s="1490"/>
      <c r="K32" s="1490"/>
    </row>
    <row r="33" spans="2:6" ht="15.75" thickBot="1" x14ac:dyDescent="0.3">
      <c r="B33" s="1479" t="s">
        <v>434</v>
      </c>
      <c r="C33" s="1477" t="s">
        <v>499</v>
      </c>
      <c r="D33" s="1489">
        <f>D30/C30-1</f>
        <v>-0.28451061024066071</v>
      </c>
      <c r="E33" s="1489">
        <f t="shared" si="2"/>
        <v>2.1725458622523508E-3</v>
      </c>
      <c r="F33" s="1489">
        <f t="shared" si="2"/>
        <v>0.10941522950864102</v>
      </c>
    </row>
    <row r="34" spans="2:6" ht="15.75" thickBot="1" x14ac:dyDescent="0.3">
      <c r="B34" s="1479" t="s">
        <v>47</v>
      </c>
      <c r="C34" s="1477" t="s">
        <v>499</v>
      </c>
      <c r="D34" s="1489">
        <f>D31/C31-1</f>
        <v>-0.30239784498464417</v>
      </c>
      <c r="E34" s="1489">
        <f t="shared" si="2"/>
        <v>2.1725458622523508E-3</v>
      </c>
      <c r="F34" s="1489">
        <f t="shared" si="2"/>
        <v>0.10941522950864124</v>
      </c>
    </row>
    <row r="35" spans="2:6" ht="15.75" thickBot="1" x14ac:dyDescent="0.3">
      <c r="B35" s="3136" t="s">
        <v>565</v>
      </c>
      <c r="C35" s="3137"/>
      <c r="D35" s="3137"/>
      <c r="E35" s="3137"/>
      <c r="F35" s="3138"/>
    </row>
    <row r="36" spans="2:6" ht="12.75" customHeight="1" x14ac:dyDescent="0.25">
      <c r="B36" s="3107"/>
      <c r="C36" s="1476">
        <v>2023</v>
      </c>
      <c r="D36" s="1476">
        <v>2024</v>
      </c>
      <c r="E36" s="1476">
        <v>2025</v>
      </c>
      <c r="F36" s="1476">
        <v>2026</v>
      </c>
    </row>
    <row r="37" spans="2:6" ht="22.5" customHeight="1" thickBot="1" x14ac:dyDescent="0.3">
      <c r="B37" s="3108"/>
      <c r="C37" s="1486" t="s">
        <v>22</v>
      </c>
      <c r="D37" s="1486" t="s">
        <v>23</v>
      </c>
      <c r="E37" s="1486" t="s">
        <v>23</v>
      </c>
      <c r="F37" s="1486" t="s">
        <v>23</v>
      </c>
    </row>
    <row r="38" spans="2:6" ht="15.75" thickBot="1" x14ac:dyDescent="0.3">
      <c r="B38" s="1491" t="s">
        <v>436</v>
      </c>
      <c r="C38" s="1492">
        <v>596877</v>
      </c>
      <c r="D38" s="1492">
        <v>596877</v>
      </c>
      <c r="E38" s="1492">
        <f t="shared" ref="E38" si="3">E39+E40</f>
        <v>596877</v>
      </c>
      <c r="F38" s="1492">
        <v>921713</v>
      </c>
    </row>
    <row r="39" spans="2:6" ht="15.75" thickBot="1" x14ac:dyDescent="0.3">
      <c r="B39" s="1493" t="s">
        <v>437</v>
      </c>
      <c r="C39" s="1494">
        <v>596877</v>
      </c>
      <c r="D39" s="1494">
        <v>596877</v>
      </c>
      <c r="E39" s="1494">
        <v>596877</v>
      </c>
      <c r="F39" s="1494">
        <v>921713</v>
      </c>
    </row>
    <row r="40" spans="2:6" ht="15.75" thickBot="1" x14ac:dyDescent="0.3">
      <c r="B40" s="1493" t="s">
        <v>438</v>
      </c>
      <c r="C40" s="1495"/>
      <c r="D40" s="1495"/>
      <c r="E40" s="1495"/>
      <c r="F40" s="1495"/>
    </row>
    <row r="41" spans="2:6" ht="24.75" thickBot="1" x14ac:dyDescent="0.3">
      <c r="B41" s="1491" t="s">
        <v>478</v>
      </c>
      <c r="C41" s="1492">
        <v>112000</v>
      </c>
      <c r="D41" s="1492">
        <f>D42+D43</f>
        <v>112000</v>
      </c>
      <c r="E41" s="1492">
        <v>112449</v>
      </c>
      <c r="F41" s="1492">
        <v>177449</v>
      </c>
    </row>
    <row r="42" spans="2:6" ht="15.75" thickBot="1" x14ac:dyDescent="0.3">
      <c r="B42" s="1493" t="s">
        <v>437</v>
      </c>
      <c r="C42" s="1494">
        <v>112000</v>
      </c>
      <c r="D42" s="1492">
        <v>112000</v>
      </c>
      <c r="E42" s="1492">
        <v>112449</v>
      </c>
      <c r="F42" s="1492">
        <v>177449</v>
      </c>
    </row>
    <row r="43" spans="2:6" ht="15.75" thickBot="1" x14ac:dyDescent="0.3">
      <c r="B43" s="1493" t="s">
        <v>438</v>
      </c>
      <c r="C43" s="1495"/>
      <c r="D43" s="1492"/>
      <c r="E43" s="1492"/>
      <c r="F43" s="1492"/>
    </row>
    <row r="44" spans="2:6" ht="15.75" thickBot="1" x14ac:dyDescent="0.3">
      <c r="B44" s="1491" t="s">
        <v>440</v>
      </c>
      <c r="C44" s="1492">
        <v>3592098</v>
      </c>
      <c r="D44" s="1492">
        <v>2362808</v>
      </c>
      <c r="E44" s="1492">
        <f>4569078-2200000</f>
        <v>2369078</v>
      </c>
      <c r="F44" s="1492">
        <f>4518364-2200000</f>
        <v>2318364</v>
      </c>
    </row>
    <row r="45" spans="2:6" ht="15.75" thickBot="1" x14ac:dyDescent="0.3">
      <c r="B45" s="1493" t="s">
        <v>437</v>
      </c>
      <c r="C45" s="1494">
        <v>3592098</v>
      </c>
      <c r="D45" s="1492">
        <v>2362808</v>
      </c>
      <c r="E45" s="1492">
        <v>2369078</v>
      </c>
      <c r="F45" s="1492">
        <v>2318364</v>
      </c>
    </row>
    <row r="46" spans="2:6" ht="15.75" thickBot="1" x14ac:dyDescent="0.3">
      <c r="B46" s="1493" t="s">
        <v>438</v>
      </c>
      <c r="C46" s="1495"/>
      <c r="D46" s="1492"/>
      <c r="E46" s="1492"/>
      <c r="F46" s="1492"/>
    </row>
    <row r="47" spans="2:6" ht="15.75" thickBot="1" x14ac:dyDescent="0.3">
      <c r="B47" s="1491" t="s">
        <v>441</v>
      </c>
      <c r="C47" s="1495"/>
      <c r="D47" s="1492"/>
      <c r="E47" s="1492"/>
      <c r="F47" s="1492"/>
    </row>
    <row r="48" spans="2:6" ht="15.75" thickBot="1" x14ac:dyDescent="0.3">
      <c r="B48" s="1493" t="s">
        <v>437</v>
      </c>
      <c r="C48" s="1495"/>
      <c r="D48" s="1492"/>
      <c r="E48" s="1492"/>
      <c r="F48" s="1492"/>
    </row>
    <row r="49" spans="2:11" ht="15.75" thickBot="1" x14ac:dyDescent="0.3">
      <c r="B49" s="1493" t="s">
        <v>438</v>
      </c>
      <c r="C49" s="1495"/>
      <c r="D49" s="1492"/>
      <c r="E49" s="1492"/>
      <c r="F49" s="1492"/>
    </row>
    <row r="50" spans="2:11" ht="15.75" thickBot="1" x14ac:dyDescent="0.3">
      <c r="B50" s="1491" t="s">
        <v>442</v>
      </c>
      <c r="C50" s="1495"/>
      <c r="D50" s="1492"/>
      <c r="E50" s="1492"/>
      <c r="F50" s="1492"/>
    </row>
    <row r="51" spans="2:11" ht="15.75" thickBot="1" x14ac:dyDescent="0.3">
      <c r="B51" s="1493" t="s">
        <v>437</v>
      </c>
      <c r="C51" s="1495"/>
      <c r="D51" s="1492"/>
      <c r="E51" s="1492"/>
      <c r="F51" s="1492"/>
    </row>
    <row r="52" spans="2:11" ht="15.75" thickBot="1" x14ac:dyDescent="0.3">
      <c r="B52" s="1493" t="s">
        <v>438</v>
      </c>
      <c r="C52" s="1495"/>
      <c r="D52" s="1492"/>
      <c r="E52" s="1492"/>
      <c r="F52" s="1492"/>
    </row>
    <row r="53" spans="2:11" ht="15.75" thickBot="1" x14ac:dyDescent="0.3">
      <c r="B53" s="1491" t="s">
        <v>443</v>
      </c>
      <c r="C53" s="1495">
        <f>C54+C55</f>
        <v>21000</v>
      </c>
      <c r="D53" s="1492">
        <f t="shared" ref="D53:F53" si="4">D54+D55</f>
        <v>21000</v>
      </c>
      <c r="E53" s="1492">
        <f t="shared" si="4"/>
        <v>21000</v>
      </c>
      <c r="F53" s="1492">
        <f t="shared" si="4"/>
        <v>21000</v>
      </c>
    </row>
    <row r="54" spans="2:11" ht="15.75" thickBot="1" x14ac:dyDescent="0.3">
      <c r="B54" s="1493" t="s">
        <v>437</v>
      </c>
      <c r="C54" s="1494">
        <v>21000</v>
      </c>
      <c r="D54" s="1494">
        <v>21000</v>
      </c>
      <c r="E54" s="1494">
        <v>21000</v>
      </c>
      <c r="F54" s="1494">
        <v>21000</v>
      </c>
    </row>
    <row r="55" spans="2:11" ht="15.75" thickBot="1" x14ac:dyDescent="0.3">
      <c r="B55" s="1493" t="s">
        <v>438</v>
      </c>
      <c r="C55" s="1495"/>
      <c r="D55" s="1492"/>
      <c r="E55" s="1492"/>
      <c r="F55" s="1492"/>
    </row>
    <row r="56" spans="2:11" ht="24.75" thickBot="1" x14ac:dyDescent="0.3">
      <c r="B56" s="1491" t="s">
        <v>444</v>
      </c>
      <c r="C56" s="1495">
        <v>500</v>
      </c>
      <c r="D56" s="1495">
        <f t="shared" ref="D56:F56" si="5">D57+D58</f>
        <v>0</v>
      </c>
      <c r="E56" s="1495">
        <f t="shared" si="5"/>
        <v>0</v>
      </c>
      <c r="F56" s="1495">
        <f t="shared" si="5"/>
        <v>0</v>
      </c>
      <c r="I56" s="1496"/>
    </row>
    <row r="57" spans="2:11" ht="15.75" thickBot="1" x14ac:dyDescent="0.3">
      <c r="B57" s="1493" t="s">
        <v>437</v>
      </c>
      <c r="C57" s="1495">
        <v>500</v>
      </c>
      <c r="D57" s="358"/>
      <c r="E57" s="358"/>
      <c r="F57" s="358"/>
      <c r="K57" s="359"/>
    </row>
    <row r="58" spans="2:11" ht="15.75" thickBot="1" x14ac:dyDescent="0.3">
      <c r="B58" s="1493" t="s">
        <v>438</v>
      </c>
      <c r="C58" s="1495"/>
      <c r="D58" s="360"/>
      <c r="E58" s="358"/>
      <c r="F58" s="358"/>
    </row>
    <row r="59" spans="2:11" ht="15.75" thickBot="1" x14ac:dyDescent="0.3">
      <c r="B59" s="1497" t="s">
        <v>457</v>
      </c>
      <c r="C59" s="1495">
        <f>C56+C53+C50+C47+C44+C41+C38</f>
        <v>4322475</v>
      </c>
      <c r="D59" s="1495">
        <f>D56+D53+D50+D47+D44+D41+D38</f>
        <v>3092685</v>
      </c>
      <c r="E59" s="1495">
        <f>E56+E53+E50+E47+E44+E41+E38</f>
        <v>3099404</v>
      </c>
      <c r="F59" s="1495">
        <f t="shared" ref="F59" si="6">F56+F53+F50+F47+F44+F41+F38</f>
        <v>3438526</v>
      </c>
    </row>
    <row r="60" spans="2:11" ht="15.75" thickBot="1" x14ac:dyDescent="0.3">
      <c r="B60" s="1498" t="s">
        <v>482</v>
      </c>
      <c r="C60" s="1499">
        <f>IF(C59-C30=0,0,"Error")</f>
        <v>0</v>
      </c>
      <c r="D60" s="1499">
        <f>IF(D59-D30=0,0,"Error")</f>
        <v>0</v>
      </c>
      <c r="E60" s="1499">
        <f>IF(E59-E30=0,0,"Error")</f>
        <v>0</v>
      </c>
      <c r="F60" s="1499">
        <f>IF(F59-F30=0,0,"Error")</f>
        <v>0</v>
      </c>
    </row>
    <row r="61" spans="2:11" ht="15.75" hidden="1" thickBot="1" x14ac:dyDescent="0.3">
      <c r="B61" s="1500" t="s">
        <v>566</v>
      </c>
      <c r="C61" s="3130"/>
      <c r="D61" s="3131"/>
      <c r="E61" s="3131"/>
      <c r="F61" s="3132"/>
    </row>
    <row r="62" spans="2:11" ht="26.25" hidden="1" customHeight="1" thickBot="1" x14ac:dyDescent="0.3">
      <c r="B62" s="1479" t="s">
        <v>427</v>
      </c>
      <c r="C62" s="3112"/>
      <c r="D62" s="3113"/>
      <c r="E62" s="3113"/>
      <c r="F62" s="3114"/>
    </row>
    <row r="63" spans="2:11" ht="15.75" hidden="1" thickBot="1" x14ac:dyDescent="0.3">
      <c r="B63" s="1479" t="s">
        <v>21</v>
      </c>
      <c r="C63" s="3133"/>
      <c r="D63" s="3134"/>
      <c r="E63" s="3134"/>
      <c r="F63" s="3135"/>
    </row>
    <row r="64" spans="2:11" ht="12.75" hidden="1" customHeight="1" x14ac:dyDescent="0.25">
      <c r="B64" s="3107"/>
      <c r="C64" s="1476">
        <v>2018</v>
      </c>
      <c r="D64" s="1476">
        <v>2019</v>
      </c>
      <c r="E64" s="1476">
        <v>2024</v>
      </c>
      <c r="F64" s="1476">
        <v>2025</v>
      </c>
    </row>
    <row r="65" spans="2:6" ht="9" hidden="1" customHeight="1" thickBot="1" x14ac:dyDescent="0.3">
      <c r="B65" s="3108"/>
      <c r="C65" s="1486" t="s">
        <v>22</v>
      </c>
      <c r="D65" s="1486" t="s">
        <v>23</v>
      </c>
      <c r="E65" s="1486" t="s">
        <v>23</v>
      </c>
      <c r="F65" s="1486" t="s">
        <v>23</v>
      </c>
    </row>
    <row r="66" spans="2:6" ht="15.75" hidden="1" thickBot="1" x14ac:dyDescent="0.3">
      <c r="B66" s="1479" t="s">
        <v>33</v>
      </c>
      <c r="C66" s="1479"/>
      <c r="D66" s="1479"/>
      <c r="E66" s="1479"/>
      <c r="F66" s="1479"/>
    </row>
    <row r="67" spans="2:6" ht="15.75" hidden="1" thickBot="1" x14ac:dyDescent="0.3">
      <c r="B67" s="1479" t="s">
        <v>431</v>
      </c>
      <c r="C67" s="1488">
        <f>C96</f>
        <v>0</v>
      </c>
      <c r="D67" s="1488">
        <f t="shared" ref="D67:F67" si="7">D96</f>
        <v>0</v>
      </c>
      <c r="E67" s="1488">
        <f t="shared" si="7"/>
        <v>0</v>
      </c>
      <c r="F67" s="1488">
        <f t="shared" si="7"/>
        <v>0</v>
      </c>
    </row>
    <row r="68" spans="2:6" ht="15.75" hidden="1" thickBot="1" x14ac:dyDescent="0.3">
      <c r="B68" s="1479" t="s">
        <v>432</v>
      </c>
      <c r="C68" s="1488" t="e">
        <f>C67/C66</f>
        <v>#DIV/0!</v>
      </c>
      <c r="D68" s="1488" t="e">
        <f>D67/D66</f>
        <v>#DIV/0!</v>
      </c>
      <c r="E68" s="1488" t="e">
        <f>E67/E66</f>
        <v>#DIV/0!</v>
      </c>
      <c r="F68" s="1488" t="e">
        <f>F67/F66</f>
        <v>#DIV/0!</v>
      </c>
    </row>
    <row r="69" spans="2:6" ht="15.75" hidden="1" thickBot="1" x14ac:dyDescent="0.3">
      <c r="B69" s="1479" t="s">
        <v>433</v>
      </c>
      <c r="C69" s="1477"/>
      <c r="D69" s="1489" t="e">
        <f>D66/C66-1</f>
        <v>#DIV/0!</v>
      </c>
      <c r="E69" s="1489" t="e">
        <f>E66/D66-1</f>
        <v>#DIV/0!</v>
      </c>
      <c r="F69" s="1489" t="e">
        <f>F66/E66-1</f>
        <v>#DIV/0!</v>
      </c>
    </row>
    <row r="70" spans="2:6" ht="15.75" hidden="1" thickBot="1" x14ac:dyDescent="0.3">
      <c r="B70" s="1479" t="s">
        <v>434</v>
      </c>
      <c r="C70" s="1477"/>
      <c r="D70" s="1489" t="e">
        <f>D67/C67-1</f>
        <v>#DIV/0!</v>
      </c>
      <c r="E70" s="1489" t="e">
        <f t="shared" ref="E70:F71" si="8">E67/D67-1</f>
        <v>#DIV/0!</v>
      </c>
      <c r="F70" s="1489" t="e">
        <f t="shared" si="8"/>
        <v>#DIV/0!</v>
      </c>
    </row>
    <row r="71" spans="2:6" ht="15.75" hidden="1" thickBot="1" x14ac:dyDescent="0.3">
      <c r="B71" s="1479" t="s">
        <v>47</v>
      </c>
      <c r="C71" s="1477"/>
      <c r="D71" s="1489" t="e">
        <f>D68/C68-1</f>
        <v>#DIV/0!</v>
      </c>
      <c r="E71" s="1489" t="e">
        <f t="shared" si="8"/>
        <v>#DIV/0!</v>
      </c>
      <c r="F71" s="1489" t="e">
        <f t="shared" si="8"/>
        <v>#DIV/0!</v>
      </c>
    </row>
    <row r="72" spans="2:6" ht="24.75" hidden="1" customHeight="1" thickBot="1" x14ac:dyDescent="0.3">
      <c r="B72" s="3136" t="s">
        <v>674</v>
      </c>
      <c r="C72" s="3137"/>
      <c r="D72" s="3137"/>
      <c r="E72" s="3137"/>
      <c r="F72" s="3138"/>
    </row>
    <row r="73" spans="2:6" ht="12.75" hidden="1" customHeight="1" x14ac:dyDescent="0.25">
      <c r="B73" s="3107"/>
      <c r="C73" s="1476">
        <v>2018</v>
      </c>
      <c r="D73" s="1476">
        <v>2019</v>
      </c>
      <c r="E73" s="1476">
        <v>2024</v>
      </c>
      <c r="F73" s="1476">
        <v>2025</v>
      </c>
    </row>
    <row r="74" spans="2:6" ht="9" hidden="1" customHeight="1" thickBot="1" x14ac:dyDescent="0.3">
      <c r="B74" s="3108"/>
      <c r="C74" s="1486" t="s">
        <v>22</v>
      </c>
      <c r="D74" s="1486" t="s">
        <v>23</v>
      </c>
      <c r="E74" s="1486" t="s">
        <v>23</v>
      </c>
      <c r="F74" s="1486" t="s">
        <v>23</v>
      </c>
    </row>
    <row r="75" spans="2:6" ht="24.75" hidden="1" customHeight="1" thickBot="1" x14ac:dyDescent="0.3">
      <c r="B75" s="1491" t="s">
        <v>436</v>
      </c>
      <c r="C75" s="1492"/>
      <c r="D75" s="1492"/>
      <c r="E75" s="1492"/>
      <c r="F75" s="1492"/>
    </row>
    <row r="76" spans="2:6" ht="38.25" hidden="1" customHeight="1" thickBot="1" x14ac:dyDescent="0.3">
      <c r="B76" s="1493" t="s">
        <v>437</v>
      </c>
      <c r="C76" s="1495"/>
      <c r="D76" s="1501"/>
      <c r="E76" s="1501"/>
      <c r="F76" s="1501"/>
    </row>
    <row r="77" spans="2:6" ht="24.75" hidden="1" customHeight="1" thickBot="1" x14ac:dyDescent="0.3">
      <c r="B77" s="1493" t="s">
        <v>438</v>
      </c>
      <c r="C77" s="1495"/>
      <c r="D77" s="1501"/>
      <c r="E77" s="1501"/>
      <c r="F77" s="1501"/>
    </row>
    <row r="78" spans="2:6" ht="24.75" hidden="1" customHeight="1" thickBot="1" x14ac:dyDescent="0.3">
      <c r="B78" s="1491" t="s">
        <v>478</v>
      </c>
      <c r="C78" s="1492"/>
      <c r="D78" s="1492"/>
      <c r="E78" s="1492"/>
      <c r="F78" s="1492"/>
    </row>
    <row r="79" spans="2:6" ht="15.75" hidden="1" thickBot="1" x14ac:dyDescent="0.3">
      <c r="B79" s="1493" t="s">
        <v>437</v>
      </c>
      <c r="C79" s="1495"/>
      <c r="D79" s="1492"/>
      <c r="E79" s="1492"/>
      <c r="F79" s="1492"/>
    </row>
    <row r="80" spans="2:6" ht="15.75" hidden="1" thickBot="1" x14ac:dyDescent="0.3">
      <c r="B80" s="1493" t="s">
        <v>438</v>
      </c>
      <c r="C80" s="1495"/>
      <c r="D80" s="1492"/>
      <c r="E80" s="1492"/>
      <c r="F80" s="1492"/>
    </row>
    <row r="81" spans="2:6" ht="24.75" hidden="1" customHeight="1" thickBot="1" x14ac:dyDescent="0.3">
      <c r="B81" s="1491" t="s">
        <v>440</v>
      </c>
      <c r="C81" s="1495">
        <v>0</v>
      </c>
      <c r="D81" s="1492">
        <v>0</v>
      </c>
      <c r="E81" s="1492">
        <v>0</v>
      </c>
      <c r="F81" s="1492">
        <v>0</v>
      </c>
    </row>
    <row r="82" spans="2:6" ht="15.75" hidden="1" thickBot="1" x14ac:dyDescent="0.3">
      <c r="B82" s="1493" t="s">
        <v>437</v>
      </c>
      <c r="C82" s="1495"/>
      <c r="D82" s="1492"/>
      <c r="E82" s="1492"/>
      <c r="F82" s="1492"/>
    </row>
    <row r="83" spans="2:6" ht="15.75" hidden="1" thickBot="1" x14ac:dyDescent="0.3">
      <c r="B83" s="1493" t="s">
        <v>438</v>
      </c>
      <c r="C83" s="1495"/>
      <c r="D83" s="1492"/>
      <c r="E83" s="1492"/>
      <c r="F83" s="1492"/>
    </row>
    <row r="84" spans="2:6" ht="15.75" hidden="1" thickBot="1" x14ac:dyDescent="0.3">
      <c r="B84" s="1491" t="s">
        <v>441</v>
      </c>
      <c r="C84" s="1495"/>
      <c r="D84" s="1492"/>
      <c r="E84" s="1492"/>
      <c r="F84" s="1492"/>
    </row>
    <row r="85" spans="2:6" ht="15.75" hidden="1" thickBot="1" x14ac:dyDescent="0.3">
      <c r="B85" s="1493" t="s">
        <v>437</v>
      </c>
      <c r="C85" s="1495"/>
      <c r="D85" s="1492"/>
      <c r="E85" s="1492"/>
      <c r="F85" s="1492"/>
    </row>
    <row r="86" spans="2:6" ht="15.75" hidden="1" thickBot="1" x14ac:dyDescent="0.3">
      <c r="B86" s="1493" t="s">
        <v>438</v>
      </c>
      <c r="C86" s="1495"/>
      <c r="D86" s="1492"/>
      <c r="E86" s="1492"/>
      <c r="F86" s="1492"/>
    </row>
    <row r="87" spans="2:6" ht="15.75" hidden="1" thickBot="1" x14ac:dyDescent="0.3">
      <c r="B87" s="1491" t="s">
        <v>442</v>
      </c>
      <c r="C87" s="1495"/>
      <c r="D87" s="1492"/>
      <c r="E87" s="1492"/>
      <c r="F87" s="1492"/>
    </row>
    <row r="88" spans="2:6" ht="15.75" hidden="1" thickBot="1" x14ac:dyDescent="0.3">
      <c r="B88" s="1493" t="s">
        <v>437</v>
      </c>
      <c r="C88" s="1495"/>
      <c r="D88" s="1492"/>
      <c r="E88" s="1492"/>
      <c r="F88" s="1492"/>
    </row>
    <row r="89" spans="2:6" ht="15.75" hidden="1" thickBot="1" x14ac:dyDescent="0.3">
      <c r="B89" s="1493" t="s">
        <v>438</v>
      </c>
      <c r="C89" s="1495"/>
      <c r="D89" s="1492"/>
      <c r="E89" s="1492"/>
      <c r="F89" s="1492"/>
    </row>
    <row r="90" spans="2:6" ht="15.75" hidden="1" thickBot="1" x14ac:dyDescent="0.3">
      <c r="B90" s="1491" t="s">
        <v>443</v>
      </c>
      <c r="C90" s="1495"/>
      <c r="D90" s="1492"/>
      <c r="E90" s="1492"/>
      <c r="F90" s="1492"/>
    </row>
    <row r="91" spans="2:6" ht="15.75" hidden="1" thickBot="1" x14ac:dyDescent="0.3">
      <c r="B91" s="1493" t="s">
        <v>437</v>
      </c>
      <c r="C91" s="1495"/>
      <c r="D91" s="1492"/>
      <c r="E91" s="1492"/>
      <c r="F91" s="1492"/>
    </row>
    <row r="92" spans="2:6" ht="15.75" hidden="1" thickBot="1" x14ac:dyDescent="0.3">
      <c r="B92" s="1493" t="s">
        <v>438</v>
      </c>
      <c r="C92" s="1495"/>
      <c r="D92" s="1492"/>
      <c r="E92" s="1492"/>
      <c r="F92" s="1492"/>
    </row>
    <row r="93" spans="2:6" ht="24.75" hidden="1" thickBot="1" x14ac:dyDescent="0.3">
      <c r="B93" s="1491" t="s">
        <v>444</v>
      </c>
      <c r="C93" s="1495"/>
      <c r="D93" s="1492"/>
      <c r="E93" s="1492"/>
      <c r="F93" s="1492"/>
    </row>
    <row r="94" spans="2:6" ht="15.75" hidden="1" thickBot="1" x14ac:dyDescent="0.3">
      <c r="B94" s="1493" t="s">
        <v>437</v>
      </c>
      <c r="C94" s="1495"/>
      <c r="D94" s="1492"/>
      <c r="E94" s="1492"/>
      <c r="F94" s="1492"/>
    </row>
    <row r="95" spans="2:6" ht="15.75" hidden="1" thickBot="1" x14ac:dyDescent="0.3">
      <c r="B95" s="1493" t="s">
        <v>438</v>
      </c>
      <c r="C95" s="1495"/>
      <c r="D95" s="1492"/>
      <c r="E95" s="1492"/>
      <c r="F95" s="1492"/>
    </row>
    <row r="96" spans="2:6" ht="15.75" hidden="1" thickBot="1" x14ac:dyDescent="0.3">
      <c r="B96" s="1502" t="s">
        <v>445</v>
      </c>
      <c r="C96" s="1495">
        <f>C93+C90+C87+C84+C81+C78+C75</f>
        <v>0</v>
      </c>
      <c r="D96" s="1495">
        <f t="shared" ref="D96:F96" si="9">D93+D90+D87+D84+D81+D78+D75</f>
        <v>0</v>
      </c>
      <c r="E96" s="1495">
        <f t="shared" si="9"/>
        <v>0</v>
      </c>
      <c r="F96" s="1495">
        <f t="shared" si="9"/>
        <v>0</v>
      </c>
    </row>
    <row r="97" spans="2:6" ht="17.25" hidden="1" customHeight="1" thickBot="1" x14ac:dyDescent="0.3">
      <c r="B97" s="1498" t="s">
        <v>482</v>
      </c>
      <c r="C97" s="1499">
        <f>IF(C96-C67=0,0,"Error")</f>
        <v>0</v>
      </c>
      <c r="D97" s="1499">
        <f>IF(D96-D67=0,0,"Error")</f>
        <v>0</v>
      </c>
      <c r="E97" s="1499">
        <f>IF(E96-E67=0,0,"Error")</f>
        <v>0</v>
      </c>
      <c r="F97" s="1499">
        <f>IF(F96-F67=0,0,"Error")</f>
        <v>0</v>
      </c>
    </row>
    <row r="98" spans="2:6" ht="15.75" hidden="1" thickBot="1" x14ac:dyDescent="0.3">
      <c r="B98" s="1500" t="s">
        <v>675</v>
      </c>
      <c r="C98" s="3130"/>
      <c r="D98" s="3131"/>
      <c r="E98" s="3131"/>
      <c r="F98" s="3132"/>
    </row>
    <row r="99" spans="2:6" ht="26.25" hidden="1" customHeight="1" thickBot="1" x14ac:dyDescent="0.3">
      <c r="B99" s="1479" t="s">
        <v>427</v>
      </c>
      <c r="C99" s="3112"/>
      <c r="D99" s="3113"/>
      <c r="E99" s="3113"/>
      <c r="F99" s="3114"/>
    </row>
    <row r="100" spans="2:6" ht="15.75" hidden="1" thickBot="1" x14ac:dyDescent="0.3">
      <c r="B100" s="1479" t="s">
        <v>21</v>
      </c>
      <c r="C100" s="3133"/>
      <c r="D100" s="3134"/>
      <c r="E100" s="3134"/>
      <c r="F100" s="3135"/>
    </row>
    <row r="101" spans="2:6" ht="12.75" hidden="1" customHeight="1" x14ac:dyDescent="0.25">
      <c r="B101" s="3107"/>
      <c r="C101" s="1476">
        <v>2018</v>
      </c>
      <c r="D101" s="1476">
        <v>2019</v>
      </c>
      <c r="E101" s="1476">
        <v>2024</v>
      </c>
      <c r="F101" s="1476">
        <v>2025</v>
      </c>
    </row>
    <row r="102" spans="2:6" ht="9" hidden="1" customHeight="1" thickBot="1" x14ac:dyDescent="0.3">
      <c r="B102" s="3108"/>
      <c r="C102" s="1486" t="s">
        <v>22</v>
      </c>
      <c r="D102" s="1486" t="s">
        <v>23</v>
      </c>
      <c r="E102" s="1486" t="s">
        <v>23</v>
      </c>
      <c r="F102" s="1486" t="s">
        <v>23</v>
      </c>
    </row>
    <row r="103" spans="2:6" ht="15.75" hidden="1" thickBot="1" x14ac:dyDescent="0.3">
      <c r="B103" s="1479" t="s">
        <v>33</v>
      </c>
      <c r="C103" s="1503"/>
      <c r="D103" s="1503"/>
      <c r="E103" s="1503"/>
      <c r="F103" s="1503"/>
    </row>
    <row r="104" spans="2:6" ht="15.75" hidden="1" thickBot="1" x14ac:dyDescent="0.3">
      <c r="B104" s="1479" t="s">
        <v>431</v>
      </c>
      <c r="C104" s="1488">
        <f>C133</f>
        <v>0</v>
      </c>
      <c r="D104" s="1488">
        <f t="shared" ref="D104:F104" si="10">D133</f>
        <v>0</v>
      </c>
      <c r="E104" s="1488">
        <f t="shared" si="10"/>
        <v>0</v>
      </c>
      <c r="F104" s="1488">
        <f t="shared" si="10"/>
        <v>0</v>
      </c>
    </row>
    <row r="105" spans="2:6" ht="15.75" hidden="1" thickBot="1" x14ac:dyDescent="0.3">
      <c r="B105" s="1479" t="s">
        <v>432</v>
      </c>
      <c r="C105" s="1488" t="e">
        <f>C104/C103</f>
        <v>#DIV/0!</v>
      </c>
      <c r="D105" s="1488" t="e">
        <f>D104/D103</f>
        <v>#DIV/0!</v>
      </c>
      <c r="E105" s="1488" t="e">
        <f>E104/E103</f>
        <v>#DIV/0!</v>
      </c>
      <c r="F105" s="1488" t="e">
        <f>F104/F103</f>
        <v>#DIV/0!</v>
      </c>
    </row>
    <row r="106" spans="2:6" ht="15.75" hidden="1" thickBot="1" x14ac:dyDescent="0.3">
      <c r="B106" s="1479" t="s">
        <v>433</v>
      </c>
      <c r="C106" s="1477"/>
      <c r="D106" s="1489" t="e">
        <f>D103/C103-1</f>
        <v>#DIV/0!</v>
      </c>
      <c r="E106" s="1489" t="e">
        <f>E103/D103-1</f>
        <v>#DIV/0!</v>
      </c>
      <c r="F106" s="1489" t="e">
        <f>F103/E103-1</f>
        <v>#DIV/0!</v>
      </c>
    </row>
    <row r="107" spans="2:6" ht="15.75" hidden="1" thickBot="1" x14ac:dyDescent="0.3">
      <c r="B107" s="1479" t="s">
        <v>434</v>
      </c>
      <c r="C107" s="1477"/>
      <c r="D107" s="1489" t="e">
        <f>D104/C104-1</f>
        <v>#DIV/0!</v>
      </c>
      <c r="E107" s="1489" t="e">
        <f t="shared" ref="E107:F108" si="11">E104/D104-1</f>
        <v>#DIV/0!</v>
      </c>
      <c r="F107" s="1489" t="e">
        <f t="shared" si="11"/>
        <v>#DIV/0!</v>
      </c>
    </row>
    <row r="108" spans="2:6" ht="15.75" hidden="1" thickBot="1" x14ac:dyDescent="0.3">
      <c r="B108" s="1479" t="s">
        <v>47</v>
      </c>
      <c r="C108" s="1477"/>
      <c r="D108" s="1489" t="e">
        <f>D105/C105-1</f>
        <v>#DIV/0!</v>
      </c>
      <c r="E108" s="1489" t="e">
        <f t="shared" si="11"/>
        <v>#DIV/0!</v>
      </c>
      <c r="F108" s="1489" t="e">
        <f t="shared" si="11"/>
        <v>#DIV/0!</v>
      </c>
    </row>
    <row r="109" spans="2:6" ht="24.75" hidden="1" customHeight="1" thickBot="1" x14ac:dyDescent="0.3">
      <c r="B109" s="3136" t="s">
        <v>674</v>
      </c>
      <c r="C109" s="3137"/>
      <c r="D109" s="3137"/>
      <c r="E109" s="3137"/>
      <c r="F109" s="3138"/>
    </row>
    <row r="110" spans="2:6" ht="12.75" hidden="1" customHeight="1" x14ac:dyDescent="0.25">
      <c r="B110" s="3107"/>
      <c r="C110" s="1476">
        <v>2018</v>
      </c>
      <c r="D110" s="1476">
        <v>2019</v>
      </c>
      <c r="E110" s="1476">
        <v>2024</v>
      </c>
      <c r="F110" s="1476">
        <v>2025</v>
      </c>
    </row>
    <row r="111" spans="2:6" ht="9" hidden="1" customHeight="1" thickBot="1" x14ac:dyDescent="0.3">
      <c r="B111" s="3108"/>
      <c r="C111" s="1486" t="s">
        <v>22</v>
      </c>
      <c r="D111" s="1486" t="s">
        <v>23</v>
      </c>
      <c r="E111" s="1486" t="s">
        <v>23</v>
      </c>
      <c r="F111" s="1486" t="s">
        <v>23</v>
      </c>
    </row>
    <row r="112" spans="2:6" ht="24.75" hidden="1" customHeight="1" thickBot="1" x14ac:dyDescent="0.3">
      <c r="B112" s="1491" t="s">
        <v>436</v>
      </c>
      <c r="C112" s="1492"/>
      <c r="D112" s="1492"/>
      <c r="E112" s="1492"/>
      <c r="F112" s="1492"/>
    </row>
    <row r="113" spans="2:6" ht="15.75" hidden="1" thickBot="1" x14ac:dyDescent="0.3">
      <c r="B113" s="1493" t="s">
        <v>437</v>
      </c>
      <c r="C113" s="1495"/>
      <c r="D113" s="1501"/>
      <c r="E113" s="1501"/>
      <c r="F113" s="1501"/>
    </row>
    <row r="114" spans="2:6" ht="15.75" hidden="1" thickBot="1" x14ac:dyDescent="0.3">
      <c r="B114" s="1493" t="s">
        <v>438</v>
      </c>
      <c r="C114" s="1495"/>
      <c r="D114" s="1501"/>
      <c r="E114" s="1501"/>
      <c r="F114" s="1501"/>
    </row>
    <row r="115" spans="2:6" ht="24.75" hidden="1" customHeight="1" thickBot="1" x14ac:dyDescent="0.3">
      <c r="B115" s="1491" t="s">
        <v>478</v>
      </c>
      <c r="C115" s="1492"/>
      <c r="D115" s="1492"/>
      <c r="E115" s="1492"/>
      <c r="F115" s="1492"/>
    </row>
    <row r="116" spans="2:6" ht="15.75" hidden="1" thickBot="1" x14ac:dyDescent="0.3">
      <c r="B116" s="1493" t="s">
        <v>437</v>
      </c>
      <c r="C116" s="1495"/>
      <c r="D116" s="1492"/>
      <c r="E116" s="1492"/>
      <c r="F116" s="1492"/>
    </row>
    <row r="117" spans="2:6" ht="15.75" hidden="1" thickBot="1" x14ac:dyDescent="0.3">
      <c r="B117" s="1493" t="s">
        <v>438</v>
      </c>
      <c r="C117" s="1495"/>
      <c r="D117" s="1492"/>
      <c r="E117" s="1492"/>
      <c r="F117" s="1492"/>
    </row>
    <row r="118" spans="2:6" ht="24.75" hidden="1" customHeight="1" thickBot="1" x14ac:dyDescent="0.3">
      <c r="B118" s="1491" t="s">
        <v>440</v>
      </c>
      <c r="C118" s="1495">
        <v>0</v>
      </c>
      <c r="D118" s="1492">
        <v>0</v>
      </c>
      <c r="E118" s="1492">
        <v>0</v>
      </c>
      <c r="F118" s="1492">
        <v>0</v>
      </c>
    </row>
    <row r="119" spans="2:6" ht="15.75" hidden="1" thickBot="1" x14ac:dyDescent="0.3">
      <c r="B119" s="1493" t="s">
        <v>437</v>
      </c>
      <c r="C119" s="1495"/>
      <c r="D119" s="1492"/>
      <c r="E119" s="1492"/>
      <c r="F119" s="1492"/>
    </row>
    <row r="120" spans="2:6" ht="15.75" hidden="1" thickBot="1" x14ac:dyDescent="0.3">
      <c r="B120" s="1493" t="s">
        <v>438</v>
      </c>
      <c r="C120" s="1495"/>
      <c r="D120" s="1492"/>
      <c r="E120" s="1492"/>
      <c r="F120" s="1492"/>
    </row>
    <row r="121" spans="2:6" ht="15.75" hidden="1" thickBot="1" x14ac:dyDescent="0.3">
      <c r="B121" s="1491" t="s">
        <v>441</v>
      </c>
      <c r="C121" s="1495"/>
      <c r="D121" s="1492"/>
      <c r="E121" s="1492"/>
      <c r="F121" s="1492"/>
    </row>
    <row r="122" spans="2:6" ht="15.75" hidden="1" thickBot="1" x14ac:dyDescent="0.3">
      <c r="B122" s="1493" t="s">
        <v>437</v>
      </c>
      <c r="C122" s="1495"/>
      <c r="D122" s="1492"/>
      <c r="E122" s="1492"/>
      <c r="F122" s="1492"/>
    </row>
    <row r="123" spans="2:6" ht="15.75" hidden="1" thickBot="1" x14ac:dyDescent="0.3">
      <c r="B123" s="1493" t="s">
        <v>438</v>
      </c>
      <c r="C123" s="1495"/>
      <c r="D123" s="1492"/>
      <c r="E123" s="1492"/>
      <c r="F123" s="1492"/>
    </row>
    <row r="124" spans="2:6" ht="15.75" hidden="1" thickBot="1" x14ac:dyDescent="0.3">
      <c r="B124" s="1491" t="s">
        <v>442</v>
      </c>
      <c r="C124" s="1495"/>
      <c r="D124" s="1492"/>
      <c r="E124" s="1492"/>
      <c r="F124" s="1492"/>
    </row>
    <row r="125" spans="2:6" ht="15.75" hidden="1" thickBot="1" x14ac:dyDescent="0.3">
      <c r="B125" s="1493" t="s">
        <v>437</v>
      </c>
      <c r="C125" s="1495"/>
      <c r="D125" s="1492"/>
      <c r="E125" s="1492"/>
      <c r="F125" s="1492"/>
    </row>
    <row r="126" spans="2:6" ht="15" hidden="1" customHeight="1" thickBot="1" x14ac:dyDescent="0.3">
      <c r="B126" s="1493" t="s">
        <v>438</v>
      </c>
      <c r="C126" s="1495"/>
      <c r="D126" s="1492"/>
      <c r="E126" s="1492"/>
      <c r="F126" s="1492"/>
    </row>
    <row r="127" spans="2:6" ht="15.75" hidden="1" thickBot="1" x14ac:dyDescent="0.3">
      <c r="B127" s="1491" t="s">
        <v>443</v>
      </c>
      <c r="C127" s="1495">
        <v>0</v>
      </c>
      <c r="D127" s="1492">
        <v>0</v>
      </c>
      <c r="E127" s="1492">
        <v>0</v>
      </c>
      <c r="F127" s="1492">
        <v>0</v>
      </c>
    </row>
    <row r="128" spans="2:6" ht="15.75" hidden="1" thickBot="1" x14ac:dyDescent="0.3">
      <c r="B128" s="1493" t="s">
        <v>437</v>
      </c>
      <c r="C128" s="1495"/>
      <c r="D128" s="1492"/>
      <c r="E128" s="1492"/>
      <c r="F128" s="1492"/>
    </row>
    <row r="129" spans="2:11" ht="15.75" hidden="1" thickBot="1" x14ac:dyDescent="0.3">
      <c r="B129" s="1493" t="s">
        <v>438</v>
      </c>
      <c r="C129" s="1495"/>
      <c r="D129" s="1492"/>
      <c r="E129" s="1492"/>
      <c r="F129" s="1492"/>
    </row>
    <row r="130" spans="2:11" ht="24.75" hidden="1" thickBot="1" x14ac:dyDescent="0.3">
      <c r="B130" s="1491" t="s">
        <v>444</v>
      </c>
      <c r="C130" s="1495"/>
      <c r="D130" s="1492"/>
      <c r="E130" s="1492"/>
      <c r="F130" s="1492"/>
    </row>
    <row r="131" spans="2:11" ht="15.75" hidden="1" thickBot="1" x14ac:dyDescent="0.3">
      <c r="B131" s="1493" t="s">
        <v>437</v>
      </c>
      <c r="C131" s="1495"/>
      <c r="D131" s="1492"/>
      <c r="E131" s="1492"/>
      <c r="F131" s="1492"/>
    </row>
    <row r="132" spans="2:11" ht="15.75" hidden="1" thickBot="1" x14ac:dyDescent="0.3">
      <c r="B132" s="1493" t="s">
        <v>438</v>
      </c>
      <c r="C132" s="1495"/>
      <c r="D132" s="1492"/>
      <c r="E132" s="1492"/>
      <c r="F132" s="1492"/>
    </row>
    <row r="133" spans="2:11" ht="15.75" hidden="1" thickBot="1" x14ac:dyDescent="0.3">
      <c r="B133" s="1502" t="s">
        <v>445</v>
      </c>
      <c r="C133" s="1495">
        <f>C130+C127+C124+C121+C118+C115+C112</f>
        <v>0</v>
      </c>
      <c r="D133" s="1495">
        <f t="shared" ref="D133:F133" si="12">D130+D127+D124+D121+D118+D115+D112</f>
        <v>0</v>
      </c>
      <c r="E133" s="1495">
        <f t="shared" si="12"/>
        <v>0</v>
      </c>
      <c r="F133" s="1495">
        <f t="shared" si="12"/>
        <v>0</v>
      </c>
    </row>
    <row r="134" spans="2:11" ht="17.25" hidden="1" customHeight="1" thickBot="1" x14ac:dyDescent="0.3">
      <c r="B134" s="1498" t="s">
        <v>482</v>
      </c>
      <c r="C134" s="1499">
        <f>IF(C133-C104=0,0,"Error")</f>
        <v>0</v>
      </c>
      <c r="D134" s="1499">
        <f>IF(D133-D104=0,0,"Error")</f>
        <v>0</v>
      </c>
      <c r="E134" s="1499">
        <f>IF(E133-E104=0,0,"Error")</f>
        <v>0</v>
      </c>
      <c r="F134" s="1499">
        <f>IF(F133-F104=0,0,"Error")</f>
        <v>0</v>
      </c>
    </row>
    <row r="135" spans="2:11" ht="18.75" customHeight="1" thickBot="1" x14ac:dyDescent="0.3">
      <c r="B135" s="1485" t="s">
        <v>502</v>
      </c>
      <c r="C135" s="3142" t="s">
        <v>2724</v>
      </c>
      <c r="D135" s="3131"/>
      <c r="E135" s="3131"/>
      <c r="F135" s="3132"/>
    </row>
    <row r="136" spans="2:11" ht="31.5" customHeight="1" thickBot="1" x14ac:dyDescent="0.3">
      <c r="B136" s="1479" t="s">
        <v>427</v>
      </c>
      <c r="C136" s="3143" t="s">
        <v>2725</v>
      </c>
      <c r="D136" s="3144"/>
      <c r="E136" s="3144"/>
      <c r="F136" s="3145"/>
    </row>
    <row r="137" spans="2:11" ht="15.75" thickBot="1" x14ac:dyDescent="0.3">
      <c r="B137" s="1479" t="s">
        <v>21</v>
      </c>
      <c r="C137" s="3133" t="s">
        <v>2726</v>
      </c>
      <c r="D137" s="3134"/>
      <c r="E137" s="3134"/>
      <c r="F137" s="3135"/>
    </row>
    <row r="138" spans="2:11" ht="12.75" customHeight="1" x14ac:dyDescent="0.25">
      <c r="B138" s="3107"/>
      <c r="C138" s="1476">
        <v>2023</v>
      </c>
      <c r="D138" s="1476">
        <v>2024</v>
      </c>
      <c r="E138" s="1476">
        <v>2025</v>
      </c>
      <c r="F138" s="1476">
        <v>2026</v>
      </c>
    </row>
    <row r="139" spans="2:11" ht="9" customHeight="1" thickBot="1" x14ac:dyDescent="0.3">
      <c r="B139" s="3108"/>
      <c r="C139" s="1486" t="s">
        <v>22</v>
      </c>
      <c r="D139" s="1486" t="s">
        <v>23</v>
      </c>
      <c r="E139" s="1486" t="s">
        <v>23</v>
      </c>
      <c r="F139" s="1486" t="s">
        <v>23</v>
      </c>
    </row>
    <row r="140" spans="2:11" ht="15.75" thickBot="1" x14ac:dyDescent="0.3">
      <c r="B140" s="1479" t="s">
        <v>33</v>
      </c>
      <c r="C140" s="1488">
        <v>1</v>
      </c>
      <c r="D140" s="1488">
        <v>1</v>
      </c>
      <c r="E140" s="1488">
        <v>1</v>
      </c>
      <c r="F140" s="1488">
        <v>1</v>
      </c>
    </row>
    <row r="141" spans="2:11" ht="15.75" thickBot="1" x14ac:dyDescent="0.3">
      <c r="B141" s="1479" t="s">
        <v>431</v>
      </c>
      <c r="C141" s="1488">
        <v>2200000</v>
      </c>
      <c r="D141" s="1488">
        <f>D170</f>
        <v>2200000</v>
      </c>
      <c r="E141" s="1488">
        <f t="shared" ref="E141:F141" si="13">E170</f>
        <v>2200000</v>
      </c>
      <c r="F141" s="1488">
        <f t="shared" si="13"/>
        <v>2200000</v>
      </c>
    </row>
    <row r="142" spans="2:11" ht="15.75" thickBot="1" x14ac:dyDescent="0.3">
      <c r="B142" s="1479" t="s">
        <v>432</v>
      </c>
      <c r="C142" s="1488">
        <v>2200000</v>
      </c>
      <c r="D142" s="1488">
        <f t="shared" ref="D142:F142" si="14">D141/D140</f>
        <v>2200000</v>
      </c>
      <c r="E142" s="1488">
        <f t="shared" si="14"/>
        <v>2200000</v>
      </c>
      <c r="F142" s="1488">
        <f t="shared" si="14"/>
        <v>2200000</v>
      </c>
    </row>
    <row r="143" spans="2:11" ht="15.75" thickBot="1" x14ac:dyDescent="0.3">
      <c r="B143" s="1479" t="s">
        <v>433</v>
      </c>
      <c r="C143" s="1477" t="s">
        <v>499</v>
      </c>
      <c r="D143" s="1489">
        <f>D140/C140-1</f>
        <v>0</v>
      </c>
      <c r="E143" s="1489">
        <f t="shared" ref="E143:F145" si="15">E140/D140-1</f>
        <v>0</v>
      </c>
      <c r="F143" s="1489">
        <f t="shared" si="15"/>
        <v>0</v>
      </c>
      <c r="H143" s="1490"/>
      <c r="I143" s="1490"/>
      <c r="J143" s="1490"/>
      <c r="K143" s="1490"/>
    </row>
    <row r="144" spans="2:11" ht="15.75" thickBot="1" x14ac:dyDescent="0.3">
      <c r="B144" s="1479" t="s">
        <v>434</v>
      </c>
      <c r="C144" s="1477" t="s">
        <v>499</v>
      </c>
      <c r="D144" s="1489">
        <f>D141/C141-1</f>
        <v>0</v>
      </c>
      <c r="E144" s="1489">
        <f t="shared" si="15"/>
        <v>0</v>
      </c>
      <c r="F144" s="1489">
        <f t="shared" si="15"/>
        <v>0</v>
      </c>
    </row>
    <row r="145" spans="2:6" ht="15.75" thickBot="1" x14ac:dyDescent="0.3">
      <c r="B145" s="1479" t="s">
        <v>47</v>
      </c>
      <c r="C145" s="1477" t="s">
        <v>499</v>
      </c>
      <c r="D145" s="1489">
        <f>D142/C142-1</f>
        <v>0</v>
      </c>
      <c r="E145" s="1489">
        <f t="shared" si="15"/>
        <v>0</v>
      </c>
      <c r="F145" s="1489">
        <f t="shared" si="15"/>
        <v>0</v>
      </c>
    </row>
    <row r="146" spans="2:6" ht="15.75" thickBot="1" x14ac:dyDescent="0.3">
      <c r="B146" s="3136" t="s">
        <v>627</v>
      </c>
      <c r="C146" s="3137"/>
      <c r="D146" s="3137"/>
      <c r="E146" s="3137"/>
      <c r="F146" s="3138"/>
    </row>
    <row r="147" spans="2:6" ht="12.75" customHeight="1" x14ac:dyDescent="0.25">
      <c r="B147" s="3107"/>
      <c r="C147" s="1476">
        <v>2023</v>
      </c>
      <c r="D147" s="1476">
        <v>2024</v>
      </c>
      <c r="E147" s="1476">
        <v>2025</v>
      </c>
      <c r="F147" s="1476">
        <v>2026</v>
      </c>
    </row>
    <row r="148" spans="2:6" ht="9" customHeight="1" thickBot="1" x14ac:dyDescent="0.3">
      <c r="B148" s="3108"/>
      <c r="C148" s="1486" t="s">
        <v>22</v>
      </c>
      <c r="D148" s="1486" t="s">
        <v>23</v>
      </c>
      <c r="E148" s="1486" t="s">
        <v>23</v>
      </c>
      <c r="F148" s="1486" t="s">
        <v>23</v>
      </c>
    </row>
    <row r="149" spans="2:6" ht="15.75" thickBot="1" x14ac:dyDescent="0.3">
      <c r="B149" s="1491" t="s">
        <v>436</v>
      </c>
      <c r="C149" s="1492"/>
      <c r="D149" s="1492">
        <f>D150+D151</f>
        <v>0</v>
      </c>
      <c r="E149" s="1492">
        <f t="shared" ref="E149:F149" si="16">E150+E151</f>
        <v>0</v>
      </c>
      <c r="F149" s="1492">
        <f t="shared" si="16"/>
        <v>0</v>
      </c>
    </row>
    <row r="150" spans="2:6" ht="15.75" thickBot="1" x14ac:dyDescent="0.3">
      <c r="B150" s="1493" t="s">
        <v>437</v>
      </c>
      <c r="C150" s="1494"/>
      <c r="D150" s="1494"/>
      <c r="E150" s="1494"/>
      <c r="F150" s="1494"/>
    </row>
    <row r="151" spans="2:6" ht="15.75" thickBot="1" x14ac:dyDescent="0.3">
      <c r="B151" s="1493" t="s">
        <v>438</v>
      </c>
      <c r="C151" s="1495"/>
      <c r="D151" s="1495"/>
      <c r="E151" s="1495"/>
      <c r="F151" s="1495"/>
    </row>
    <row r="152" spans="2:6" ht="24.75" thickBot="1" x14ac:dyDescent="0.3">
      <c r="B152" s="1491" t="s">
        <v>478</v>
      </c>
      <c r="C152" s="1492"/>
      <c r="D152" s="1492">
        <f>D153+D154</f>
        <v>0</v>
      </c>
      <c r="E152" s="1492">
        <f t="shared" ref="E152:F152" si="17">E153+E154</f>
        <v>0</v>
      </c>
      <c r="F152" s="1492">
        <f t="shared" si="17"/>
        <v>0</v>
      </c>
    </row>
    <row r="153" spans="2:6" ht="15.75" thickBot="1" x14ac:dyDescent="0.3">
      <c r="B153" s="1493" t="s">
        <v>437</v>
      </c>
      <c r="C153" s="1494"/>
      <c r="D153" s="1492"/>
      <c r="E153" s="1492"/>
      <c r="F153" s="1492"/>
    </row>
    <row r="154" spans="2:6" ht="15.75" thickBot="1" x14ac:dyDescent="0.3">
      <c r="B154" s="1493" t="s">
        <v>438</v>
      </c>
      <c r="C154" s="1495"/>
      <c r="D154" s="1492"/>
      <c r="E154" s="1492"/>
      <c r="F154" s="1492"/>
    </row>
    <row r="155" spans="2:6" ht="15.75" thickBot="1" x14ac:dyDescent="0.3">
      <c r="B155" s="1491" t="s">
        <v>440</v>
      </c>
      <c r="C155" s="1492">
        <v>2200000</v>
      </c>
      <c r="D155" s="1492">
        <f>D156+D157</f>
        <v>2200000</v>
      </c>
      <c r="E155" s="1492">
        <f t="shared" ref="E155:F155" si="18">E156+E157</f>
        <v>2200000</v>
      </c>
      <c r="F155" s="1492">
        <f t="shared" si="18"/>
        <v>2200000</v>
      </c>
    </row>
    <row r="156" spans="2:6" ht="15.75" thickBot="1" x14ac:dyDescent="0.3">
      <c r="B156" s="1493" t="s">
        <v>437</v>
      </c>
      <c r="C156" s="1494">
        <v>2200000</v>
      </c>
      <c r="D156" s="1492">
        <v>2200000</v>
      </c>
      <c r="E156" s="1492">
        <v>2200000</v>
      </c>
      <c r="F156" s="1492">
        <v>2200000</v>
      </c>
    </row>
    <row r="157" spans="2:6" ht="15.75" thickBot="1" x14ac:dyDescent="0.3">
      <c r="B157" s="1493" t="s">
        <v>438</v>
      </c>
      <c r="C157" s="1495"/>
      <c r="D157" s="1492"/>
      <c r="E157" s="1492"/>
      <c r="F157" s="1492"/>
    </row>
    <row r="158" spans="2:6" ht="15.75" thickBot="1" x14ac:dyDescent="0.3">
      <c r="B158" s="1491" t="s">
        <v>441</v>
      </c>
      <c r="C158" s="1495"/>
      <c r="D158" s="1492"/>
      <c r="E158" s="1492"/>
      <c r="F158" s="1492"/>
    </row>
    <row r="159" spans="2:6" ht="15.75" thickBot="1" x14ac:dyDescent="0.3">
      <c r="B159" s="1493" t="s">
        <v>437</v>
      </c>
      <c r="C159" s="1495"/>
      <c r="D159" s="1492"/>
      <c r="E159" s="1492"/>
      <c r="F159" s="1492"/>
    </row>
    <row r="160" spans="2:6" ht="15.75" thickBot="1" x14ac:dyDescent="0.3">
      <c r="B160" s="1493" t="s">
        <v>438</v>
      </c>
      <c r="C160" s="1495"/>
      <c r="D160" s="1492"/>
      <c r="E160" s="1492"/>
      <c r="F160" s="1492"/>
    </row>
    <row r="161" spans="2:11" ht="15.75" thickBot="1" x14ac:dyDescent="0.3">
      <c r="B161" s="1491" t="s">
        <v>442</v>
      </c>
      <c r="C161" s="1495"/>
      <c r="D161" s="1492"/>
      <c r="E161" s="1492"/>
      <c r="F161" s="1492"/>
    </row>
    <row r="162" spans="2:11" ht="15.75" thickBot="1" x14ac:dyDescent="0.3">
      <c r="B162" s="1493" t="s">
        <v>437</v>
      </c>
      <c r="C162" s="1495"/>
      <c r="D162" s="1492"/>
      <c r="E162" s="1492"/>
      <c r="F162" s="1492"/>
    </row>
    <row r="163" spans="2:11" ht="15.75" thickBot="1" x14ac:dyDescent="0.3">
      <c r="B163" s="1493" t="s">
        <v>438</v>
      </c>
      <c r="C163" s="1495"/>
      <c r="D163" s="1492"/>
      <c r="E163" s="1492"/>
      <c r="F163" s="1492"/>
    </row>
    <row r="164" spans="2:11" ht="15.75" thickBot="1" x14ac:dyDescent="0.3">
      <c r="B164" s="1491" t="s">
        <v>443</v>
      </c>
      <c r="C164" s="1495">
        <f>C165+C166</f>
        <v>0</v>
      </c>
      <c r="D164" s="1492">
        <f t="shared" ref="D164:F164" si="19">D165+D166</f>
        <v>0</v>
      </c>
      <c r="E164" s="1492">
        <f t="shared" si="19"/>
        <v>0</v>
      </c>
      <c r="F164" s="1492">
        <f t="shared" si="19"/>
        <v>0</v>
      </c>
    </row>
    <row r="165" spans="2:11" ht="15.75" thickBot="1" x14ac:dyDescent="0.3">
      <c r="B165" s="1493" t="s">
        <v>437</v>
      </c>
      <c r="C165" s="1494"/>
      <c r="D165" s="1492"/>
      <c r="E165" s="1492"/>
      <c r="F165" s="1492"/>
    </row>
    <row r="166" spans="2:11" ht="15.75" thickBot="1" x14ac:dyDescent="0.3">
      <c r="B166" s="1493" t="s">
        <v>438</v>
      </c>
      <c r="C166" s="1495"/>
      <c r="D166" s="1492"/>
      <c r="E166" s="1492"/>
      <c r="F166" s="1492"/>
    </row>
    <row r="167" spans="2:11" ht="24.75" thickBot="1" x14ac:dyDescent="0.3">
      <c r="B167" s="1491" t="s">
        <v>444</v>
      </c>
      <c r="C167" s="1495">
        <f>C168+C169</f>
        <v>0</v>
      </c>
      <c r="D167" s="1495">
        <f t="shared" ref="D167:F167" si="20">D168+D169</f>
        <v>0</v>
      </c>
      <c r="E167" s="1495">
        <f t="shared" si="20"/>
        <v>0</v>
      </c>
      <c r="F167" s="1495">
        <f t="shared" si="20"/>
        <v>0</v>
      </c>
      <c r="I167" s="1496"/>
    </row>
    <row r="168" spans="2:11" ht="15.75" thickBot="1" x14ac:dyDescent="0.3">
      <c r="B168" s="1493" t="s">
        <v>437</v>
      </c>
      <c r="C168" s="1495"/>
      <c r="D168" s="358"/>
      <c r="E168" s="358"/>
      <c r="F168" s="358"/>
      <c r="K168" s="359"/>
    </row>
    <row r="169" spans="2:11" ht="15.75" thickBot="1" x14ac:dyDescent="0.3">
      <c r="B169" s="1493" t="s">
        <v>438</v>
      </c>
      <c r="C169" s="1495"/>
      <c r="D169" s="360"/>
      <c r="E169" s="358"/>
      <c r="F169" s="358"/>
    </row>
    <row r="170" spans="2:11" ht="15.75" thickBot="1" x14ac:dyDescent="0.3">
      <c r="B170" s="1497" t="s">
        <v>457</v>
      </c>
      <c r="C170" s="1495">
        <f>C167+C164+C161+C158+C155+C152+C149</f>
        <v>2200000</v>
      </c>
      <c r="D170" s="1495">
        <f>D167+D164+D161+D158+D155+D152+D149</f>
        <v>2200000</v>
      </c>
      <c r="E170" s="1495">
        <f t="shared" ref="E170:F170" si="21">E167+E164+E161+E158+E155+E152+E149</f>
        <v>2200000</v>
      </c>
      <c r="F170" s="1495">
        <f t="shared" si="21"/>
        <v>2200000</v>
      </c>
    </row>
    <row r="171" spans="2:11" ht="12.75" customHeight="1" thickBot="1" x14ac:dyDescent="0.3">
      <c r="B171" s="1498" t="s">
        <v>482</v>
      </c>
      <c r="C171" s="1499">
        <f>IF(C170-C141=0,0,"Error")</f>
        <v>0</v>
      </c>
      <c r="D171" s="1499">
        <f>IF(D170-D141=0,0,"Error")</f>
        <v>0</v>
      </c>
      <c r="E171" s="1499">
        <f>IF(E170-E141=0,0,"Error")</f>
        <v>0</v>
      </c>
      <c r="F171" s="1499">
        <f>IF(F170-F141=0,0,"Error")</f>
        <v>0</v>
      </c>
    </row>
    <row r="172" spans="2:11" ht="18.75" hidden="1" customHeight="1" thickBot="1" x14ac:dyDescent="0.3">
      <c r="B172" s="1485" t="s">
        <v>502</v>
      </c>
      <c r="C172" s="3142" t="s">
        <v>2727</v>
      </c>
      <c r="D172" s="3156"/>
      <c r="E172" s="3156"/>
      <c r="F172" s="3157"/>
    </row>
    <row r="173" spans="2:11" ht="31.5" hidden="1" customHeight="1" thickBot="1" x14ac:dyDescent="0.3">
      <c r="B173" s="1479" t="s">
        <v>427</v>
      </c>
      <c r="C173" s="3143" t="s">
        <v>2727</v>
      </c>
      <c r="D173" s="3144"/>
      <c r="E173" s="3144"/>
      <c r="F173" s="3145"/>
    </row>
    <row r="174" spans="2:11" ht="15.75" hidden="1" thickBot="1" x14ac:dyDescent="0.3">
      <c r="B174" s="1479" t="s">
        <v>21</v>
      </c>
      <c r="C174" s="3133" t="s">
        <v>2726</v>
      </c>
      <c r="D174" s="3134"/>
      <c r="E174" s="3134"/>
      <c r="F174" s="3135"/>
    </row>
    <row r="175" spans="2:11" ht="12.75" hidden="1" customHeight="1" thickBot="1" x14ac:dyDescent="0.3">
      <c r="B175" s="3107"/>
      <c r="C175" s="1476">
        <v>2023</v>
      </c>
      <c r="D175" s="1476">
        <v>2024</v>
      </c>
      <c r="E175" s="1476">
        <v>2025</v>
      </c>
      <c r="F175" s="1476">
        <v>2026</v>
      </c>
    </row>
    <row r="176" spans="2:11" ht="9" hidden="1" customHeight="1" thickBot="1" x14ac:dyDescent="0.3">
      <c r="B176" s="3108"/>
      <c r="C176" s="1486" t="s">
        <v>22</v>
      </c>
      <c r="D176" s="1486" t="s">
        <v>23</v>
      </c>
      <c r="E176" s="1486" t="s">
        <v>23</v>
      </c>
      <c r="F176" s="1486" t="s">
        <v>23</v>
      </c>
    </row>
    <row r="177" spans="2:11" ht="1.5" hidden="1" customHeight="1" thickBot="1" x14ac:dyDescent="0.3">
      <c r="B177" s="1479" t="s">
        <v>33</v>
      </c>
      <c r="C177" s="1488">
        <v>0</v>
      </c>
      <c r="D177" s="1488">
        <v>0</v>
      </c>
      <c r="E177" s="1488">
        <v>0</v>
      </c>
      <c r="F177" s="1488">
        <v>0</v>
      </c>
    </row>
    <row r="178" spans="2:11" ht="15.75" hidden="1" thickBot="1" x14ac:dyDescent="0.3">
      <c r="B178" s="1479" t="s">
        <v>431</v>
      </c>
      <c r="C178" s="1488">
        <f>C207</f>
        <v>0</v>
      </c>
      <c r="D178" s="1488">
        <f>D207</f>
        <v>0</v>
      </c>
      <c r="E178" s="1488">
        <f t="shared" ref="E178:F178" si="22">E207</f>
        <v>0</v>
      </c>
      <c r="F178" s="1488">
        <f t="shared" si="22"/>
        <v>0</v>
      </c>
    </row>
    <row r="179" spans="2:11" ht="15.75" hidden="1" thickBot="1" x14ac:dyDescent="0.3">
      <c r="B179" s="1479" t="s">
        <v>432</v>
      </c>
      <c r="C179" s="1488" t="e">
        <f>C178/C177</f>
        <v>#DIV/0!</v>
      </c>
      <c r="D179" s="1488" t="e">
        <f t="shared" ref="D179:F179" si="23">D178/D177</f>
        <v>#DIV/0!</v>
      </c>
      <c r="E179" s="1488" t="e">
        <f t="shared" si="23"/>
        <v>#DIV/0!</v>
      </c>
      <c r="F179" s="1488" t="e">
        <f t="shared" si="23"/>
        <v>#DIV/0!</v>
      </c>
    </row>
    <row r="180" spans="2:11" ht="15.75" hidden="1" thickBot="1" x14ac:dyDescent="0.3">
      <c r="B180" s="1479" t="s">
        <v>433</v>
      </c>
      <c r="C180" s="1477" t="s">
        <v>499</v>
      </c>
      <c r="D180" s="1489" t="e">
        <f>D177/C177-1</f>
        <v>#DIV/0!</v>
      </c>
      <c r="E180" s="1489" t="e">
        <f t="shared" ref="E180:F182" si="24">E177/D177-1</f>
        <v>#DIV/0!</v>
      </c>
      <c r="F180" s="1489" t="e">
        <f t="shared" si="24"/>
        <v>#DIV/0!</v>
      </c>
      <c r="H180" s="1490"/>
      <c r="I180" s="1490"/>
      <c r="J180" s="1490"/>
      <c r="K180" s="1490"/>
    </row>
    <row r="181" spans="2:11" ht="15.75" hidden="1" thickBot="1" x14ac:dyDescent="0.3">
      <c r="B181" s="1479" t="s">
        <v>434</v>
      </c>
      <c r="C181" s="1477" t="s">
        <v>499</v>
      </c>
      <c r="D181" s="1489" t="e">
        <f>D178/C178-1</f>
        <v>#DIV/0!</v>
      </c>
      <c r="E181" s="1489" t="e">
        <f t="shared" si="24"/>
        <v>#DIV/0!</v>
      </c>
      <c r="F181" s="1489" t="e">
        <f t="shared" si="24"/>
        <v>#DIV/0!</v>
      </c>
    </row>
    <row r="182" spans="2:11" ht="15.75" hidden="1" thickBot="1" x14ac:dyDescent="0.3">
      <c r="B182" s="1479" t="s">
        <v>47</v>
      </c>
      <c r="C182" s="1477" t="s">
        <v>499</v>
      </c>
      <c r="D182" s="1489" t="e">
        <f>D179/C179-1</f>
        <v>#DIV/0!</v>
      </c>
      <c r="E182" s="1489" t="e">
        <f t="shared" si="24"/>
        <v>#DIV/0!</v>
      </c>
      <c r="F182" s="1489" t="e">
        <f t="shared" si="24"/>
        <v>#DIV/0!</v>
      </c>
    </row>
    <row r="183" spans="2:11" ht="15.75" hidden="1" thickBot="1" x14ac:dyDescent="0.3">
      <c r="B183" s="3136" t="s">
        <v>627</v>
      </c>
      <c r="C183" s="3137"/>
      <c r="D183" s="3137"/>
      <c r="E183" s="3137"/>
      <c r="F183" s="3138"/>
    </row>
    <row r="184" spans="2:11" ht="1.5" hidden="1" customHeight="1" thickBot="1" x14ac:dyDescent="0.3">
      <c r="B184" s="3107"/>
      <c r="C184" s="1476">
        <v>2023</v>
      </c>
      <c r="D184" s="1476">
        <v>2024</v>
      </c>
      <c r="E184" s="1476">
        <v>2025</v>
      </c>
      <c r="F184" s="1476">
        <v>2026</v>
      </c>
    </row>
    <row r="185" spans="2:11" ht="9" hidden="1" customHeight="1" thickBot="1" x14ac:dyDescent="0.3">
      <c r="B185" s="3108"/>
      <c r="C185" s="1486" t="s">
        <v>22</v>
      </c>
      <c r="D185" s="1486" t="s">
        <v>23</v>
      </c>
      <c r="E185" s="1486" t="s">
        <v>23</v>
      </c>
      <c r="F185" s="1486" t="s">
        <v>23</v>
      </c>
    </row>
    <row r="186" spans="2:11" ht="15.75" hidden="1" thickBot="1" x14ac:dyDescent="0.3">
      <c r="B186" s="1491" t="s">
        <v>436</v>
      </c>
      <c r="C186" s="1492"/>
      <c r="D186" s="1492">
        <f>D187+D188</f>
        <v>0</v>
      </c>
      <c r="E186" s="1492">
        <f t="shared" ref="E186:F186" si="25">E187+E188</f>
        <v>0</v>
      </c>
      <c r="F186" s="1492">
        <f t="shared" si="25"/>
        <v>0</v>
      </c>
    </row>
    <row r="187" spans="2:11" ht="15.75" hidden="1" thickBot="1" x14ac:dyDescent="0.3">
      <c r="B187" s="1493" t="s">
        <v>437</v>
      </c>
      <c r="C187" s="1494"/>
      <c r="D187" s="1494"/>
      <c r="E187" s="1494"/>
      <c r="F187" s="1494"/>
    </row>
    <row r="188" spans="2:11" ht="15.75" hidden="1" thickBot="1" x14ac:dyDescent="0.3">
      <c r="B188" s="1493" t="s">
        <v>438</v>
      </c>
      <c r="C188" s="1495"/>
      <c r="D188" s="1495"/>
      <c r="E188" s="1495"/>
      <c r="F188" s="1495"/>
    </row>
    <row r="189" spans="2:11" ht="24.75" hidden="1" thickBot="1" x14ac:dyDescent="0.3">
      <c r="B189" s="1491" t="s">
        <v>478</v>
      </c>
      <c r="C189" s="1492"/>
      <c r="D189" s="1492">
        <f>D190+D191</f>
        <v>0</v>
      </c>
      <c r="E189" s="1492">
        <f t="shared" ref="E189:F189" si="26">E190+E191</f>
        <v>0</v>
      </c>
      <c r="F189" s="1492">
        <f t="shared" si="26"/>
        <v>0</v>
      </c>
    </row>
    <row r="190" spans="2:11" ht="15.75" hidden="1" thickBot="1" x14ac:dyDescent="0.3">
      <c r="B190" s="1493" t="s">
        <v>437</v>
      </c>
      <c r="C190" s="1494"/>
      <c r="D190" s="1492"/>
      <c r="E190" s="1492"/>
      <c r="F190" s="1492"/>
    </row>
    <row r="191" spans="2:11" ht="15.75" hidden="1" thickBot="1" x14ac:dyDescent="0.3">
      <c r="B191" s="1493" t="s">
        <v>438</v>
      </c>
      <c r="C191" s="1495"/>
      <c r="D191" s="1492"/>
      <c r="E191" s="1492"/>
      <c r="F191" s="1492"/>
    </row>
    <row r="192" spans="2:11" ht="15.75" hidden="1" thickBot="1" x14ac:dyDescent="0.3">
      <c r="B192" s="1491" t="s">
        <v>440</v>
      </c>
      <c r="C192" s="1492">
        <f>C193+C194</f>
        <v>0</v>
      </c>
      <c r="D192" s="1492">
        <f>D193+D194</f>
        <v>0</v>
      </c>
      <c r="E192" s="1492">
        <f t="shared" ref="E192:F192" si="27">E193+E194</f>
        <v>0</v>
      </c>
      <c r="F192" s="1492">
        <f t="shared" si="27"/>
        <v>0</v>
      </c>
    </row>
    <row r="193" spans="2:11" ht="15.75" hidden="1" thickBot="1" x14ac:dyDescent="0.3">
      <c r="B193" s="1493" t="s">
        <v>437</v>
      </c>
      <c r="C193" s="1504"/>
      <c r="D193" s="1505"/>
      <c r="E193" s="1505"/>
      <c r="F193" s="1505"/>
    </row>
    <row r="194" spans="2:11" ht="15.75" hidden="1" thickBot="1" x14ac:dyDescent="0.3">
      <c r="B194" s="1493" t="s">
        <v>438</v>
      </c>
      <c r="C194" s="1495"/>
      <c r="D194" s="1492"/>
      <c r="E194" s="1492"/>
      <c r="F194" s="1492"/>
    </row>
    <row r="195" spans="2:11" ht="15.75" hidden="1" thickBot="1" x14ac:dyDescent="0.3">
      <c r="B195" s="1491" t="s">
        <v>441</v>
      </c>
      <c r="C195" s="1495"/>
      <c r="D195" s="1492"/>
      <c r="E195" s="1492"/>
      <c r="F195" s="1492"/>
    </row>
    <row r="196" spans="2:11" ht="15.75" hidden="1" thickBot="1" x14ac:dyDescent="0.3">
      <c r="B196" s="1493" t="s">
        <v>437</v>
      </c>
      <c r="C196" s="1495"/>
      <c r="D196" s="1492"/>
      <c r="E196" s="1492"/>
      <c r="F196" s="1492"/>
    </row>
    <row r="197" spans="2:11" ht="15.75" hidden="1" thickBot="1" x14ac:dyDescent="0.3">
      <c r="B197" s="1493" t="s">
        <v>438</v>
      </c>
      <c r="C197" s="1495"/>
      <c r="D197" s="1492"/>
      <c r="E197" s="1492"/>
      <c r="F197" s="1492"/>
    </row>
    <row r="198" spans="2:11" ht="15.75" hidden="1" thickBot="1" x14ac:dyDescent="0.3">
      <c r="B198" s="1491" t="s">
        <v>442</v>
      </c>
      <c r="C198" s="1495"/>
      <c r="D198" s="1492"/>
      <c r="E198" s="1492"/>
      <c r="F198" s="1492"/>
    </row>
    <row r="199" spans="2:11" ht="15.75" hidden="1" thickBot="1" x14ac:dyDescent="0.3">
      <c r="B199" s="1493" t="s">
        <v>437</v>
      </c>
      <c r="C199" s="1495"/>
      <c r="D199" s="1492"/>
      <c r="E199" s="1492"/>
      <c r="F199" s="1492"/>
    </row>
    <row r="200" spans="2:11" ht="15.75" hidden="1" thickBot="1" x14ac:dyDescent="0.3">
      <c r="B200" s="1493" t="s">
        <v>438</v>
      </c>
      <c r="C200" s="1495"/>
      <c r="D200" s="1492"/>
      <c r="E200" s="1492"/>
      <c r="F200" s="1492"/>
    </row>
    <row r="201" spans="2:11" ht="15.75" hidden="1" thickBot="1" x14ac:dyDescent="0.3">
      <c r="B201" s="1491" t="s">
        <v>443</v>
      </c>
      <c r="C201" s="1495">
        <f>C202+C203</f>
        <v>0</v>
      </c>
      <c r="D201" s="1492">
        <f t="shared" ref="D201:F201" si="28">D202+D203</f>
        <v>0</v>
      </c>
      <c r="E201" s="1492">
        <f t="shared" si="28"/>
        <v>0</v>
      </c>
      <c r="F201" s="1492">
        <f t="shared" si="28"/>
        <v>0</v>
      </c>
    </row>
    <row r="202" spans="2:11" ht="15.75" hidden="1" thickBot="1" x14ac:dyDescent="0.3">
      <c r="B202" s="1493" t="s">
        <v>437</v>
      </c>
      <c r="C202" s="1494"/>
      <c r="D202" s="1492"/>
      <c r="E202" s="1492"/>
      <c r="F202" s="1492"/>
    </row>
    <row r="203" spans="2:11" ht="15.75" hidden="1" thickBot="1" x14ac:dyDescent="0.3">
      <c r="B203" s="1493" t="s">
        <v>438</v>
      </c>
      <c r="C203" s="1495"/>
      <c r="D203" s="1492"/>
      <c r="E203" s="1492"/>
      <c r="F203" s="1492"/>
    </row>
    <row r="204" spans="2:11" ht="24.75" hidden="1" thickBot="1" x14ac:dyDescent="0.3">
      <c r="B204" s="1491" t="s">
        <v>444</v>
      </c>
      <c r="C204" s="1495">
        <f>C205+C206</f>
        <v>0</v>
      </c>
      <c r="D204" s="1495">
        <f t="shared" ref="D204:F204" si="29">D205+D206</f>
        <v>0</v>
      </c>
      <c r="E204" s="1495">
        <f t="shared" si="29"/>
        <v>0</v>
      </c>
      <c r="F204" s="1495">
        <f t="shared" si="29"/>
        <v>0</v>
      </c>
      <c r="I204" s="1496"/>
    </row>
    <row r="205" spans="2:11" ht="15.75" hidden="1" thickBot="1" x14ac:dyDescent="0.3">
      <c r="B205" s="1493" t="s">
        <v>437</v>
      </c>
      <c r="C205" s="1495"/>
      <c r="D205" s="358"/>
      <c r="E205" s="358"/>
      <c r="F205" s="358"/>
      <c r="K205" s="359"/>
    </row>
    <row r="206" spans="2:11" ht="15.75" hidden="1" thickBot="1" x14ac:dyDescent="0.3">
      <c r="B206" s="1493" t="s">
        <v>438</v>
      </c>
      <c r="C206" s="1495"/>
      <c r="D206" s="360"/>
      <c r="E206" s="358"/>
      <c r="F206" s="358"/>
    </row>
    <row r="207" spans="2:11" ht="15.75" hidden="1" thickBot="1" x14ac:dyDescent="0.3">
      <c r="B207" s="1497" t="s">
        <v>464</v>
      </c>
      <c r="C207" s="1495">
        <f>C204+C201+C198+C195+C192+C189+C186</f>
        <v>0</v>
      </c>
      <c r="D207" s="1495">
        <f>D204+D201+D198+D195+D192+D189+D186</f>
        <v>0</v>
      </c>
      <c r="E207" s="1495">
        <f t="shared" ref="E207:F207" si="30">E204+E201+E198+E195+E192+E189+E186</f>
        <v>0</v>
      </c>
      <c r="F207" s="1495">
        <f t="shared" si="30"/>
        <v>0</v>
      </c>
    </row>
    <row r="208" spans="2:11" ht="15.75" hidden="1" thickBot="1" x14ac:dyDescent="0.3">
      <c r="B208" s="1498" t="s">
        <v>482</v>
      </c>
      <c r="C208" s="1499">
        <f>IF(C207-C178=0,0,"Error")</f>
        <v>0</v>
      </c>
      <c r="D208" s="1499">
        <f>IF(D207-D178=0,0,"Error")</f>
        <v>0</v>
      </c>
      <c r="E208" s="1499">
        <f>IF(E207-E178=0,0,"Error")</f>
        <v>0</v>
      </c>
      <c r="F208" s="1499">
        <f>IF(F207-F178=0,0,"Error")</f>
        <v>0</v>
      </c>
    </row>
    <row r="209" spans="2:11" ht="15.75" thickBot="1" x14ac:dyDescent="0.3">
      <c r="B209" s="3139" t="s">
        <v>514</v>
      </c>
      <c r="C209" s="3140"/>
      <c r="D209" s="3140"/>
      <c r="E209" s="3140"/>
      <c r="F209" s="3141"/>
    </row>
    <row r="210" spans="2:11" ht="15.75" thickBot="1" x14ac:dyDescent="0.3">
      <c r="B210" s="3139" t="s">
        <v>515</v>
      </c>
      <c r="C210" s="3140"/>
      <c r="D210" s="3140"/>
      <c r="E210" s="3140"/>
      <c r="F210" s="3141"/>
    </row>
    <row r="211" spans="2:11" ht="15.75" thickBot="1" x14ac:dyDescent="0.3">
      <c r="B211" s="1485" t="s">
        <v>516</v>
      </c>
      <c r="C211" s="3059" t="s">
        <v>1135</v>
      </c>
      <c r="D211" s="3158"/>
      <c r="E211" s="2278"/>
      <c r="F211" s="2279"/>
    </row>
    <row r="212" spans="2:11" ht="39.75" customHeight="1" thickBot="1" x14ac:dyDescent="0.3">
      <c r="B212" s="1485" t="s">
        <v>518</v>
      </c>
      <c r="C212" s="423" t="s">
        <v>1135</v>
      </c>
      <c r="D212" s="443" t="s">
        <v>449</v>
      </c>
      <c r="E212" s="1855" t="s">
        <v>2728</v>
      </c>
      <c r="F212" s="1856"/>
      <c r="H212" s="3146" t="s">
        <v>682</v>
      </c>
      <c r="I212" s="3147"/>
      <c r="J212" s="3147"/>
      <c r="K212" s="3147"/>
    </row>
    <row r="213" spans="2:11" ht="15.75" thickBot="1" x14ac:dyDescent="0.3">
      <c r="B213" s="1506"/>
      <c r="C213" s="3152"/>
      <c r="D213" s="3153"/>
      <c r="E213" s="3154"/>
      <c r="F213" s="3155"/>
      <c r="H213" s="3148"/>
      <c r="I213" s="3149"/>
      <c r="J213" s="3149"/>
      <c r="K213" s="3149"/>
    </row>
    <row r="214" spans="2:11" ht="17.25" customHeight="1" thickBot="1" x14ac:dyDescent="0.3">
      <c r="B214" s="1479" t="s">
        <v>427</v>
      </c>
      <c r="C214" s="1810" t="s">
        <v>1135</v>
      </c>
      <c r="D214" s="1787"/>
      <c r="E214" s="1787"/>
      <c r="F214" s="1835"/>
      <c r="H214" s="3150"/>
      <c r="I214" s="3151"/>
      <c r="J214" s="3151"/>
      <c r="K214" s="3151"/>
    </row>
    <row r="215" spans="2:11" ht="15.75" thickBot="1" x14ac:dyDescent="0.3">
      <c r="B215" s="1479" t="s">
        <v>21</v>
      </c>
      <c r="C215" s="1802" t="s">
        <v>237</v>
      </c>
      <c r="D215" s="1803"/>
      <c r="E215" s="1803"/>
      <c r="F215" s="1851"/>
    </row>
    <row r="216" spans="2:11" ht="12.75" customHeight="1" x14ac:dyDescent="0.25">
      <c r="B216" s="3107"/>
      <c r="C216" s="1476">
        <v>2023</v>
      </c>
      <c r="D216" s="1476">
        <v>2024</v>
      </c>
      <c r="E216" s="1476">
        <v>2025</v>
      </c>
      <c r="F216" s="1476">
        <v>2026</v>
      </c>
    </row>
    <row r="217" spans="2:11" ht="9" customHeight="1" thickBot="1" x14ac:dyDescent="0.3">
      <c r="B217" s="3108"/>
      <c r="C217" s="1486" t="s">
        <v>22</v>
      </c>
      <c r="D217" s="1486" t="s">
        <v>23</v>
      </c>
      <c r="E217" s="1486" t="s">
        <v>23</v>
      </c>
      <c r="F217" s="1486" t="s">
        <v>23</v>
      </c>
    </row>
    <row r="218" spans="2:11" ht="15.75" thickBot="1" x14ac:dyDescent="0.3">
      <c r="B218" s="1479" t="s">
        <v>33</v>
      </c>
      <c r="C218" s="1488">
        <v>1</v>
      </c>
      <c r="D218" s="1488">
        <v>1</v>
      </c>
      <c r="E218" s="1488">
        <v>1</v>
      </c>
      <c r="F218" s="1488">
        <v>1</v>
      </c>
    </row>
    <row r="219" spans="2:11" ht="15.75" thickBot="1" x14ac:dyDescent="0.3">
      <c r="B219" s="1479" t="s">
        <v>431</v>
      </c>
      <c r="C219" s="1488">
        <f t="shared" ref="C219:F219" si="31">C237</f>
        <v>10926</v>
      </c>
      <c r="D219" s="1488">
        <f t="shared" si="31"/>
        <v>15676</v>
      </c>
      <c r="E219" s="1488">
        <f t="shared" si="31"/>
        <v>16691</v>
      </c>
      <c r="F219" s="1488">
        <f t="shared" si="31"/>
        <v>30000</v>
      </c>
    </row>
    <row r="220" spans="2:11" ht="15.75" thickBot="1" x14ac:dyDescent="0.3">
      <c r="B220" s="1479" t="s">
        <v>432</v>
      </c>
      <c r="C220" s="1488">
        <v>10926</v>
      </c>
      <c r="D220" s="1488">
        <f t="shared" ref="D220:F220" si="32">D219/D218</f>
        <v>15676</v>
      </c>
      <c r="E220" s="1488">
        <f t="shared" si="32"/>
        <v>16691</v>
      </c>
      <c r="F220" s="1488">
        <f t="shared" si="32"/>
        <v>30000</v>
      </c>
    </row>
    <row r="221" spans="2:11" ht="15.75" thickBot="1" x14ac:dyDescent="0.3">
      <c r="B221" s="1479" t="s">
        <v>433</v>
      </c>
      <c r="C221" s="1477" t="s">
        <v>499</v>
      </c>
      <c r="D221" s="1489">
        <f>D218/C218-1</f>
        <v>0</v>
      </c>
      <c r="E221" s="1489">
        <f t="shared" ref="E221:F223" si="33">E218/D218-1</f>
        <v>0</v>
      </c>
      <c r="F221" s="1489">
        <f t="shared" si="33"/>
        <v>0</v>
      </c>
      <c r="H221" s="1490"/>
      <c r="I221" s="1490"/>
      <c r="J221" s="1490"/>
      <c r="K221" s="1490"/>
    </row>
    <row r="222" spans="2:11" ht="15.75" thickBot="1" x14ac:dyDescent="0.3">
      <c r="B222" s="1479" t="s">
        <v>434</v>
      </c>
      <c r="C222" s="1477" t="s">
        <v>499</v>
      </c>
      <c r="D222" s="1489">
        <f>D219/C219-1</f>
        <v>0.43474281530294712</v>
      </c>
      <c r="E222" s="1489">
        <f t="shared" si="33"/>
        <v>6.4748660372544009E-2</v>
      </c>
      <c r="F222" s="1489">
        <f t="shared" si="33"/>
        <v>0.79737583128632195</v>
      </c>
    </row>
    <row r="223" spans="2:11" ht="15.75" thickBot="1" x14ac:dyDescent="0.3">
      <c r="B223" s="1479" t="s">
        <v>47</v>
      </c>
      <c r="C223" s="1477" t="s">
        <v>499</v>
      </c>
      <c r="D223" s="1489">
        <f>D220/C220-1</f>
        <v>0.43474281530294712</v>
      </c>
      <c r="E223" s="1489">
        <f t="shared" si="33"/>
        <v>6.4748660372544009E-2</v>
      </c>
      <c r="F223" s="1489">
        <f t="shared" si="33"/>
        <v>0.79737583128632195</v>
      </c>
    </row>
    <row r="224" spans="2:11" ht="15.75" thickBot="1" x14ac:dyDescent="0.3">
      <c r="B224" s="3136" t="s">
        <v>575</v>
      </c>
      <c r="C224" s="3137"/>
      <c r="D224" s="3137"/>
      <c r="E224" s="3137"/>
      <c r="F224" s="3138"/>
    </row>
    <row r="225" spans="2:6" ht="12.75" customHeight="1" x14ac:dyDescent="0.25">
      <c r="B225" s="3107"/>
      <c r="C225" s="1476">
        <v>2023</v>
      </c>
      <c r="D225" s="1476">
        <v>2024</v>
      </c>
      <c r="E225" s="1476">
        <v>2025</v>
      </c>
      <c r="F225" s="1476">
        <v>2026</v>
      </c>
    </row>
    <row r="226" spans="2:6" ht="9" customHeight="1" thickBot="1" x14ac:dyDescent="0.3">
      <c r="B226" s="3108"/>
      <c r="C226" s="1486" t="s">
        <v>22</v>
      </c>
      <c r="D226" s="1486" t="s">
        <v>23</v>
      </c>
      <c r="E226" s="1486" t="s">
        <v>23</v>
      </c>
      <c r="F226" s="1486" t="s">
        <v>23</v>
      </c>
    </row>
    <row r="227" spans="2:6" ht="15.75" thickBot="1" x14ac:dyDescent="0.3">
      <c r="B227" s="1491" t="s">
        <v>452</v>
      </c>
      <c r="C227" s="1492">
        <f>C228+C229+C230+C231</f>
        <v>0</v>
      </c>
      <c r="D227" s="1492">
        <f t="shared" ref="D227:F227" si="34">D228+D229+D230+D231</f>
        <v>0</v>
      </c>
      <c r="E227" s="1492">
        <f t="shared" si="34"/>
        <v>0</v>
      </c>
      <c r="F227" s="1492">
        <f t="shared" si="34"/>
        <v>0</v>
      </c>
    </row>
    <row r="228" spans="2:6" ht="15.75" thickBot="1" x14ac:dyDescent="0.3">
      <c r="B228" s="1493" t="s">
        <v>437</v>
      </c>
      <c r="C228" s="1492"/>
      <c r="D228" s="1492"/>
      <c r="E228" s="1492"/>
      <c r="F228" s="1492"/>
    </row>
    <row r="229" spans="2:6" ht="15.75" thickBot="1" x14ac:dyDescent="0.3">
      <c r="B229" s="1493" t="s">
        <v>453</v>
      </c>
      <c r="C229" s="1492"/>
      <c r="D229" s="1492"/>
      <c r="E229" s="1492"/>
      <c r="F229" s="1492"/>
    </row>
    <row r="230" spans="2:6" ht="15.75" thickBot="1" x14ac:dyDescent="0.3">
      <c r="B230" s="1493" t="s">
        <v>454</v>
      </c>
      <c r="C230" s="1492"/>
      <c r="D230" s="1492"/>
      <c r="E230" s="1492"/>
      <c r="F230" s="1492"/>
    </row>
    <row r="231" spans="2:6" ht="15.75" thickBot="1" x14ac:dyDescent="0.3">
      <c r="B231" s="1493" t="s">
        <v>455</v>
      </c>
      <c r="C231" s="1492"/>
      <c r="D231" s="1492"/>
      <c r="E231" s="1492"/>
      <c r="F231" s="1492"/>
    </row>
    <row r="232" spans="2:6" ht="15.75" thickBot="1" x14ac:dyDescent="0.3">
      <c r="B232" s="1491" t="s">
        <v>456</v>
      </c>
      <c r="C232" s="1495">
        <f t="shared" ref="C232:F232" si="35">C233+C234+C235+C236</f>
        <v>10926</v>
      </c>
      <c r="D232" s="1495">
        <f t="shared" si="35"/>
        <v>15676</v>
      </c>
      <c r="E232" s="1495">
        <f t="shared" si="35"/>
        <v>16691</v>
      </c>
      <c r="F232" s="1495">
        <f t="shared" si="35"/>
        <v>30000</v>
      </c>
    </row>
    <row r="233" spans="2:6" ht="15.75" thickBot="1" x14ac:dyDescent="0.3">
      <c r="B233" s="1493" t="s">
        <v>437</v>
      </c>
      <c r="C233" s="1494">
        <v>10926</v>
      </c>
      <c r="D233" s="1495">
        <v>15676</v>
      </c>
      <c r="E233" s="1495">
        <v>16691</v>
      </c>
      <c r="F233" s="1495">
        <v>30000</v>
      </c>
    </row>
    <row r="234" spans="2:6" ht="15.75" thickBot="1" x14ac:dyDescent="0.3">
      <c r="B234" s="1493" t="s">
        <v>453</v>
      </c>
      <c r="C234" s="1495"/>
      <c r="D234" s="1492"/>
      <c r="E234" s="1492"/>
      <c r="F234" s="1492"/>
    </row>
    <row r="235" spans="2:6" ht="15.75" thickBot="1" x14ac:dyDescent="0.3">
      <c r="B235" s="1493" t="s">
        <v>454</v>
      </c>
      <c r="C235" s="1495"/>
      <c r="D235" s="1492"/>
      <c r="E235" s="1492"/>
      <c r="F235" s="1492"/>
    </row>
    <row r="236" spans="2:6" ht="15.75" thickBot="1" x14ac:dyDescent="0.3">
      <c r="B236" s="1493" t="s">
        <v>455</v>
      </c>
      <c r="C236" s="1495"/>
      <c r="D236" s="1492"/>
      <c r="E236" s="1492"/>
      <c r="F236" s="1492"/>
    </row>
    <row r="237" spans="2:6" ht="15.75" thickBot="1" x14ac:dyDescent="0.3">
      <c r="B237" s="1507" t="s">
        <v>457</v>
      </c>
      <c r="C237" s="1495">
        <f>C227+C232</f>
        <v>10926</v>
      </c>
      <c r="D237" s="1495">
        <f t="shared" ref="D237:F237" si="36">D227+D232</f>
        <v>15676</v>
      </c>
      <c r="E237" s="1495">
        <f t="shared" si="36"/>
        <v>16691</v>
      </c>
      <c r="F237" s="1495">
        <f t="shared" si="36"/>
        <v>30000</v>
      </c>
    </row>
    <row r="238" spans="2:6" ht="25.5" hidden="1" customHeight="1" thickBot="1" x14ac:dyDescent="0.3">
      <c r="B238" s="1508" t="s">
        <v>458</v>
      </c>
      <c r="C238" s="3152"/>
      <c r="D238" s="3154"/>
      <c r="E238" s="3154"/>
      <c r="F238" s="3155"/>
    </row>
    <row r="239" spans="2:6" ht="34.5" hidden="1" thickBot="1" x14ac:dyDescent="0.3">
      <c r="B239" s="1485" t="s">
        <v>447</v>
      </c>
      <c r="C239" s="1254"/>
      <c r="D239" s="1252" t="s">
        <v>449</v>
      </c>
      <c r="E239" s="1840"/>
      <c r="F239" s="1842"/>
    </row>
    <row r="240" spans="2:6" ht="17.25" hidden="1" customHeight="1" thickBot="1" x14ac:dyDescent="0.3">
      <c r="B240" s="1479" t="s">
        <v>427</v>
      </c>
      <c r="C240" s="1810"/>
      <c r="D240" s="1787"/>
      <c r="E240" s="1787"/>
      <c r="F240" s="1835"/>
    </row>
    <row r="241" spans="2:11" ht="15.75" hidden="1" thickBot="1" x14ac:dyDescent="0.3">
      <c r="B241" s="1479" t="s">
        <v>21</v>
      </c>
      <c r="C241" s="1802"/>
      <c r="D241" s="1803"/>
      <c r="E241" s="1803"/>
      <c r="F241" s="1851"/>
    </row>
    <row r="242" spans="2:11" ht="12.75" hidden="1" customHeight="1" x14ac:dyDescent="0.25">
      <c r="B242" s="3107"/>
      <c r="C242" s="1476">
        <v>2022</v>
      </c>
      <c r="D242" s="1476">
        <v>2023</v>
      </c>
      <c r="E242" s="1476">
        <v>2024</v>
      </c>
      <c r="F242" s="1476">
        <v>2025</v>
      </c>
    </row>
    <row r="243" spans="2:11" ht="9" hidden="1" customHeight="1" thickBot="1" x14ac:dyDescent="0.3">
      <c r="B243" s="3108"/>
      <c r="C243" s="1486" t="s">
        <v>22</v>
      </c>
      <c r="D243" s="1486" t="s">
        <v>23</v>
      </c>
      <c r="E243" s="1486" t="s">
        <v>23</v>
      </c>
      <c r="F243" s="1486" t="s">
        <v>23</v>
      </c>
    </row>
    <row r="244" spans="2:11" ht="15.75" hidden="1" thickBot="1" x14ac:dyDescent="0.3">
      <c r="B244" s="1479" t="s">
        <v>33</v>
      </c>
      <c r="C244" s="1479"/>
      <c r="D244" s="1477"/>
      <c r="E244" s="1477"/>
      <c r="F244" s="1479"/>
    </row>
    <row r="245" spans="2:11" ht="15.75" hidden="1" thickBot="1" x14ac:dyDescent="0.3">
      <c r="B245" s="1479" t="s">
        <v>431</v>
      </c>
      <c r="C245" s="1488">
        <f>C263</f>
        <v>0</v>
      </c>
      <c r="D245" s="1488">
        <f t="shared" ref="D245:F245" si="37">D263</f>
        <v>0</v>
      </c>
      <c r="E245" s="1488">
        <f t="shared" si="37"/>
        <v>0</v>
      </c>
      <c r="F245" s="1488">
        <f t="shared" si="37"/>
        <v>0</v>
      </c>
    </row>
    <row r="246" spans="2:11" ht="15.75" hidden="1" thickBot="1" x14ac:dyDescent="0.3">
      <c r="B246" s="1479" t="s">
        <v>432</v>
      </c>
      <c r="C246" s="1488" t="e">
        <f>C245/C244</f>
        <v>#DIV/0!</v>
      </c>
      <c r="D246" s="1488" t="e">
        <f t="shared" ref="D246:F246" si="38">D245/D244</f>
        <v>#DIV/0!</v>
      </c>
      <c r="E246" s="1488" t="e">
        <f t="shared" si="38"/>
        <v>#DIV/0!</v>
      </c>
      <c r="F246" s="1488" t="e">
        <f t="shared" si="38"/>
        <v>#DIV/0!</v>
      </c>
    </row>
    <row r="247" spans="2:11" ht="15.75" hidden="1" thickBot="1" x14ac:dyDescent="0.3">
      <c r="B247" s="1479" t="s">
        <v>433</v>
      </c>
      <c r="C247" s="1477" t="s">
        <v>499</v>
      </c>
      <c r="D247" s="1489" t="e">
        <f>D244/C244-1</f>
        <v>#DIV/0!</v>
      </c>
      <c r="E247" s="1489" t="e">
        <f t="shared" ref="E247:F249" si="39">E244/D244-1</f>
        <v>#DIV/0!</v>
      </c>
      <c r="F247" s="1489" t="e">
        <f t="shared" si="39"/>
        <v>#DIV/0!</v>
      </c>
      <c r="H247" s="1490"/>
      <c r="I247" s="1490"/>
      <c r="J247" s="1490"/>
      <c r="K247" s="1490"/>
    </row>
    <row r="248" spans="2:11" ht="15.75" hidden="1" thickBot="1" x14ac:dyDescent="0.3">
      <c r="B248" s="1479" t="s">
        <v>434</v>
      </c>
      <c r="C248" s="1477" t="s">
        <v>499</v>
      </c>
      <c r="D248" s="1489" t="e">
        <f>D245/C245-1</f>
        <v>#DIV/0!</v>
      </c>
      <c r="E248" s="1489" t="e">
        <f t="shared" si="39"/>
        <v>#DIV/0!</v>
      </c>
      <c r="F248" s="1489" t="e">
        <f t="shared" si="39"/>
        <v>#DIV/0!</v>
      </c>
    </row>
    <row r="249" spans="2:11" ht="15.75" hidden="1" thickBot="1" x14ac:dyDescent="0.3">
      <c r="B249" s="1479" t="s">
        <v>47</v>
      </c>
      <c r="C249" s="1477" t="s">
        <v>499</v>
      </c>
      <c r="D249" s="1489" t="e">
        <f>D246/C246-1</f>
        <v>#DIV/0!</v>
      </c>
      <c r="E249" s="1489" t="e">
        <f t="shared" si="39"/>
        <v>#DIV/0!</v>
      </c>
      <c r="F249" s="1489" t="e">
        <f t="shared" si="39"/>
        <v>#DIV/0!</v>
      </c>
    </row>
    <row r="250" spans="2:11" ht="15.75" hidden="1" thickBot="1" x14ac:dyDescent="0.3">
      <c r="B250" s="3136" t="s">
        <v>594</v>
      </c>
      <c r="C250" s="3137"/>
      <c r="D250" s="3137"/>
      <c r="E250" s="3137"/>
      <c r="F250" s="3138"/>
    </row>
    <row r="251" spans="2:11" ht="12.75" hidden="1" customHeight="1" x14ac:dyDescent="0.25">
      <c r="B251" s="3107"/>
      <c r="C251" s="1476">
        <v>2022</v>
      </c>
      <c r="D251" s="1476">
        <v>2023</v>
      </c>
      <c r="E251" s="1476">
        <v>2024</v>
      </c>
      <c r="F251" s="1476">
        <v>2025</v>
      </c>
    </row>
    <row r="252" spans="2:11" ht="9" hidden="1" customHeight="1" thickBot="1" x14ac:dyDescent="0.3">
      <c r="B252" s="3108"/>
      <c r="C252" s="1486" t="s">
        <v>22</v>
      </c>
      <c r="D252" s="1486" t="s">
        <v>23</v>
      </c>
      <c r="E252" s="1486" t="s">
        <v>23</v>
      </c>
      <c r="F252" s="1486" t="s">
        <v>23</v>
      </c>
    </row>
    <row r="253" spans="2:11" ht="15.75" hidden="1" thickBot="1" x14ac:dyDescent="0.3">
      <c r="B253" s="1491" t="s">
        <v>452</v>
      </c>
      <c r="C253" s="1492">
        <f>C254+C255+C256+C257</f>
        <v>0</v>
      </c>
      <c r="D253" s="1492">
        <f t="shared" ref="D253:F253" si="40">D254+D255+D256+D257</f>
        <v>0</v>
      </c>
      <c r="E253" s="1492">
        <f t="shared" si="40"/>
        <v>0</v>
      </c>
      <c r="F253" s="1492">
        <f t="shared" si="40"/>
        <v>0</v>
      </c>
    </row>
    <row r="254" spans="2:11" ht="15.75" hidden="1" thickBot="1" x14ac:dyDescent="0.3">
      <c r="B254" s="1493" t="s">
        <v>437</v>
      </c>
      <c r="C254" s="1492"/>
      <c r="D254" s="1492"/>
      <c r="E254" s="1492"/>
      <c r="F254" s="1492"/>
    </row>
    <row r="255" spans="2:11" ht="15.75" hidden="1" thickBot="1" x14ac:dyDescent="0.3">
      <c r="B255" s="1493" t="s">
        <v>453</v>
      </c>
      <c r="C255" s="1492"/>
      <c r="D255" s="1492"/>
      <c r="E255" s="1492"/>
      <c r="F255" s="1492"/>
    </row>
    <row r="256" spans="2:11" ht="15.75" hidden="1" thickBot="1" x14ac:dyDescent="0.3">
      <c r="B256" s="1493" t="s">
        <v>454</v>
      </c>
      <c r="C256" s="1492"/>
      <c r="D256" s="1492"/>
      <c r="E256" s="1492"/>
      <c r="F256" s="1492"/>
    </row>
    <row r="257" spans="2:11" ht="15.75" hidden="1" thickBot="1" x14ac:dyDescent="0.3">
      <c r="B257" s="1493" t="s">
        <v>455</v>
      </c>
      <c r="C257" s="1492"/>
      <c r="D257" s="1492"/>
      <c r="E257" s="1492"/>
      <c r="F257" s="1492"/>
    </row>
    <row r="258" spans="2:11" ht="15.75" hidden="1" thickBot="1" x14ac:dyDescent="0.3">
      <c r="B258" s="1491" t="s">
        <v>456</v>
      </c>
      <c r="C258" s="1495">
        <f>C259+C260+C261+C262</f>
        <v>0</v>
      </c>
      <c r="D258" s="1495">
        <f t="shared" ref="D258:F258" si="41">D259+D260+D261+D262</f>
        <v>0</v>
      </c>
      <c r="E258" s="1495">
        <f t="shared" si="41"/>
        <v>0</v>
      </c>
      <c r="F258" s="1495">
        <f t="shared" si="41"/>
        <v>0</v>
      </c>
    </row>
    <row r="259" spans="2:11" ht="15.75" hidden="1" thickBot="1" x14ac:dyDescent="0.3">
      <c r="B259" s="1493" t="s">
        <v>437</v>
      </c>
      <c r="C259" s="1495">
        <v>0</v>
      </c>
      <c r="D259" s="1495">
        <v>0</v>
      </c>
      <c r="E259" s="1495">
        <v>0</v>
      </c>
      <c r="F259" s="1495">
        <v>0</v>
      </c>
    </row>
    <row r="260" spans="2:11" ht="15.75" hidden="1" thickBot="1" x14ac:dyDescent="0.3">
      <c r="B260" s="1493" t="s">
        <v>453</v>
      </c>
      <c r="C260" s="1495"/>
      <c r="D260" s="1495"/>
      <c r="E260" s="1495"/>
      <c r="F260" s="1495"/>
    </row>
    <row r="261" spans="2:11" ht="15.75" hidden="1" thickBot="1" x14ac:dyDescent="0.3">
      <c r="B261" s="1493" t="s">
        <v>454</v>
      </c>
      <c r="C261" s="1495"/>
      <c r="D261" s="1495"/>
      <c r="E261" s="1495"/>
      <c r="F261" s="1495"/>
    </row>
    <row r="262" spans="2:11" ht="15.75" hidden="1" thickBot="1" x14ac:dyDescent="0.3">
      <c r="B262" s="1493" t="s">
        <v>455</v>
      </c>
      <c r="C262" s="1495"/>
      <c r="D262" s="1495"/>
      <c r="E262" s="1495"/>
      <c r="F262" s="1495"/>
    </row>
    <row r="263" spans="2:11" ht="15.75" hidden="1" thickBot="1" x14ac:dyDescent="0.3">
      <c r="B263" s="1497" t="s">
        <v>445</v>
      </c>
      <c r="C263" s="1495">
        <f>C253+C258</f>
        <v>0</v>
      </c>
      <c r="D263" s="1495">
        <f t="shared" ref="D263:F263" si="42">D253+D258</f>
        <v>0</v>
      </c>
      <c r="E263" s="1495">
        <f t="shared" si="42"/>
        <v>0</v>
      </c>
      <c r="F263" s="1495">
        <f t="shared" si="42"/>
        <v>0</v>
      </c>
    </row>
    <row r="264" spans="2:11" ht="15.75" thickBot="1" x14ac:dyDescent="0.3">
      <c r="B264" s="3139" t="s">
        <v>66</v>
      </c>
      <c r="C264" s="3140"/>
      <c r="D264" s="3140"/>
      <c r="E264" s="3140"/>
      <c r="F264" s="3141"/>
    </row>
    <row r="265" spans="2:11" ht="15.75" thickBot="1" x14ac:dyDescent="0.3">
      <c r="B265" s="3139" t="s">
        <v>446</v>
      </c>
      <c r="C265" s="3140"/>
      <c r="D265" s="3140"/>
      <c r="E265" s="3140"/>
      <c r="F265" s="3141"/>
    </row>
    <row r="266" spans="2:11" ht="15.75" thickBot="1" x14ac:dyDescent="0.3">
      <c r="B266" s="1485" t="s">
        <v>516</v>
      </c>
      <c r="C266" s="3159" t="s">
        <v>2729</v>
      </c>
      <c r="D266" s="3160"/>
      <c r="E266" s="3160"/>
      <c r="F266" s="3161"/>
    </row>
    <row r="267" spans="2:11" ht="57" customHeight="1" thickBot="1" x14ac:dyDescent="0.3">
      <c r="B267" s="1485" t="s">
        <v>502</v>
      </c>
      <c r="C267" s="1509" t="s">
        <v>2730</v>
      </c>
      <c r="D267" s="1252" t="s">
        <v>449</v>
      </c>
      <c r="E267" s="1802" t="s">
        <v>2731</v>
      </c>
      <c r="F267" s="1851"/>
      <c r="H267" s="3146" t="s">
        <v>682</v>
      </c>
      <c r="I267" s="3147"/>
      <c r="J267" s="3147"/>
      <c r="K267" s="3147"/>
    </row>
    <row r="268" spans="2:11" ht="15.75" thickBot="1" x14ac:dyDescent="0.3">
      <c r="B268" s="1510"/>
      <c r="C268" s="1810" t="s">
        <v>2730</v>
      </c>
      <c r="D268" s="1787"/>
      <c r="E268" s="1787"/>
      <c r="F268" s="1835"/>
      <c r="H268" s="3148"/>
      <c r="I268" s="3149"/>
      <c r="J268" s="3149"/>
      <c r="K268" s="3149"/>
    </row>
    <row r="269" spans="2:11" ht="17.25" customHeight="1" thickBot="1" x14ac:dyDescent="0.3">
      <c r="B269" s="1479" t="s">
        <v>427</v>
      </c>
      <c r="C269" s="1810"/>
      <c r="D269" s="1787"/>
      <c r="E269" s="1787"/>
      <c r="F269" s="1835"/>
      <c r="H269" s="3150"/>
      <c r="I269" s="3151"/>
      <c r="J269" s="3151"/>
      <c r="K269" s="3151"/>
    </row>
    <row r="270" spans="2:11" ht="15.75" thickBot="1" x14ac:dyDescent="0.3">
      <c r="B270" s="1479" t="s">
        <v>21</v>
      </c>
      <c r="C270" s="1802" t="s">
        <v>2732</v>
      </c>
      <c r="D270" s="1803"/>
      <c r="E270" s="1803"/>
      <c r="F270" s="1851"/>
    </row>
    <row r="271" spans="2:11" ht="12.75" customHeight="1" x14ac:dyDescent="0.25">
      <c r="B271" s="3107"/>
      <c r="C271" s="1476">
        <v>2023</v>
      </c>
      <c r="D271" s="1476">
        <v>2024</v>
      </c>
      <c r="E271" s="1476">
        <v>2025</v>
      </c>
      <c r="F271" s="1476">
        <v>2026</v>
      </c>
    </row>
    <row r="272" spans="2:11" ht="16.5" customHeight="1" thickBot="1" x14ac:dyDescent="0.3">
      <c r="B272" s="3108"/>
      <c r="C272" s="1486" t="s">
        <v>22</v>
      </c>
      <c r="D272" s="1486" t="s">
        <v>23</v>
      </c>
      <c r="E272" s="1486" t="s">
        <v>23</v>
      </c>
      <c r="F272" s="1486" t="s">
        <v>23</v>
      </c>
    </row>
    <row r="273" spans="2:11" ht="15.75" thickBot="1" x14ac:dyDescent="0.3">
      <c r="B273" s="1479" t="s">
        <v>33</v>
      </c>
      <c r="C273" s="1488">
        <v>1</v>
      </c>
      <c r="D273" s="1488">
        <v>1</v>
      </c>
      <c r="E273" s="1488">
        <v>1</v>
      </c>
      <c r="F273" s="1488">
        <v>1</v>
      </c>
    </row>
    <row r="274" spans="2:11" ht="15.75" thickBot="1" x14ac:dyDescent="0.3">
      <c r="B274" s="1479" t="s">
        <v>431</v>
      </c>
      <c r="C274" s="1488">
        <f t="shared" ref="C274:E274" si="43">C292</f>
        <v>0</v>
      </c>
      <c r="D274" s="1488"/>
      <c r="E274" s="1488">
        <f t="shared" si="43"/>
        <v>30000</v>
      </c>
      <c r="F274" s="1488">
        <f>F292</f>
        <v>100000</v>
      </c>
    </row>
    <row r="275" spans="2:11" ht="15.75" thickBot="1" x14ac:dyDescent="0.3">
      <c r="B275" s="1479" t="s">
        <v>432</v>
      </c>
      <c r="C275" s="1488">
        <f>C274/C273</f>
        <v>0</v>
      </c>
      <c r="D275" s="1488">
        <f t="shared" ref="D275:F275" si="44">D274/D273</f>
        <v>0</v>
      </c>
      <c r="E275" s="1488">
        <f t="shared" si="44"/>
        <v>30000</v>
      </c>
      <c r="F275" s="1488">
        <f t="shared" si="44"/>
        <v>100000</v>
      </c>
    </row>
    <row r="276" spans="2:11" ht="15.75" thickBot="1" x14ac:dyDescent="0.3">
      <c r="B276" s="1479" t="s">
        <v>433</v>
      </c>
      <c r="C276" s="1477" t="s">
        <v>499</v>
      </c>
      <c r="D276" s="1489">
        <f>D273/C273-1</f>
        <v>0</v>
      </c>
      <c r="E276" s="1489">
        <f t="shared" ref="E276:F278" si="45">E273/D273-1</f>
        <v>0</v>
      </c>
      <c r="F276" s="1489">
        <f t="shared" si="45"/>
        <v>0</v>
      </c>
      <c r="H276" s="1490"/>
      <c r="I276" s="1490"/>
      <c r="J276" s="1490"/>
      <c r="K276" s="1490"/>
    </row>
    <row r="277" spans="2:11" ht="15.75" thickBot="1" x14ac:dyDescent="0.3">
      <c r="B277" s="1479" t="s">
        <v>434</v>
      </c>
      <c r="C277" s="1477" t="s">
        <v>499</v>
      </c>
      <c r="D277" s="1489" t="e">
        <f>D274/C274-1</f>
        <v>#DIV/0!</v>
      </c>
      <c r="E277" s="1489" t="e">
        <f t="shared" si="45"/>
        <v>#DIV/0!</v>
      </c>
      <c r="F277" s="1489">
        <f t="shared" si="45"/>
        <v>2.3333333333333335</v>
      </c>
    </row>
    <row r="278" spans="2:11" ht="15.75" thickBot="1" x14ac:dyDescent="0.3">
      <c r="B278" s="1479" t="s">
        <v>47</v>
      </c>
      <c r="C278" s="1477" t="s">
        <v>499</v>
      </c>
      <c r="D278" s="1489" t="e">
        <f>D275/C275-1</f>
        <v>#DIV/0!</v>
      </c>
      <c r="E278" s="1489" t="e">
        <f t="shared" si="45"/>
        <v>#DIV/0!</v>
      </c>
      <c r="F278" s="1489">
        <f t="shared" si="45"/>
        <v>2.3333333333333335</v>
      </c>
    </row>
    <row r="279" spans="2:11" ht="15.75" thickBot="1" x14ac:dyDescent="0.3">
      <c r="B279" s="3136" t="s">
        <v>595</v>
      </c>
      <c r="C279" s="3137"/>
      <c r="D279" s="3137"/>
      <c r="E279" s="3137"/>
      <c r="F279" s="3138"/>
    </row>
    <row r="280" spans="2:11" ht="12.75" customHeight="1" x14ac:dyDescent="0.25">
      <c r="B280" s="3107"/>
      <c r="C280" s="1476">
        <v>2023</v>
      </c>
      <c r="D280" s="1476">
        <v>2024</v>
      </c>
      <c r="E280" s="1476">
        <v>2025</v>
      </c>
      <c r="F280" s="1476">
        <v>2026</v>
      </c>
    </row>
    <row r="281" spans="2:11" ht="9" customHeight="1" thickBot="1" x14ac:dyDescent="0.3">
      <c r="B281" s="3108"/>
      <c r="C281" s="1486" t="s">
        <v>22</v>
      </c>
      <c r="D281" s="1486" t="s">
        <v>23</v>
      </c>
      <c r="E281" s="1486" t="s">
        <v>23</v>
      </c>
      <c r="F281" s="1486" t="s">
        <v>23</v>
      </c>
    </row>
    <row r="282" spans="2:11" ht="15.75" thickBot="1" x14ac:dyDescent="0.3">
      <c r="B282" s="1491" t="s">
        <v>452</v>
      </c>
      <c r="C282" s="1492">
        <f>C283+C284+C285+C286</f>
        <v>0</v>
      </c>
      <c r="D282" s="1492">
        <f t="shared" ref="D282:F282" si="46">D283+D284+D285+D286</f>
        <v>0</v>
      </c>
      <c r="E282" s="1492">
        <f t="shared" si="46"/>
        <v>0</v>
      </c>
      <c r="F282" s="1492">
        <f t="shared" si="46"/>
        <v>0</v>
      </c>
    </row>
    <row r="283" spans="2:11" ht="15.75" thickBot="1" x14ac:dyDescent="0.3">
      <c r="B283" s="1493" t="s">
        <v>437</v>
      </c>
      <c r="C283" s="1492"/>
      <c r="D283" s="1492"/>
      <c r="E283" s="1492"/>
      <c r="F283" s="1492"/>
    </row>
    <row r="284" spans="2:11" ht="15.75" thickBot="1" x14ac:dyDescent="0.3">
      <c r="B284" s="1493" t="s">
        <v>453</v>
      </c>
      <c r="C284" s="1492"/>
      <c r="D284" s="1492"/>
      <c r="E284" s="1492"/>
      <c r="F284" s="1492"/>
    </row>
    <row r="285" spans="2:11" ht="15.75" thickBot="1" x14ac:dyDescent="0.3">
      <c r="B285" s="1493" t="s">
        <v>454</v>
      </c>
      <c r="C285" s="1492"/>
      <c r="D285" s="1492"/>
      <c r="E285" s="1492"/>
      <c r="F285" s="1492"/>
    </row>
    <row r="286" spans="2:11" ht="15.75" thickBot="1" x14ac:dyDescent="0.3">
      <c r="B286" s="1493" t="s">
        <v>455</v>
      </c>
      <c r="C286" s="1492"/>
      <c r="D286" s="1492"/>
      <c r="E286" s="1492"/>
      <c r="F286" s="1492"/>
    </row>
    <row r="287" spans="2:11" ht="15.75" thickBot="1" x14ac:dyDescent="0.3">
      <c r="B287" s="1491" t="s">
        <v>456</v>
      </c>
      <c r="C287" s="1495">
        <f>C288+C289+C290+C291</f>
        <v>0</v>
      </c>
      <c r="D287" s="1495"/>
      <c r="E287" s="1495">
        <f t="shared" ref="E287:F287" si="47">E288+E289+E290+E291</f>
        <v>30000</v>
      </c>
      <c r="F287" s="1495">
        <f t="shared" si="47"/>
        <v>100000</v>
      </c>
    </row>
    <row r="288" spans="2:11" ht="15.75" thickBot="1" x14ac:dyDescent="0.3">
      <c r="B288" s="1493" t="s">
        <v>437</v>
      </c>
      <c r="C288" s="1495"/>
      <c r="D288" s="1495"/>
      <c r="E288" s="1495">
        <v>30000</v>
      </c>
      <c r="F288" s="1495">
        <v>100000</v>
      </c>
    </row>
    <row r="289" spans="2:11" ht="15.75" thickBot="1" x14ac:dyDescent="0.3">
      <c r="B289" s="1493" t="s">
        <v>453</v>
      </c>
      <c r="C289" s="1495"/>
      <c r="D289" s="1492"/>
      <c r="E289" s="1492"/>
      <c r="F289" s="1492"/>
    </row>
    <row r="290" spans="2:11" ht="15.75" thickBot="1" x14ac:dyDescent="0.3">
      <c r="B290" s="1493" t="s">
        <v>454</v>
      </c>
      <c r="C290" s="1495"/>
      <c r="D290" s="1492"/>
      <c r="E290" s="1492"/>
      <c r="F290" s="1492"/>
    </row>
    <row r="291" spans="2:11" ht="15.75" thickBot="1" x14ac:dyDescent="0.3">
      <c r="B291" s="1493" t="s">
        <v>455</v>
      </c>
      <c r="C291" s="1495"/>
      <c r="D291" s="1492"/>
      <c r="E291" s="1492"/>
      <c r="F291" s="1492"/>
    </row>
    <row r="292" spans="2:11" ht="15.75" thickBot="1" x14ac:dyDescent="0.3">
      <c r="B292" s="1507" t="s">
        <v>464</v>
      </c>
      <c r="C292" s="1495">
        <f>C282+C287</f>
        <v>0</v>
      </c>
      <c r="D292" s="1495">
        <f t="shared" ref="D292:F292" si="48">D282+D287</f>
        <v>0</v>
      </c>
      <c r="E292" s="1495">
        <f t="shared" si="48"/>
        <v>30000</v>
      </c>
      <c r="F292" s="1495">
        <f t="shared" si="48"/>
        <v>100000</v>
      </c>
    </row>
    <row r="293" spans="2:11" ht="45.75" thickBot="1" x14ac:dyDescent="0.3">
      <c r="B293" s="1485" t="s">
        <v>509</v>
      </c>
      <c r="C293" s="1511" t="s">
        <v>2733</v>
      </c>
      <c r="D293" s="1512" t="s">
        <v>449</v>
      </c>
      <c r="E293" s="3162" t="s">
        <v>2734</v>
      </c>
      <c r="F293" s="3163"/>
    </row>
    <row r="294" spans="2:11" ht="17.25" customHeight="1" thickBot="1" x14ac:dyDescent="0.3">
      <c r="B294" s="1479" t="s">
        <v>427</v>
      </c>
      <c r="C294" s="3112" t="s">
        <v>2733</v>
      </c>
      <c r="D294" s="3113"/>
      <c r="E294" s="3113"/>
      <c r="F294" s="3114"/>
    </row>
    <row r="295" spans="2:11" ht="15.75" thickBot="1" x14ac:dyDescent="0.3">
      <c r="B295" s="1479" t="s">
        <v>21</v>
      </c>
      <c r="C295" s="3133" t="s">
        <v>2735</v>
      </c>
      <c r="D295" s="3134"/>
      <c r="E295" s="3134"/>
      <c r="F295" s="3135"/>
    </row>
    <row r="296" spans="2:11" ht="12.75" customHeight="1" x14ac:dyDescent="0.25">
      <c r="B296" s="3107"/>
      <c r="C296" s="1476">
        <v>2023</v>
      </c>
      <c r="D296" s="1476">
        <v>2024</v>
      </c>
      <c r="E296" s="1476">
        <v>2025</v>
      </c>
      <c r="F296" s="1476">
        <v>2026</v>
      </c>
    </row>
    <row r="297" spans="2:11" ht="9" customHeight="1" thickBot="1" x14ac:dyDescent="0.3">
      <c r="B297" s="3108"/>
      <c r="C297" s="1486" t="s">
        <v>22</v>
      </c>
      <c r="D297" s="1486" t="s">
        <v>23</v>
      </c>
      <c r="E297" s="1486" t="s">
        <v>23</v>
      </c>
      <c r="F297" s="1486" t="s">
        <v>23</v>
      </c>
    </row>
    <row r="298" spans="2:11" ht="15.75" thickBot="1" x14ac:dyDescent="0.3">
      <c r="B298" s="1479" t="s">
        <v>33</v>
      </c>
      <c r="C298" s="1479">
        <v>1</v>
      </c>
      <c r="D298" s="1477">
        <v>1</v>
      </c>
      <c r="E298" s="1477">
        <v>1</v>
      </c>
      <c r="F298" s="1479"/>
    </row>
    <row r="299" spans="2:11" ht="15.75" thickBot="1" x14ac:dyDescent="0.3">
      <c r="B299" s="1479" t="s">
        <v>431</v>
      </c>
      <c r="C299" s="1488">
        <f>C317</f>
        <v>50000</v>
      </c>
      <c r="D299" s="1488">
        <f>D317</f>
        <v>60000</v>
      </c>
      <c r="E299" s="1488">
        <f>E317</f>
        <v>25360</v>
      </c>
      <c r="F299" s="1488">
        <f t="shared" ref="F299" si="49">F313</f>
        <v>0</v>
      </c>
    </row>
    <row r="300" spans="2:11" ht="15.75" thickBot="1" x14ac:dyDescent="0.3">
      <c r="B300" s="1479" t="s">
        <v>432</v>
      </c>
      <c r="C300" s="1488">
        <f>C299/C298</f>
        <v>50000</v>
      </c>
      <c r="D300" s="1488">
        <f t="shared" ref="D300:F300" si="50">D299/D298</f>
        <v>60000</v>
      </c>
      <c r="E300" s="1488">
        <f t="shared" si="50"/>
        <v>25360</v>
      </c>
      <c r="F300" s="1488" t="e">
        <f t="shared" si="50"/>
        <v>#DIV/0!</v>
      </c>
    </row>
    <row r="301" spans="2:11" ht="15.75" thickBot="1" x14ac:dyDescent="0.3">
      <c r="B301" s="1479" t="s">
        <v>433</v>
      </c>
      <c r="C301" s="1477" t="s">
        <v>499</v>
      </c>
      <c r="D301" s="1489">
        <f>D298/C298-1</f>
        <v>0</v>
      </c>
      <c r="E301" s="1489">
        <f t="shared" ref="E301:F303" si="51">E298/D298-1</f>
        <v>0</v>
      </c>
      <c r="F301" s="1489">
        <f t="shared" si="51"/>
        <v>-1</v>
      </c>
      <c r="H301" s="1490"/>
      <c r="I301" s="1490"/>
      <c r="J301" s="1490"/>
      <c r="K301" s="1490"/>
    </row>
    <row r="302" spans="2:11" ht="15.75" thickBot="1" x14ac:dyDescent="0.3">
      <c r="B302" s="1479" t="s">
        <v>434</v>
      </c>
      <c r="C302" s="1477" t="s">
        <v>499</v>
      </c>
      <c r="D302" s="1489">
        <f>D299/C299-1</f>
        <v>0.19999999999999996</v>
      </c>
      <c r="E302" s="1489">
        <f t="shared" si="51"/>
        <v>-0.57733333333333325</v>
      </c>
      <c r="F302" s="1489">
        <f t="shared" si="51"/>
        <v>-1</v>
      </c>
    </row>
    <row r="303" spans="2:11" ht="15.75" thickBot="1" x14ac:dyDescent="0.3">
      <c r="B303" s="1479" t="s">
        <v>47</v>
      </c>
      <c r="C303" s="1477" t="s">
        <v>499</v>
      </c>
      <c r="D303" s="1489">
        <f>D300/C300-1</f>
        <v>0.19999999999999996</v>
      </c>
      <c r="E303" s="1489">
        <f t="shared" si="51"/>
        <v>-0.57733333333333325</v>
      </c>
      <c r="F303" s="1489" t="e">
        <f t="shared" si="51"/>
        <v>#DIV/0!</v>
      </c>
    </row>
    <row r="304" spans="2:11" ht="15.75" thickBot="1" x14ac:dyDescent="0.3">
      <c r="B304" s="3136" t="s">
        <v>1087</v>
      </c>
      <c r="C304" s="3137"/>
      <c r="D304" s="3137"/>
      <c r="E304" s="3137"/>
      <c r="F304" s="3138"/>
    </row>
    <row r="305" spans="2:6" ht="12.75" customHeight="1" x14ac:dyDescent="0.25">
      <c r="B305" s="3107"/>
      <c r="C305" s="1476">
        <v>2023</v>
      </c>
      <c r="D305" s="1476">
        <v>2024</v>
      </c>
      <c r="E305" s="1476">
        <v>2025</v>
      </c>
      <c r="F305" s="1476">
        <v>2026</v>
      </c>
    </row>
    <row r="306" spans="2:6" ht="9" customHeight="1" thickBot="1" x14ac:dyDescent="0.3">
      <c r="B306" s="3108"/>
      <c r="C306" s="1486" t="s">
        <v>22</v>
      </c>
      <c r="D306" s="1486" t="s">
        <v>23</v>
      </c>
      <c r="E306" s="1486" t="s">
        <v>23</v>
      </c>
      <c r="F306" s="1486" t="s">
        <v>23</v>
      </c>
    </row>
    <row r="307" spans="2:6" ht="15.75" thickBot="1" x14ac:dyDescent="0.3">
      <c r="B307" s="1491" t="s">
        <v>452</v>
      </c>
      <c r="C307" s="1492">
        <f>C308+C309+C310+C311</f>
        <v>0</v>
      </c>
      <c r="D307" s="1492">
        <f t="shared" ref="D307:F307" si="52">D308+D309+D310+D311</f>
        <v>0</v>
      </c>
      <c r="E307" s="1492">
        <f t="shared" si="52"/>
        <v>0</v>
      </c>
      <c r="F307" s="1492">
        <f t="shared" si="52"/>
        <v>0</v>
      </c>
    </row>
    <row r="308" spans="2:6" ht="15.75" thickBot="1" x14ac:dyDescent="0.3">
      <c r="B308" s="1493" t="s">
        <v>437</v>
      </c>
      <c r="C308" s="1492"/>
      <c r="D308" s="1492"/>
      <c r="E308" s="1492"/>
      <c r="F308" s="1492"/>
    </row>
    <row r="309" spans="2:6" ht="15.75" thickBot="1" x14ac:dyDescent="0.3">
      <c r="B309" s="1493" t="s">
        <v>453</v>
      </c>
      <c r="C309" s="1492"/>
      <c r="D309" s="1492"/>
      <c r="E309" s="1492"/>
      <c r="F309" s="1492"/>
    </row>
    <row r="310" spans="2:6" ht="15.75" thickBot="1" x14ac:dyDescent="0.3">
      <c r="B310" s="1493" t="s">
        <v>454</v>
      </c>
      <c r="C310" s="1492"/>
      <c r="D310" s="1492"/>
      <c r="E310" s="1492"/>
      <c r="F310" s="1492"/>
    </row>
    <row r="311" spans="2:6" ht="15.75" thickBot="1" x14ac:dyDescent="0.3">
      <c r="B311" s="1493" t="s">
        <v>455</v>
      </c>
      <c r="C311" s="1492"/>
      <c r="D311" s="1492"/>
      <c r="E311" s="1492"/>
      <c r="F311" s="1492"/>
    </row>
    <row r="312" spans="2:6" ht="15.75" thickBot="1" x14ac:dyDescent="0.3">
      <c r="B312" s="1491" t="s">
        <v>456</v>
      </c>
      <c r="C312" s="1495">
        <f t="shared" ref="C312:F312" si="53">C313+C314+C315+C316</f>
        <v>50000</v>
      </c>
      <c r="D312" s="1495">
        <f t="shared" si="53"/>
        <v>60000</v>
      </c>
      <c r="E312" s="1495">
        <f t="shared" si="53"/>
        <v>25360</v>
      </c>
      <c r="F312" s="1495">
        <f t="shared" si="53"/>
        <v>0</v>
      </c>
    </row>
    <row r="313" spans="2:6" ht="15.75" thickBot="1" x14ac:dyDescent="0.3">
      <c r="B313" s="1493" t="s">
        <v>437</v>
      </c>
      <c r="C313" s="1495">
        <v>50000</v>
      </c>
      <c r="D313" s="1492">
        <v>60000</v>
      </c>
      <c r="E313" s="1492">
        <v>25360</v>
      </c>
      <c r="F313" s="1492"/>
    </row>
    <row r="314" spans="2:6" ht="15.75" thickBot="1" x14ac:dyDescent="0.3">
      <c r="B314" s="1493" t="s">
        <v>453</v>
      </c>
      <c r="C314" s="1495"/>
      <c r="D314" s="1492"/>
      <c r="E314" s="1492"/>
      <c r="F314" s="1492"/>
    </row>
    <row r="315" spans="2:6" ht="15.75" thickBot="1" x14ac:dyDescent="0.3">
      <c r="B315" s="1493" t="s">
        <v>454</v>
      </c>
      <c r="C315" s="1495"/>
      <c r="D315" s="1492"/>
      <c r="E315" s="1492"/>
      <c r="F315" s="1492"/>
    </row>
    <row r="316" spans="2:6" ht="15.75" thickBot="1" x14ac:dyDescent="0.3">
      <c r="B316" s="1493" t="s">
        <v>455</v>
      </c>
      <c r="C316" s="1495"/>
      <c r="D316" s="1492"/>
      <c r="E316" s="1492"/>
      <c r="F316" s="1492"/>
    </row>
    <row r="317" spans="2:6" ht="15.75" thickBot="1" x14ac:dyDescent="0.3">
      <c r="B317" s="1507" t="s">
        <v>2736</v>
      </c>
      <c r="C317" s="1495">
        <f>C307+C312</f>
        <v>50000</v>
      </c>
      <c r="D317" s="1495">
        <f t="shared" ref="D317:F317" si="54">D307+D312</f>
        <v>60000</v>
      </c>
      <c r="E317" s="1495">
        <f t="shared" si="54"/>
        <v>25360</v>
      </c>
      <c r="F317" s="1495">
        <f t="shared" si="54"/>
        <v>0</v>
      </c>
    </row>
    <row r="318" spans="2:6" ht="57" thickBot="1" x14ac:dyDescent="0.3">
      <c r="B318" s="1485" t="s">
        <v>859</v>
      </c>
      <c r="C318" s="1513" t="s">
        <v>2737</v>
      </c>
      <c r="D318" s="1514" t="s">
        <v>449</v>
      </c>
      <c r="E318" s="3130" t="s">
        <v>2738</v>
      </c>
      <c r="F318" s="3132"/>
    </row>
    <row r="319" spans="2:6" ht="17.25" customHeight="1" thickBot="1" x14ac:dyDescent="0.3">
      <c r="B319" s="1479" t="s">
        <v>427</v>
      </c>
      <c r="C319" s="3112" t="s">
        <v>2737</v>
      </c>
      <c r="D319" s="3113"/>
      <c r="E319" s="3113"/>
      <c r="F319" s="3114"/>
    </row>
    <row r="320" spans="2:6" ht="15.75" thickBot="1" x14ac:dyDescent="0.3">
      <c r="B320" s="1479" t="s">
        <v>21</v>
      </c>
      <c r="C320" s="3133" t="s">
        <v>2739</v>
      </c>
      <c r="D320" s="3134"/>
      <c r="E320" s="3134"/>
      <c r="F320" s="3135"/>
    </row>
    <row r="321" spans="2:11" ht="12.75" customHeight="1" x14ac:dyDescent="0.25">
      <c r="B321" s="3107"/>
      <c r="C321" s="1476">
        <v>2023</v>
      </c>
      <c r="D321" s="1476">
        <v>2024</v>
      </c>
      <c r="E321" s="1476">
        <v>2025</v>
      </c>
      <c r="F321" s="1476">
        <v>2026</v>
      </c>
    </row>
    <row r="322" spans="2:11" ht="9" customHeight="1" thickBot="1" x14ac:dyDescent="0.3">
      <c r="B322" s="3108"/>
      <c r="C322" s="1486" t="s">
        <v>22</v>
      </c>
      <c r="D322" s="1486" t="s">
        <v>23</v>
      </c>
      <c r="E322" s="1486" t="s">
        <v>23</v>
      </c>
      <c r="F322" s="1486" t="s">
        <v>23</v>
      </c>
    </row>
    <row r="323" spans="2:11" ht="15.75" thickBot="1" x14ac:dyDescent="0.3">
      <c r="B323" s="1479" t="s">
        <v>33</v>
      </c>
      <c r="C323" s="1479">
        <v>1</v>
      </c>
      <c r="D323" s="1477">
        <v>1</v>
      </c>
      <c r="E323" s="1477">
        <v>1</v>
      </c>
      <c r="F323" s="1479"/>
    </row>
    <row r="324" spans="2:11" ht="15.75" thickBot="1" x14ac:dyDescent="0.3">
      <c r="B324" s="1479" t="s">
        <v>431</v>
      </c>
      <c r="C324" s="1488">
        <v>25000</v>
      </c>
      <c r="D324" s="1488"/>
      <c r="E324" s="1488">
        <f>E342</f>
        <v>23036</v>
      </c>
      <c r="F324" s="1488">
        <f t="shared" ref="F324" si="55">F342</f>
        <v>0</v>
      </c>
      <c r="G324" s="1490"/>
    </row>
    <row r="325" spans="2:11" ht="15.75" thickBot="1" x14ac:dyDescent="0.3">
      <c r="B325" s="1479" t="s">
        <v>432</v>
      </c>
      <c r="C325" s="1488">
        <f>C324/C323</f>
        <v>25000</v>
      </c>
      <c r="D325" s="1488">
        <f t="shared" ref="D325:F325" si="56">D324/D323</f>
        <v>0</v>
      </c>
      <c r="E325" s="1488">
        <f t="shared" si="56"/>
        <v>23036</v>
      </c>
      <c r="F325" s="1488" t="e">
        <f t="shared" si="56"/>
        <v>#DIV/0!</v>
      </c>
    </row>
    <row r="326" spans="2:11" ht="15.75" thickBot="1" x14ac:dyDescent="0.3">
      <c r="B326" s="1479" t="s">
        <v>433</v>
      </c>
      <c r="C326" s="1477" t="s">
        <v>499</v>
      </c>
      <c r="D326" s="1489">
        <f>D323/C323-1</f>
        <v>0</v>
      </c>
      <c r="E326" s="1489">
        <f t="shared" ref="E326:F328" si="57">E323/D323-1</f>
        <v>0</v>
      </c>
      <c r="F326" s="1489">
        <f t="shared" si="57"/>
        <v>-1</v>
      </c>
      <c r="H326" s="1490"/>
      <c r="I326" s="1490"/>
      <c r="J326" s="1490"/>
      <c r="K326" s="1490"/>
    </row>
    <row r="327" spans="2:11" ht="15.75" thickBot="1" x14ac:dyDescent="0.3">
      <c r="B327" s="1479" t="s">
        <v>434</v>
      </c>
      <c r="C327" s="1477" t="s">
        <v>499</v>
      </c>
      <c r="D327" s="1489">
        <f>D324/C324-1</f>
        <v>-1</v>
      </c>
      <c r="E327" s="1489" t="e">
        <f t="shared" si="57"/>
        <v>#DIV/0!</v>
      </c>
      <c r="F327" s="1489">
        <f t="shared" si="57"/>
        <v>-1</v>
      </c>
    </row>
    <row r="328" spans="2:11" ht="15.75" thickBot="1" x14ac:dyDescent="0.3">
      <c r="B328" s="1479" t="s">
        <v>47</v>
      </c>
      <c r="C328" s="1477" t="s">
        <v>499</v>
      </c>
      <c r="D328" s="1489">
        <f>D325/C325-1</f>
        <v>-1</v>
      </c>
      <c r="E328" s="1489" t="e">
        <f t="shared" si="57"/>
        <v>#DIV/0!</v>
      </c>
      <c r="F328" s="1489" t="e">
        <f t="shared" si="57"/>
        <v>#DIV/0!</v>
      </c>
    </row>
    <row r="329" spans="2:11" ht="15.75" thickBot="1" x14ac:dyDescent="0.3">
      <c r="B329" s="3136" t="s">
        <v>2740</v>
      </c>
      <c r="C329" s="3137"/>
      <c r="D329" s="3137"/>
      <c r="E329" s="3137"/>
      <c r="F329" s="3138"/>
    </row>
    <row r="330" spans="2:11" ht="12.75" customHeight="1" x14ac:dyDescent="0.25">
      <c r="B330" s="3107"/>
      <c r="C330" s="1476">
        <v>2023</v>
      </c>
      <c r="D330" s="1476">
        <v>2024</v>
      </c>
      <c r="E330" s="1476">
        <v>2025</v>
      </c>
      <c r="F330" s="1476">
        <v>2026</v>
      </c>
    </row>
    <row r="331" spans="2:11" ht="9" customHeight="1" thickBot="1" x14ac:dyDescent="0.3">
      <c r="B331" s="3108"/>
      <c r="C331" s="1486" t="s">
        <v>22</v>
      </c>
      <c r="D331" s="1486" t="s">
        <v>23</v>
      </c>
      <c r="E331" s="1486" t="s">
        <v>23</v>
      </c>
      <c r="F331" s="1486" t="s">
        <v>23</v>
      </c>
    </row>
    <row r="332" spans="2:11" ht="15.75" thickBot="1" x14ac:dyDescent="0.3">
      <c r="B332" s="1491" t="s">
        <v>452</v>
      </c>
      <c r="C332" s="1492">
        <f>C333+C334+C335+C336</f>
        <v>0</v>
      </c>
      <c r="D332" s="1492">
        <f t="shared" ref="D332:F332" si="58">D333+D334+D335+D336</f>
        <v>0</v>
      </c>
      <c r="E332" s="1492">
        <f t="shared" si="58"/>
        <v>0</v>
      </c>
      <c r="F332" s="1492">
        <f t="shared" si="58"/>
        <v>0</v>
      </c>
    </row>
    <row r="333" spans="2:11" ht="15.75" thickBot="1" x14ac:dyDescent="0.3">
      <c r="B333" s="1493" t="s">
        <v>437</v>
      </c>
      <c r="C333" s="1492"/>
      <c r="D333" s="1492"/>
      <c r="E333" s="1492"/>
      <c r="F333" s="1492"/>
    </row>
    <row r="334" spans="2:11" ht="15.75" thickBot="1" x14ac:dyDescent="0.3">
      <c r="B334" s="1493" t="s">
        <v>453</v>
      </c>
      <c r="C334" s="1492"/>
      <c r="D334" s="1492"/>
      <c r="E334" s="1492"/>
      <c r="F334" s="1492"/>
    </row>
    <row r="335" spans="2:11" ht="15.75" thickBot="1" x14ac:dyDescent="0.3">
      <c r="B335" s="1493" t="s">
        <v>454</v>
      </c>
      <c r="C335" s="1492"/>
      <c r="D335" s="1492"/>
      <c r="E335" s="1492"/>
      <c r="F335" s="1492"/>
    </row>
    <row r="336" spans="2:11" ht="15.75" thickBot="1" x14ac:dyDescent="0.3">
      <c r="B336" s="1493" t="s">
        <v>455</v>
      </c>
      <c r="C336" s="1492"/>
      <c r="D336" s="1492"/>
      <c r="E336" s="1492"/>
      <c r="F336" s="1492"/>
    </row>
    <row r="337" spans="2:11" ht="15.75" thickBot="1" x14ac:dyDescent="0.3">
      <c r="B337" s="1491" t="s">
        <v>456</v>
      </c>
      <c r="C337" s="1495">
        <v>25000</v>
      </c>
      <c r="D337" s="1495">
        <f t="shared" ref="D337:F337" si="59">D338+D339+D340+D341</f>
        <v>0</v>
      </c>
      <c r="E337" s="1495">
        <f t="shared" si="59"/>
        <v>23036</v>
      </c>
      <c r="F337" s="1495">
        <f t="shared" si="59"/>
        <v>0</v>
      </c>
    </row>
    <row r="338" spans="2:11" ht="15.75" thickBot="1" x14ac:dyDescent="0.3">
      <c r="B338" s="1493" t="s">
        <v>437</v>
      </c>
      <c r="C338" s="1495">
        <v>25000</v>
      </c>
      <c r="D338" s="1492"/>
      <c r="E338" s="1492">
        <v>23036</v>
      </c>
      <c r="F338" s="1492"/>
    </row>
    <row r="339" spans="2:11" ht="15.75" thickBot="1" x14ac:dyDescent="0.3">
      <c r="B339" s="1493" t="s">
        <v>453</v>
      </c>
      <c r="C339" s="1495"/>
      <c r="D339" s="1492"/>
      <c r="E339" s="1492"/>
      <c r="F339" s="1492"/>
    </row>
    <row r="340" spans="2:11" ht="15.75" thickBot="1" x14ac:dyDescent="0.3">
      <c r="B340" s="1493" t="s">
        <v>454</v>
      </c>
      <c r="C340" s="1495"/>
      <c r="D340" s="1492"/>
      <c r="E340" s="1492"/>
      <c r="F340" s="1492"/>
    </row>
    <row r="341" spans="2:11" ht="15.75" thickBot="1" x14ac:dyDescent="0.3">
      <c r="B341" s="1493" t="s">
        <v>455</v>
      </c>
      <c r="C341" s="1495"/>
      <c r="D341" s="1492"/>
      <c r="E341" s="1492"/>
      <c r="F341" s="1492"/>
    </row>
    <row r="342" spans="2:11" ht="15.75" thickBot="1" x14ac:dyDescent="0.3">
      <c r="B342" s="1497" t="s">
        <v>474</v>
      </c>
      <c r="C342" s="1495">
        <f>C332+C337</f>
        <v>25000</v>
      </c>
      <c r="D342" s="1495">
        <f t="shared" ref="D342:F342" si="60">D332+D337</f>
        <v>0</v>
      </c>
      <c r="E342" s="1495">
        <f t="shared" si="60"/>
        <v>23036</v>
      </c>
      <c r="F342" s="1495">
        <f t="shared" si="60"/>
        <v>0</v>
      </c>
    </row>
    <row r="343" spans="2:11" ht="25.5" hidden="1" customHeight="1" thickBot="1" x14ac:dyDescent="0.3">
      <c r="B343" s="1508" t="s">
        <v>458</v>
      </c>
      <c r="C343" s="3152"/>
      <c r="D343" s="3154"/>
      <c r="E343" s="3154"/>
      <c r="F343" s="3155"/>
    </row>
    <row r="344" spans="2:11" ht="34.5" hidden="1" thickBot="1" x14ac:dyDescent="0.3">
      <c r="B344" s="1485" t="s">
        <v>549</v>
      </c>
      <c r="C344" s="1515"/>
      <c r="D344" s="1514" t="s">
        <v>449</v>
      </c>
      <c r="E344" s="1516"/>
      <c r="F344" s="1517"/>
    </row>
    <row r="345" spans="2:11" ht="17.25" hidden="1" customHeight="1" thickBot="1" x14ac:dyDescent="0.3">
      <c r="B345" s="1479" t="s">
        <v>427</v>
      </c>
      <c r="C345" s="3112"/>
      <c r="D345" s="3113"/>
      <c r="E345" s="3113"/>
      <c r="F345" s="3114"/>
    </row>
    <row r="346" spans="2:11" ht="15.75" hidden="1" thickBot="1" x14ac:dyDescent="0.3">
      <c r="B346" s="1479" t="s">
        <v>21</v>
      </c>
      <c r="C346" s="3133"/>
      <c r="D346" s="3134"/>
      <c r="E346" s="3134"/>
      <c r="F346" s="3135"/>
    </row>
    <row r="347" spans="2:11" ht="12.75" hidden="1" customHeight="1" x14ac:dyDescent="0.25">
      <c r="B347" s="3107"/>
      <c r="C347" s="1476">
        <v>2022</v>
      </c>
      <c r="D347" s="1476">
        <v>2023</v>
      </c>
      <c r="E347" s="1476">
        <v>2024</v>
      </c>
      <c r="F347" s="1476">
        <v>2025</v>
      </c>
    </row>
    <row r="348" spans="2:11" ht="9" hidden="1" customHeight="1" thickBot="1" x14ac:dyDescent="0.3">
      <c r="B348" s="3108"/>
      <c r="C348" s="1486" t="s">
        <v>22</v>
      </c>
      <c r="D348" s="1486" t="s">
        <v>23</v>
      </c>
      <c r="E348" s="1486" t="s">
        <v>23</v>
      </c>
      <c r="F348" s="1486" t="s">
        <v>23</v>
      </c>
    </row>
    <row r="349" spans="2:11" ht="15.75" hidden="1" thickBot="1" x14ac:dyDescent="0.3">
      <c r="B349" s="1479" t="s">
        <v>33</v>
      </c>
      <c r="C349" s="1479"/>
      <c r="D349" s="1479"/>
      <c r="E349" s="1479"/>
      <c r="F349" s="1479"/>
    </row>
    <row r="350" spans="2:11" ht="15.75" hidden="1" thickBot="1" x14ac:dyDescent="0.3">
      <c r="B350" s="1479" t="s">
        <v>431</v>
      </c>
      <c r="C350" s="1488">
        <f>C368</f>
        <v>0</v>
      </c>
      <c r="D350" s="1488">
        <f t="shared" ref="D350:F350" si="61">D368</f>
        <v>0</v>
      </c>
      <c r="E350" s="1488">
        <f t="shared" si="61"/>
        <v>0</v>
      </c>
      <c r="F350" s="1488">
        <f t="shared" si="61"/>
        <v>0</v>
      </c>
    </row>
    <row r="351" spans="2:11" ht="15.75" hidden="1" thickBot="1" x14ac:dyDescent="0.3">
      <c r="B351" s="1479" t="s">
        <v>432</v>
      </c>
      <c r="C351" s="1488" t="e">
        <f>C350/C349</f>
        <v>#DIV/0!</v>
      </c>
      <c r="D351" s="1488" t="e">
        <f t="shared" ref="D351:F351" si="62">D350/D349</f>
        <v>#DIV/0!</v>
      </c>
      <c r="E351" s="1488" t="e">
        <f t="shared" si="62"/>
        <v>#DIV/0!</v>
      </c>
      <c r="F351" s="1488" t="e">
        <f t="shared" si="62"/>
        <v>#DIV/0!</v>
      </c>
    </row>
    <row r="352" spans="2:11" ht="15.75" hidden="1" thickBot="1" x14ac:dyDescent="0.3">
      <c r="B352" s="1479" t="s">
        <v>433</v>
      </c>
      <c r="C352" s="1477" t="s">
        <v>499</v>
      </c>
      <c r="D352" s="1489" t="e">
        <f>D349/C349-1</f>
        <v>#DIV/0!</v>
      </c>
      <c r="E352" s="1489" t="e">
        <f t="shared" ref="E352:F354" si="63">E349/D349-1</f>
        <v>#DIV/0!</v>
      </c>
      <c r="F352" s="1489" t="e">
        <f t="shared" si="63"/>
        <v>#DIV/0!</v>
      </c>
      <c r="H352" s="1490"/>
      <c r="I352" s="1490"/>
      <c r="J352" s="1490"/>
      <c r="K352" s="1490"/>
    </row>
    <row r="353" spans="2:6" ht="15.75" hidden="1" thickBot="1" x14ac:dyDescent="0.3">
      <c r="B353" s="1479" t="s">
        <v>434</v>
      </c>
      <c r="C353" s="1477" t="s">
        <v>499</v>
      </c>
      <c r="D353" s="1489" t="e">
        <f>D350/C350-1</f>
        <v>#DIV/0!</v>
      </c>
      <c r="E353" s="1489" t="e">
        <f t="shared" si="63"/>
        <v>#DIV/0!</v>
      </c>
      <c r="F353" s="1489" t="e">
        <f t="shared" si="63"/>
        <v>#DIV/0!</v>
      </c>
    </row>
    <row r="354" spans="2:6" ht="15.75" hidden="1" thickBot="1" x14ac:dyDescent="0.3">
      <c r="B354" s="1479" t="s">
        <v>47</v>
      </c>
      <c r="C354" s="1477" t="s">
        <v>499</v>
      </c>
      <c r="D354" s="1489" t="e">
        <f>D351/C351-1</f>
        <v>#DIV/0!</v>
      </c>
      <c r="E354" s="1489" t="e">
        <f t="shared" si="63"/>
        <v>#DIV/0!</v>
      </c>
      <c r="F354" s="1489" t="e">
        <f t="shared" si="63"/>
        <v>#DIV/0!</v>
      </c>
    </row>
    <row r="355" spans="2:6" ht="15.75" hidden="1" thickBot="1" x14ac:dyDescent="0.3">
      <c r="B355" s="3136" t="s">
        <v>594</v>
      </c>
      <c r="C355" s="3137"/>
      <c r="D355" s="3137"/>
      <c r="E355" s="3137"/>
      <c r="F355" s="3138"/>
    </row>
    <row r="356" spans="2:6" ht="12.75" hidden="1" customHeight="1" x14ac:dyDescent="0.25">
      <c r="B356" s="3107"/>
      <c r="C356" s="1476">
        <v>2022</v>
      </c>
      <c r="D356" s="1476">
        <v>2023</v>
      </c>
      <c r="E356" s="1476">
        <v>2024</v>
      </c>
      <c r="F356" s="1476">
        <v>2025</v>
      </c>
    </row>
    <row r="357" spans="2:6" ht="9" hidden="1" customHeight="1" thickBot="1" x14ac:dyDescent="0.3">
      <c r="B357" s="3108"/>
      <c r="C357" s="1486" t="s">
        <v>22</v>
      </c>
      <c r="D357" s="1486" t="s">
        <v>23</v>
      </c>
      <c r="E357" s="1486" t="s">
        <v>23</v>
      </c>
      <c r="F357" s="1486" t="s">
        <v>23</v>
      </c>
    </row>
    <row r="358" spans="2:6" ht="15.75" hidden="1" thickBot="1" x14ac:dyDescent="0.3">
      <c r="B358" s="1491" t="s">
        <v>452</v>
      </c>
      <c r="C358" s="1492">
        <f>C359+C360+C361+C362</f>
        <v>0</v>
      </c>
      <c r="D358" s="1492">
        <f t="shared" ref="D358:F358" si="64">D359+D360+D361+D362</f>
        <v>0</v>
      </c>
      <c r="E358" s="1492">
        <f t="shared" si="64"/>
        <v>0</v>
      </c>
      <c r="F358" s="1492">
        <f t="shared" si="64"/>
        <v>0</v>
      </c>
    </row>
    <row r="359" spans="2:6" ht="15.75" hidden="1" thickBot="1" x14ac:dyDescent="0.3">
      <c r="B359" s="1493" t="s">
        <v>437</v>
      </c>
      <c r="C359" s="1492"/>
      <c r="D359" s="1492"/>
      <c r="E359" s="1492"/>
      <c r="F359" s="1492"/>
    </row>
    <row r="360" spans="2:6" ht="15.75" hidden="1" thickBot="1" x14ac:dyDescent="0.3">
      <c r="B360" s="1493" t="s">
        <v>453</v>
      </c>
      <c r="C360" s="1492"/>
      <c r="D360" s="1492"/>
      <c r="E360" s="1492"/>
      <c r="F360" s="1492"/>
    </row>
    <row r="361" spans="2:6" ht="15.75" hidden="1" thickBot="1" x14ac:dyDescent="0.3">
      <c r="B361" s="1493" t="s">
        <v>454</v>
      </c>
      <c r="C361" s="1492"/>
      <c r="D361" s="1492"/>
      <c r="E361" s="1492"/>
      <c r="F361" s="1492"/>
    </row>
    <row r="362" spans="2:6" ht="15.75" hidden="1" thickBot="1" x14ac:dyDescent="0.3">
      <c r="B362" s="1493" t="s">
        <v>455</v>
      </c>
      <c r="C362" s="1492"/>
      <c r="D362" s="1492"/>
      <c r="E362" s="1492"/>
      <c r="F362" s="1492"/>
    </row>
    <row r="363" spans="2:6" ht="15.75" hidden="1" thickBot="1" x14ac:dyDescent="0.3">
      <c r="B363" s="1491" t="s">
        <v>456</v>
      </c>
      <c r="C363" s="1495">
        <f>C364+C365+C366+C367</f>
        <v>0</v>
      </c>
      <c r="D363" s="1495">
        <f t="shared" ref="D363:F363" si="65">D364+D365+D366+D367</f>
        <v>0</v>
      </c>
      <c r="E363" s="1495">
        <f t="shared" si="65"/>
        <v>0</v>
      </c>
      <c r="F363" s="1495">
        <f t="shared" si="65"/>
        <v>0</v>
      </c>
    </row>
    <row r="364" spans="2:6" ht="15.75" hidden="1" thickBot="1" x14ac:dyDescent="0.3">
      <c r="B364" s="1493" t="s">
        <v>437</v>
      </c>
      <c r="C364" s="1495"/>
      <c r="D364" s="1495"/>
      <c r="E364" s="1495"/>
      <c r="F364" s="1495"/>
    </row>
    <row r="365" spans="2:6" ht="15.75" hidden="1" thickBot="1" x14ac:dyDescent="0.3">
      <c r="B365" s="1493" t="s">
        <v>453</v>
      </c>
      <c r="C365" s="1495"/>
      <c r="D365" s="1495"/>
      <c r="E365" s="1495"/>
      <c r="F365" s="1495"/>
    </row>
    <row r="366" spans="2:6" ht="15.75" hidden="1" thickBot="1" x14ac:dyDescent="0.3">
      <c r="B366" s="1493" t="s">
        <v>454</v>
      </c>
      <c r="C366" s="1495"/>
      <c r="D366" s="1495"/>
      <c r="E366" s="1495"/>
      <c r="F366" s="1495"/>
    </row>
    <row r="367" spans="2:6" ht="15.75" hidden="1" thickBot="1" x14ac:dyDescent="0.3">
      <c r="B367" s="1493" t="s">
        <v>455</v>
      </c>
      <c r="C367" s="1495"/>
      <c r="D367" s="1495"/>
      <c r="E367" s="1495"/>
      <c r="F367" s="1495"/>
    </row>
    <row r="368" spans="2:6" ht="15.75" hidden="1" thickBot="1" x14ac:dyDescent="0.3">
      <c r="B368" s="1497" t="s">
        <v>445</v>
      </c>
      <c r="C368" s="1495">
        <f>C358+C363</f>
        <v>0</v>
      </c>
      <c r="D368" s="1495">
        <f t="shared" ref="D368:F368" si="66">D358+D363</f>
        <v>0</v>
      </c>
      <c r="E368" s="1495">
        <f t="shared" si="66"/>
        <v>0</v>
      </c>
      <c r="F368" s="1495">
        <f t="shared" si="66"/>
        <v>0</v>
      </c>
    </row>
    <row r="369" spans="2:11" ht="45.75" thickBot="1" x14ac:dyDescent="0.3">
      <c r="B369" s="1485" t="s">
        <v>864</v>
      </c>
      <c r="C369" s="1513" t="s">
        <v>2741</v>
      </c>
      <c r="D369" s="1514" t="s">
        <v>449</v>
      </c>
      <c r="E369" s="3130" t="s">
        <v>2742</v>
      </c>
      <c r="F369" s="3132"/>
    </row>
    <row r="370" spans="2:11" ht="17.25" customHeight="1" thickBot="1" x14ac:dyDescent="0.3">
      <c r="B370" s="1479" t="s">
        <v>427</v>
      </c>
      <c r="C370" s="3112"/>
      <c r="D370" s="3113"/>
      <c r="E370" s="3113"/>
      <c r="F370" s="3114"/>
    </row>
    <row r="371" spans="2:11" ht="15.75" thickBot="1" x14ac:dyDescent="0.3">
      <c r="B371" s="1479" t="s">
        <v>21</v>
      </c>
      <c r="C371" s="3133" t="s">
        <v>2739</v>
      </c>
      <c r="D371" s="3134"/>
      <c r="E371" s="3134"/>
      <c r="F371" s="3135"/>
    </row>
    <row r="372" spans="2:11" ht="12.75" customHeight="1" x14ac:dyDescent="0.25">
      <c r="B372" s="3107"/>
      <c r="C372" s="1476">
        <v>2023</v>
      </c>
      <c r="D372" s="1476">
        <v>2024</v>
      </c>
      <c r="E372" s="1476">
        <v>2025</v>
      </c>
      <c r="F372" s="1476">
        <v>2026</v>
      </c>
    </row>
    <row r="373" spans="2:11" ht="9" customHeight="1" thickBot="1" x14ac:dyDescent="0.3">
      <c r="B373" s="3108"/>
      <c r="C373" s="1486" t="s">
        <v>22</v>
      </c>
      <c r="D373" s="1486" t="s">
        <v>23</v>
      </c>
      <c r="E373" s="1486" t="s">
        <v>23</v>
      </c>
      <c r="F373" s="1486" t="s">
        <v>23</v>
      </c>
    </row>
    <row r="374" spans="2:11" ht="15.75" thickBot="1" x14ac:dyDescent="0.3">
      <c r="B374" s="1479" t="s">
        <v>33</v>
      </c>
      <c r="C374" s="1479">
        <v>1</v>
      </c>
      <c r="D374" s="1477">
        <v>1</v>
      </c>
      <c r="E374" s="1477">
        <v>1</v>
      </c>
      <c r="F374" s="1479"/>
    </row>
    <row r="375" spans="2:11" ht="15.75" thickBot="1" x14ac:dyDescent="0.3">
      <c r="B375" s="1479" t="s">
        <v>431</v>
      </c>
      <c r="C375" s="1488">
        <f t="shared" ref="C375:F375" si="67">C393</f>
        <v>0</v>
      </c>
      <c r="D375" s="1488">
        <f t="shared" si="67"/>
        <v>0</v>
      </c>
      <c r="E375" s="1488">
        <f t="shared" si="67"/>
        <v>0</v>
      </c>
      <c r="F375" s="1488">
        <f t="shared" si="67"/>
        <v>0</v>
      </c>
    </row>
    <row r="376" spans="2:11" ht="15.75" thickBot="1" x14ac:dyDescent="0.3">
      <c r="B376" s="1479" t="s">
        <v>432</v>
      </c>
      <c r="C376" s="1488">
        <f>C375/C374</f>
        <v>0</v>
      </c>
      <c r="D376" s="1488">
        <f t="shared" ref="D376:F376" si="68">D375/D374</f>
        <v>0</v>
      </c>
      <c r="E376" s="1488">
        <f t="shared" si="68"/>
        <v>0</v>
      </c>
      <c r="F376" s="1488" t="e">
        <f t="shared" si="68"/>
        <v>#DIV/0!</v>
      </c>
    </row>
    <row r="377" spans="2:11" ht="15.75" thickBot="1" x14ac:dyDescent="0.3">
      <c r="B377" s="1479" t="s">
        <v>433</v>
      </c>
      <c r="C377" s="1477" t="s">
        <v>499</v>
      </c>
      <c r="D377" s="1489">
        <f>D374/C374-1</f>
        <v>0</v>
      </c>
      <c r="E377" s="1489">
        <f t="shared" ref="E377:F379" si="69">E374/D374-1</f>
        <v>0</v>
      </c>
      <c r="F377" s="1489">
        <f t="shared" si="69"/>
        <v>-1</v>
      </c>
      <c r="H377" s="1490"/>
      <c r="I377" s="1490"/>
      <c r="J377" s="1490"/>
      <c r="K377" s="1490"/>
    </row>
    <row r="378" spans="2:11" ht="15.75" thickBot="1" x14ac:dyDescent="0.3">
      <c r="B378" s="1479" t="s">
        <v>434</v>
      </c>
      <c r="C378" s="1477" t="s">
        <v>499</v>
      </c>
      <c r="D378" s="1489" t="e">
        <f>D375/C375-1</f>
        <v>#DIV/0!</v>
      </c>
      <c r="E378" s="1489" t="e">
        <f t="shared" si="69"/>
        <v>#DIV/0!</v>
      </c>
      <c r="F378" s="1489" t="e">
        <f t="shared" si="69"/>
        <v>#DIV/0!</v>
      </c>
    </row>
    <row r="379" spans="2:11" ht="15.75" thickBot="1" x14ac:dyDescent="0.3">
      <c r="B379" s="1479" t="s">
        <v>47</v>
      </c>
      <c r="C379" s="1477" t="s">
        <v>499</v>
      </c>
      <c r="D379" s="1489" t="e">
        <f>D376/C376-1</f>
        <v>#DIV/0!</v>
      </c>
      <c r="E379" s="1489" t="e">
        <f t="shared" si="69"/>
        <v>#DIV/0!</v>
      </c>
      <c r="F379" s="1489" t="e">
        <f t="shared" si="69"/>
        <v>#DIV/0!</v>
      </c>
    </row>
    <row r="380" spans="2:11" ht="15.75" thickBot="1" x14ac:dyDescent="0.3">
      <c r="B380" s="3136" t="s">
        <v>2743</v>
      </c>
      <c r="C380" s="3137"/>
      <c r="D380" s="3137"/>
      <c r="E380" s="3137"/>
      <c r="F380" s="3138"/>
    </row>
    <row r="381" spans="2:11" ht="12.75" customHeight="1" x14ac:dyDescent="0.25">
      <c r="B381" s="3107"/>
      <c r="C381" s="1476">
        <v>2023</v>
      </c>
      <c r="D381" s="1476">
        <v>2024</v>
      </c>
      <c r="E381" s="1476">
        <v>2025</v>
      </c>
      <c r="F381" s="1476">
        <v>2026</v>
      </c>
    </row>
    <row r="382" spans="2:11" ht="9" customHeight="1" thickBot="1" x14ac:dyDescent="0.3">
      <c r="B382" s="3108"/>
      <c r="C382" s="1486" t="s">
        <v>22</v>
      </c>
      <c r="D382" s="1486" t="s">
        <v>23</v>
      </c>
      <c r="E382" s="1486" t="s">
        <v>23</v>
      </c>
      <c r="F382" s="1486" t="s">
        <v>23</v>
      </c>
    </row>
    <row r="383" spans="2:11" ht="15.75" thickBot="1" x14ac:dyDescent="0.3">
      <c r="B383" s="1491" t="s">
        <v>452</v>
      </c>
      <c r="C383" s="1492">
        <f>C384+C385+C386+C387</f>
        <v>0</v>
      </c>
      <c r="D383" s="1492">
        <f t="shared" ref="D383:F383" si="70">D384+D385+D386+D387</f>
        <v>0</v>
      </c>
      <c r="E383" s="1492">
        <f t="shared" si="70"/>
        <v>0</v>
      </c>
      <c r="F383" s="1492">
        <f t="shared" si="70"/>
        <v>0</v>
      </c>
    </row>
    <row r="384" spans="2:11" ht="15.75" thickBot="1" x14ac:dyDescent="0.3">
      <c r="B384" s="1493" t="s">
        <v>437</v>
      </c>
      <c r="C384" s="1492"/>
      <c r="D384" s="1492"/>
      <c r="E384" s="1492"/>
      <c r="F384" s="1492"/>
    </row>
    <row r="385" spans="2:6" ht="15.75" thickBot="1" x14ac:dyDescent="0.3">
      <c r="B385" s="1493" t="s">
        <v>453</v>
      </c>
      <c r="C385" s="1492"/>
      <c r="D385" s="1492"/>
      <c r="E385" s="1492"/>
      <c r="F385" s="1492"/>
    </row>
    <row r="386" spans="2:6" ht="15.75" thickBot="1" x14ac:dyDescent="0.3">
      <c r="B386" s="1493" t="s">
        <v>454</v>
      </c>
      <c r="C386" s="1492"/>
      <c r="D386" s="1492"/>
      <c r="E386" s="1492"/>
      <c r="F386" s="1492"/>
    </row>
    <row r="387" spans="2:6" ht="15.75" thickBot="1" x14ac:dyDescent="0.3">
      <c r="B387" s="1493" t="s">
        <v>455</v>
      </c>
      <c r="C387" s="1492"/>
      <c r="D387" s="1492"/>
      <c r="E387" s="1492"/>
      <c r="F387" s="1492"/>
    </row>
    <row r="388" spans="2:6" ht="15.75" thickBot="1" x14ac:dyDescent="0.3">
      <c r="B388" s="1491" t="s">
        <v>456</v>
      </c>
      <c r="C388" s="1495"/>
      <c r="D388" s="1495"/>
      <c r="E388" s="1495">
        <f t="shared" ref="E388:F388" si="71">E389+E390+E391+E392</f>
        <v>0</v>
      </c>
      <c r="F388" s="1495">
        <f t="shared" si="71"/>
        <v>0</v>
      </c>
    </row>
    <row r="389" spans="2:6" ht="15.75" thickBot="1" x14ac:dyDescent="0.3">
      <c r="B389" s="1493" t="s">
        <v>437</v>
      </c>
      <c r="C389" s="1495"/>
      <c r="D389" s="1492"/>
      <c r="E389" s="1492">
        <v>0</v>
      </c>
      <c r="F389" s="1492"/>
    </row>
    <row r="390" spans="2:6" ht="15.75" thickBot="1" x14ac:dyDescent="0.3">
      <c r="B390" s="1493" t="s">
        <v>453</v>
      </c>
      <c r="C390" s="1495"/>
      <c r="D390" s="1492"/>
      <c r="E390" s="1492"/>
      <c r="F390" s="1492"/>
    </row>
    <row r="391" spans="2:6" ht="15.75" thickBot="1" x14ac:dyDescent="0.3">
      <c r="B391" s="1493" t="s">
        <v>454</v>
      </c>
      <c r="C391" s="1495"/>
      <c r="D391" s="1492"/>
      <c r="E391" s="1492"/>
      <c r="F391" s="1492"/>
    </row>
    <row r="392" spans="2:6" ht="15.75" thickBot="1" x14ac:dyDescent="0.3">
      <c r="B392" s="1493" t="s">
        <v>455</v>
      </c>
      <c r="C392" s="1495"/>
      <c r="D392" s="1492"/>
      <c r="E392" s="1492"/>
      <c r="F392" s="1492"/>
    </row>
    <row r="393" spans="2:6" ht="15.75" thickBot="1" x14ac:dyDescent="0.3">
      <c r="B393" s="1497" t="s">
        <v>1034</v>
      </c>
      <c r="C393" s="1495">
        <f>C383+C388</f>
        <v>0</v>
      </c>
      <c r="D393" s="1495">
        <f t="shared" ref="D393:F393" si="72">D383+D388</f>
        <v>0</v>
      </c>
      <c r="E393" s="1495">
        <f t="shared" si="72"/>
        <v>0</v>
      </c>
      <c r="F393" s="1495">
        <f t="shared" si="72"/>
        <v>0</v>
      </c>
    </row>
    <row r="394" spans="2:6" ht="68.25" thickBot="1" x14ac:dyDescent="0.3">
      <c r="B394" s="1485" t="s">
        <v>869</v>
      </c>
      <c r="C394" s="1513" t="s">
        <v>2744</v>
      </c>
      <c r="D394" s="1514" t="s">
        <v>449</v>
      </c>
      <c r="E394" s="3130" t="s">
        <v>2745</v>
      </c>
      <c r="F394" s="3132"/>
    </row>
    <row r="395" spans="2:6" ht="17.25" customHeight="1" thickBot="1" x14ac:dyDescent="0.3">
      <c r="B395" s="1479" t="s">
        <v>427</v>
      </c>
      <c r="C395" s="3112" t="s">
        <v>2744</v>
      </c>
      <c r="D395" s="3113"/>
      <c r="E395" s="3113"/>
      <c r="F395" s="3114"/>
    </row>
    <row r="396" spans="2:6" ht="15.75" thickBot="1" x14ac:dyDescent="0.3">
      <c r="B396" s="1479" t="s">
        <v>21</v>
      </c>
      <c r="C396" s="3133" t="s">
        <v>2739</v>
      </c>
      <c r="D396" s="3134"/>
      <c r="E396" s="3134"/>
      <c r="F396" s="3135"/>
    </row>
    <row r="397" spans="2:6" ht="12.75" customHeight="1" x14ac:dyDescent="0.25">
      <c r="B397" s="3107"/>
      <c r="C397" s="1476">
        <v>2023</v>
      </c>
      <c r="D397" s="1476">
        <v>2024</v>
      </c>
      <c r="E397" s="1476">
        <v>2025</v>
      </c>
      <c r="F397" s="1476">
        <v>2026</v>
      </c>
    </row>
    <row r="398" spans="2:6" ht="9" customHeight="1" thickBot="1" x14ac:dyDescent="0.3">
      <c r="B398" s="3108"/>
      <c r="C398" s="1486" t="s">
        <v>22</v>
      </c>
      <c r="D398" s="1486" t="s">
        <v>23</v>
      </c>
      <c r="E398" s="1486" t="s">
        <v>23</v>
      </c>
      <c r="F398" s="1486" t="s">
        <v>23</v>
      </c>
    </row>
    <row r="399" spans="2:6" ht="15.75" thickBot="1" x14ac:dyDescent="0.3">
      <c r="B399" s="1479" t="s">
        <v>33</v>
      </c>
      <c r="C399" s="1479">
        <v>1</v>
      </c>
      <c r="D399" s="1477">
        <v>1</v>
      </c>
      <c r="E399" s="1477">
        <v>1</v>
      </c>
      <c r="F399" s="1479">
        <v>1</v>
      </c>
    </row>
    <row r="400" spans="2:6" ht="15.75" thickBot="1" x14ac:dyDescent="0.3">
      <c r="B400" s="1479" t="s">
        <v>431</v>
      </c>
      <c r="C400" s="1488">
        <f>C418</f>
        <v>70000</v>
      </c>
      <c r="D400" s="1488">
        <f t="shared" ref="D400:F400" si="73">D418</f>
        <v>139839</v>
      </c>
      <c r="E400" s="1488">
        <f t="shared" si="73"/>
        <v>0</v>
      </c>
      <c r="F400" s="1488">
        <f t="shared" si="73"/>
        <v>0</v>
      </c>
    </row>
    <row r="401" spans="2:11" ht="15.75" thickBot="1" x14ac:dyDescent="0.3">
      <c r="B401" s="1479" t="s">
        <v>432</v>
      </c>
      <c r="C401" s="1488">
        <f>C400/C399</f>
        <v>70000</v>
      </c>
      <c r="D401" s="1488">
        <f t="shared" ref="D401:F401" si="74">D400/D399</f>
        <v>139839</v>
      </c>
      <c r="E401" s="1488">
        <f t="shared" si="74"/>
        <v>0</v>
      </c>
      <c r="F401" s="1488">
        <f t="shared" si="74"/>
        <v>0</v>
      </c>
    </row>
    <row r="402" spans="2:11" ht="15.75" thickBot="1" x14ac:dyDescent="0.3">
      <c r="B402" s="1479" t="s">
        <v>433</v>
      </c>
      <c r="C402" s="1477" t="s">
        <v>499</v>
      </c>
      <c r="D402" s="1489">
        <f>D399/C399-1</f>
        <v>0</v>
      </c>
      <c r="E402" s="1489">
        <f t="shared" ref="E402:F404" si="75">E399/D399-1</f>
        <v>0</v>
      </c>
      <c r="F402" s="1489">
        <f t="shared" si="75"/>
        <v>0</v>
      </c>
      <c r="H402" s="1490"/>
      <c r="I402" s="1490"/>
      <c r="J402" s="1490"/>
      <c r="K402" s="1490"/>
    </row>
    <row r="403" spans="2:11" ht="15.75" thickBot="1" x14ac:dyDescent="0.3">
      <c r="B403" s="1479" t="s">
        <v>434</v>
      </c>
      <c r="C403" s="1477" t="s">
        <v>499</v>
      </c>
      <c r="D403" s="1489">
        <f>D400/C400-1</f>
        <v>0.99770000000000003</v>
      </c>
      <c r="E403" s="1489">
        <f t="shared" si="75"/>
        <v>-1</v>
      </c>
      <c r="F403" s="1489" t="e">
        <f t="shared" si="75"/>
        <v>#DIV/0!</v>
      </c>
    </row>
    <row r="404" spans="2:11" ht="15.75" thickBot="1" x14ac:dyDescent="0.3">
      <c r="B404" s="1479" t="s">
        <v>47</v>
      </c>
      <c r="C404" s="1477" t="s">
        <v>499</v>
      </c>
      <c r="D404" s="1489">
        <f>D401/C401-1</f>
        <v>0.99770000000000003</v>
      </c>
      <c r="E404" s="1489">
        <f t="shared" si="75"/>
        <v>-1</v>
      </c>
      <c r="F404" s="1489" t="e">
        <f t="shared" si="75"/>
        <v>#DIV/0!</v>
      </c>
    </row>
    <row r="405" spans="2:11" ht="15.75" thickBot="1" x14ac:dyDescent="0.3">
      <c r="B405" s="3136" t="s">
        <v>2746</v>
      </c>
      <c r="C405" s="3137"/>
      <c r="D405" s="3137"/>
      <c r="E405" s="3137"/>
      <c r="F405" s="3138"/>
    </row>
    <row r="406" spans="2:11" ht="12.75" customHeight="1" x14ac:dyDescent="0.25">
      <c r="B406" s="3107"/>
      <c r="C406" s="1476">
        <v>2023</v>
      </c>
      <c r="D406" s="1476">
        <v>2024</v>
      </c>
      <c r="E406" s="1476">
        <v>2025</v>
      </c>
      <c r="F406" s="1476">
        <v>2026</v>
      </c>
    </row>
    <row r="407" spans="2:11" ht="9" customHeight="1" thickBot="1" x14ac:dyDescent="0.3">
      <c r="B407" s="3108"/>
      <c r="C407" s="1486" t="s">
        <v>22</v>
      </c>
      <c r="D407" s="1486" t="s">
        <v>23</v>
      </c>
      <c r="E407" s="1486" t="s">
        <v>23</v>
      </c>
      <c r="F407" s="1486" t="s">
        <v>23</v>
      </c>
    </row>
    <row r="408" spans="2:11" ht="15.75" thickBot="1" x14ac:dyDescent="0.3">
      <c r="B408" s="1491" t="s">
        <v>452</v>
      </c>
      <c r="C408" s="1492">
        <f>C409+C410+C411+C412</f>
        <v>0</v>
      </c>
      <c r="D408" s="1492">
        <f t="shared" ref="D408:F408" si="76">D409+D410+D411+D412</f>
        <v>0</v>
      </c>
      <c r="E408" s="1492">
        <f t="shared" si="76"/>
        <v>0</v>
      </c>
      <c r="F408" s="1492">
        <f t="shared" si="76"/>
        <v>0</v>
      </c>
    </row>
    <row r="409" spans="2:11" ht="15.75" thickBot="1" x14ac:dyDescent="0.3">
      <c r="B409" s="1493" t="s">
        <v>437</v>
      </c>
      <c r="C409" s="1492"/>
      <c r="D409" s="1492"/>
      <c r="E409" s="1492"/>
      <c r="F409" s="1492"/>
    </row>
    <row r="410" spans="2:11" ht="15.75" thickBot="1" x14ac:dyDescent="0.3">
      <c r="B410" s="1493" t="s">
        <v>453</v>
      </c>
      <c r="C410" s="1492"/>
      <c r="D410" s="1492"/>
      <c r="E410" s="1492"/>
      <c r="F410" s="1492"/>
    </row>
    <row r="411" spans="2:11" ht="15.75" thickBot="1" x14ac:dyDescent="0.3">
      <c r="B411" s="1493" t="s">
        <v>454</v>
      </c>
      <c r="C411" s="1492"/>
      <c r="D411" s="1492"/>
      <c r="E411" s="1492"/>
      <c r="F411" s="1492"/>
    </row>
    <row r="412" spans="2:11" ht="15.75" thickBot="1" x14ac:dyDescent="0.3">
      <c r="B412" s="1493" t="s">
        <v>455</v>
      </c>
      <c r="C412" s="1492"/>
      <c r="D412" s="1492"/>
      <c r="E412" s="1492"/>
      <c r="F412" s="1492"/>
    </row>
    <row r="413" spans="2:11" ht="15.75" thickBot="1" x14ac:dyDescent="0.3">
      <c r="B413" s="1491" t="s">
        <v>456</v>
      </c>
      <c r="C413" s="1495">
        <f>C414+C415+C416+C417</f>
        <v>70000</v>
      </c>
      <c r="D413" s="1495">
        <f t="shared" ref="D413:F413" si="77">D414+D415+D416+D417</f>
        <v>139839</v>
      </c>
      <c r="E413" s="1495">
        <f t="shared" si="77"/>
        <v>0</v>
      </c>
      <c r="F413" s="1495">
        <f t="shared" si="77"/>
        <v>0</v>
      </c>
      <c r="G413" s="1490"/>
    </row>
    <row r="414" spans="2:11" ht="15.75" thickBot="1" x14ac:dyDescent="0.3">
      <c r="B414" s="1493" t="s">
        <v>437</v>
      </c>
      <c r="C414" s="1495">
        <v>70000</v>
      </c>
      <c r="D414" s="1492">
        <v>139839</v>
      </c>
      <c r="E414" s="1492"/>
      <c r="F414" s="1492"/>
    </row>
    <row r="415" spans="2:11" ht="15.75" thickBot="1" x14ac:dyDescent="0.3">
      <c r="B415" s="1493" t="s">
        <v>453</v>
      </c>
      <c r="C415" s="1495"/>
      <c r="D415" s="1492"/>
      <c r="E415" s="1492"/>
      <c r="F415" s="1492"/>
    </row>
    <row r="416" spans="2:11" ht="15.75" thickBot="1" x14ac:dyDescent="0.3">
      <c r="B416" s="1493" t="s">
        <v>454</v>
      </c>
      <c r="C416" s="1495"/>
      <c r="D416" s="1492"/>
      <c r="E416" s="1492"/>
      <c r="F416" s="1492"/>
    </row>
    <row r="417" spans="2:11" ht="15.75" thickBot="1" x14ac:dyDescent="0.3">
      <c r="B417" s="1493" t="s">
        <v>455</v>
      </c>
      <c r="C417" s="1495"/>
      <c r="D417" s="1492"/>
      <c r="E417" s="1492"/>
      <c r="F417" s="1492"/>
    </row>
    <row r="418" spans="2:11" ht="15.75" thickBot="1" x14ac:dyDescent="0.3">
      <c r="B418" s="1497" t="s">
        <v>1144</v>
      </c>
      <c r="C418" s="1495">
        <f>C408+C413</f>
        <v>70000</v>
      </c>
      <c r="D418" s="1495">
        <f t="shared" ref="D418:F418" si="78">D408+D413</f>
        <v>139839</v>
      </c>
      <c r="E418" s="1495">
        <f t="shared" si="78"/>
        <v>0</v>
      </c>
      <c r="F418" s="1495">
        <f t="shared" si="78"/>
        <v>0</v>
      </c>
    </row>
    <row r="419" spans="2:11" ht="90.75" thickBot="1" x14ac:dyDescent="0.3">
      <c r="B419" s="1485" t="s">
        <v>874</v>
      </c>
      <c r="C419" s="1513" t="s">
        <v>2747</v>
      </c>
      <c r="D419" s="1514" t="s">
        <v>449</v>
      </c>
      <c r="E419" s="1516" t="s">
        <v>2748</v>
      </c>
      <c r="F419" s="1517"/>
    </row>
    <row r="420" spans="2:11" ht="28.5" customHeight="1" thickBot="1" x14ac:dyDescent="0.3">
      <c r="B420" s="1479" t="s">
        <v>427</v>
      </c>
      <c r="C420" s="3112" t="s">
        <v>2747</v>
      </c>
      <c r="D420" s="3113"/>
      <c r="E420" s="3113"/>
      <c r="F420" s="3114"/>
    </row>
    <row r="421" spans="2:11" ht="15.75" thickBot="1" x14ac:dyDescent="0.3">
      <c r="B421" s="1479" t="s">
        <v>21</v>
      </c>
      <c r="C421" s="3133" t="s">
        <v>2739</v>
      </c>
      <c r="D421" s="3134"/>
      <c r="E421" s="3134"/>
      <c r="F421" s="3135"/>
    </row>
    <row r="422" spans="2:11" ht="12.75" customHeight="1" x14ac:dyDescent="0.25">
      <c r="B422" s="3107"/>
      <c r="C422" s="1476">
        <v>2023</v>
      </c>
      <c r="D422" s="1476">
        <v>2024</v>
      </c>
      <c r="E422" s="1476">
        <v>2025</v>
      </c>
      <c r="F422" s="1476">
        <v>2026</v>
      </c>
    </row>
    <row r="423" spans="2:11" ht="9" customHeight="1" thickBot="1" x14ac:dyDescent="0.3">
      <c r="B423" s="3108"/>
      <c r="C423" s="1486" t="s">
        <v>22</v>
      </c>
      <c r="D423" s="1486" t="s">
        <v>23</v>
      </c>
      <c r="E423" s="1486" t="s">
        <v>23</v>
      </c>
      <c r="F423" s="1486" t="s">
        <v>23</v>
      </c>
    </row>
    <row r="424" spans="2:11" ht="15.75" thickBot="1" x14ac:dyDescent="0.3">
      <c r="B424" s="1479" t="s">
        <v>33</v>
      </c>
      <c r="C424" s="1479">
        <v>1</v>
      </c>
      <c r="D424" s="1477">
        <v>1</v>
      </c>
      <c r="E424" s="1477">
        <v>1</v>
      </c>
      <c r="F424" s="1479"/>
    </row>
    <row r="425" spans="2:11" ht="15.75" thickBot="1" x14ac:dyDescent="0.3">
      <c r="B425" s="1479" t="s">
        <v>431</v>
      </c>
      <c r="C425" s="1488">
        <f>C443</f>
        <v>34274</v>
      </c>
      <c r="D425" s="1488">
        <f t="shared" ref="D425:F425" si="79">D443</f>
        <v>98240</v>
      </c>
      <c r="E425" s="1488">
        <f t="shared" si="79"/>
        <v>0</v>
      </c>
      <c r="F425" s="1488">
        <f t="shared" si="79"/>
        <v>0</v>
      </c>
      <c r="G425" s="1490"/>
    </row>
    <row r="426" spans="2:11" ht="15.75" thickBot="1" x14ac:dyDescent="0.3">
      <c r="B426" s="1479" t="s">
        <v>432</v>
      </c>
      <c r="C426" s="1488">
        <f>C425/C424</f>
        <v>34274</v>
      </c>
      <c r="D426" s="1488">
        <f>D425/D424</f>
        <v>98240</v>
      </c>
      <c r="E426" s="1488">
        <f t="shared" ref="E426:F426" si="80">E425/E424</f>
        <v>0</v>
      </c>
      <c r="F426" s="1488" t="e">
        <f t="shared" si="80"/>
        <v>#DIV/0!</v>
      </c>
    </row>
    <row r="427" spans="2:11" ht="15.75" thickBot="1" x14ac:dyDescent="0.3">
      <c r="B427" s="1479" t="s">
        <v>433</v>
      </c>
      <c r="C427" s="1477" t="s">
        <v>499</v>
      </c>
      <c r="D427" s="1489">
        <f>D424/C424-1</f>
        <v>0</v>
      </c>
      <c r="E427" s="1489">
        <f t="shared" ref="E427:F429" si="81">E424/D424-1</f>
        <v>0</v>
      </c>
      <c r="F427" s="1489">
        <f t="shared" si="81"/>
        <v>-1</v>
      </c>
      <c r="H427" s="1490"/>
      <c r="I427" s="1490"/>
      <c r="J427" s="1490"/>
      <c r="K427" s="1490"/>
    </row>
    <row r="428" spans="2:11" ht="15.75" thickBot="1" x14ac:dyDescent="0.3">
      <c r="B428" s="1479" t="s">
        <v>434</v>
      </c>
      <c r="C428" s="1477" t="s">
        <v>499</v>
      </c>
      <c r="D428" s="1489">
        <f>D425/C425-1</f>
        <v>1.8663126568244151</v>
      </c>
      <c r="E428" s="1489">
        <f t="shared" si="81"/>
        <v>-1</v>
      </c>
      <c r="F428" s="1489" t="e">
        <f t="shared" si="81"/>
        <v>#DIV/0!</v>
      </c>
    </row>
    <row r="429" spans="2:11" ht="15.75" thickBot="1" x14ac:dyDescent="0.3">
      <c r="B429" s="1479" t="s">
        <v>47</v>
      </c>
      <c r="C429" s="1477" t="s">
        <v>499</v>
      </c>
      <c r="D429" s="1489">
        <f>D426/C426-1</f>
        <v>1.8663126568244151</v>
      </c>
      <c r="E429" s="1489">
        <f t="shared" si="81"/>
        <v>-1</v>
      </c>
      <c r="F429" s="1489" t="e">
        <f t="shared" si="81"/>
        <v>#DIV/0!</v>
      </c>
    </row>
    <row r="430" spans="2:11" ht="15.75" thickBot="1" x14ac:dyDescent="0.3">
      <c r="B430" s="3136" t="s">
        <v>2749</v>
      </c>
      <c r="C430" s="3137"/>
      <c r="D430" s="3137"/>
      <c r="E430" s="3137"/>
      <c r="F430" s="3138"/>
    </row>
    <row r="431" spans="2:11" ht="12.75" customHeight="1" x14ac:dyDescent="0.25">
      <c r="B431" s="3107"/>
      <c r="C431" s="1476">
        <v>2023</v>
      </c>
      <c r="D431" s="1476">
        <v>2024</v>
      </c>
      <c r="E431" s="1476">
        <v>2025</v>
      </c>
      <c r="F431" s="1476">
        <v>2026</v>
      </c>
    </row>
    <row r="432" spans="2:11" ht="9" customHeight="1" thickBot="1" x14ac:dyDescent="0.3">
      <c r="B432" s="3108"/>
      <c r="C432" s="1486" t="s">
        <v>22</v>
      </c>
      <c r="D432" s="1486" t="s">
        <v>23</v>
      </c>
      <c r="E432" s="1486" t="s">
        <v>23</v>
      </c>
      <c r="F432" s="1486" t="s">
        <v>23</v>
      </c>
    </row>
    <row r="433" spans="2:10" ht="15.75" thickBot="1" x14ac:dyDescent="0.3">
      <c r="B433" s="1491" t="s">
        <v>452</v>
      </c>
      <c r="C433" s="1492">
        <f>C434+C435+C436+C437</f>
        <v>0</v>
      </c>
      <c r="D433" s="1492">
        <f t="shared" ref="D433:F433" si="82">D434+D435+D436+D437</f>
        <v>0</v>
      </c>
      <c r="E433" s="1492">
        <f t="shared" si="82"/>
        <v>0</v>
      </c>
      <c r="F433" s="1492">
        <f t="shared" si="82"/>
        <v>0</v>
      </c>
    </row>
    <row r="434" spans="2:10" ht="15.75" thickBot="1" x14ac:dyDescent="0.3">
      <c r="B434" s="1493" t="s">
        <v>437</v>
      </c>
      <c r="C434" s="1492"/>
      <c r="D434" s="1492"/>
      <c r="E434" s="1492"/>
      <c r="F434" s="1492"/>
    </row>
    <row r="435" spans="2:10" ht="15.75" thickBot="1" x14ac:dyDescent="0.3">
      <c r="B435" s="1493" t="s">
        <v>453</v>
      </c>
      <c r="C435" s="1492"/>
      <c r="D435" s="1492"/>
      <c r="E435" s="1492"/>
      <c r="F435" s="1492"/>
      <c r="J435" s="1490"/>
    </row>
    <row r="436" spans="2:10" ht="15.75" thickBot="1" x14ac:dyDescent="0.3">
      <c r="B436" s="1493" t="s">
        <v>454</v>
      </c>
      <c r="C436" s="1492"/>
      <c r="D436" s="1492"/>
      <c r="E436" s="1492"/>
      <c r="F436" s="1492"/>
    </row>
    <row r="437" spans="2:10" ht="15.75" thickBot="1" x14ac:dyDescent="0.3">
      <c r="B437" s="1493" t="s">
        <v>455</v>
      </c>
      <c r="C437" s="1492"/>
      <c r="D437" s="1492"/>
      <c r="E437" s="1492"/>
      <c r="F437" s="1492"/>
    </row>
    <row r="438" spans="2:10" ht="15.75" thickBot="1" x14ac:dyDescent="0.3">
      <c r="B438" s="1491" t="s">
        <v>456</v>
      </c>
      <c r="C438" s="1495">
        <f>C439+C440+C441+C442</f>
        <v>34274</v>
      </c>
      <c r="D438" s="1495">
        <f t="shared" ref="D438:F438" si="83">D439+D440+D441+D442</f>
        <v>98240</v>
      </c>
      <c r="E438" s="1495">
        <f t="shared" si="83"/>
        <v>0</v>
      </c>
      <c r="F438" s="1495">
        <f t="shared" si="83"/>
        <v>0</v>
      </c>
    </row>
    <row r="439" spans="2:10" ht="15.75" thickBot="1" x14ac:dyDescent="0.3">
      <c r="B439" s="1493" t="s">
        <v>437</v>
      </c>
      <c r="C439" s="1495">
        <v>34274</v>
      </c>
      <c r="D439" s="1492">
        <v>98240</v>
      </c>
      <c r="E439" s="1492"/>
      <c r="F439" s="1492"/>
    </row>
    <row r="440" spans="2:10" ht="15.75" thickBot="1" x14ac:dyDescent="0.3">
      <c r="B440" s="1493" t="s">
        <v>453</v>
      </c>
      <c r="C440" s="1495"/>
      <c r="D440" s="1492"/>
      <c r="E440" s="1492"/>
      <c r="F440" s="1492"/>
    </row>
    <row r="441" spans="2:10" ht="15.75" thickBot="1" x14ac:dyDescent="0.3">
      <c r="B441" s="1493" t="s">
        <v>454</v>
      </c>
      <c r="C441" s="1495"/>
      <c r="D441" s="1492"/>
      <c r="E441" s="1492"/>
      <c r="F441" s="1492"/>
    </row>
    <row r="442" spans="2:10" ht="15.75" thickBot="1" x14ac:dyDescent="0.3">
      <c r="B442" s="1493" t="s">
        <v>455</v>
      </c>
      <c r="C442" s="1495"/>
      <c r="D442" s="1492"/>
      <c r="E442" s="1492"/>
      <c r="F442" s="1492"/>
    </row>
    <row r="443" spans="2:10" ht="15.75" thickBot="1" x14ac:dyDescent="0.3">
      <c r="B443" s="1497" t="s">
        <v>1043</v>
      </c>
      <c r="C443" s="1495">
        <f>C433+C438</f>
        <v>34274</v>
      </c>
      <c r="D443" s="1495">
        <f t="shared" ref="D443:F443" si="84">D433+D438</f>
        <v>98240</v>
      </c>
      <c r="E443" s="1495">
        <f t="shared" si="84"/>
        <v>0</v>
      </c>
      <c r="F443" s="1495">
        <f t="shared" si="84"/>
        <v>0</v>
      </c>
    </row>
    <row r="444" spans="2:10" ht="34.5" thickBot="1" x14ac:dyDescent="0.3">
      <c r="B444" s="1485" t="s">
        <v>879</v>
      </c>
      <c r="C444" s="1513" t="s">
        <v>2750</v>
      </c>
      <c r="D444" s="1514" t="s">
        <v>449</v>
      </c>
      <c r="E444" s="3130" t="s">
        <v>2751</v>
      </c>
      <c r="F444" s="3132"/>
    </row>
    <row r="445" spans="2:10" ht="28.5" customHeight="1" thickBot="1" x14ac:dyDescent="0.3">
      <c r="B445" s="1479" t="s">
        <v>427</v>
      </c>
      <c r="C445" s="3112" t="s">
        <v>2750</v>
      </c>
      <c r="D445" s="3113"/>
      <c r="E445" s="3113"/>
      <c r="F445" s="3114"/>
    </row>
    <row r="446" spans="2:10" ht="15.75" thickBot="1" x14ac:dyDescent="0.3">
      <c r="B446" s="1479" t="s">
        <v>21</v>
      </c>
      <c r="C446" s="3133" t="s">
        <v>2739</v>
      </c>
      <c r="D446" s="3134"/>
      <c r="E446" s="3134"/>
      <c r="F446" s="3135"/>
    </row>
    <row r="447" spans="2:10" ht="12.75" customHeight="1" x14ac:dyDescent="0.25">
      <c r="B447" s="3107"/>
      <c r="C447" s="1476">
        <v>2023</v>
      </c>
      <c r="D447" s="1476">
        <v>2024</v>
      </c>
      <c r="E447" s="1476">
        <v>2025</v>
      </c>
      <c r="F447" s="1476">
        <v>2026</v>
      </c>
    </row>
    <row r="448" spans="2:10" ht="9" customHeight="1" thickBot="1" x14ac:dyDescent="0.3">
      <c r="B448" s="3108"/>
      <c r="C448" s="1486" t="s">
        <v>22</v>
      </c>
      <c r="D448" s="1486" t="s">
        <v>23</v>
      </c>
      <c r="E448" s="1486" t="s">
        <v>23</v>
      </c>
      <c r="F448" s="1486" t="s">
        <v>23</v>
      </c>
    </row>
    <row r="449" spans="2:11" ht="15.75" thickBot="1" x14ac:dyDescent="0.3">
      <c r="B449" s="1479" t="s">
        <v>33</v>
      </c>
      <c r="C449" s="1479">
        <v>1</v>
      </c>
      <c r="D449" s="1477">
        <v>1</v>
      </c>
      <c r="E449" s="1477">
        <v>1</v>
      </c>
      <c r="F449" s="1479">
        <v>1</v>
      </c>
    </row>
    <row r="450" spans="2:11" ht="15.75" thickBot="1" x14ac:dyDescent="0.3">
      <c r="B450" s="1479" t="s">
        <v>431</v>
      </c>
      <c r="C450" s="1488">
        <f>C468</f>
        <v>51750</v>
      </c>
      <c r="D450" s="1488">
        <f t="shared" ref="D450:F450" si="85">D468</f>
        <v>70010</v>
      </c>
      <c r="E450" s="1488">
        <f t="shared" si="85"/>
        <v>63322</v>
      </c>
      <c r="F450" s="1488">
        <f t="shared" si="85"/>
        <v>0</v>
      </c>
      <c r="G450" s="1490"/>
    </row>
    <row r="451" spans="2:11" ht="15.75" thickBot="1" x14ac:dyDescent="0.3">
      <c r="B451" s="1479" t="s">
        <v>432</v>
      </c>
      <c r="C451" s="1488">
        <f>C450/C449</f>
        <v>51750</v>
      </c>
      <c r="D451" s="1488">
        <f t="shared" ref="D451:F451" si="86">D450/D449</f>
        <v>70010</v>
      </c>
      <c r="E451" s="1488">
        <f t="shared" si="86"/>
        <v>63322</v>
      </c>
      <c r="F451" s="1488">
        <f t="shared" si="86"/>
        <v>0</v>
      </c>
    </row>
    <row r="452" spans="2:11" ht="15.75" thickBot="1" x14ac:dyDescent="0.3">
      <c r="B452" s="1479" t="s">
        <v>433</v>
      </c>
      <c r="C452" s="1477" t="s">
        <v>499</v>
      </c>
      <c r="D452" s="1489">
        <f>D449/C449-1</f>
        <v>0</v>
      </c>
      <c r="E452" s="1489">
        <f t="shared" ref="E452:F454" si="87">E449/D449-1</f>
        <v>0</v>
      </c>
      <c r="F452" s="1489">
        <f t="shared" si="87"/>
        <v>0</v>
      </c>
      <c r="H452" s="1490"/>
      <c r="I452" s="1490"/>
      <c r="J452" s="1490"/>
      <c r="K452" s="1490"/>
    </row>
    <row r="453" spans="2:11" ht="15.75" thickBot="1" x14ac:dyDescent="0.3">
      <c r="B453" s="1479" t="s">
        <v>434</v>
      </c>
      <c r="C453" s="1477" t="s">
        <v>499</v>
      </c>
      <c r="D453" s="1489">
        <f>D450/C450-1</f>
        <v>0.35285024154589362</v>
      </c>
      <c r="E453" s="1489">
        <f t="shared" si="87"/>
        <v>-9.552921011284099E-2</v>
      </c>
      <c r="F453" s="1489">
        <f t="shared" si="87"/>
        <v>-1</v>
      </c>
    </row>
    <row r="454" spans="2:11" ht="15.75" thickBot="1" x14ac:dyDescent="0.3">
      <c r="B454" s="1479" t="s">
        <v>47</v>
      </c>
      <c r="C454" s="1477" t="s">
        <v>499</v>
      </c>
      <c r="D454" s="1489">
        <f>D451/C451-1</f>
        <v>0.35285024154589362</v>
      </c>
      <c r="E454" s="1489">
        <f t="shared" si="87"/>
        <v>-9.552921011284099E-2</v>
      </c>
      <c r="F454" s="1489">
        <f t="shared" si="87"/>
        <v>-1</v>
      </c>
    </row>
    <row r="455" spans="2:11" ht="15.75" thickBot="1" x14ac:dyDescent="0.3">
      <c r="B455" s="3136" t="s">
        <v>2752</v>
      </c>
      <c r="C455" s="3137"/>
      <c r="D455" s="3137"/>
      <c r="E455" s="3137"/>
      <c r="F455" s="3138"/>
    </row>
    <row r="456" spans="2:11" ht="12.75" customHeight="1" x14ac:dyDescent="0.25">
      <c r="B456" s="3107"/>
      <c r="C456" s="1476">
        <v>2023</v>
      </c>
      <c r="D456" s="1476">
        <v>2024</v>
      </c>
      <c r="E456" s="1476">
        <v>2025</v>
      </c>
      <c r="F456" s="1476">
        <v>2026</v>
      </c>
    </row>
    <row r="457" spans="2:11" ht="9" customHeight="1" thickBot="1" x14ac:dyDescent="0.3">
      <c r="B457" s="3108"/>
      <c r="C457" s="1486" t="s">
        <v>22</v>
      </c>
      <c r="D457" s="1486" t="s">
        <v>23</v>
      </c>
      <c r="E457" s="1486" t="s">
        <v>23</v>
      </c>
      <c r="F457" s="1486" t="s">
        <v>23</v>
      </c>
    </row>
    <row r="458" spans="2:11" ht="15.75" thickBot="1" x14ac:dyDescent="0.3">
      <c r="B458" s="1491" t="s">
        <v>452</v>
      </c>
      <c r="C458" s="1492">
        <f>C459+C460+C461+C462</f>
        <v>0</v>
      </c>
      <c r="D458" s="1492">
        <f t="shared" ref="D458:F458" si="88">D459+D460+D461+D462</f>
        <v>0</v>
      </c>
      <c r="E458" s="1492">
        <f t="shared" si="88"/>
        <v>0</v>
      </c>
      <c r="F458" s="1492">
        <f t="shared" si="88"/>
        <v>0</v>
      </c>
    </row>
    <row r="459" spans="2:11" ht="15.75" thickBot="1" x14ac:dyDescent="0.3">
      <c r="B459" s="1493" t="s">
        <v>437</v>
      </c>
      <c r="C459" s="1492"/>
      <c r="D459" s="1492"/>
      <c r="E459" s="1492"/>
      <c r="F459" s="1492"/>
    </row>
    <row r="460" spans="2:11" ht="15.75" thickBot="1" x14ac:dyDescent="0.3">
      <c r="B460" s="1493" t="s">
        <v>453</v>
      </c>
      <c r="C460" s="1492"/>
      <c r="D460" s="1492"/>
      <c r="E460" s="1492"/>
      <c r="F460" s="1492"/>
    </row>
    <row r="461" spans="2:11" ht="15.75" thickBot="1" x14ac:dyDescent="0.3">
      <c r="B461" s="1493" t="s">
        <v>454</v>
      </c>
      <c r="C461" s="1492"/>
      <c r="D461" s="1492"/>
      <c r="E461" s="1492"/>
      <c r="F461" s="1492"/>
    </row>
    <row r="462" spans="2:11" ht="15.75" thickBot="1" x14ac:dyDescent="0.3">
      <c r="B462" s="1493" t="s">
        <v>455</v>
      </c>
      <c r="C462" s="1492"/>
      <c r="D462" s="1492"/>
      <c r="E462" s="1492"/>
      <c r="F462" s="1492"/>
    </row>
    <row r="463" spans="2:11" ht="15.75" thickBot="1" x14ac:dyDescent="0.3">
      <c r="B463" s="1491" t="s">
        <v>456</v>
      </c>
      <c r="C463" s="1495">
        <f>C464+C465+C466+C467</f>
        <v>51750</v>
      </c>
      <c r="D463" s="1495">
        <f t="shared" ref="D463:F463" si="89">D464+D465+D466+D467</f>
        <v>70010</v>
      </c>
      <c r="E463" s="1495">
        <f t="shared" si="89"/>
        <v>63322</v>
      </c>
      <c r="F463" s="1495">
        <f t="shared" si="89"/>
        <v>0</v>
      </c>
    </row>
    <row r="464" spans="2:11" ht="15.75" thickBot="1" x14ac:dyDescent="0.3">
      <c r="B464" s="1493" t="s">
        <v>437</v>
      </c>
      <c r="C464" s="1495">
        <v>51750</v>
      </c>
      <c r="D464" s="1492">
        <v>70010</v>
      </c>
      <c r="E464" s="1492">
        <v>63322</v>
      </c>
      <c r="F464" s="1492"/>
    </row>
    <row r="465" spans="2:11" ht="15.75" thickBot="1" x14ac:dyDescent="0.3">
      <c r="B465" s="1493" t="s">
        <v>453</v>
      </c>
      <c r="C465" s="1495"/>
      <c r="D465" s="1492"/>
      <c r="E465" s="1492"/>
      <c r="F465" s="1492"/>
    </row>
    <row r="466" spans="2:11" ht="15.75" thickBot="1" x14ac:dyDescent="0.3">
      <c r="B466" s="1493" t="s">
        <v>454</v>
      </c>
      <c r="C466" s="1495"/>
      <c r="D466" s="1492"/>
      <c r="E466" s="1492"/>
      <c r="F466" s="1492"/>
    </row>
    <row r="467" spans="2:11" ht="15.75" thickBot="1" x14ac:dyDescent="0.3">
      <c r="B467" s="1493" t="s">
        <v>455</v>
      </c>
      <c r="C467" s="1495"/>
      <c r="D467" s="1492"/>
      <c r="E467" s="1492"/>
      <c r="F467" s="1492"/>
    </row>
    <row r="468" spans="2:11" ht="15.75" thickBot="1" x14ac:dyDescent="0.3">
      <c r="B468" s="1497" t="s">
        <v>1048</v>
      </c>
      <c r="C468" s="1495">
        <f>C458+C463</f>
        <v>51750</v>
      </c>
      <c r="D468" s="1495">
        <f t="shared" ref="D468:F468" si="90">D458+D463</f>
        <v>70010</v>
      </c>
      <c r="E468" s="1495">
        <f t="shared" si="90"/>
        <v>63322</v>
      </c>
      <c r="F468" s="1495">
        <f t="shared" si="90"/>
        <v>0</v>
      </c>
    </row>
    <row r="469" spans="2:11" ht="45.75" thickBot="1" x14ac:dyDescent="0.3">
      <c r="B469" s="1485" t="s">
        <v>884</v>
      </c>
      <c r="C469" s="1513" t="s">
        <v>2753</v>
      </c>
      <c r="D469" s="1514" t="s">
        <v>449</v>
      </c>
      <c r="E469" s="3130" t="s">
        <v>2754</v>
      </c>
      <c r="F469" s="3132"/>
    </row>
    <row r="470" spans="2:11" ht="28.5" customHeight="1" thickBot="1" x14ac:dyDescent="0.3">
      <c r="B470" s="1479" t="s">
        <v>427</v>
      </c>
      <c r="C470" s="3112" t="s">
        <v>2753</v>
      </c>
      <c r="D470" s="3113"/>
      <c r="E470" s="3113"/>
      <c r="F470" s="3114"/>
    </row>
    <row r="471" spans="2:11" ht="15.75" thickBot="1" x14ac:dyDescent="0.3">
      <c r="B471" s="1479" t="s">
        <v>21</v>
      </c>
      <c r="C471" s="3133" t="s">
        <v>2739</v>
      </c>
      <c r="D471" s="3134"/>
      <c r="E471" s="3134"/>
      <c r="F471" s="3135"/>
    </row>
    <row r="472" spans="2:11" ht="12.75" customHeight="1" x14ac:dyDescent="0.25">
      <c r="B472" s="3107"/>
      <c r="C472" s="1476">
        <v>2023</v>
      </c>
      <c r="D472" s="1476">
        <v>2024</v>
      </c>
      <c r="E472" s="1476">
        <v>2025</v>
      </c>
      <c r="F472" s="1476">
        <v>2026</v>
      </c>
    </row>
    <row r="473" spans="2:11" ht="9" customHeight="1" thickBot="1" x14ac:dyDescent="0.3">
      <c r="B473" s="3108"/>
      <c r="C473" s="1486" t="s">
        <v>22</v>
      </c>
      <c r="D473" s="1486" t="s">
        <v>23</v>
      </c>
      <c r="E473" s="1486" t="s">
        <v>23</v>
      </c>
      <c r="F473" s="1486" t="s">
        <v>23</v>
      </c>
    </row>
    <row r="474" spans="2:11" ht="15.75" thickBot="1" x14ac:dyDescent="0.3">
      <c r="B474" s="1479" t="s">
        <v>33</v>
      </c>
      <c r="C474" s="1479"/>
      <c r="D474" s="1477">
        <v>1</v>
      </c>
      <c r="E474" s="1477">
        <v>1</v>
      </c>
      <c r="F474" s="1477">
        <v>1</v>
      </c>
    </row>
    <row r="475" spans="2:11" ht="15.75" thickBot="1" x14ac:dyDescent="0.3">
      <c r="B475" s="1479" t="s">
        <v>431</v>
      </c>
      <c r="C475" s="1488">
        <f>C493</f>
        <v>0</v>
      </c>
      <c r="D475" s="1488">
        <f t="shared" ref="D475:F475" si="91">D493</f>
        <v>0</v>
      </c>
      <c r="E475" s="1488">
        <f t="shared" si="91"/>
        <v>0</v>
      </c>
      <c r="F475" s="1488">
        <f t="shared" si="91"/>
        <v>13200</v>
      </c>
    </row>
    <row r="476" spans="2:11" ht="15.75" thickBot="1" x14ac:dyDescent="0.3">
      <c r="B476" s="1479" t="s">
        <v>432</v>
      </c>
      <c r="C476" s="1488" t="e">
        <f>C475/C474</f>
        <v>#DIV/0!</v>
      </c>
      <c r="D476" s="1488">
        <f t="shared" ref="D476:F476" si="92">D475/D474</f>
        <v>0</v>
      </c>
      <c r="E476" s="1488">
        <f t="shared" si="92"/>
        <v>0</v>
      </c>
      <c r="F476" s="1488">
        <f t="shared" si="92"/>
        <v>13200</v>
      </c>
    </row>
    <row r="477" spans="2:11" ht="15.75" thickBot="1" x14ac:dyDescent="0.3">
      <c r="B477" s="1479" t="s">
        <v>433</v>
      </c>
      <c r="C477" s="1477" t="s">
        <v>499</v>
      </c>
      <c r="D477" s="1489" t="e">
        <f>D474/C474-1</f>
        <v>#DIV/0!</v>
      </c>
      <c r="E477" s="1489">
        <f t="shared" ref="E477:F479" si="93">E474/D474-1</f>
        <v>0</v>
      </c>
      <c r="F477" s="1489">
        <f t="shared" si="93"/>
        <v>0</v>
      </c>
      <c r="H477" s="1490"/>
      <c r="I477" s="1490"/>
      <c r="J477" s="1490"/>
      <c r="K477" s="1490"/>
    </row>
    <row r="478" spans="2:11" ht="15.75" thickBot="1" x14ac:dyDescent="0.3">
      <c r="B478" s="1479" t="s">
        <v>434</v>
      </c>
      <c r="C478" s="1477" t="s">
        <v>499</v>
      </c>
      <c r="D478" s="1489" t="e">
        <f>D475/C475-1</f>
        <v>#DIV/0!</v>
      </c>
      <c r="E478" s="1489" t="e">
        <f t="shared" si="93"/>
        <v>#DIV/0!</v>
      </c>
      <c r="F478" s="1489" t="e">
        <f t="shared" si="93"/>
        <v>#DIV/0!</v>
      </c>
    </row>
    <row r="479" spans="2:11" ht="15.75" thickBot="1" x14ac:dyDescent="0.3">
      <c r="B479" s="1479" t="s">
        <v>47</v>
      </c>
      <c r="C479" s="1477" t="s">
        <v>499</v>
      </c>
      <c r="D479" s="1489" t="e">
        <f>D476/C476-1</f>
        <v>#DIV/0!</v>
      </c>
      <c r="E479" s="1489" t="e">
        <f t="shared" si="93"/>
        <v>#DIV/0!</v>
      </c>
      <c r="F479" s="1489" t="e">
        <f t="shared" si="93"/>
        <v>#DIV/0!</v>
      </c>
    </row>
    <row r="480" spans="2:11" ht="15.75" thickBot="1" x14ac:dyDescent="0.3">
      <c r="B480" s="3136" t="s">
        <v>2755</v>
      </c>
      <c r="C480" s="3137"/>
      <c r="D480" s="3137"/>
      <c r="E480" s="3137"/>
      <c r="F480" s="3138"/>
    </row>
    <row r="481" spans="2:6" ht="12.75" customHeight="1" x14ac:dyDescent="0.25">
      <c r="B481" s="3107"/>
      <c r="C481" s="1476">
        <v>2023</v>
      </c>
      <c r="D481" s="1476">
        <v>2024</v>
      </c>
      <c r="E481" s="1476">
        <v>2025</v>
      </c>
      <c r="F481" s="1476">
        <v>2026</v>
      </c>
    </row>
    <row r="482" spans="2:6" ht="9" customHeight="1" thickBot="1" x14ac:dyDescent="0.3">
      <c r="B482" s="3108"/>
      <c r="C482" s="1486" t="s">
        <v>22</v>
      </c>
      <c r="D482" s="1486" t="s">
        <v>23</v>
      </c>
      <c r="E482" s="1486" t="s">
        <v>23</v>
      </c>
      <c r="F482" s="1486" t="s">
        <v>23</v>
      </c>
    </row>
    <row r="483" spans="2:6" ht="15.75" thickBot="1" x14ac:dyDescent="0.3">
      <c r="B483" s="1491" t="s">
        <v>452</v>
      </c>
      <c r="C483" s="1492">
        <f>C484+C485+C486+C487</f>
        <v>0</v>
      </c>
      <c r="D483" s="1492">
        <f t="shared" ref="D483:F483" si="94">D484+D485+D486+D487</f>
        <v>0</v>
      </c>
      <c r="E483" s="1492">
        <f t="shared" si="94"/>
        <v>0</v>
      </c>
      <c r="F483" s="1492">
        <f t="shared" si="94"/>
        <v>0</v>
      </c>
    </row>
    <row r="484" spans="2:6" ht="15.75" thickBot="1" x14ac:dyDescent="0.3">
      <c r="B484" s="1493" t="s">
        <v>437</v>
      </c>
      <c r="C484" s="1492"/>
      <c r="D484" s="1492"/>
      <c r="E484" s="1492"/>
      <c r="F484" s="1492"/>
    </row>
    <row r="485" spans="2:6" ht="15.75" thickBot="1" x14ac:dyDescent="0.3">
      <c r="B485" s="1493" t="s">
        <v>453</v>
      </c>
      <c r="C485" s="1492"/>
      <c r="D485" s="1492"/>
      <c r="E485" s="1492"/>
      <c r="F485" s="1492"/>
    </row>
    <row r="486" spans="2:6" ht="15.75" thickBot="1" x14ac:dyDescent="0.3">
      <c r="B486" s="1493" t="s">
        <v>454</v>
      </c>
      <c r="C486" s="1492"/>
      <c r="D486" s="1492"/>
      <c r="E486" s="1492"/>
      <c r="F486" s="1492"/>
    </row>
    <row r="487" spans="2:6" ht="15.75" thickBot="1" x14ac:dyDescent="0.3">
      <c r="B487" s="1493" t="s">
        <v>455</v>
      </c>
      <c r="C487" s="1492"/>
      <c r="D487" s="1492"/>
      <c r="E487" s="1492"/>
      <c r="F487" s="1492"/>
    </row>
    <row r="488" spans="2:6" ht="15.75" thickBot="1" x14ac:dyDescent="0.3">
      <c r="B488" s="1491" t="s">
        <v>456</v>
      </c>
      <c r="C488" s="1495">
        <f>C489+C490+C491+C492</f>
        <v>0</v>
      </c>
      <c r="D488" s="1495">
        <f t="shared" ref="D488:F488" si="95">D489+D490+D491+D492</f>
        <v>0</v>
      </c>
      <c r="E488" s="1495">
        <f t="shared" si="95"/>
        <v>0</v>
      </c>
      <c r="F488" s="1495">
        <f t="shared" si="95"/>
        <v>13200</v>
      </c>
    </row>
    <row r="489" spans="2:6" ht="15.75" thickBot="1" x14ac:dyDescent="0.3">
      <c r="B489" s="1493" t="s">
        <v>437</v>
      </c>
      <c r="C489" s="1495"/>
      <c r="D489" s="1492"/>
      <c r="E489" s="1492"/>
      <c r="F489" s="1492">
        <v>13200</v>
      </c>
    </row>
    <row r="490" spans="2:6" ht="15.75" thickBot="1" x14ac:dyDescent="0.3">
      <c r="B490" s="1493" t="s">
        <v>453</v>
      </c>
      <c r="C490" s="1495"/>
      <c r="D490" s="1492"/>
      <c r="E490" s="1492"/>
      <c r="F490" s="1492"/>
    </row>
    <row r="491" spans="2:6" ht="15.75" thickBot="1" x14ac:dyDescent="0.3">
      <c r="B491" s="1493" t="s">
        <v>454</v>
      </c>
      <c r="C491" s="1495"/>
      <c r="D491" s="1492"/>
      <c r="E491" s="1492"/>
      <c r="F491" s="1492"/>
    </row>
    <row r="492" spans="2:6" ht="15.75" thickBot="1" x14ac:dyDescent="0.3">
      <c r="B492" s="1493" t="s">
        <v>455</v>
      </c>
      <c r="C492" s="1495"/>
      <c r="D492" s="1492"/>
      <c r="E492" s="1492"/>
      <c r="F492" s="1492"/>
    </row>
    <row r="493" spans="2:6" ht="15.75" thickBot="1" x14ac:dyDescent="0.3">
      <c r="B493" s="1497" t="s">
        <v>1052</v>
      </c>
      <c r="C493" s="1495">
        <f>C483+C488</f>
        <v>0</v>
      </c>
      <c r="D493" s="1495">
        <f t="shared" ref="D493:F493" si="96">D483+D488</f>
        <v>0</v>
      </c>
      <c r="E493" s="1495">
        <f t="shared" si="96"/>
        <v>0</v>
      </c>
      <c r="F493" s="1495">
        <f t="shared" si="96"/>
        <v>13200</v>
      </c>
    </row>
    <row r="494" spans="2:6" ht="68.25" thickBot="1" x14ac:dyDescent="0.3">
      <c r="B494" s="1485" t="s">
        <v>890</v>
      </c>
      <c r="C494" s="1513" t="s">
        <v>2756</v>
      </c>
      <c r="D494" s="1514" t="s">
        <v>449</v>
      </c>
      <c r="E494" s="3130" t="s">
        <v>2757</v>
      </c>
      <c r="F494" s="3132"/>
    </row>
    <row r="495" spans="2:6" ht="28.5" customHeight="1" thickBot="1" x14ac:dyDescent="0.3">
      <c r="B495" s="1479" t="s">
        <v>427</v>
      </c>
      <c r="C495" s="3112" t="s">
        <v>2756</v>
      </c>
      <c r="D495" s="3113"/>
      <c r="E495" s="3113"/>
      <c r="F495" s="3114"/>
    </row>
    <row r="496" spans="2:6" ht="15.75" thickBot="1" x14ac:dyDescent="0.3">
      <c r="B496" s="1479" t="s">
        <v>21</v>
      </c>
      <c r="C496" s="3133" t="s">
        <v>2739</v>
      </c>
      <c r="D496" s="3134"/>
      <c r="E496" s="3134"/>
      <c r="F496" s="3135"/>
    </row>
    <row r="497" spans="2:11" ht="12.75" customHeight="1" x14ac:dyDescent="0.25">
      <c r="B497" s="3107"/>
      <c r="C497" s="1476">
        <v>2023</v>
      </c>
      <c r="D497" s="1476">
        <v>2024</v>
      </c>
      <c r="E497" s="1476">
        <v>2025</v>
      </c>
      <c r="F497" s="1476">
        <v>2026</v>
      </c>
    </row>
    <row r="498" spans="2:11" ht="9" customHeight="1" thickBot="1" x14ac:dyDescent="0.3">
      <c r="B498" s="3108"/>
      <c r="C498" s="1486" t="s">
        <v>22</v>
      </c>
      <c r="D498" s="1486" t="s">
        <v>23</v>
      </c>
      <c r="E498" s="1486" t="s">
        <v>23</v>
      </c>
      <c r="F498" s="1486" t="s">
        <v>23</v>
      </c>
    </row>
    <row r="499" spans="2:11" ht="15.75" thickBot="1" x14ac:dyDescent="0.3">
      <c r="B499" s="1479" t="s">
        <v>33</v>
      </c>
      <c r="C499" s="1479">
        <v>1</v>
      </c>
      <c r="D499" s="1477">
        <v>1</v>
      </c>
      <c r="E499" s="1477">
        <v>1</v>
      </c>
      <c r="F499" s="1477">
        <v>1</v>
      </c>
    </row>
    <row r="500" spans="2:11" ht="15.75" thickBot="1" x14ac:dyDescent="0.3">
      <c r="B500" s="1479" t="s">
        <v>431</v>
      </c>
      <c r="C500" s="1488">
        <f>C518</f>
        <v>300000</v>
      </c>
      <c r="D500" s="1488">
        <f t="shared" ref="D500:F500" si="97">D518</f>
        <v>543951</v>
      </c>
      <c r="E500" s="1488">
        <f t="shared" si="97"/>
        <v>283791</v>
      </c>
      <c r="F500" s="1488">
        <f t="shared" si="97"/>
        <v>0</v>
      </c>
    </row>
    <row r="501" spans="2:11" ht="15.75" thickBot="1" x14ac:dyDescent="0.3">
      <c r="B501" s="1479" t="s">
        <v>432</v>
      </c>
      <c r="C501" s="1488">
        <f>C500/C499</f>
        <v>300000</v>
      </c>
      <c r="D501" s="1488">
        <f t="shared" ref="D501:F501" si="98">D500/D499</f>
        <v>543951</v>
      </c>
      <c r="E501" s="1488">
        <f t="shared" si="98"/>
        <v>283791</v>
      </c>
      <c r="F501" s="1488">
        <f t="shared" si="98"/>
        <v>0</v>
      </c>
    </row>
    <row r="502" spans="2:11" ht="15.75" thickBot="1" x14ac:dyDescent="0.3">
      <c r="B502" s="1479" t="s">
        <v>433</v>
      </c>
      <c r="C502" s="1477" t="s">
        <v>499</v>
      </c>
      <c r="D502" s="1489">
        <f>D499/C499-1</f>
        <v>0</v>
      </c>
      <c r="E502" s="1489">
        <f t="shared" ref="E502:F504" si="99">E499/D499-1</f>
        <v>0</v>
      </c>
      <c r="F502" s="1489">
        <f t="shared" si="99"/>
        <v>0</v>
      </c>
      <c r="H502" s="1490"/>
      <c r="I502" s="1490"/>
      <c r="J502" s="1490"/>
      <c r="K502" s="1490"/>
    </row>
    <row r="503" spans="2:11" ht="15.75" thickBot="1" x14ac:dyDescent="0.3">
      <c r="B503" s="1479" t="s">
        <v>434</v>
      </c>
      <c r="C503" s="1477" t="s">
        <v>499</v>
      </c>
      <c r="D503" s="1489">
        <f>D500/C500-1</f>
        <v>0.81316999999999995</v>
      </c>
      <c r="E503" s="1489">
        <f t="shared" si="99"/>
        <v>-0.47827837433886511</v>
      </c>
      <c r="F503" s="1489">
        <f t="shared" si="99"/>
        <v>-1</v>
      </c>
    </row>
    <row r="504" spans="2:11" ht="15.75" thickBot="1" x14ac:dyDescent="0.3">
      <c r="B504" s="1479" t="s">
        <v>47</v>
      </c>
      <c r="C504" s="1477" t="s">
        <v>499</v>
      </c>
      <c r="D504" s="1489">
        <f>D501/C501-1</f>
        <v>0.81316999999999995</v>
      </c>
      <c r="E504" s="1489">
        <f t="shared" si="99"/>
        <v>-0.47827837433886511</v>
      </c>
      <c r="F504" s="1489">
        <f t="shared" si="99"/>
        <v>-1</v>
      </c>
    </row>
    <row r="505" spans="2:11" ht="15.75" thickBot="1" x14ac:dyDescent="0.3">
      <c r="B505" s="3136" t="s">
        <v>2758</v>
      </c>
      <c r="C505" s="3137"/>
      <c r="D505" s="3137"/>
      <c r="E505" s="3137"/>
      <c r="F505" s="3138"/>
    </row>
    <row r="506" spans="2:11" ht="12.75" customHeight="1" x14ac:dyDescent="0.25">
      <c r="B506" s="3107"/>
      <c r="C506" s="1476">
        <v>2023</v>
      </c>
      <c r="D506" s="1476">
        <v>2024</v>
      </c>
      <c r="E506" s="1476">
        <v>2025</v>
      </c>
      <c r="F506" s="1476">
        <v>2026</v>
      </c>
    </row>
    <row r="507" spans="2:11" ht="9" customHeight="1" thickBot="1" x14ac:dyDescent="0.3">
      <c r="B507" s="3108"/>
      <c r="C507" s="1486" t="s">
        <v>22</v>
      </c>
      <c r="D507" s="1486" t="s">
        <v>23</v>
      </c>
      <c r="E507" s="1486" t="s">
        <v>23</v>
      </c>
      <c r="F507" s="1486" t="s">
        <v>23</v>
      </c>
    </row>
    <row r="508" spans="2:11" ht="15.75" thickBot="1" x14ac:dyDescent="0.3">
      <c r="B508" s="1491" t="s">
        <v>452</v>
      </c>
      <c r="C508" s="1492">
        <f>C509+C510+C511+C512</f>
        <v>0</v>
      </c>
      <c r="D508" s="1492">
        <f t="shared" ref="D508:F508" si="100">D509+D510+D511+D512</f>
        <v>0</v>
      </c>
      <c r="E508" s="1492">
        <f t="shared" si="100"/>
        <v>0</v>
      </c>
      <c r="F508" s="1492">
        <f t="shared" si="100"/>
        <v>0</v>
      </c>
    </row>
    <row r="509" spans="2:11" ht="15.75" thickBot="1" x14ac:dyDescent="0.3">
      <c r="B509" s="1493" t="s">
        <v>437</v>
      </c>
      <c r="C509" s="1492"/>
      <c r="D509" s="1492"/>
      <c r="E509" s="1492"/>
      <c r="F509" s="1492"/>
    </row>
    <row r="510" spans="2:11" ht="15.75" thickBot="1" x14ac:dyDescent="0.3">
      <c r="B510" s="1493" t="s">
        <v>453</v>
      </c>
      <c r="C510" s="1492"/>
      <c r="D510" s="1492"/>
      <c r="E510" s="1492"/>
      <c r="F510" s="1492"/>
    </row>
    <row r="511" spans="2:11" ht="15.75" thickBot="1" x14ac:dyDescent="0.3">
      <c r="B511" s="1493" t="s">
        <v>454</v>
      </c>
      <c r="C511" s="1492"/>
      <c r="D511" s="1492"/>
      <c r="E511" s="1492"/>
      <c r="F511" s="1492"/>
    </row>
    <row r="512" spans="2:11" ht="15.75" thickBot="1" x14ac:dyDescent="0.3">
      <c r="B512" s="1493" t="s">
        <v>455</v>
      </c>
      <c r="C512" s="1492"/>
      <c r="D512" s="1492"/>
      <c r="E512" s="1492"/>
      <c r="F512" s="1492"/>
    </row>
    <row r="513" spans="2:11" ht="15.75" thickBot="1" x14ac:dyDescent="0.3">
      <c r="B513" s="1491" t="s">
        <v>456</v>
      </c>
      <c r="C513" s="1495">
        <f>C514+C515+C516+C517</f>
        <v>300000</v>
      </c>
      <c r="D513" s="1495">
        <f t="shared" ref="D513:F513" si="101">D514+D515+D516+D517</f>
        <v>543951</v>
      </c>
      <c r="E513" s="1495">
        <f t="shared" si="101"/>
        <v>283791</v>
      </c>
      <c r="F513" s="1495">
        <f t="shared" si="101"/>
        <v>0</v>
      </c>
    </row>
    <row r="514" spans="2:11" ht="15.75" thickBot="1" x14ac:dyDescent="0.3">
      <c r="B514" s="1493" t="s">
        <v>437</v>
      </c>
      <c r="C514" s="1495">
        <v>300000</v>
      </c>
      <c r="D514" s="1492">
        <v>543951</v>
      </c>
      <c r="E514" s="1492">
        <v>283791</v>
      </c>
      <c r="F514" s="1492"/>
    </row>
    <row r="515" spans="2:11" ht="15.75" thickBot="1" x14ac:dyDescent="0.3">
      <c r="B515" s="1493" t="s">
        <v>453</v>
      </c>
      <c r="C515" s="1495"/>
      <c r="D515" s="1492"/>
      <c r="E515" s="1492"/>
      <c r="F515" s="1492"/>
    </row>
    <row r="516" spans="2:11" ht="15.75" thickBot="1" x14ac:dyDescent="0.3">
      <c r="B516" s="1493" t="s">
        <v>454</v>
      </c>
      <c r="C516" s="1495"/>
      <c r="D516" s="1492"/>
      <c r="E516" s="1492"/>
      <c r="F516" s="1492"/>
    </row>
    <row r="517" spans="2:11" ht="15.75" thickBot="1" x14ac:dyDescent="0.3">
      <c r="B517" s="1493" t="s">
        <v>455</v>
      </c>
      <c r="C517" s="1495"/>
      <c r="D517" s="1492"/>
      <c r="E517" s="1492"/>
      <c r="F517" s="1492"/>
    </row>
    <row r="518" spans="2:11" ht="15.75" thickBot="1" x14ac:dyDescent="0.3">
      <c r="B518" s="1497" t="s">
        <v>896</v>
      </c>
      <c r="C518" s="1495">
        <f>C508+C513</f>
        <v>300000</v>
      </c>
      <c r="D518" s="1495">
        <f t="shared" ref="D518:F518" si="102">D508+D513</f>
        <v>543951</v>
      </c>
      <c r="E518" s="1495">
        <f t="shared" si="102"/>
        <v>283791</v>
      </c>
      <c r="F518" s="1495">
        <f t="shared" si="102"/>
        <v>0</v>
      </c>
    </row>
    <row r="519" spans="2:11" ht="45.75" thickBot="1" x14ac:dyDescent="0.3">
      <c r="B519" s="1485" t="s">
        <v>897</v>
      </c>
      <c r="C519" s="1513" t="s">
        <v>2759</v>
      </c>
      <c r="D519" s="1514" t="s">
        <v>449</v>
      </c>
      <c r="E519" s="3130" t="s">
        <v>2760</v>
      </c>
      <c r="F519" s="3132"/>
    </row>
    <row r="520" spans="2:11" ht="28.5" customHeight="1" thickBot="1" x14ac:dyDescent="0.3">
      <c r="B520" s="1479" t="s">
        <v>427</v>
      </c>
      <c r="C520" s="3112" t="s">
        <v>2759</v>
      </c>
      <c r="D520" s="3113"/>
      <c r="E520" s="3113"/>
      <c r="F520" s="3114"/>
    </row>
    <row r="521" spans="2:11" ht="15.75" thickBot="1" x14ac:dyDescent="0.3">
      <c r="B521" s="1479" t="s">
        <v>21</v>
      </c>
      <c r="C521" s="3133" t="s">
        <v>2739</v>
      </c>
      <c r="D521" s="3134"/>
      <c r="E521" s="3134"/>
      <c r="F521" s="3135"/>
    </row>
    <row r="522" spans="2:11" ht="12.75" customHeight="1" x14ac:dyDescent="0.25">
      <c r="B522" s="3107"/>
      <c r="C522" s="1476">
        <v>2023</v>
      </c>
      <c r="D522" s="1476">
        <v>2024</v>
      </c>
      <c r="E522" s="1476">
        <v>2025</v>
      </c>
      <c r="F522" s="1476">
        <v>2026</v>
      </c>
    </row>
    <row r="523" spans="2:11" ht="9" customHeight="1" thickBot="1" x14ac:dyDescent="0.3">
      <c r="B523" s="3108"/>
      <c r="C523" s="1486" t="s">
        <v>22</v>
      </c>
      <c r="D523" s="1486" t="s">
        <v>23</v>
      </c>
      <c r="E523" s="1486" t="s">
        <v>23</v>
      </c>
      <c r="F523" s="1486" t="s">
        <v>23</v>
      </c>
    </row>
    <row r="524" spans="2:11" ht="15.75" thickBot="1" x14ac:dyDescent="0.3">
      <c r="B524" s="1479" t="s">
        <v>33</v>
      </c>
      <c r="C524" s="1479">
        <v>1</v>
      </c>
      <c r="D524" s="1477">
        <v>1</v>
      </c>
      <c r="E524" s="1477">
        <v>1</v>
      </c>
      <c r="F524" s="1477">
        <v>0</v>
      </c>
    </row>
    <row r="525" spans="2:11" ht="15.75" thickBot="1" x14ac:dyDescent="0.3">
      <c r="B525" s="1479" t="s">
        <v>431</v>
      </c>
      <c r="C525" s="1488">
        <f>C543</f>
        <v>30000</v>
      </c>
      <c r="D525" s="1488">
        <f t="shared" ref="D525:F525" si="103">D543</f>
        <v>55000</v>
      </c>
      <c r="E525" s="1488">
        <f t="shared" si="103"/>
        <v>95000</v>
      </c>
      <c r="F525" s="1488">
        <f t="shared" si="103"/>
        <v>0</v>
      </c>
    </row>
    <row r="526" spans="2:11" ht="15.75" thickBot="1" x14ac:dyDescent="0.3">
      <c r="B526" s="1479" t="s">
        <v>432</v>
      </c>
      <c r="C526" s="1488">
        <f>C525/C524</f>
        <v>30000</v>
      </c>
      <c r="D526" s="1488">
        <f t="shared" ref="D526:F526" si="104">D525/D524</f>
        <v>55000</v>
      </c>
      <c r="E526" s="1488">
        <f t="shared" si="104"/>
        <v>95000</v>
      </c>
      <c r="F526" s="1488" t="e">
        <f t="shared" si="104"/>
        <v>#DIV/0!</v>
      </c>
    </row>
    <row r="527" spans="2:11" ht="15.75" thickBot="1" x14ac:dyDescent="0.3">
      <c r="B527" s="1479" t="s">
        <v>433</v>
      </c>
      <c r="C527" s="1477" t="s">
        <v>499</v>
      </c>
      <c r="D527" s="1489">
        <f>D524/C524-1</f>
        <v>0</v>
      </c>
      <c r="E527" s="1489">
        <f t="shared" ref="E527:F529" si="105">E524/D524-1</f>
        <v>0</v>
      </c>
      <c r="F527" s="1489">
        <f t="shared" si="105"/>
        <v>-1</v>
      </c>
      <c r="H527" s="1490"/>
      <c r="I527" s="1490"/>
      <c r="J527" s="1490"/>
      <c r="K527" s="1490"/>
    </row>
    <row r="528" spans="2:11" ht="15.75" thickBot="1" x14ac:dyDescent="0.3">
      <c r="B528" s="1479" t="s">
        <v>434</v>
      </c>
      <c r="C528" s="1477" t="s">
        <v>499</v>
      </c>
      <c r="D528" s="1489">
        <f>D525/C525-1</f>
        <v>0.83333333333333326</v>
      </c>
      <c r="E528" s="1489">
        <f t="shared" si="105"/>
        <v>0.72727272727272729</v>
      </c>
      <c r="F528" s="1489">
        <f t="shared" si="105"/>
        <v>-1</v>
      </c>
    </row>
    <row r="529" spans="2:6" ht="15.75" thickBot="1" x14ac:dyDescent="0.3">
      <c r="B529" s="1479" t="s">
        <v>47</v>
      </c>
      <c r="C529" s="1477" t="s">
        <v>499</v>
      </c>
      <c r="D529" s="1489">
        <f>D526/C526-1</f>
        <v>0.83333333333333326</v>
      </c>
      <c r="E529" s="1489">
        <f t="shared" si="105"/>
        <v>0.72727272727272729</v>
      </c>
      <c r="F529" s="1489" t="e">
        <f t="shared" si="105"/>
        <v>#DIV/0!</v>
      </c>
    </row>
    <row r="530" spans="2:6" ht="15.75" thickBot="1" x14ac:dyDescent="0.3">
      <c r="B530" s="3136" t="s">
        <v>2761</v>
      </c>
      <c r="C530" s="3137"/>
      <c r="D530" s="3137"/>
      <c r="E530" s="3137"/>
      <c r="F530" s="3138"/>
    </row>
    <row r="531" spans="2:6" ht="12.75" customHeight="1" x14ac:dyDescent="0.25">
      <c r="B531" s="3107"/>
      <c r="C531" s="1476">
        <v>2023</v>
      </c>
      <c r="D531" s="1476">
        <v>2024</v>
      </c>
      <c r="E531" s="1476">
        <v>2025</v>
      </c>
      <c r="F531" s="1476">
        <v>2026</v>
      </c>
    </row>
    <row r="532" spans="2:6" ht="9" customHeight="1" thickBot="1" x14ac:dyDescent="0.3">
      <c r="B532" s="3108"/>
      <c r="C532" s="1486" t="s">
        <v>22</v>
      </c>
      <c r="D532" s="1486" t="s">
        <v>23</v>
      </c>
      <c r="E532" s="1486" t="s">
        <v>23</v>
      </c>
      <c r="F532" s="1486" t="s">
        <v>23</v>
      </c>
    </row>
    <row r="533" spans="2:6" ht="15.75" thickBot="1" x14ac:dyDescent="0.3">
      <c r="B533" s="1491" t="s">
        <v>452</v>
      </c>
      <c r="C533" s="1492">
        <f>C534+C535+C536+C537</f>
        <v>0</v>
      </c>
      <c r="D533" s="1492">
        <f t="shared" ref="D533:F533" si="106">D534+D535+D536+D537</f>
        <v>0</v>
      </c>
      <c r="E533" s="1492">
        <f t="shared" si="106"/>
        <v>0</v>
      </c>
      <c r="F533" s="1492">
        <f t="shared" si="106"/>
        <v>0</v>
      </c>
    </row>
    <row r="534" spans="2:6" ht="15.75" thickBot="1" x14ac:dyDescent="0.3">
      <c r="B534" s="1493" t="s">
        <v>437</v>
      </c>
      <c r="C534" s="1492"/>
      <c r="D534" s="1492"/>
      <c r="E534" s="1492"/>
      <c r="F534" s="1492"/>
    </row>
    <row r="535" spans="2:6" ht="15.75" thickBot="1" x14ac:dyDescent="0.3">
      <c r="B535" s="1493" t="s">
        <v>453</v>
      </c>
      <c r="C535" s="1492"/>
      <c r="D535" s="1492"/>
      <c r="E535" s="1492"/>
      <c r="F535" s="1492"/>
    </row>
    <row r="536" spans="2:6" ht="15.75" thickBot="1" x14ac:dyDescent="0.3">
      <c r="B536" s="1493" t="s">
        <v>454</v>
      </c>
      <c r="C536" s="1492"/>
      <c r="D536" s="1492"/>
      <c r="E536" s="1492"/>
      <c r="F536" s="1492"/>
    </row>
    <row r="537" spans="2:6" ht="15.75" thickBot="1" x14ac:dyDescent="0.3">
      <c r="B537" s="1493" t="s">
        <v>455</v>
      </c>
      <c r="C537" s="1492"/>
      <c r="D537" s="1492"/>
      <c r="E537" s="1492"/>
      <c r="F537" s="1492"/>
    </row>
    <row r="538" spans="2:6" ht="15.75" thickBot="1" x14ac:dyDescent="0.3">
      <c r="B538" s="1491" t="s">
        <v>456</v>
      </c>
      <c r="C538" s="1495">
        <f>C539+C540+C541+C542</f>
        <v>30000</v>
      </c>
      <c r="D538" s="1495">
        <f t="shared" ref="D538:F538" si="107">D539+D540+D541+D542</f>
        <v>55000</v>
      </c>
      <c r="E538" s="1495">
        <f t="shared" si="107"/>
        <v>95000</v>
      </c>
      <c r="F538" s="1495">
        <f t="shared" si="107"/>
        <v>0</v>
      </c>
    </row>
    <row r="539" spans="2:6" ht="15.75" thickBot="1" x14ac:dyDescent="0.3">
      <c r="B539" s="1493" t="s">
        <v>437</v>
      </c>
      <c r="C539" s="1495">
        <v>30000</v>
      </c>
      <c r="D539" s="1492">
        <v>55000</v>
      </c>
      <c r="E539" s="1492">
        <v>95000</v>
      </c>
      <c r="F539" s="1492"/>
    </row>
    <row r="540" spans="2:6" ht="15.75" thickBot="1" x14ac:dyDescent="0.3">
      <c r="B540" s="1493" t="s">
        <v>453</v>
      </c>
      <c r="C540" s="1495"/>
      <c r="D540" s="1492"/>
      <c r="E540" s="1492"/>
      <c r="F540" s="1492"/>
    </row>
    <row r="541" spans="2:6" ht="15.75" thickBot="1" x14ac:dyDescent="0.3">
      <c r="B541" s="1493" t="s">
        <v>454</v>
      </c>
      <c r="C541" s="1495"/>
      <c r="D541" s="1492"/>
      <c r="E541" s="1492"/>
      <c r="F541" s="1492"/>
    </row>
    <row r="542" spans="2:6" ht="15.75" thickBot="1" x14ac:dyDescent="0.3">
      <c r="B542" s="1493" t="s">
        <v>455</v>
      </c>
      <c r="C542" s="1495"/>
      <c r="D542" s="1492"/>
      <c r="E542" s="1492"/>
      <c r="F542" s="1492"/>
    </row>
    <row r="543" spans="2:6" ht="15.75" thickBot="1" x14ac:dyDescent="0.3">
      <c r="B543" s="1497" t="s">
        <v>903</v>
      </c>
      <c r="C543" s="1495">
        <f>C533+C538</f>
        <v>30000</v>
      </c>
      <c r="D543" s="1495">
        <f t="shared" ref="D543:F543" si="108">D533+D538</f>
        <v>55000</v>
      </c>
      <c r="E543" s="1495">
        <f t="shared" si="108"/>
        <v>95000</v>
      </c>
      <c r="F543" s="1495">
        <f t="shared" si="108"/>
        <v>0</v>
      </c>
    </row>
    <row r="544" spans="2:6" ht="46.5" thickBot="1" x14ac:dyDescent="0.3">
      <c r="B544" s="1485" t="s">
        <v>904</v>
      </c>
      <c r="C544" s="1518" t="s">
        <v>2762</v>
      </c>
      <c r="D544" s="1514" t="s">
        <v>449</v>
      </c>
      <c r="E544" s="3130" t="s">
        <v>2763</v>
      </c>
      <c r="F544" s="3132"/>
    </row>
    <row r="545" spans="2:11" ht="28.5" customHeight="1" thickBot="1" x14ac:dyDescent="0.3">
      <c r="B545" s="1479" t="s">
        <v>427</v>
      </c>
      <c r="C545" s="3112" t="s">
        <v>2762</v>
      </c>
      <c r="D545" s="3113"/>
      <c r="E545" s="3113"/>
      <c r="F545" s="3114"/>
    </row>
    <row r="546" spans="2:11" ht="15.75" thickBot="1" x14ac:dyDescent="0.3">
      <c r="B546" s="1479" t="s">
        <v>21</v>
      </c>
      <c r="C546" s="3133" t="s">
        <v>2739</v>
      </c>
      <c r="D546" s="3134"/>
      <c r="E546" s="3134"/>
      <c r="F546" s="3135"/>
    </row>
    <row r="547" spans="2:11" ht="12.75" customHeight="1" x14ac:dyDescent="0.25">
      <c r="B547" s="3107"/>
      <c r="C547" s="1476">
        <v>2023</v>
      </c>
      <c r="D547" s="1476">
        <v>2024</v>
      </c>
      <c r="E547" s="1476">
        <v>2025</v>
      </c>
      <c r="F547" s="1476">
        <v>2026</v>
      </c>
    </row>
    <row r="548" spans="2:11" ht="9" customHeight="1" thickBot="1" x14ac:dyDescent="0.3">
      <c r="B548" s="3108"/>
      <c r="C548" s="1486" t="s">
        <v>22</v>
      </c>
      <c r="D548" s="1486" t="s">
        <v>23</v>
      </c>
      <c r="E548" s="1486" t="s">
        <v>23</v>
      </c>
      <c r="F548" s="1486" t="s">
        <v>23</v>
      </c>
    </row>
    <row r="549" spans="2:11" ht="15.75" thickBot="1" x14ac:dyDescent="0.3">
      <c r="B549" s="1479" t="s">
        <v>33</v>
      </c>
      <c r="C549" s="1479"/>
      <c r="D549" s="1477">
        <v>1</v>
      </c>
      <c r="E549" s="1477">
        <v>1</v>
      </c>
      <c r="F549" s="1477">
        <v>0</v>
      </c>
    </row>
    <row r="550" spans="2:11" ht="15.75" thickBot="1" x14ac:dyDescent="0.3">
      <c r="B550" s="1479" t="s">
        <v>431</v>
      </c>
      <c r="C550" s="1488">
        <f>C568</f>
        <v>50000</v>
      </c>
      <c r="D550" s="1488">
        <f t="shared" ref="D550:F550" si="109">D568</f>
        <v>58000</v>
      </c>
      <c r="E550" s="1488">
        <f t="shared" si="109"/>
        <v>112000</v>
      </c>
      <c r="F550" s="1488">
        <f t="shared" si="109"/>
        <v>0</v>
      </c>
    </row>
    <row r="551" spans="2:11" ht="15.75" thickBot="1" x14ac:dyDescent="0.3">
      <c r="B551" s="1479" t="s">
        <v>432</v>
      </c>
      <c r="C551" s="1488" t="e">
        <f>C550/C549</f>
        <v>#DIV/0!</v>
      </c>
      <c r="D551" s="1488">
        <f t="shared" ref="D551:F551" si="110">D550/D549</f>
        <v>58000</v>
      </c>
      <c r="E551" s="1488">
        <f t="shared" si="110"/>
        <v>112000</v>
      </c>
      <c r="F551" s="1488" t="e">
        <f t="shared" si="110"/>
        <v>#DIV/0!</v>
      </c>
    </row>
    <row r="552" spans="2:11" ht="15.75" thickBot="1" x14ac:dyDescent="0.3">
      <c r="B552" s="1479" t="s">
        <v>433</v>
      </c>
      <c r="C552" s="1477" t="s">
        <v>499</v>
      </c>
      <c r="D552" s="1489" t="e">
        <f>D549/C549-1</f>
        <v>#DIV/0!</v>
      </c>
      <c r="E552" s="1489">
        <f t="shared" ref="E552:F554" si="111">E549/D549-1</f>
        <v>0</v>
      </c>
      <c r="F552" s="1489">
        <f t="shared" si="111"/>
        <v>-1</v>
      </c>
      <c r="H552" s="1490"/>
      <c r="I552" s="1490"/>
      <c r="J552" s="1490"/>
      <c r="K552" s="1490"/>
    </row>
    <row r="553" spans="2:11" ht="15.75" thickBot="1" x14ac:dyDescent="0.3">
      <c r="B553" s="1479" t="s">
        <v>434</v>
      </c>
      <c r="C553" s="1477" t="s">
        <v>499</v>
      </c>
      <c r="D553" s="1489">
        <f>D550/C550-1</f>
        <v>0.15999999999999992</v>
      </c>
      <c r="E553" s="1489">
        <f t="shared" si="111"/>
        <v>0.93103448275862077</v>
      </c>
      <c r="F553" s="1489">
        <f t="shared" si="111"/>
        <v>-1</v>
      </c>
    </row>
    <row r="554" spans="2:11" ht="15.75" thickBot="1" x14ac:dyDescent="0.3">
      <c r="B554" s="1479" t="s">
        <v>47</v>
      </c>
      <c r="C554" s="1477" t="s">
        <v>499</v>
      </c>
      <c r="D554" s="1489" t="e">
        <f>D551/C551-1</f>
        <v>#DIV/0!</v>
      </c>
      <c r="E554" s="1489">
        <f t="shared" si="111"/>
        <v>0.93103448275862077</v>
      </c>
      <c r="F554" s="1489" t="e">
        <f t="shared" si="111"/>
        <v>#DIV/0!</v>
      </c>
    </row>
    <row r="555" spans="2:11" ht="15.75" thickBot="1" x14ac:dyDescent="0.3">
      <c r="B555" s="3136" t="s">
        <v>2764</v>
      </c>
      <c r="C555" s="3137"/>
      <c r="D555" s="3137"/>
      <c r="E555" s="3137"/>
      <c r="F555" s="3138"/>
    </row>
    <row r="556" spans="2:11" ht="12.75" customHeight="1" x14ac:dyDescent="0.25">
      <c r="B556" s="3107"/>
      <c r="C556" s="1476">
        <v>2023</v>
      </c>
      <c r="D556" s="1476">
        <v>2024</v>
      </c>
      <c r="E556" s="1476">
        <v>2025</v>
      </c>
      <c r="F556" s="1476">
        <v>2026</v>
      </c>
    </row>
    <row r="557" spans="2:11" ht="9" customHeight="1" thickBot="1" x14ac:dyDescent="0.3">
      <c r="B557" s="3108"/>
      <c r="C557" s="1486" t="s">
        <v>22</v>
      </c>
      <c r="D557" s="1486" t="s">
        <v>23</v>
      </c>
      <c r="E557" s="1486" t="s">
        <v>23</v>
      </c>
      <c r="F557" s="1486" t="s">
        <v>23</v>
      </c>
    </row>
    <row r="558" spans="2:11" ht="15.75" thickBot="1" x14ac:dyDescent="0.3">
      <c r="B558" s="1491" t="s">
        <v>452</v>
      </c>
      <c r="C558" s="1492">
        <f>C559+C560+C561+C562</f>
        <v>0</v>
      </c>
      <c r="D558" s="1492">
        <f t="shared" ref="D558:F558" si="112">D559+D560+D561+D562</f>
        <v>0</v>
      </c>
      <c r="E558" s="1492">
        <f t="shared" si="112"/>
        <v>0</v>
      </c>
      <c r="F558" s="1492">
        <f t="shared" si="112"/>
        <v>0</v>
      </c>
    </row>
    <row r="559" spans="2:11" ht="15.75" thickBot="1" x14ac:dyDescent="0.3">
      <c r="B559" s="1493" t="s">
        <v>437</v>
      </c>
      <c r="C559" s="1492"/>
      <c r="D559" s="1492"/>
      <c r="E559" s="1492"/>
      <c r="F559" s="1492"/>
    </row>
    <row r="560" spans="2:11" ht="15.75" thickBot="1" x14ac:dyDescent="0.3">
      <c r="B560" s="1493" t="s">
        <v>453</v>
      </c>
      <c r="C560" s="1492"/>
      <c r="D560" s="1492"/>
      <c r="E560" s="1492"/>
      <c r="F560" s="1492"/>
    </row>
    <row r="561" spans="2:6" ht="15.75" thickBot="1" x14ac:dyDescent="0.3">
      <c r="B561" s="1493" t="s">
        <v>454</v>
      </c>
      <c r="C561" s="1492"/>
      <c r="D561" s="1492"/>
      <c r="E561" s="1492"/>
      <c r="F561" s="1492"/>
    </row>
    <row r="562" spans="2:6" ht="15.75" thickBot="1" x14ac:dyDescent="0.3">
      <c r="B562" s="1493" t="s">
        <v>455</v>
      </c>
      <c r="C562" s="1492"/>
      <c r="D562" s="1492"/>
      <c r="E562" s="1492"/>
      <c r="F562" s="1492"/>
    </row>
    <row r="563" spans="2:6" ht="15.75" thickBot="1" x14ac:dyDescent="0.3">
      <c r="B563" s="1491" t="s">
        <v>456</v>
      </c>
      <c r="C563" s="1495">
        <f>C564+C565+C566+C567</f>
        <v>50000</v>
      </c>
      <c r="D563" s="1495">
        <f t="shared" ref="D563:F563" si="113">D564+D565+D566+D567</f>
        <v>58000</v>
      </c>
      <c r="E563" s="1495">
        <f t="shared" si="113"/>
        <v>112000</v>
      </c>
      <c r="F563" s="1495">
        <f t="shared" si="113"/>
        <v>0</v>
      </c>
    </row>
    <row r="564" spans="2:6" ht="15.75" thickBot="1" x14ac:dyDescent="0.3">
      <c r="B564" s="1493" t="s">
        <v>437</v>
      </c>
      <c r="C564" s="1495">
        <v>50000</v>
      </c>
      <c r="D564" s="1492">
        <v>58000</v>
      </c>
      <c r="E564" s="1492">
        <v>112000</v>
      </c>
      <c r="F564" s="1492"/>
    </row>
    <row r="565" spans="2:6" ht="15.75" thickBot="1" x14ac:dyDescent="0.3">
      <c r="B565" s="1493" t="s">
        <v>453</v>
      </c>
      <c r="C565" s="1495"/>
      <c r="D565" s="1492"/>
      <c r="E565" s="1492"/>
      <c r="F565" s="1492"/>
    </row>
    <row r="566" spans="2:6" ht="15.75" thickBot="1" x14ac:dyDescent="0.3">
      <c r="B566" s="1493" t="s">
        <v>454</v>
      </c>
      <c r="C566" s="1495"/>
      <c r="D566" s="1492"/>
      <c r="E566" s="1492"/>
      <c r="F566" s="1492"/>
    </row>
    <row r="567" spans="2:6" ht="15.75" thickBot="1" x14ac:dyDescent="0.3">
      <c r="B567" s="1493" t="s">
        <v>455</v>
      </c>
      <c r="C567" s="1495"/>
      <c r="D567" s="1492"/>
      <c r="E567" s="1492"/>
      <c r="F567" s="1492"/>
    </row>
    <row r="568" spans="2:6" ht="15.75" thickBot="1" x14ac:dyDescent="0.3">
      <c r="B568" s="1497" t="s">
        <v>910</v>
      </c>
      <c r="C568" s="1495">
        <f>C558+C563</f>
        <v>50000</v>
      </c>
      <c r="D568" s="1495">
        <f t="shared" ref="D568:F568" si="114">D558+D563</f>
        <v>58000</v>
      </c>
      <c r="E568" s="1495">
        <f t="shared" si="114"/>
        <v>112000</v>
      </c>
      <c r="F568" s="1495">
        <f t="shared" si="114"/>
        <v>0</v>
      </c>
    </row>
    <row r="569" spans="2:6" ht="46.5" thickBot="1" x14ac:dyDescent="0.3">
      <c r="B569" s="1485" t="s">
        <v>911</v>
      </c>
      <c r="C569" s="1519" t="s">
        <v>2765</v>
      </c>
      <c r="D569" s="1514" t="s">
        <v>449</v>
      </c>
      <c r="E569" s="3130" t="s">
        <v>2766</v>
      </c>
      <c r="F569" s="3132"/>
    </row>
    <row r="570" spans="2:6" ht="15.75" thickBot="1" x14ac:dyDescent="0.3">
      <c r="B570" s="1479" t="s">
        <v>427</v>
      </c>
      <c r="C570" s="3112" t="s">
        <v>2765</v>
      </c>
      <c r="D570" s="3113"/>
      <c r="E570" s="3113"/>
      <c r="F570" s="3114"/>
    </row>
    <row r="571" spans="2:6" ht="15.75" thickBot="1" x14ac:dyDescent="0.3">
      <c r="B571" s="1479" t="s">
        <v>21</v>
      </c>
      <c r="C571" s="3133" t="s">
        <v>2739</v>
      </c>
      <c r="D571" s="3134"/>
      <c r="E571" s="3134"/>
      <c r="F571" s="3135"/>
    </row>
    <row r="572" spans="2:6" x14ac:dyDescent="0.25">
      <c r="B572" s="3107"/>
      <c r="C572" s="1476">
        <v>2023</v>
      </c>
      <c r="D572" s="1476">
        <v>2024</v>
      </c>
      <c r="E572" s="1476">
        <v>2025</v>
      </c>
      <c r="F572" s="1476">
        <v>2026</v>
      </c>
    </row>
    <row r="573" spans="2:6" ht="15.75" thickBot="1" x14ac:dyDescent="0.3">
      <c r="B573" s="3108"/>
      <c r="C573" s="1486" t="s">
        <v>22</v>
      </c>
      <c r="D573" s="1486" t="s">
        <v>23</v>
      </c>
      <c r="E573" s="1486" t="s">
        <v>23</v>
      </c>
      <c r="F573" s="1486" t="s">
        <v>23</v>
      </c>
    </row>
    <row r="574" spans="2:6" ht="15.75" thickBot="1" x14ac:dyDescent="0.3">
      <c r="B574" s="1479" t="s">
        <v>33</v>
      </c>
      <c r="C574" s="1479"/>
      <c r="D574" s="1477">
        <v>1</v>
      </c>
      <c r="E574" s="1477">
        <v>1</v>
      </c>
      <c r="F574" s="1477">
        <v>1</v>
      </c>
    </row>
    <row r="575" spans="2:6" ht="15.75" thickBot="1" x14ac:dyDescent="0.3">
      <c r="B575" s="1479" t="s">
        <v>431</v>
      </c>
      <c r="C575" s="1488">
        <f>C593</f>
        <v>0</v>
      </c>
      <c r="D575" s="1488">
        <f t="shared" ref="D575:F575" si="115">D593</f>
        <v>0</v>
      </c>
      <c r="E575" s="1488">
        <f t="shared" si="115"/>
        <v>30000</v>
      </c>
      <c r="F575" s="1488">
        <f t="shared" si="115"/>
        <v>130000</v>
      </c>
    </row>
    <row r="576" spans="2:6" ht="15.75" thickBot="1" x14ac:dyDescent="0.3">
      <c r="B576" s="1479" t="s">
        <v>432</v>
      </c>
      <c r="C576" s="1488" t="e">
        <f>C575/C574</f>
        <v>#DIV/0!</v>
      </c>
      <c r="D576" s="1488">
        <f t="shared" ref="D576:F576" si="116">D575/D574</f>
        <v>0</v>
      </c>
      <c r="E576" s="1488">
        <f t="shared" si="116"/>
        <v>30000</v>
      </c>
      <c r="F576" s="1488">
        <f t="shared" si="116"/>
        <v>130000</v>
      </c>
    </row>
    <row r="577" spans="2:6" ht="15.75" thickBot="1" x14ac:dyDescent="0.3">
      <c r="B577" s="1479" t="s">
        <v>433</v>
      </c>
      <c r="C577" s="1477" t="s">
        <v>499</v>
      </c>
      <c r="D577" s="1489" t="e">
        <f>D574/C574-1</f>
        <v>#DIV/0!</v>
      </c>
      <c r="E577" s="1489">
        <f t="shared" ref="E577:F579" si="117">E574/D574-1</f>
        <v>0</v>
      </c>
      <c r="F577" s="1489">
        <f t="shared" si="117"/>
        <v>0</v>
      </c>
    </row>
    <row r="578" spans="2:6" ht="15.75" thickBot="1" x14ac:dyDescent="0.3">
      <c r="B578" s="1479" t="s">
        <v>434</v>
      </c>
      <c r="C578" s="1477" t="s">
        <v>499</v>
      </c>
      <c r="D578" s="1489" t="e">
        <f>D575/C575-1</f>
        <v>#DIV/0!</v>
      </c>
      <c r="E578" s="1489" t="e">
        <f t="shared" si="117"/>
        <v>#DIV/0!</v>
      </c>
      <c r="F578" s="1489">
        <f t="shared" si="117"/>
        <v>3.333333333333333</v>
      </c>
    </row>
    <row r="579" spans="2:6" ht="15.75" thickBot="1" x14ac:dyDescent="0.3">
      <c r="B579" s="1479" t="s">
        <v>47</v>
      </c>
      <c r="C579" s="1477" t="s">
        <v>499</v>
      </c>
      <c r="D579" s="1489" t="e">
        <f>D576/C576-1</f>
        <v>#DIV/0!</v>
      </c>
      <c r="E579" s="1489" t="e">
        <f t="shared" si="117"/>
        <v>#DIV/0!</v>
      </c>
      <c r="F579" s="1489">
        <f t="shared" si="117"/>
        <v>3.333333333333333</v>
      </c>
    </row>
    <row r="580" spans="2:6" ht="15.75" thickBot="1" x14ac:dyDescent="0.3">
      <c r="B580" s="3136" t="s">
        <v>2767</v>
      </c>
      <c r="C580" s="3137"/>
      <c r="D580" s="3137"/>
      <c r="E580" s="3137"/>
      <c r="F580" s="3138"/>
    </row>
    <row r="581" spans="2:6" x14ac:dyDescent="0.25">
      <c r="B581" s="3107"/>
      <c r="C581" s="1476">
        <v>2023</v>
      </c>
      <c r="D581" s="1476">
        <v>2024</v>
      </c>
      <c r="E581" s="1476">
        <v>2025</v>
      </c>
      <c r="F581" s="1476">
        <v>2026</v>
      </c>
    </row>
    <row r="582" spans="2:6" ht="15.75" thickBot="1" x14ac:dyDescent="0.3">
      <c r="B582" s="3108"/>
      <c r="C582" s="1486" t="s">
        <v>22</v>
      </c>
      <c r="D582" s="1486" t="s">
        <v>23</v>
      </c>
      <c r="E582" s="1486" t="s">
        <v>23</v>
      </c>
      <c r="F582" s="1486" t="s">
        <v>23</v>
      </c>
    </row>
    <row r="583" spans="2:6" ht="15.75" thickBot="1" x14ac:dyDescent="0.3">
      <c r="B583" s="1491" t="s">
        <v>452</v>
      </c>
      <c r="C583" s="1492">
        <f>C584+C585+C586+C587</f>
        <v>0</v>
      </c>
      <c r="D583" s="1492">
        <f t="shared" ref="D583:F583" si="118">D584+D585+D586+D587</f>
        <v>0</v>
      </c>
      <c r="E583" s="1492">
        <f t="shared" si="118"/>
        <v>0</v>
      </c>
      <c r="F583" s="1492">
        <f t="shared" si="118"/>
        <v>0</v>
      </c>
    </row>
    <row r="584" spans="2:6" ht="15.75" thickBot="1" x14ac:dyDescent="0.3">
      <c r="B584" s="1493" t="s">
        <v>437</v>
      </c>
      <c r="C584" s="1492"/>
      <c r="D584" s="1492"/>
      <c r="E584" s="1492"/>
      <c r="F584" s="1492"/>
    </row>
    <row r="585" spans="2:6" ht="15.75" thickBot="1" x14ac:dyDescent="0.3">
      <c r="B585" s="1493" t="s">
        <v>453</v>
      </c>
      <c r="C585" s="1492"/>
      <c r="D585" s="1492"/>
      <c r="E585" s="1492"/>
      <c r="F585" s="1492"/>
    </row>
    <row r="586" spans="2:6" ht="15.75" thickBot="1" x14ac:dyDescent="0.3">
      <c r="B586" s="1493" t="s">
        <v>454</v>
      </c>
      <c r="C586" s="1492"/>
      <c r="D586" s="1492"/>
      <c r="E586" s="1492"/>
      <c r="F586" s="1492"/>
    </row>
    <row r="587" spans="2:6" ht="15.75" thickBot="1" x14ac:dyDescent="0.3">
      <c r="B587" s="1493" t="s">
        <v>455</v>
      </c>
      <c r="C587" s="1492"/>
      <c r="D587" s="1492"/>
      <c r="E587" s="1492"/>
      <c r="F587" s="1492"/>
    </row>
    <row r="588" spans="2:6" ht="15.75" thickBot="1" x14ac:dyDescent="0.3">
      <c r="B588" s="1491" t="s">
        <v>456</v>
      </c>
      <c r="C588" s="1495">
        <f>C589+C590+C591+C592</f>
        <v>0</v>
      </c>
      <c r="D588" s="1495">
        <f t="shared" ref="D588:F588" si="119">D589+D590+D591+D592</f>
        <v>0</v>
      </c>
      <c r="E588" s="1495">
        <f t="shared" si="119"/>
        <v>30000</v>
      </c>
      <c r="F588" s="1495">
        <f t="shared" si="119"/>
        <v>130000</v>
      </c>
    </row>
    <row r="589" spans="2:6" ht="15.75" thickBot="1" x14ac:dyDescent="0.3">
      <c r="B589" s="1493" t="s">
        <v>437</v>
      </c>
      <c r="C589" s="1495"/>
      <c r="D589" s="1492"/>
      <c r="E589" s="1492">
        <v>30000</v>
      </c>
      <c r="F589" s="1492">
        <v>130000</v>
      </c>
    </row>
    <row r="590" spans="2:6" ht="15.75" thickBot="1" x14ac:dyDescent="0.3">
      <c r="B590" s="1493" t="s">
        <v>453</v>
      </c>
      <c r="C590" s="1495"/>
      <c r="D590" s="1492"/>
      <c r="E590" s="1492"/>
      <c r="F590" s="1492"/>
    </row>
    <row r="591" spans="2:6" ht="15.75" thickBot="1" x14ac:dyDescent="0.3">
      <c r="B591" s="1493" t="s">
        <v>454</v>
      </c>
      <c r="C591" s="1495"/>
      <c r="D591" s="1492"/>
      <c r="E591" s="1492"/>
      <c r="F591" s="1492"/>
    </row>
    <row r="592" spans="2:6" ht="15.75" thickBot="1" x14ac:dyDescent="0.3">
      <c r="B592" s="1493" t="s">
        <v>455</v>
      </c>
      <c r="C592" s="1495"/>
      <c r="D592" s="1492"/>
      <c r="E592" s="1492"/>
      <c r="F592" s="1492"/>
    </row>
    <row r="593" spans="2:6" ht="15.75" thickBot="1" x14ac:dyDescent="0.3">
      <c r="B593" s="1497" t="s">
        <v>923</v>
      </c>
      <c r="C593" s="1495">
        <f>C583+C588</f>
        <v>0</v>
      </c>
      <c r="D593" s="1495">
        <f t="shared" ref="D593:F593" si="120">D583+D588</f>
        <v>0</v>
      </c>
      <c r="E593" s="1495">
        <f t="shared" si="120"/>
        <v>30000</v>
      </c>
      <c r="F593" s="1495">
        <f t="shared" si="120"/>
        <v>130000</v>
      </c>
    </row>
    <row r="594" spans="2:6" ht="69" thickBot="1" x14ac:dyDescent="0.3">
      <c r="B594" s="1485" t="s">
        <v>924</v>
      </c>
      <c r="C594" s="1519" t="s">
        <v>2768</v>
      </c>
      <c r="D594" s="1514" t="s">
        <v>449</v>
      </c>
      <c r="E594" s="3130" t="s">
        <v>2766</v>
      </c>
      <c r="F594" s="3132"/>
    </row>
    <row r="595" spans="2:6" ht="32.25" customHeight="1" thickBot="1" x14ac:dyDescent="0.3">
      <c r="B595" s="1479" t="s">
        <v>427</v>
      </c>
      <c r="C595" s="3112" t="s">
        <v>2768</v>
      </c>
      <c r="D595" s="3113"/>
      <c r="E595" s="3113"/>
      <c r="F595" s="3114"/>
    </row>
    <row r="596" spans="2:6" ht="15.75" thickBot="1" x14ac:dyDescent="0.3">
      <c r="B596" s="1479" t="s">
        <v>21</v>
      </c>
      <c r="C596" s="3133" t="s">
        <v>2739</v>
      </c>
      <c r="D596" s="3134"/>
      <c r="E596" s="3134"/>
      <c r="F596" s="3135"/>
    </row>
    <row r="597" spans="2:6" x14ac:dyDescent="0.25">
      <c r="B597" s="3107"/>
      <c r="C597" s="1476">
        <v>2023</v>
      </c>
      <c r="D597" s="1476">
        <v>2024</v>
      </c>
      <c r="E597" s="1476">
        <v>2025</v>
      </c>
      <c r="F597" s="1476">
        <v>2026</v>
      </c>
    </row>
    <row r="598" spans="2:6" ht="15.75" thickBot="1" x14ac:dyDescent="0.3">
      <c r="B598" s="3108"/>
      <c r="C598" s="1486" t="s">
        <v>22</v>
      </c>
      <c r="D598" s="1486" t="s">
        <v>23</v>
      </c>
      <c r="E598" s="1486" t="s">
        <v>23</v>
      </c>
      <c r="F598" s="1486" t="s">
        <v>23</v>
      </c>
    </row>
    <row r="599" spans="2:6" ht="15.75" thickBot="1" x14ac:dyDescent="0.3">
      <c r="B599" s="1479" t="s">
        <v>33</v>
      </c>
      <c r="C599" s="1479"/>
      <c r="D599" s="1477">
        <v>1</v>
      </c>
      <c r="E599" s="1477">
        <v>1</v>
      </c>
      <c r="F599" s="1477">
        <v>1</v>
      </c>
    </row>
    <row r="600" spans="2:6" ht="15.75" thickBot="1" x14ac:dyDescent="0.3">
      <c r="B600" s="1479" t="s">
        <v>431</v>
      </c>
      <c r="C600" s="1488">
        <f>C618</f>
        <v>0</v>
      </c>
      <c r="D600" s="1488">
        <f t="shared" ref="D600:F600" si="121">D618</f>
        <v>0</v>
      </c>
      <c r="E600" s="1488">
        <f t="shared" si="121"/>
        <v>43200</v>
      </c>
      <c r="F600" s="1488">
        <f t="shared" si="121"/>
        <v>166800</v>
      </c>
    </row>
    <row r="601" spans="2:6" ht="15.75" thickBot="1" x14ac:dyDescent="0.3">
      <c r="B601" s="1479" t="s">
        <v>432</v>
      </c>
      <c r="C601" s="1488" t="e">
        <f>C600/C599</f>
        <v>#DIV/0!</v>
      </c>
      <c r="D601" s="1488">
        <f t="shared" ref="D601:F601" si="122">D600/D599</f>
        <v>0</v>
      </c>
      <c r="E601" s="1488">
        <f t="shared" si="122"/>
        <v>43200</v>
      </c>
      <c r="F601" s="1488">
        <f t="shared" si="122"/>
        <v>166800</v>
      </c>
    </row>
    <row r="602" spans="2:6" ht="15.75" thickBot="1" x14ac:dyDescent="0.3">
      <c r="B602" s="1479" t="s">
        <v>433</v>
      </c>
      <c r="C602" s="1477" t="s">
        <v>499</v>
      </c>
      <c r="D602" s="1489" t="e">
        <f>D599/C599-1</f>
        <v>#DIV/0!</v>
      </c>
      <c r="E602" s="1489">
        <f t="shared" ref="E602:F604" si="123">E599/D599-1</f>
        <v>0</v>
      </c>
      <c r="F602" s="1489">
        <f t="shared" si="123"/>
        <v>0</v>
      </c>
    </row>
    <row r="603" spans="2:6" ht="15.75" thickBot="1" x14ac:dyDescent="0.3">
      <c r="B603" s="1479" t="s">
        <v>434</v>
      </c>
      <c r="C603" s="1477" t="s">
        <v>499</v>
      </c>
      <c r="D603" s="1489" t="e">
        <f>D600/C600-1</f>
        <v>#DIV/0!</v>
      </c>
      <c r="E603" s="1489" t="e">
        <f t="shared" si="123"/>
        <v>#DIV/0!</v>
      </c>
      <c r="F603" s="1489">
        <f t="shared" si="123"/>
        <v>2.8611111111111112</v>
      </c>
    </row>
    <row r="604" spans="2:6" ht="15.75" thickBot="1" x14ac:dyDescent="0.3">
      <c r="B604" s="1479" t="s">
        <v>47</v>
      </c>
      <c r="C604" s="1477" t="s">
        <v>499</v>
      </c>
      <c r="D604" s="1489" t="e">
        <f>D601/C601-1</f>
        <v>#DIV/0!</v>
      </c>
      <c r="E604" s="1489" t="e">
        <f t="shared" si="123"/>
        <v>#DIV/0!</v>
      </c>
      <c r="F604" s="1489">
        <f t="shared" si="123"/>
        <v>2.8611111111111112</v>
      </c>
    </row>
    <row r="605" spans="2:6" ht="15.75" customHeight="1" thickBot="1" x14ac:dyDescent="0.3">
      <c r="B605" s="3136" t="s">
        <v>2769</v>
      </c>
      <c r="C605" s="3137"/>
      <c r="D605" s="3137"/>
      <c r="E605" s="3137"/>
      <c r="F605" s="3138"/>
    </row>
    <row r="606" spans="2:6" x14ac:dyDescent="0.25">
      <c r="B606" s="3107"/>
      <c r="C606" s="1476">
        <v>2023</v>
      </c>
      <c r="D606" s="1476">
        <v>2024</v>
      </c>
      <c r="E606" s="1476">
        <v>2025</v>
      </c>
      <c r="F606" s="1476">
        <v>2026</v>
      </c>
    </row>
    <row r="607" spans="2:6" ht="15.75" thickBot="1" x14ac:dyDescent="0.3">
      <c r="B607" s="3108"/>
      <c r="C607" s="1486" t="s">
        <v>22</v>
      </c>
      <c r="D607" s="1486" t="s">
        <v>23</v>
      </c>
      <c r="E607" s="1486" t="s">
        <v>23</v>
      </c>
      <c r="F607" s="1486" t="s">
        <v>23</v>
      </c>
    </row>
    <row r="608" spans="2:6" ht="15.75" thickBot="1" x14ac:dyDescent="0.3">
      <c r="B608" s="1491" t="s">
        <v>452</v>
      </c>
      <c r="C608" s="1492">
        <f>C609+C610+C611+C612</f>
        <v>0</v>
      </c>
      <c r="D608" s="1492">
        <f t="shared" ref="D608:F608" si="124">D609+D610+D611+D612</f>
        <v>0</v>
      </c>
      <c r="E608" s="1492">
        <f t="shared" si="124"/>
        <v>0</v>
      </c>
      <c r="F608" s="1492">
        <f t="shared" si="124"/>
        <v>0</v>
      </c>
    </row>
    <row r="609" spans="2:6" ht="15.75" thickBot="1" x14ac:dyDescent="0.3">
      <c r="B609" s="1493" t="s">
        <v>437</v>
      </c>
      <c r="C609" s="1492"/>
      <c r="D609" s="1492"/>
      <c r="E609" s="1492"/>
      <c r="F609" s="1492"/>
    </row>
    <row r="610" spans="2:6" ht="15.75" thickBot="1" x14ac:dyDescent="0.3">
      <c r="B610" s="1493" t="s">
        <v>453</v>
      </c>
      <c r="C610" s="1492"/>
      <c r="D610" s="1492"/>
      <c r="E610" s="1492"/>
      <c r="F610" s="1492"/>
    </row>
    <row r="611" spans="2:6" ht="15.75" thickBot="1" x14ac:dyDescent="0.3">
      <c r="B611" s="1493" t="s">
        <v>454</v>
      </c>
      <c r="C611" s="1492"/>
      <c r="D611" s="1492"/>
      <c r="E611" s="1492"/>
      <c r="F611" s="1492"/>
    </row>
    <row r="612" spans="2:6" ht="15.75" thickBot="1" x14ac:dyDescent="0.3">
      <c r="B612" s="1493" t="s">
        <v>455</v>
      </c>
      <c r="C612" s="1492"/>
      <c r="D612" s="1492"/>
      <c r="E612" s="1492"/>
      <c r="F612" s="1492"/>
    </row>
    <row r="613" spans="2:6" ht="15.75" thickBot="1" x14ac:dyDescent="0.3">
      <c r="B613" s="1491" t="s">
        <v>456</v>
      </c>
      <c r="C613" s="1495">
        <f>C614+C615+C616+C617</f>
        <v>0</v>
      </c>
      <c r="D613" s="1495">
        <f t="shared" ref="D613:F613" si="125">D614+D615+D616+D617</f>
        <v>0</v>
      </c>
      <c r="E613" s="1495">
        <f t="shared" si="125"/>
        <v>43200</v>
      </c>
      <c r="F613" s="1495">
        <f t="shared" si="125"/>
        <v>166800</v>
      </c>
    </row>
    <row r="614" spans="2:6" ht="15.75" thickBot="1" x14ac:dyDescent="0.3">
      <c r="B614" s="1493" t="s">
        <v>437</v>
      </c>
      <c r="C614" s="1495"/>
      <c r="D614" s="1492"/>
      <c r="E614" s="1492">
        <v>43200</v>
      </c>
      <c r="F614" s="1492">
        <v>166800</v>
      </c>
    </row>
    <row r="615" spans="2:6" ht="15.75" thickBot="1" x14ac:dyDescent="0.3">
      <c r="B615" s="1493" t="s">
        <v>453</v>
      </c>
      <c r="C615" s="1495"/>
      <c r="D615" s="1492"/>
      <c r="E615" s="1492"/>
      <c r="F615" s="1492"/>
    </row>
    <row r="616" spans="2:6" ht="15.75" thickBot="1" x14ac:dyDescent="0.3">
      <c r="B616" s="1493" t="s">
        <v>454</v>
      </c>
      <c r="C616" s="1495"/>
      <c r="D616" s="1492"/>
      <c r="E616" s="1492"/>
      <c r="F616" s="1492"/>
    </row>
    <row r="617" spans="2:6" ht="15.75" thickBot="1" x14ac:dyDescent="0.3">
      <c r="B617" s="1493" t="s">
        <v>455</v>
      </c>
      <c r="C617" s="1495"/>
      <c r="D617" s="1492"/>
      <c r="E617" s="1492"/>
      <c r="F617" s="1492"/>
    </row>
    <row r="618" spans="2:6" ht="15.75" thickBot="1" x14ac:dyDescent="0.3">
      <c r="B618" s="1497" t="s">
        <v>927</v>
      </c>
      <c r="C618" s="1495">
        <f>C608+C613</f>
        <v>0</v>
      </c>
      <c r="D618" s="1495">
        <f t="shared" ref="D618:F618" si="126">D608+D613</f>
        <v>0</v>
      </c>
      <c r="E618" s="1495">
        <f t="shared" si="126"/>
        <v>43200</v>
      </c>
      <c r="F618" s="1495">
        <f t="shared" si="126"/>
        <v>166800</v>
      </c>
    </row>
    <row r="619" spans="2:6" ht="35.25" thickBot="1" x14ac:dyDescent="0.3">
      <c r="B619" s="1485" t="s">
        <v>928</v>
      </c>
      <c r="C619" s="1519" t="s">
        <v>2770</v>
      </c>
      <c r="D619" s="1514" t="s">
        <v>449</v>
      </c>
      <c r="E619" s="3130" t="s">
        <v>2766</v>
      </c>
      <c r="F619" s="3132"/>
    </row>
    <row r="620" spans="2:6" ht="15.75" thickBot="1" x14ac:dyDescent="0.3">
      <c r="B620" s="1479" t="s">
        <v>427</v>
      </c>
      <c r="C620" s="3112" t="s">
        <v>2770</v>
      </c>
      <c r="D620" s="3113"/>
      <c r="E620" s="3113"/>
      <c r="F620" s="3114"/>
    </row>
    <row r="621" spans="2:6" ht="15.75" thickBot="1" x14ac:dyDescent="0.3">
      <c r="B621" s="1479" t="s">
        <v>21</v>
      </c>
      <c r="C621" s="3133" t="s">
        <v>2739</v>
      </c>
      <c r="D621" s="3134"/>
      <c r="E621" s="3134"/>
      <c r="F621" s="3135"/>
    </row>
    <row r="622" spans="2:6" x14ac:dyDescent="0.25">
      <c r="B622" s="3107"/>
      <c r="C622" s="1476">
        <v>2023</v>
      </c>
      <c r="D622" s="1476">
        <v>2024</v>
      </c>
      <c r="E622" s="1476">
        <v>2025</v>
      </c>
      <c r="F622" s="1476">
        <v>2026</v>
      </c>
    </row>
    <row r="623" spans="2:6" ht="15.75" thickBot="1" x14ac:dyDescent="0.3">
      <c r="B623" s="3108"/>
      <c r="C623" s="1486" t="s">
        <v>22</v>
      </c>
      <c r="D623" s="1486" t="s">
        <v>23</v>
      </c>
      <c r="E623" s="1486" t="s">
        <v>23</v>
      </c>
      <c r="F623" s="1486" t="s">
        <v>23</v>
      </c>
    </row>
    <row r="624" spans="2:6" ht="15.75" thickBot="1" x14ac:dyDescent="0.3">
      <c r="B624" s="1479" t="s">
        <v>33</v>
      </c>
      <c r="C624" s="1479"/>
      <c r="D624" s="1477">
        <v>1</v>
      </c>
      <c r="E624" s="1477">
        <v>1</v>
      </c>
      <c r="F624" s="1477">
        <v>1</v>
      </c>
    </row>
    <row r="625" spans="2:6" ht="15.75" thickBot="1" x14ac:dyDescent="0.3">
      <c r="B625" s="1479" t="s">
        <v>431</v>
      </c>
      <c r="C625" s="1488">
        <f>C643</f>
        <v>0</v>
      </c>
      <c r="D625" s="1488">
        <f t="shared" ref="D625:F625" si="127">D643</f>
        <v>0</v>
      </c>
      <c r="E625" s="1488">
        <f t="shared" si="127"/>
        <v>0</v>
      </c>
      <c r="F625" s="1488">
        <f t="shared" si="127"/>
        <v>130000</v>
      </c>
    </row>
    <row r="626" spans="2:6" ht="15.75" thickBot="1" x14ac:dyDescent="0.3">
      <c r="B626" s="1479" t="s">
        <v>432</v>
      </c>
      <c r="C626" s="1488" t="e">
        <f>C625/C624</f>
        <v>#DIV/0!</v>
      </c>
      <c r="D626" s="1488">
        <f t="shared" ref="D626:F626" si="128">D625/D624</f>
        <v>0</v>
      </c>
      <c r="E626" s="1488">
        <f t="shared" si="128"/>
        <v>0</v>
      </c>
      <c r="F626" s="1488">
        <f t="shared" si="128"/>
        <v>130000</v>
      </c>
    </row>
    <row r="627" spans="2:6" ht="15.75" thickBot="1" x14ac:dyDescent="0.3">
      <c r="B627" s="1479" t="s">
        <v>433</v>
      </c>
      <c r="C627" s="1477" t="s">
        <v>499</v>
      </c>
      <c r="D627" s="1489" t="e">
        <f>D624/C624-1</f>
        <v>#DIV/0!</v>
      </c>
      <c r="E627" s="1489">
        <f t="shared" ref="E627:F629" si="129">E624/D624-1</f>
        <v>0</v>
      </c>
      <c r="F627" s="1489">
        <f t="shared" si="129"/>
        <v>0</v>
      </c>
    </row>
    <row r="628" spans="2:6" ht="15.75" thickBot="1" x14ac:dyDescent="0.3">
      <c r="B628" s="1479" t="s">
        <v>434</v>
      </c>
      <c r="C628" s="1477" t="s">
        <v>499</v>
      </c>
      <c r="D628" s="1489" t="e">
        <f>D625/C625-1</f>
        <v>#DIV/0!</v>
      </c>
      <c r="E628" s="1489" t="e">
        <f t="shared" si="129"/>
        <v>#DIV/0!</v>
      </c>
      <c r="F628" s="1489" t="e">
        <f t="shared" si="129"/>
        <v>#DIV/0!</v>
      </c>
    </row>
    <row r="629" spans="2:6" ht="15.75" thickBot="1" x14ac:dyDescent="0.3">
      <c r="B629" s="1479" t="s">
        <v>47</v>
      </c>
      <c r="C629" s="1477" t="s">
        <v>499</v>
      </c>
      <c r="D629" s="1489" t="e">
        <f>D626/C626-1</f>
        <v>#DIV/0!</v>
      </c>
      <c r="E629" s="1489" t="e">
        <f t="shared" si="129"/>
        <v>#DIV/0!</v>
      </c>
      <c r="F629" s="1489" t="e">
        <f t="shared" si="129"/>
        <v>#DIV/0!</v>
      </c>
    </row>
    <row r="630" spans="2:6" ht="15.75" thickBot="1" x14ac:dyDescent="0.3">
      <c r="B630" s="3136" t="s">
        <v>2771</v>
      </c>
      <c r="C630" s="3137"/>
      <c r="D630" s="3137"/>
      <c r="E630" s="3137"/>
      <c r="F630" s="3138"/>
    </row>
    <row r="631" spans="2:6" x14ac:dyDescent="0.25">
      <c r="B631" s="3107"/>
      <c r="C631" s="1476">
        <v>2023</v>
      </c>
      <c r="D631" s="1476">
        <v>2024</v>
      </c>
      <c r="E631" s="1476">
        <v>2025</v>
      </c>
      <c r="F631" s="1476">
        <v>2026</v>
      </c>
    </row>
    <row r="632" spans="2:6" ht="15.75" thickBot="1" x14ac:dyDescent="0.3">
      <c r="B632" s="3108"/>
      <c r="C632" s="1486" t="s">
        <v>22</v>
      </c>
      <c r="D632" s="1486" t="s">
        <v>23</v>
      </c>
      <c r="E632" s="1486" t="s">
        <v>23</v>
      </c>
      <c r="F632" s="1486" t="s">
        <v>23</v>
      </c>
    </row>
    <row r="633" spans="2:6" ht="15.75" thickBot="1" x14ac:dyDescent="0.3">
      <c r="B633" s="1491" t="s">
        <v>452</v>
      </c>
      <c r="C633" s="1492">
        <f>C634+C635+C636+C637</f>
        <v>0</v>
      </c>
      <c r="D633" s="1492">
        <f t="shared" ref="D633:F633" si="130">D634+D635+D636+D637</f>
        <v>0</v>
      </c>
      <c r="E633" s="1492">
        <f t="shared" si="130"/>
        <v>0</v>
      </c>
      <c r="F633" s="1492">
        <f t="shared" si="130"/>
        <v>0</v>
      </c>
    </row>
    <row r="634" spans="2:6" ht="15.75" thickBot="1" x14ac:dyDescent="0.3">
      <c r="B634" s="1493" t="s">
        <v>437</v>
      </c>
      <c r="C634" s="1492"/>
      <c r="D634" s="1492"/>
      <c r="E634" s="1492"/>
      <c r="F634" s="1492"/>
    </row>
    <row r="635" spans="2:6" ht="15.75" thickBot="1" x14ac:dyDescent="0.3">
      <c r="B635" s="1493" t="s">
        <v>453</v>
      </c>
      <c r="C635" s="1492"/>
      <c r="D635" s="1492"/>
      <c r="E635" s="1492"/>
      <c r="F635" s="1492"/>
    </row>
    <row r="636" spans="2:6" ht="15.75" thickBot="1" x14ac:dyDescent="0.3">
      <c r="B636" s="1493" t="s">
        <v>454</v>
      </c>
      <c r="C636" s="1492"/>
      <c r="D636" s="1492"/>
      <c r="E636" s="1492"/>
      <c r="F636" s="1492"/>
    </row>
    <row r="637" spans="2:6" ht="15.75" thickBot="1" x14ac:dyDescent="0.3">
      <c r="B637" s="1493" t="s">
        <v>455</v>
      </c>
      <c r="C637" s="1492"/>
      <c r="D637" s="1492"/>
      <c r="E637" s="1492"/>
      <c r="F637" s="1492"/>
    </row>
    <row r="638" spans="2:6" ht="15.75" thickBot="1" x14ac:dyDescent="0.3">
      <c r="B638" s="1491" t="s">
        <v>456</v>
      </c>
      <c r="C638" s="1495">
        <f>C639+C640+C641+C642</f>
        <v>0</v>
      </c>
      <c r="D638" s="1495">
        <f t="shared" ref="D638:F638" si="131">D639+D640+D641+D642</f>
        <v>0</v>
      </c>
      <c r="E638" s="1495">
        <f t="shared" si="131"/>
        <v>0</v>
      </c>
      <c r="F638" s="1495">
        <f t="shared" si="131"/>
        <v>130000</v>
      </c>
    </row>
    <row r="639" spans="2:6" ht="15.75" thickBot="1" x14ac:dyDescent="0.3">
      <c r="B639" s="1493" t="s">
        <v>437</v>
      </c>
      <c r="C639" s="1495"/>
      <c r="D639" s="1492"/>
      <c r="E639" s="1492"/>
      <c r="F639" s="1492">
        <v>130000</v>
      </c>
    </row>
    <row r="640" spans="2:6" ht="15.75" thickBot="1" x14ac:dyDescent="0.3">
      <c r="B640" s="1493" t="s">
        <v>453</v>
      </c>
      <c r="C640" s="1495"/>
      <c r="D640" s="1492"/>
      <c r="E640" s="1492"/>
      <c r="F640" s="1492"/>
    </row>
    <row r="641" spans="2:6" ht="15.75" thickBot="1" x14ac:dyDescent="0.3">
      <c r="B641" s="1493" t="s">
        <v>454</v>
      </c>
      <c r="C641" s="1495"/>
      <c r="D641" s="1492"/>
      <c r="E641" s="1492"/>
      <c r="F641" s="1492"/>
    </row>
    <row r="642" spans="2:6" ht="15.75" thickBot="1" x14ac:dyDescent="0.3">
      <c r="B642" s="1493" t="s">
        <v>455</v>
      </c>
      <c r="C642" s="1495"/>
      <c r="D642" s="1492"/>
      <c r="E642" s="1492"/>
      <c r="F642" s="1492"/>
    </row>
    <row r="643" spans="2:6" ht="15.75" thickBot="1" x14ac:dyDescent="0.3">
      <c r="B643" s="1497" t="s">
        <v>931</v>
      </c>
      <c r="C643" s="1495">
        <f>C633+C638</f>
        <v>0</v>
      </c>
      <c r="D643" s="1495">
        <f t="shared" ref="D643:F643" si="132">D633+D638</f>
        <v>0</v>
      </c>
      <c r="E643" s="1495">
        <f t="shared" si="132"/>
        <v>0</v>
      </c>
      <c r="F643" s="1495">
        <f t="shared" si="132"/>
        <v>130000</v>
      </c>
    </row>
    <row r="644" spans="2:6" ht="46.5" thickBot="1" x14ac:dyDescent="0.3">
      <c r="B644" s="1485" t="s">
        <v>2772</v>
      </c>
      <c r="C644" s="1519" t="s">
        <v>2773</v>
      </c>
      <c r="D644" s="1514" t="s">
        <v>449</v>
      </c>
      <c r="E644" s="3130" t="s">
        <v>2766</v>
      </c>
      <c r="F644" s="3132"/>
    </row>
    <row r="645" spans="2:6" ht="15.75" thickBot="1" x14ac:dyDescent="0.3">
      <c r="B645" s="1479" t="s">
        <v>427</v>
      </c>
      <c r="C645" s="3112" t="s">
        <v>2774</v>
      </c>
      <c r="D645" s="3113"/>
      <c r="E645" s="3113"/>
      <c r="F645" s="3114"/>
    </row>
    <row r="646" spans="2:6" ht="15.75" thickBot="1" x14ac:dyDescent="0.3">
      <c r="B646" s="1479" t="s">
        <v>21</v>
      </c>
      <c r="C646" s="3133" t="s">
        <v>2739</v>
      </c>
      <c r="D646" s="3134"/>
      <c r="E646" s="3134"/>
      <c r="F646" s="3135"/>
    </row>
    <row r="647" spans="2:6" x14ac:dyDescent="0.25">
      <c r="B647" s="3107"/>
      <c r="C647" s="1476">
        <v>2023</v>
      </c>
      <c r="D647" s="1476">
        <v>2024</v>
      </c>
      <c r="E647" s="1476">
        <v>2025</v>
      </c>
      <c r="F647" s="1476">
        <v>2026</v>
      </c>
    </row>
    <row r="648" spans="2:6" ht="15.75" thickBot="1" x14ac:dyDescent="0.3">
      <c r="B648" s="3108"/>
      <c r="C648" s="1486" t="s">
        <v>22</v>
      </c>
      <c r="D648" s="1486" t="s">
        <v>23</v>
      </c>
      <c r="E648" s="1486" t="s">
        <v>23</v>
      </c>
      <c r="F648" s="1486" t="s">
        <v>23</v>
      </c>
    </row>
    <row r="649" spans="2:6" ht="15.75" thickBot="1" x14ac:dyDescent="0.3">
      <c r="B649" s="1479" t="s">
        <v>33</v>
      </c>
      <c r="C649" s="1479"/>
      <c r="D649" s="1477">
        <v>1</v>
      </c>
      <c r="E649" s="1477">
        <v>1</v>
      </c>
      <c r="F649" s="1477">
        <v>1</v>
      </c>
    </row>
    <row r="650" spans="2:6" ht="15.75" thickBot="1" x14ac:dyDescent="0.3">
      <c r="B650" s="1479" t="s">
        <v>431</v>
      </c>
      <c r="C650" s="1488">
        <f t="shared" ref="C650:F650" si="133">C668</f>
        <v>0</v>
      </c>
      <c r="D650" s="1488">
        <f t="shared" si="133"/>
        <v>0</v>
      </c>
      <c r="E650" s="1488">
        <f t="shared" si="133"/>
        <v>0</v>
      </c>
      <c r="F650" s="1488">
        <f t="shared" si="133"/>
        <v>180000</v>
      </c>
    </row>
    <row r="651" spans="2:6" ht="15.75" thickBot="1" x14ac:dyDescent="0.3">
      <c r="B651" s="1479" t="s">
        <v>432</v>
      </c>
      <c r="C651" s="1488" t="e">
        <f t="shared" ref="C651:F651" si="134">C650/C649</f>
        <v>#DIV/0!</v>
      </c>
      <c r="D651" s="1488">
        <f t="shared" si="134"/>
        <v>0</v>
      </c>
      <c r="E651" s="1488">
        <f t="shared" si="134"/>
        <v>0</v>
      </c>
      <c r="F651" s="1488">
        <f t="shared" si="134"/>
        <v>180000</v>
      </c>
    </row>
    <row r="652" spans="2:6" ht="15.75" thickBot="1" x14ac:dyDescent="0.3">
      <c r="B652" s="1479" t="s">
        <v>433</v>
      </c>
      <c r="C652" s="1477" t="s">
        <v>499</v>
      </c>
      <c r="D652" s="1489" t="e">
        <f t="shared" ref="D652:F654" si="135">D649/C649-1</f>
        <v>#DIV/0!</v>
      </c>
      <c r="E652" s="1489">
        <f t="shared" si="135"/>
        <v>0</v>
      </c>
      <c r="F652" s="1489">
        <f t="shared" si="135"/>
        <v>0</v>
      </c>
    </row>
    <row r="653" spans="2:6" ht="15.75" thickBot="1" x14ac:dyDescent="0.3">
      <c r="B653" s="1479" t="s">
        <v>434</v>
      </c>
      <c r="C653" s="1477" t="s">
        <v>499</v>
      </c>
      <c r="D653" s="1489" t="e">
        <f t="shared" si="135"/>
        <v>#DIV/0!</v>
      </c>
      <c r="E653" s="1489" t="e">
        <f t="shared" si="135"/>
        <v>#DIV/0!</v>
      </c>
      <c r="F653" s="1489" t="e">
        <f t="shared" si="135"/>
        <v>#DIV/0!</v>
      </c>
    </row>
    <row r="654" spans="2:6" ht="15.75" thickBot="1" x14ac:dyDescent="0.3">
      <c r="B654" s="1479" t="s">
        <v>47</v>
      </c>
      <c r="C654" s="1477" t="s">
        <v>499</v>
      </c>
      <c r="D654" s="1489" t="e">
        <f t="shared" si="135"/>
        <v>#DIV/0!</v>
      </c>
      <c r="E654" s="1489" t="e">
        <f t="shared" si="135"/>
        <v>#DIV/0!</v>
      </c>
      <c r="F654" s="1489" t="e">
        <f t="shared" si="135"/>
        <v>#DIV/0!</v>
      </c>
    </row>
    <row r="655" spans="2:6" ht="15.75" thickBot="1" x14ac:dyDescent="0.3">
      <c r="B655" s="3136" t="s">
        <v>2775</v>
      </c>
      <c r="C655" s="3137"/>
      <c r="D655" s="3137"/>
      <c r="E655" s="3137"/>
      <c r="F655" s="3138"/>
    </row>
    <row r="656" spans="2:6" x14ac:dyDescent="0.25">
      <c r="B656" s="3107"/>
      <c r="C656" s="1476">
        <v>2023</v>
      </c>
      <c r="D656" s="1476">
        <v>2024</v>
      </c>
      <c r="E656" s="1476">
        <v>2025</v>
      </c>
      <c r="F656" s="1476">
        <v>2026</v>
      </c>
    </row>
    <row r="657" spans="2:6" ht="15.75" thickBot="1" x14ac:dyDescent="0.3">
      <c r="B657" s="3108"/>
      <c r="C657" s="1486" t="s">
        <v>22</v>
      </c>
      <c r="D657" s="1486" t="s">
        <v>23</v>
      </c>
      <c r="E657" s="1486" t="s">
        <v>23</v>
      </c>
      <c r="F657" s="1486" t="s">
        <v>23</v>
      </c>
    </row>
    <row r="658" spans="2:6" ht="15.75" thickBot="1" x14ac:dyDescent="0.3">
      <c r="B658" s="1491" t="s">
        <v>452</v>
      </c>
      <c r="C658" s="1492">
        <f t="shared" ref="C658:F658" si="136">C659+C660+C661+C662</f>
        <v>0</v>
      </c>
      <c r="D658" s="1492">
        <f t="shared" si="136"/>
        <v>0</v>
      </c>
      <c r="E658" s="1492">
        <f t="shared" si="136"/>
        <v>0</v>
      </c>
      <c r="F658" s="1492">
        <f t="shared" si="136"/>
        <v>0</v>
      </c>
    </row>
    <row r="659" spans="2:6" ht="15.75" thickBot="1" x14ac:dyDescent="0.3">
      <c r="B659" s="1493" t="s">
        <v>437</v>
      </c>
      <c r="C659" s="1492"/>
      <c r="D659" s="1492"/>
      <c r="E659" s="1492"/>
      <c r="F659" s="1492"/>
    </row>
    <row r="660" spans="2:6" ht="15.75" thickBot="1" x14ac:dyDescent="0.3">
      <c r="B660" s="1493" t="s">
        <v>453</v>
      </c>
      <c r="C660" s="1492"/>
      <c r="D660" s="1492"/>
      <c r="E660" s="1492"/>
      <c r="F660" s="1492"/>
    </row>
    <row r="661" spans="2:6" ht="15.75" thickBot="1" x14ac:dyDescent="0.3">
      <c r="B661" s="1493" t="s">
        <v>454</v>
      </c>
      <c r="C661" s="1492"/>
      <c r="D661" s="1492"/>
      <c r="E661" s="1492"/>
      <c r="F661" s="1492"/>
    </row>
    <row r="662" spans="2:6" ht="15.75" thickBot="1" x14ac:dyDescent="0.3">
      <c r="B662" s="1493" t="s">
        <v>455</v>
      </c>
      <c r="C662" s="1492"/>
      <c r="D662" s="1492"/>
      <c r="E662" s="1492"/>
      <c r="F662" s="1492"/>
    </row>
    <row r="663" spans="2:6" ht="15.75" thickBot="1" x14ac:dyDescent="0.3">
      <c r="B663" s="1491" t="s">
        <v>456</v>
      </c>
      <c r="C663" s="1495">
        <f t="shared" ref="C663:F663" si="137">C664+C665+C666+C667</f>
        <v>0</v>
      </c>
      <c r="D663" s="1495">
        <f t="shared" si="137"/>
        <v>0</v>
      </c>
      <c r="E663" s="1495">
        <f t="shared" si="137"/>
        <v>0</v>
      </c>
      <c r="F663" s="1495">
        <f t="shared" si="137"/>
        <v>180000</v>
      </c>
    </row>
    <row r="664" spans="2:6" ht="15.75" thickBot="1" x14ac:dyDescent="0.3">
      <c r="B664" s="1493" t="s">
        <v>437</v>
      </c>
      <c r="C664" s="1495"/>
      <c r="D664" s="1492"/>
      <c r="E664" s="1492"/>
      <c r="F664" s="1492">
        <v>180000</v>
      </c>
    </row>
    <row r="665" spans="2:6" ht="15.75" thickBot="1" x14ac:dyDescent="0.3">
      <c r="B665" s="1493" t="s">
        <v>453</v>
      </c>
      <c r="C665" s="1495"/>
      <c r="D665" s="1492"/>
      <c r="E665" s="1492"/>
      <c r="F665" s="1492"/>
    </row>
    <row r="666" spans="2:6" ht="15.75" thickBot="1" x14ac:dyDescent="0.3">
      <c r="B666" s="1493" t="s">
        <v>454</v>
      </c>
      <c r="C666" s="1495"/>
      <c r="D666" s="1492"/>
      <c r="E666" s="1492"/>
      <c r="F666" s="1492"/>
    </row>
    <row r="667" spans="2:6" ht="15.75" thickBot="1" x14ac:dyDescent="0.3">
      <c r="B667" s="1493" t="s">
        <v>455</v>
      </c>
      <c r="C667" s="1495"/>
      <c r="D667" s="1492"/>
      <c r="E667" s="1492"/>
      <c r="F667" s="1492"/>
    </row>
    <row r="668" spans="2:6" ht="15.75" thickBot="1" x14ac:dyDescent="0.3">
      <c r="B668" s="1497" t="s">
        <v>2776</v>
      </c>
      <c r="C668" s="1495">
        <f t="shared" ref="C668:F668" si="138">C658+C663</f>
        <v>0</v>
      </c>
      <c r="D668" s="1495">
        <f t="shared" si="138"/>
        <v>0</v>
      </c>
      <c r="E668" s="1495">
        <f t="shared" si="138"/>
        <v>0</v>
      </c>
      <c r="F668" s="1495">
        <f t="shared" si="138"/>
        <v>180000</v>
      </c>
    </row>
    <row r="669" spans="2:6" ht="46.5" thickBot="1" x14ac:dyDescent="0.3">
      <c r="B669" s="1485" t="s">
        <v>2777</v>
      </c>
      <c r="C669" s="1519" t="s">
        <v>2778</v>
      </c>
      <c r="D669" s="1514" t="s">
        <v>449</v>
      </c>
      <c r="E669" s="3130" t="s">
        <v>2766</v>
      </c>
      <c r="F669" s="3132"/>
    </row>
    <row r="670" spans="2:6" ht="15.75" thickBot="1" x14ac:dyDescent="0.3">
      <c r="B670" s="1479" t="s">
        <v>427</v>
      </c>
      <c r="C670" s="3112" t="s">
        <v>2778</v>
      </c>
      <c r="D670" s="3113"/>
      <c r="E670" s="3113"/>
      <c r="F670" s="3114"/>
    </row>
    <row r="671" spans="2:6" ht="15.75" thickBot="1" x14ac:dyDescent="0.3">
      <c r="B671" s="1479" t="s">
        <v>21</v>
      </c>
      <c r="C671" s="3133" t="s">
        <v>2739</v>
      </c>
      <c r="D671" s="3134"/>
      <c r="E671" s="3134"/>
      <c r="F671" s="3135"/>
    </row>
    <row r="672" spans="2:6" x14ac:dyDescent="0.25">
      <c r="B672" s="3107"/>
      <c r="C672" s="1476">
        <v>2023</v>
      </c>
      <c r="D672" s="1476">
        <v>2024</v>
      </c>
      <c r="E672" s="1476">
        <v>2025</v>
      </c>
      <c r="F672" s="1476">
        <v>2026</v>
      </c>
    </row>
    <row r="673" spans="2:6" ht="15.75" thickBot="1" x14ac:dyDescent="0.3">
      <c r="B673" s="3108"/>
      <c r="C673" s="1486" t="s">
        <v>22</v>
      </c>
      <c r="D673" s="1486" t="s">
        <v>23</v>
      </c>
      <c r="E673" s="1486" t="s">
        <v>23</v>
      </c>
      <c r="F673" s="1486" t="s">
        <v>23</v>
      </c>
    </row>
    <row r="674" spans="2:6" ht="15.75" thickBot="1" x14ac:dyDescent="0.3">
      <c r="B674" s="1479" t="s">
        <v>33</v>
      </c>
      <c r="C674" s="1479"/>
      <c r="D674" s="1477">
        <v>1</v>
      </c>
      <c r="E674" s="1477">
        <v>1</v>
      </c>
      <c r="F674" s="1477">
        <v>1</v>
      </c>
    </row>
    <row r="675" spans="2:6" ht="15.75" thickBot="1" x14ac:dyDescent="0.3">
      <c r="B675" s="1479" t="s">
        <v>431</v>
      </c>
      <c r="C675" s="1488">
        <f t="shared" ref="C675:F675" si="139">C693</f>
        <v>0</v>
      </c>
      <c r="D675" s="1488">
        <f t="shared" si="139"/>
        <v>0</v>
      </c>
      <c r="E675" s="1488">
        <f t="shared" si="139"/>
        <v>0</v>
      </c>
      <c r="F675" s="1488">
        <f t="shared" si="139"/>
        <v>110000</v>
      </c>
    </row>
    <row r="676" spans="2:6" ht="15.75" thickBot="1" x14ac:dyDescent="0.3">
      <c r="B676" s="1479" t="s">
        <v>432</v>
      </c>
      <c r="C676" s="1488" t="e">
        <f t="shared" ref="C676:F676" si="140">C675/C674</f>
        <v>#DIV/0!</v>
      </c>
      <c r="D676" s="1488">
        <f t="shared" si="140"/>
        <v>0</v>
      </c>
      <c r="E676" s="1488">
        <f t="shared" si="140"/>
        <v>0</v>
      </c>
      <c r="F676" s="1488">
        <f t="shared" si="140"/>
        <v>110000</v>
      </c>
    </row>
    <row r="677" spans="2:6" ht="15.75" thickBot="1" x14ac:dyDescent="0.3">
      <c r="B677" s="1479" t="s">
        <v>433</v>
      </c>
      <c r="C677" s="1477" t="s">
        <v>499</v>
      </c>
      <c r="D677" s="1489" t="e">
        <f t="shared" ref="D677:F679" si="141">D674/C674-1</f>
        <v>#DIV/0!</v>
      </c>
      <c r="E677" s="1489">
        <f t="shared" si="141"/>
        <v>0</v>
      </c>
      <c r="F677" s="1489">
        <f t="shared" si="141"/>
        <v>0</v>
      </c>
    </row>
    <row r="678" spans="2:6" ht="15.75" thickBot="1" x14ac:dyDescent="0.3">
      <c r="B678" s="1479" t="s">
        <v>434</v>
      </c>
      <c r="C678" s="1477" t="s">
        <v>499</v>
      </c>
      <c r="D678" s="1489" t="e">
        <f t="shared" si="141"/>
        <v>#DIV/0!</v>
      </c>
      <c r="E678" s="1489" t="e">
        <f t="shared" si="141"/>
        <v>#DIV/0!</v>
      </c>
      <c r="F678" s="1489" t="e">
        <f t="shared" si="141"/>
        <v>#DIV/0!</v>
      </c>
    </row>
    <row r="679" spans="2:6" ht="15.75" thickBot="1" x14ac:dyDescent="0.3">
      <c r="B679" s="1479" t="s">
        <v>47</v>
      </c>
      <c r="C679" s="1477" t="s">
        <v>499</v>
      </c>
      <c r="D679" s="1489" t="e">
        <f t="shared" si="141"/>
        <v>#DIV/0!</v>
      </c>
      <c r="E679" s="1489" t="e">
        <f t="shared" si="141"/>
        <v>#DIV/0!</v>
      </c>
      <c r="F679" s="1489" t="e">
        <f t="shared" si="141"/>
        <v>#DIV/0!</v>
      </c>
    </row>
    <row r="680" spans="2:6" ht="15.75" thickBot="1" x14ac:dyDescent="0.3">
      <c r="B680" s="3136" t="s">
        <v>2779</v>
      </c>
      <c r="C680" s="3137"/>
      <c r="D680" s="3137"/>
      <c r="E680" s="3137"/>
      <c r="F680" s="3138"/>
    </row>
    <row r="681" spans="2:6" x14ac:dyDescent="0.25">
      <c r="B681" s="3107"/>
      <c r="C681" s="1476">
        <v>2023</v>
      </c>
      <c r="D681" s="1476">
        <v>2024</v>
      </c>
      <c r="E681" s="1476">
        <v>2025</v>
      </c>
      <c r="F681" s="1476">
        <v>2026</v>
      </c>
    </row>
    <row r="682" spans="2:6" ht="15.75" thickBot="1" x14ac:dyDescent="0.3">
      <c r="B682" s="3108"/>
      <c r="C682" s="1486" t="s">
        <v>22</v>
      </c>
      <c r="D682" s="1486" t="s">
        <v>23</v>
      </c>
      <c r="E682" s="1486" t="s">
        <v>23</v>
      </c>
      <c r="F682" s="1486" t="s">
        <v>23</v>
      </c>
    </row>
    <row r="683" spans="2:6" ht="15.75" thickBot="1" x14ac:dyDescent="0.3">
      <c r="B683" s="1491" t="s">
        <v>452</v>
      </c>
      <c r="C683" s="1492">
        <f t="shared" ref="C683:F683" si="142">C684+C685+C686+C687</f>
        <v>0</v>
      </c>
      <c r="D683" s="1492">
        <f t="shared" si="142"/>
        <v>0</v>
      </c>
      <c r="E683" s="1492">
        <f t="shared" si="142"/>
        <v>0</v>
      </c>
      <c r="F683" s="1492">
        <f t="shared" si="142"/>
        <v>0</v>
      </c>
    </row>
    <row r="684" spans="2:6" ht="15.75" thickBot="1" x14ac:dyDescent="0.3">
      <c r="B684" s="1493" t="s">
        <v>437</v>
      </c>
      <c r="C684" s="1492"/>
      <c r="D684" s="1492"/>
      <c r="E684" s="1492"/>
      <c r="F684" s="1492"/>
    </row>
    <row r="685" spans="2:6" ht="15.75" thickBot="1" x14ac:dyDescent="0.3">
      <c r="B685" s="1493" t="s">
        <v>453</v>
      </c>
      <c r="C685" s="1492"/>
      <c r="D685" s="1492"/>
      <c r="E685" s="1492"/>
      <c r="F685" s="1492"/>
    </row>
    <row r="686" spans="2:6" ht="15.75" thickBot="1" x14ac:dyDescent="0.3">
      <c r="B686" s="1493" t="s">
        <v>454</v>
      </c>
      <c r="C686" s="1492"/>
      <c r="D686" s="1492"/>
      <c r="E686" s="1492"/>
      <c r="F686" s="1492"/>
    </row>
    <row r="687" spans="2:6" ht="15.75" thickBot="1" x14ac:dyDescent="0.3">
      <c r="B687" s="1493" t="s">
        <v>455</v>
      </c>
      <c r="C687" s="1492"/>
      <c r="D687" s="1492"/>
      <c r="E687" s="1492"/>
      <c r="F687" s="1492"/>
    </row>
    <row r="688" spans="2:6" ht="15.75" thickBot="1" x14ac:dyDescent="0.3">
      <c r="B688" s="1491" t="s">
        <v>456</v>
      </c>
      <c r="C688" s="1495">
        <f t="shared" ref="C688:F688" si="143">C689+C690+C691+C692</f>
        <v>0</v>
      </c>
      <c r="D688" s="1495">
        <f t="shared" si="143"/>
        <v>0</v>
      </c>
      <c r="E688" s="1495">
        <f t="shared" si="143"/>
        <v>0</v>
      </c>
      <c r="F688" s="1495">
        <f t="shared" si="143"/>
        <v>110000</v>
      </c>
    </row>
    <row r="689" spans="2:6" ht="15.75" thickBot="1" x14ac:dyDescent="0.3">
      <c r="B689" s="1493" t="s">
        <v>437</v>
      </c>
      <c r="C689" s="1495"/>
      <c r="D689" s="1492"/>
      <c r="E689" s="1492"/>
      <c r="F689" s="1492">
        <v>110000</v>
      </c>
    </row>
    <row r="690" spans="2:6" ht="15.75" thickBot="1" x14ac:dyDescent="0.3">
      <c r="B690" s="1493" t="s">
        <v>453</v>
      </c>
      <c r="C690" s="1495"/>
      <c r="D690" s="1492"/>
      <c r="E690" s="1492"/>
      <c r="F690" s="1492"/>
    </row>
    <row r="691" spans="2:6" ht="15.75" thickBot="1" x14ac:dyDescent="0.3">
      <c r="B691" s="1493" t="s">
        <v>454</v>
      </c>
      <c r="C691" s="1495"/>
      <c r="D691" s="1492"/>
      <c r="E691" s="1492"/>
      <c r="F691" s="1492"/>
    </row>
    <row r="692" spans="2:6" ht="15.75" thickBot="1" x14ac:dyDescent="0.3">
      <c r="B692" s="1493" t="s">
        <v>455</v>
      </c>
      <c r="C692" s="1495"/>
      <c r="D692" s="1492"/>
      <c r="E692" s="1492"/>
      <c r="F692" s="1492"/>
    </row>
    <row r="693" spans="2:6" ht="15.75" thickBot="1" x14ac:dyDescent="0.3">
      <c r="B693" s="1497" t="s">
        <v>2780</v>
      </c>
      <c r="C693" s="1495">
        <f t="shared" ref="C693:F693" si="144">C683+C688</f>
        <v>0</v>
      </c>
      <c r="D693" s="1495">
        <f t="shared" si="144"/>
        <v>0</v>
      </c>
      <c r="E693" s="1495">
        <f t="shared" si="144"/>
        <v>0</v>
      </c>
      <c r="F693" s="1495">
        <f t="shared" si="144"/>
        <v>110000</v>
      </c>
    </row>
    <row r="694" spans="2:6" ht="34.5" thickBot="1" x14ac:dyDescent="0.3">
      <c r="B694" s="1485" t="s">
        <v>2781</v>
      </c>
      <c r="C694" s="1520"/>
      <c r="D694" s="1514" t="s">
        <v>449</v>
      </c>
      <c r="E694" s="3130" t="s">
        <v>2766</v>
      </c>
      <c r="F694" s="3132"/>
    </row>
    <row r="695" spans="2:6" ht="27" customHeight="1" thickBot="1" x14ac:dyDescent="0.3">
      <c r="B695" s="1479" t="s">
        <v>427</v>
      </c>
      <c r="C695" s="3112" t="s">
        <v>2782</v>
      </c>
      <c r="D695" s="3113"/>
      <c r="E695" s="3113"/>
      <c r="F695" s="3114"/>
    </row>
    <row r="696" spans="2:6" ht="15.75" thickBot="1" x14ac:dyDescent="0.3">
      <c r="B696" s="1479" t="s">
        <v>21</v>
      </c>
      <c r="C696" s="3133" t="s">
        <v>2739</v>
      </c>
      <c r="D696" s="3134"/>
      <c r="E696" s="3134"/>
      <c r="F696" s="3135"/>
    </row>
    <row r="697" spans="2:6" x14ac:dyDescent="0.25">
      <c r="B697" s="3107"/>
      <c r="C697" s="1476">
        <v>2023</v>
      </c>
      <c r="D697" s="1476">
        <v>2024</v>
      </c>
      <c r="E697" s="1476">
        <v>2025</v>
      </c>
      <c r="F697" s="1476">
        <v>2026</v>
      </c>
    </row>
    <row r="698" spans="2:6" ht="15.75" thickBot="1" x14ac:dyDescent="0.3">
      <c r="B698" s="3108"/>
      <c r="C698" s="1486" t="s">
        <v>22</v>
      </c>
      <c r="D698" s="1486" t="s">
        <v>23</v>
      </c>
      <c r="E698" s="1486" t="s">
        <v>23</v>
      </c>
      <c r="F698" s="1486" t="s">
        <v>23</v>
      </c>
    </row>
    <row r="699" spans="2:6" ht="15.75" thickBot="1" x14ac:dyDescent="0.3">
      <c r="B699" s="1479" t="s">
        <v>33</v>
      </c>
      <c r="C699" s="1479"/>
      <c r="D699" s="1477">
        <v>1</v>
      </c>
      <c r="E699" s="1477">
        <v>1</v>
      </c>
      <c r="F699" s="1477">
        <v>1</v>
      </c>
    </row>
    <row r="700" spans="2:6" ht="15.75" thickBot="1" x14ac:dyDescent="0.3">
      <c r="B700" s="1479" t="s">
        <v>431</v>
      </c>
      <c r="C700" s="1488">
        <f>C718</f>
        <v>0</v>
      </c>
      <c r="D700" s="1488">
        <f t="shared" ref="D700:F700" si="145">D718</f>
        <v>0</v>
      </c>
      <c r="E700" s="1488">
        <f t="shared" si="145"/>
        <v>239600</v>
      </c>
      <c r="F700" s="1488">
        <f t="shared" si="145"/>
        <v>0</v>
      </c>
    </row>
    <row r="701" spans="2:6" ht="15.75" thickBot="1" x14ac:dyDescent="0.3">
      <c r="B701" s="1479" t="s">
        <v>432</v>
      </c>
      <c r="C701" s="1488" t="e">
        <f>C700/C699</f>
        <v>#DIV/0!</v>
      </c>
      <c r="D701" s="1488">
        <f t="shared" ref="D701:F701" si="146">D700/D699</f>
        <v>0</v>
      </c>
      <c r="E701" s="1488">
        <f t="shared" si="146"/>
        <v>239600</v>
      </c>
      <c r="F701" s="1488">
        <f t="shared" si="146"/>
        <v>0</v>
      </c>
    </row>
    <row r="702" spans="2:6" ht="15.75" thickBot="1" x14ac:dyDescent="0.3">
      <c r="B702" s="1479" t="s">
        <v>433</v>
      </c>
      <c r="C702" s="1477" t="s">
        <v>499</v>
      </c>
      <c r="D702" s="1489" t="e">
        <f>D699/C699-1</f>
        <v>#DIV/0!</v>
      </c>
      <c r="E702" s="1489">
        <f t="shared" ref="E702:F704" si="147">E699/D699-1</f>
        <v>0</v>
      </c>
      <c r="F702" s="1489">
        <f t="shared" si="147"/>
        <v>0</v>
      </c>
    </row>
    <row r="703" spans="2:6" ht="15.75" thickBot="1" x14ac:dyDescent="0.3">
      <c r="B703" s="1479" t="s">
        <v>434</v>
      </c>
      <c r="C703" s="1477" t="s">
        <v>499</v>
      </c>
      <c r="D703" s="1489" t="e">
        <f>D700/C700-1</f>
        <v>#DIV/0!</v>
      </c>
      <c r="E703" s="1489" t="e">
        <f t="shared" si="147"/>
        <v>#DIV/0!</v>
      </c>
      <c r="F703" s="1489">
        <f t="shared" si="147"/>
        <v>-1</v>
      </c>
    </row>
    <row r="704" spans="2:6" ht="15.75" thickBot="1" x14ac:dyDescent="0.3">
      <c r="B704" s="1479" t="s">
        <v>47</v>
      </c>
      <c r="C704" s="1477" t="s">
        <v>499</v>
      </c>
      <c r="D704" s="1489" t="e">
        <f>D701/C701-1</f>
        <v>#DIV/0!</v>
      </c>
      <c r="E704" s="1489" t="e">
        <f t="shared" si="147"/>
        <v>#DIV/0!</v>
      </c>
      <c r="F704" s="1489">
        <f t="shared" si="147"/>
        <v>-1</v>
      </c>
    </row>
    <row r="705" spans="2:6" ht="15.75" thickBot="1" x14ac:dyDescent="0.3">
      <c r="B705" s="3136" t="s">
        <v>2783</v>
      </c>
      <c r="C705" s="3137"/>
      <c r="D705" s="3137"/>
      <c r="E705" s="3137"/>
      <c r="F705" s="3138"/>
    </row>
    <row r="706" spans="2:6" x14ac:dyDescent="0.25">
      <c r="B706" s="3107"/>
      <c r="C706" s="1476">
        <v>2023</v>
      </c>
      <c r="D706" s="1476">
        <v>2024</v>
      </c>
      <c r="E706" s="1476">
        <v>2025</v>
      </c>
      <c r="F706" s="1476">
        <v>2026</v>
      </c>
    </row>
    <row r="707" spans="2:6" ht="15.75" thickBot="1" x14ac:dyDescent="0.3">
      <c r="B707" s="3108"/>
      <c r="C707" s="1486" t="s">
        <v>22</v>
      </c>
      <c r="D707" s="1486" t="s">
        <v>23</v>
      </c>
      <c r="E707" s="1486" t="s">
        <v>23</v>
      </c>
      <c r="F707" s="1486" t="s">
        <v>23</v>
      </c>
    </row>
    <row r="708" spans="2:6" ht="15.75" thickBot="1" x14ac:dyDescent="0.3">
      <c r="B708" s="1491" t="s">
        <v>452</v>
      </c>
      <c r="C708" s="1492">
        <f>C709+C710+C711+C712</f>
        <v>0</v>
      </c>
      <c r="D708" s="1492">
        <f t="shared" ref="D708:F708" si="148">D709+D710+D711+D712</f>
        <v>0</v>
      </c>
      <c r="E708" s="1492">
        <f t="shared" si="148"/>
        <v>0</v>
      </c>
      <c r="F708" s="1492">
        <f t="shared" si="148"/>
        <v>0</v>
      </c>
    </row>
    <row r="709" spans="2:6" ht="15.75" thickBot="1" x14ac:dyDescent="0.3">
      <c r="B709" s="1493" t="s">
        <v>437</v>
      </c>
      <c r="C709" s="1492"/>
      <c r="D709" s="1492"/>
      <c r="E709" s="1492"/>
      <c r="F709" s="1492"/>
    </row>
    <row r="710" spans="2:6" ht="15.75" thickBot="1" x14ac:dyDescent="0.3">
      <c r="B710" s="1493" t="s">
        <v>453</v>
      </c>
      <c r="C710" s="1492"/>
      <c r="D710" s="1492"/>
      <c r="E710" s="1492"/>
      <c r="F710" s="1492"/>
    </row>
    <row r="711" spans="2:6" ht="15.75" thickBot="1" x14ac:dyDescent="0.3">
      <c r="B711" s="1493" t="s">
        <v>454</v>
      </c>
      <c r="C711" s="1492"/>
      <c r="D711" s="1492"/>
      <c r="E711" s="1492"/>
      <c r="F711" s="1492"/>
    </row>
    <row r="712" spans="2:6" ht="15.75" thickBot="1" x14ac:dyDescent="0.3">
      <c r="B712" s="1493" t="s">
        <v>455</v>
      </c>
      <c r="C712" s="1492"/>
      <c r="D712" s="1492"/>
      <c r="E712" s="1492"/>
      <c r="F712" s="1492"/>
    </row>
    <row r="713" spans="2:6" ht="15.75" thickBot="1" x14ac:dyDescent="0.3">
      <c r="B713" s="1491" t="s">
        <v>456</v>
      </c>
      <c r="C713" s="1495">
        <f>C714+C715+C716+C717</f>
        <v>0</v>
      </c>
      <c r="D713" s="1495">
        <f t="shared" ref="D713:F713" si="149">D714+D715+D716+D717</f>
        <v>0</v>
      </c>
      <c r="E713" s="1495">
        <f t="shared" si="149"/>
        <v>239600</v>
      </c>
      <c r="F713" s="1495">
        <f t="shared" si="149"/>
        <v>0</v>
      </c>
    </row>
    <row r="714" spans="2:6" ht="15.75" thickBot="1" x14ac:dyDescent="0.3">
      <c r="B714" s="1493" t="s">
        <v>437</v>
      </c>
      <c r="C714" s="1495"/>
      <c r="D714" s="1492"/>
      <c r="E714" s="1492">
        <v>239600</v>
      </c>
      <c r="F714" s="1492"/>
    </row>
    <row r="715" spans="2:6" ht="15.75" thickBot="1" x14ac:dyDescent="0.3">
      <c r="B715" s="1493" t="s">
        <v>453</v>
      </c>
      <c r="C715" s="1495"/>
      <c r="D715" s="1492"/>
      <c r="E715" s="1492"/>
      <c r="F715" s="1492"/>
    </row>
    <row r="716" spans="2:6" ht="15.75" thickBot="1" x14ac:dyDescent="0.3">
      <c r="B716" s="1493" t="s">
        <v>454</v>
      </c>
      <c r="C716" s="1495"/>
      <c r="D716" s="1492"/>
      <c r="E716" s="1492"/>
      <c r="F716" s="1492"/>
    </row>
    <row r="717" spans="2:6" ht="15.75" thickBot="1" x14ac:dyDescent="0.3">
      <c r="B717" s="1493" t="s">
        <v>455</v>
      </c>
      <c r="C717" s="1495"/>
      <c r="D717" s="1492"/>
      <c r="E717" s="1492"/>
      <c r="F717" s="1492"/>
    </row>
    <row r="718" spans="2:6" ht="15.75" thickBot="1" x14ac:dyDescent="0.3">
      <c r="B718" s="1497" t="s">
        <v>2784</v>
      </c>
      <c r="C718" s="1495">
        <f>C708+C713</f>
        <v>0</v>
      </c>
      <c r="D718" s="1495">
        <f t="shared" ref="D718:F718" si="150">D708+D713</f>
        <v>0</v>
      </c>
      <c r="E718" s="1495">
        <f t="shared" si="150"/>
        <v>239600</v>
      </c>
      <c r="F718" s="1495">
        <f t="shared" si="150"/>
        <v>0</v>
      </c>
    </row>
    <row r="719" spans="2:6" ht="46.5" thickBot="1" x14ac:dyDescent="0.3">
      <c r="B719" s="1485" t="s">
        <v>2785</v>
      </c>
      <c r="C719" s="1519" t="s">
        <v>2786</v>
      </c>
      <c r="D719" s="1514" t="s">
        <v>449</v>
      </c>
      <c r="E719" s="3130" t="s">
        <v>2766</v>
      </c>
      <c r="F719" s="3132"/>
    </row>
    <row r="720" spans="2:6" ht="15.75" thickBot="1" x14ac:dyDescent="0.3">
      <c r="B720" s="1479" t="s">
        <v>427</v>
      </c>
      <c r="C720" s="3112" t="s">
        <v>2786</v>
      </c>
      <c r="D720" s="3113"/>
      <c r="E720" s="3113"/>
      <c r="F720" s="3114"/>
    </row>
    <row r="721" spans="2:6" ht="15.75" thickBot="1" x14ac:dyDescent="0.3">
      <c r="B721" s="1479" t="s">
        <v>21</v>
      </c>
      <c r="C721" s="3133" t="s">
        <v>2739</v>
      </c>
      <c r="D721" s="3134"/>
      <c r="E721" s="3134"/>
      <c r="F721" s="3135"/>
    </row>
    <row r="722" spans="2:6" x14ac:dyDescent="0.25">
      <c r="B722" s="3107"/>
      <c r="C722" s="1476">
        <v>2023</v>
      </c>
      <c r="D722" s="1476">
        <v>2024</v>
      </c>
      <c r="E722" s="1476">
        <v>2025</v>
      </c>
      <c r="F722" s="1476">
        <v>2026</v>
      </c>
    </row>
    <row r="723" spans="2:6" ht="15.75" thickBot="1" x14ac:dyDescent="0.3">
      <c r="B723" s="3108"/>
      <c r="C723" s="1486" t="s">
        <v>22</v>
      </c>
      <c r="D723" s="1486" t="s">
        <v>23</v>
      </c>
      <c r="E723" s="1486" t="s">
        <v>23</v>
      </c>
      <c r="F723" s="1486" t="s">
        <v>23</v>
      </c>
    </row>
    <row r="724" spans="2:6" ht="15.75" thickBot="1" x14ac:dyDescent="0.3">
      <c r="B724" s="1479" t="s">
        <v>33</v>
      </c>
      <c r="C724" s="1479"/>
      <c r="D724" s="1477">
        <v>1</v>
      </c>
      <c r="E724" s="1477">
        <v>1</v>
      </c>
      <c r="F724" s="1477">
        <v>1</v>
      </c>
    </row>
    <row r="725" spans="2:6" ht="15.75" thickBot="1" x14ac:dyDescent="0.3">
      <c r="B725" s="1479" t="s">
        <v>431</v>
      </c>
      <c r="C725" s="1488">
        <f>C743</f>
        <v>0</v>
      </c>
      <c r="D725" s="1488">
        <f t="shared" ref="D725:F725" si="151">D743</f>
        <v>0</v>
      </c>
      <c r="E725" s="1488">
        <f>E743</f>
        <v>70000</v>
      </c>
      <c r="F725" s="1488">
        <f t="shared" si="151"/>
        <v>120000</v>
      </c>
    </row>
    <row r="726" spans="2:6" ht="15.75" thickBot="1" x14ac:dyDescent="0.3">
      <c r="B726" s="1479" t="s">
        <v>432</v>
      </c>
      <c r="C726" s="1488" t="e">
        <f>C725/C724</f>
        <v>#DIV/0!</v>
      </c>
      <c r="D726" s="1488">
        <f t="shared" ref="D726:F726" si="152">D725/D724</f>
        <v>0</v>
      </c>
      <c r="E726" s="1488">
        <f t="shared" si="152"/>
        <v>70000</v>
      </c>
      <c r="F726" s="1488">
        <f t="shared" si="152"/>
        <v>120000</v>
      </c>
    </row>
    <row r="727" spans="2:6" ht="15.75" thickBot="1" x14ac:dyDescent="0.3">
      <c r="B727" s="1479" t="s">
        <v>433</v>
      </c>
      <c r="C727" s="1477" t="s">
        <v>499</v>
      </c>
      <c r="D727" s="1489" t="e">
        <f>D724/C724-1</f>
        <v>#DIV/0!</v>
      </c>
      <c r="E727" s="1489">
        <f t="shared" ref="E727:F729" si="153">E724/D724-1</f>
        <v>0</v>
      </c>
      <c r="F727" s="1489">
        <f t="shared" si="153"/>
        <v>0</v>
      </c>
    </row>
    <row r="728" spans="2:6" ht="15.75" thickBot="1" x14ac:dyDescent="0.3">
      <c r="B728" s="1479" t="s">
        <v>434</v>
      </c>
      <c r="C728" s="1477" t="s">
        <v>499</v>
      </c>
      <c r="D728" s="1489" t="e">
        <f>D725/C725-1</f>
        <v>#DIV/0!</v>
      </c>
      <c r="E728" s="1489" t="e">
        <f t="shared" si="153"/>
        <v>#DIV/0!</v>
      </c>
      <c r="F728" s="1489">
        <f t="shared" si="153"/>
        <v>0.71428571428571419</v>
      </c>
    </row>
    <row r="729" spans="2:6" ht="15.75" thickBot="1" x14ac:dyDescent="0.3">
      <c r="B729" s="1479" t="s">
        <v>47</v>
      </c>
      <c r="C729" s="1477" t="s">
        <v>499</v>
      </c>
      <c r="D729" s="1489" t="e">
        <f>D726/C726-1</f>
        <v>#DIV/0!</v>
      </c>
      <c r="E729" s="1489" t="e">
        <f t="shared" si="153"/>
        <v>#DIV/0!</v>
      </c>
      <c r="F729" s="1489">
        <f t="shared" si="153"/>
        <v>0.71428571428571419</v>
      </c>
    </row>
    <row r="730" spans="2:6" ht="15.75" thickBot="1" x14ac:dyDescent="0.3">
      <c r="B730" s="3136" t="s">
        <v>2787</v>
      </c>
      <c r="C730" s="3137"/>
      <c r="D730" s="3137"/>
      <c r="E730" s="3137"/>
      <c r="F730" s="3138"/>
    </row>
    <row r="731" spans="2:6" x14ac:dyDescent="0.25">
      <c r="B731" s="3107"/>
      <c r="C731" s="1476">
        <v>2023</v>
      </c>
      <c r="D731" s="1476">
        <v>2024</v>
      </c>
      <c r="E731" s="1476">
        <v>2025</v>
      </c>
      <c r="F731" s="1476">
        <v>2026</v>
      </c>
    </row>
    <row r="732" spans="2:6" ht="15.75" thickBot="1" x14ac:dyDescent="0.3">
      <c r="B732" s="3108"/>
      <c r="C732" s="1486" t="s">
        <v>22</v>
      </c>
      <c r="D732" s="1486" t="s">
        <v>23</v>
      </c>
      <c r="E732" s="1486" t="s">
        <v>23</v>
      </c>
      <c r="F732" s="1486" t="s">
        <v>23</v>
      </c>
    </row>
    <row r="733" spans="2:6" ht="15.75" thickBot="1" x14ac:dyDescent="0.3">
      <c r="B733" s="1491" t="s">
        <v>452</v>
      </c>
      <c r="C733" s="1492">
        <f>C734+C735+C736+C737</f>
        <v>0</v>
      </c>
      <c r="D733" s="1492">
        <f t="shared" ref="D733:F733" si="154">D734+D735+D736+D737</f>
        <v>0</v>
      </c>
      <c r="E733" s="1492">
        <f t="shared" si="154"/>
        <v>0</v>
      </c>
      <c r="F733" s="1492">
        <f t="shared" si="154"/>
        <v>0</v>
      </c>
    </row>
    <row r="734" spans="2:6" ht="15.75" thickBot="1" x14ac:dyDescent="0.3">
      <c r="B734" s="1493" t="s">
        <v>437</v>
      </c>
      <c r="C734" s="1492"/>
      <c r="D734" s="1492"/>
      <c r="E734" s="1492"/>
      <c r="F734" s="1492"/>
    </row>
    <row r="735" spans="2:6" ht="15.75" thickBot="1" x14ac:dyDescent="0.3">
      <c r="B735" s="1493" t="s">
        <v>453</v>
      </c>
      <c r="C735" s="1492"/>
      <c r="D735" s="1492"/>
      <c r="E735" s="1492"/>
      <c r="F735" s="1492"/>
    </row>
    <row r="736" spans="2:6" ht="15.75" thickBot="1" x14ac:dyDescent="0.3">
      <c r="B736" s="1493" t="s">
        <v>454</v>
      </c>
      <c r="C736" s="1492"/>
      <c r="D736" s="1492"/>
      <c r="E736" s="1492"/>
      <c r="F736" s="1492"/>
    </row>
    <row r="737" spans="2:11" ht="15.75" thickBot="1" x14ac:dyDescent="0.3">
      <c r="B737" s="1493" t="s">
        <v>455</v>
      </c>
      <c r="C737" s="1492"/>
      <c r="D737" s="1492"/>
      <c r="E737" s="1492"/>
      <c r="F737" s="1492"/>
    </row>
    <row r="738" spans="2:11" ht="15.75" thickBot="1" x14ac:dyDescent="0.3">
      <c r="B738" s="1491" t="s">
        <v>456</v>
      </c>
      <c r="C738" s="1495">
        <f>C739+C740+C741+C742</f>
        <v>0</v>
      </c>
      <c r="D738" s="1495">
        <f t="shared" ref="D738:F738" si="155">D739+D740+D741+D742</f>
        <v>0</v>
      </c>
      <c r="E738" s="1495">
        <f t="shared" si="155"/>
        <v>70000</v>
      </c>
      <c r="F738" s="1495">
        <f t="shared" si="155"/>
        <v>120000</v>
      </c>
    </row>
    <row r="739" spans="2:11" ht="15.75" thickBot="1" x14ac:dyDescent="0.3">
      <c r="B739" s="1493" t="s">
        <v>437</v>
      </c>
      <c r="C739" s="1495"/>
      <c r="D739" s="1492"/>
      <c r="E739" s="1492">
        <v>70000</v>
      </c>
      <c r="F739" s="1492">
        <v>120000</v>
      </c>
    </row>
    <row r="740" spans="2:11" ht="15.75" thickBot="1" x14ac:dyDescent="0.3">
      <c r="B740" s="1493" t="s">
        <v>453</v>
      </c>
      <c r="C740" s="1495"/>
      <c r="D740" s="1492"/>
      <c r="E740" s="1492"/>
      <c r="F740" s="1492"/>
    </row>
    <row r="741" spans="2:11" ht="15.75" thickBot="1" x14ac:dyDescent="0.3">
      <c r="B741" s="1493" t="s">
        <v>454</v>
      </c>
      <c r="C741" s="1495"/>
      <c r="D741" s="1492"/>
      <c r="E741" s="1492"/>
      <c r="F741" s="1492"/>
    </row>
    <row r="742" spans="2:11" ht="15.75" thickBot="1" x14ac:dyDescent="0.3">
      <c r="B742" s="1493" t="s">
        <v>455</v>
      </c>
      <c r="C742" s="1495"/>
      <c r="D742" s="1492"/>
      <c r="E742" s="1492"/>
      <c r="F742" s="1492"/>
    </row>
    <row r="743" spans="2:11" ht="15.75" thickBot="1" x14ac:dyDescent="0.3">
      <c r="B743" s="1497" t="s">
        <v>2788</v>
      </c>
      <c r="C743" s="1495">
        <f>C733+C738</f>
        <v>0</v>
      </c>
      <c r="D743" s="1495">
        <f t="shared" ref="D743:F743" si="156">D733+D738</f>
        <v>0</v>
      </c>
      <c r="E743" s="1495">
        <f t="shared" si="156"/>
        <v>70000</v>
      </c>
      <c r="F743" s="1495">
        <f t="shared" si="156"/>
        <v>120000</v>
      </c>
    </row>
    <row r="744" spans="2:11" ht="34.5" thickBot="1" x14ac:dyDescent="0.3">
      <c r="B744" s="1485" t="s">
        <v>2789</v>
      </c>
      <c r="C744" s="1513" t="s">
        <v>2790</v>
      </c>
      <c r="D744" s="1514" t="s">
        <v>449</v>
      </c>
      <c r="E744" s="1516"/>
      <c r="F744" s="1521" t="s">
        <v>2791</v>
      </c>
    </row>
    <row r="745" spans="2:11" ht="28.5" customHeight="1" thickBot="1" x14ac:dyDescent="0.3">
      <c r="B745" s="1479" t="s">
        <v>427</v>
      </c>
      <c r="C745" s="3112" t="s">
        <v>2790</v>
      </c>
      <c r="D745" s="3113"/>
      <c r="E745" s="3113"/>
      <c r="F745" s="3114"/>
    </row>
    <row r="746" spans="2:11" ht="15.75" thickBot="1" x14ac:dyDescent="0.3">
      <c r="B746" s="1479" t="s">
        <v>21</v>
      </c>
      <c r="C746" s="3133" t="s">
        <v>2739</v>
      </c>
      <c r="D746" s="3134"/>
      <c r="E746" s="3134"/>
      <c r="F746" s="3135"/>
    </row>
    <row r="747" spans="2:11" ht="12.75" customHeight="1" x14ac:dyDescent="0.25">
      <c r="B747" s="3107"/>
      <c r="C747" s="1476">
        <v>2023</v>
      </c>
      <c r="D747" s="1476">
        <v>2024</v>
      </c>
      <c r="E747" s="1476">
        <v>2025</v>
      </c>
      <c r="F747" s="1476">
        <v>2026</v>
      </c>
    </row>
    <row r="748" spans="2:11" ht="9" customHeight="1" thickBot="1" x14ac:dyDescent="0.3">
      <c r="B748" s="3108"/>
      <c r="C748" s="1486" t="s">
        <v>22</v>
      </c>
      <c r="D748" s="1486" t="s">
        <v>23</v>
      </c>
      <c r="E748" s="1486" t="s">
        <v>23</v>
      </c>
      <c r="F748" s="1486" t="s">
        <v>23</v>
      </c>
    </row>
    <row r="749" spans="2:11" ht="15.75" thickBot="1" x14ac:dyDescent="0.3">
      <c r="B749" s="1479" t="s">
        <v>33</v>
      </c>
      <c r="C749" s="1479">
        <v>1</v>
      </c>
      <c r="D749" s="1477">
        <v>1</v>
      </c>
      <c r="E749" s="1477">
        <v>1</v>
      </c>
      <c r="F749" s="1477">
        <v>1</v>
      </c>
    </row>
    <row r="750" spans="2:11" ht="15.75" thickBot="1" x14ac:dyDescent="0.3">
      <c r="B750" s="1479" t="s">
        <v>431</v>
      </c>
      <c r="C750" s="1488">
        <f>C768</f>
        <v>75000</v>
      </c>
      <c r="D750" s="1488">
        <f t="shared" ref="D750:E750" si="157">D768</f>
        <v>80000</v>
      </c>
      <c r="E750" s="1488">
        <f t="shared" si="157"/>
        <v>60000</v>
      </c>
      <c r="F750" s="1488"/>
      <c r="G750" s="1490"/>
    </row>
    <row r="751" spans="2:11" ht="15.75" thickBot="1" x14ac:dyDescent="0.3">
      <c r="B751" s="1479" t="s">
        <v>432</v>
      </c>
      <c r="C751" s="1488">
        <f>C750/C749</f>
        <v>75000</v>
      </c>
      <c r="D751" s="1488">
        <f t="shared" ref="D751:F751" si="158">D750/D749</f>
        <v>80000</v>
      </c>
      <c r="E751" s="1488">
        <f t="shared" si="158"/>
        <v>60000</v>
      </c>
      <c r="F751" s="1488">
        <f t="shared" si="158"/>
        <v>0</v>
      </c>
    </row>
    <row r="752" spans="2:11" ht="15.75" thickBot="1" x14ac:dyDescent="0.3">
      <c r="B752" s="1479" t="s">
        <v>433</v>
      </c>
      <c r="C752" s="1477" t="s">
        <v>499</v>
      </c>
      <c r="D752" s="1489">
        <f>D749/C749-1</f>
        <v>0</v>
      </c>
      <c r="E752" s="1489">
        <f t="shared" ref="E752:F754" si="159">E749/D749-1</f>
        <v>0</v>
      </c>
      <c r="F752" s="1489">
        <f t="shared" si="159"/>
        <v>0</v>
      </c>
      <c r="H752" s="1490"/>
      <c r="I752" s="1490"/>
      <c r="J752" s="1490"/>
      <c r="K752" s="1490"/>
    </row>
    <row r="753" spans="2:6" ht="15.75" thickBot="1" x14ac:dyDescent="0.3">
      <c r="B753" s="1479" t="s">
        <v>434</v>
      </c>
      <c r="C753" s="1477" t="s">
        <v>499</v>
      </c>
      <c r="D753" s="1489">
        <f>D750/C750-1</f>
        <v>6.6666666666666652E-2</v>
      </c>
      <c r="E753" s="1489">
        <f t="shared" si="159"/>
        <v>-0.25</v>
      </c>
      <c r="F753" s="1489">
        <f t="shared" si="159"/>
        <v>-1</v>
      </c>
    </row>
    <row r="754" spans="2:6" ht="15.75" thickBot="1" x14ac:dyDescent="0.3">
      <c r="B754" s="1479" t="s">
        <v>47</v>
      </c>
      <c r="C754" s="1477" t="s">
        <v>499</v>
      </c>
      <c r="D754" s="1489">
        <f>D751/C751-1</f>
        <v>6.6666666666666652E-2</v>
      </c>
      <c r="E754" s="1489">
        <f t="shared" si="159"/>
        <v>-0.25</v>
      </c>
      <c r="F754" s="1489">
        <f t="shared" si="159"/>
        <v>-1</v>
      </c>
    </row>
    <row r="755" spans="2:6" ht="15.75" thickBot="1" x14ac:dyDescent="0.3">
      <c r="B755" s="3136" t="s">
        <v>2792</v>
      </c>
      <c r="C755" s="3137"/>
      <c r="D755" s="3137"/>
      <c r="E755" s="3137"/>
      <c r="F755" s="3138"/>
    </row>
    <row r="756" spans="2:6" ht="12.75" customHeight="1" x14ac:dyDescent="0.25">
      <c r="B756" s="3107"/>
      <c r="C756" s="1476">
        <v>2023</v>
      </c>
      <c r="D756" s="1476">
        <v>2024</v>
      </c>
      <c r="E756" s="1476">
        <v>2025</v>
      </c>
      <c r="F756" s="1476">
        <v>2026</v>
      </c>
    </row>
    <row r="757" spans="2:6" ht="9" customHeight="1" thickBot="1" x14ac:dyDescent="0.3">
      <c r="B757" s="3108"/>
      <c r="C757" s="1486" t="s">
        <v>22</v>
      </c>
      <c r="D757" s="1486" t="s">
        <v>23</v>
      </c>
      <c r="E757" s="1486" t="s">
        <v>23</v>
      </c>
      <c r="F757" s="1486" t="s">
        <v>23</v>
      </c>
    </row>
    <row r="758" spans="2:6" ht="15.75" thickBot="1" x14ac:dyDescent="0.3">
      <c r="B758" s="1491" t="s">
        <v>452</v>
      </c>
      <c r="C758" s="1492">
        <f>C759+C760+C761+C762</f>
        <v>0</v>
      </c>
      <c r="D758" s="1492">
        <f t="shared" ref="D758:F758" si="160">D759+D760+D761+D762</f>
        <v>0</v>
      </c>
      <c r="E758" s="1492">
        <f t="shared" si="160"/>
        <v>0</v>
      </c>
      <c r="F758" s="1492">
        <f t="shared" si="160"/>
        <v>0</v>
      </c>
    </row>
    <row r="759" spans="2:6" ht="15.75" thickBot="1" x14ac:dyDescent="0.3">
      <c r="B759" s="1493" t="s">
        <v>437</v>
      </c>
      <c r="C759" s="1492"/>
      <c r="D759" s="1492"/>
      <c r="E759" s="1492"/>
      <c r="F759" s="1492"/>
    </row>
    <row r="760" spans="2:6" ht="15.75" thickBot="1" x14ac:dyDescent="0.3">
      <c r="B760" s="1493" t="s">
        <v>453</v>
      </c>
      <c r="C760" s="1492"/>
      <c r="D760" s="1492"/>
      <c r="E760" s="1492"/>
      <c r="F760" s="1492"/>
    </row>
    <row r="761" spans="2:6" ht="15.75" thickBot="1" x14ac:dyDescent="0.3">
      <c r="B761" s="1493" t="s">
        <v>454</v>
      </c>
      <c r="C761" s="1492"/>
      <c r="D761" s="1492"/>
      <c r="E761" s="1492"/>
      <c r="F761" s="1492"/>
    </row>
    <row r="762" spans="2:6" ht="15.75" thickBot="1" x14ac:dyDescent="0.3">
      <c r="B762" s="1493" t="s">
        <v>455</v>
      </c>
      <c r="C762" s="1492"/>
      <c r="D762" s="1492"/>
      <c r="E762" s="1492"/>
      <c r="F762" s="1492"/>
    </row>
    <row r="763" spans="2:6" ht="15.75" thickBot="1" x14ac:dyDescent="0.3">
      <c r="B763" s="1491" t="s">
        <v>456</v>
      </c>
      <c r="C763" s="1495">
        <f>C764+C765+C766+C767</f>
        <v>75000</v>
      </c>
      <c r="D763" s="1495">
        <f t="shared" ref="D763:F763" si="161">D764+D765+D766+D767</f>
        <v>80000</v>
      </c>
      <c r="E763" s="1495">
        <f t="shared" si="161"/>
        <v>60000</v>
      </c>
      <c r="F763" s="1495">
        <f t="shared" si="161"/>
        <v>0</v>
      </c>
    </row>
    <row r="764" spans="2:6" ht="15.75" thickBot="1" x14ac:dyDescent="0.3">
      <c r="B764" s="1493" t="s">
        <v>437</v>
      </c>
      <c r="C764" s="1495">
        <v>75000</v>
      </c>
      <c r="D764" s="1492">
        <v>80000</v>
      </c>
      <c r="E764" s="1492">
        <v>60000</v>
      </c>
      <c r="F764" s="1492"/>
    </row>
    <row r="765" spans="2:6" ht="15.75" thickBot="1" x14ac:dyDescent="0.3">
      <c r="B765" s="1493" t="s">
        <v>453</v>
      </c>
      <c r="C765" s="1495"/>
      <c r="D765" s="1492"/>
      <c r="E765" s="1492"/>
      <c r="F765" s="1492"/>
    </row>
    <row r="766" spans="2:6" ht="15.75" thickBot="1" x14ac:dyDescent="0.3">
      <c r="B766" s="1493" t="s">
        <v>454</v>
      </c>
      <c r="C766" s="1495"/>
      <c r="D766" s="1492"/>
      <c r="E766" s="1492"/>
      <c r="F766" s="1492"/>
    </row>
    <row r="767" spans="2:6" ht="15.75" thickBot="1" x14ac:dyDescent="0.3">
      <c r="B767" s="1493" t="s">
        <v>455</v>
      </c>
      <c r="C767" s="1495"/>
      <c r="D767" s="1492"/>
      <c r="E767" s="1492"/>
      <c r="F767" s="1492"/>
    </row>
    <row r="768" spans="2:6" ht="15.75" thickBot="1" x14ac:dyDescent="0.3">
      <c r="B768" s="1497" t="s">
        <v>2793</v>
      </c>
      <c r="C768" s="1495">
        <f>C758+C763</f>
        <v>75000</v>
      </c>
      <c r="D768" s="1495">
        <f t="shared" ref="D768:F768" si="162">D758+D763</f>
        <v>80000</v>
      </c>
      <c r="E768" s="1495">
        <f t="shared" si="162"/>
        <v>60000</v>
      </c>
      <c r="F768" s="1495">
        <f t="shared" si="162"/>
        <v>0</v>
      </c>
    </row>
    <row r="769" spans="2:11" ht="35.25" thickBot="1" x14ac:dyDescent="0.3">
      <c r="B769" s="1485" t="s">
        <v>2794</v>
      </c>
      <c r="C769" s="1518" t="s">
        <v>2795</v>
      </c>
      <c r="D769" s="1514" t="s">
        <v>449</v>
      </c>
      <c r="E769" s="3130" t="s">
        <v>2731</v>
      </c>
      <c r="F769" s="3132"/>
    </row>
    <row r="770" spans="2:11" ht="28.5" customHeight="1" thickBot="1" x14ac:dyDescent="0.3">
      <c r="B770" s="1479" t="s">
        <v>427</v>
      </c>
      <c r="C770" s="3112" t="s">
        <v>2796</v>
      </c>
      <c r="D770" s="3113"/>
      <c r="E770" s="3113"/>
      <c r="F770" s="3114"/>
    </row>
    <row r="771" spans="2:11" ht="15.75" thickBot="1" x14ac:dyDescent="0.3">
      <c r="B771" s="1479" t="s">
        <v>21</v>
      </c>
      <c r="C771" s="3133" t="s">
        <v>2739</v>
      </c>
      <c r="D771" s="3134"/>
      <c r="E771" s="3134"/>
      <c r="F771" s="3135"/>
    </row>
    <row r="772" spans="2:11" ht="12.75" customHeight="1" x14ac:dyDescent="0.25">
      <c r="B772" s="3107"/>
      <c r="C772" s="1476">
        <v>2023</v>
      </c>
      <c r="D772" s="1476">
        <v>2024</v>
      </c>
      <c r="E772" s="1476">
        <v>2025</v>
      </c>
      <c r="F772" s="1476">
        <v>2026</v>
      </c>
    </row>
    <row r="773" spans="2:11" ht="9" customHeight="1" thickBot="1" x14ac:dyDescent="0.3">
      <c r="B773" s="3108"/>
      <c r="C773" s="1486" t="s">
        <v>22</v>
      </c>
      <c r="D773" s="1486" t="s">
        <v>23</v>
      </c>
      <c r="E773" s="1486" t="s">
        <v>23</v>
      </c>
      <c r="F773" s="1486" t="s">
        <v>23</v>
      </c>
    </row>
    <row r="774" spans="2:11" ht="15.75" thickBot="1" x14ac:dyDescent="0.3">
      <c r="B774" s="1479" t="s">
        <v>33</v>
      </c>
      <c r="C774" s="1479"/>
      <c r="D774" s="1477">
        <v>0</v>
      </c>
      <c r="E774" s="1477">
        <v>1</v>
      </c>
      <c r="F774" s="1477">
        <v>1</v>
      </c>
    </row>
    <row r="775" spans="2:11" ht="15.75" thickBot="1" x14ac:dyDescent="0.3">
      <c r="B775" s="1479" t="s">
        <v>431</v>
      </c>
      <c r="C775" s="1488">
        <f>C793</f>
        <v>0</v>
      </c>
      <c r="D775" s="1488">
        <f t="shared" ref="D775:F775" si="163">D793</f>
        <v>0</v>
      </c>
      <c r="E775" s="1488">
        <f t="shared" si="163"/>
        <v>130000</v>
      </c>
      <c r="F775" s="1488">
        <f t="shared" si="163"/>
        <v>0</v>
      </c>
    </row>
    <row r="776" spans="2:11" ht="15.75" thickBot="1" x14ac:dyDescent="0.3">
      <c r="B776" s="1479" t="s">
        <v>432</v>
      </c>
      <c r="C776" s="1488" t="e">
        <f>C775/C774</f>
        <v>#DIV/0!</v>
      </c>
      <c r="D776" s="1488" t="e">
        <f t="shared" ref="D776:F776" si="164">D775/D774</f>
        <v>#DIV/0!</v>
      </c>
      <c r="E776" s="1488">
        <f t="shared" si="164"/>
        <v>130000</v>
      </c>
      <c r="F776" s="1488">
        <f t="shared" si="164"/>
        <v>0</v>
      </c>
    </row>
    <row r="777" spans="2:11" ht="15.75" thickBot="1" x14ac:dyDescent="0.3">
      <c r="B777" s="1479" t="s">
        <v>433</v>
      </c>
      <c r="C777" s="1477" t="s">
        <v>499</v>
      </c>
      <c r="D777" s="1489" t="e">
        <f>D774/C774-1</f>
        <v>#DIV/0!</v>
      </c>
      <c r="E777" s="1489" t="e">
        <f t="shared" ref="E777:F779" si="165">E774/D774-1</f>
        <v>#DIV/0!</v>
      </c>
      <c r="F777" s="1489">
        <f t="shared" si="165"/>
        <v>0</v>
      </c>
      <c r="H777" s="1490"/>
      <c r="I777" s="1490"/>
      <c r="J777" s="1490"/>
      <c r="K777" s="1490"/>
    </row>
    <row r="778" spans="2:11" ht="15.75" thickBot="1" x14ac:dyDescent="0.3">
      <c r="B778" s="1479" t="s">
        <v>434</v>
      </c>
      <c r="C778" s="1477" t="s">
        <v>499</v>
      </c>
      <c r="D778" s="1489" t="e">
        <f>D775/C775-1</f>
        <v>#DIV/0!</v>
      </c>
      <c r="E778" s="1489" t="e">
        <f t="shared" si="165"/>
        <v>#DIV/0!</v>
      </c>
      <c r="F778" s="1489">
        <f t="shared" si="165"/>
        <v>-1</v>
      </c>
    </row>
    <row r="779" spans="2:11" ht="15.75" thickBot="1" x14ac:dyDescent="0.3">
      <c r="B779" s="1479" t="s">
        <v>47</v>
      </c>
      <c r="C779" s="1477" t="s">
        <v>499</v>
      </c>
      <c r="D779" s="1489" t="e">
        <f>D776/C776-1</f>
        <v>#DIV/0!</v>
      </c>
      <c r="E779" s="1489" t="e">
        <f t="shared" si="165"/>
        <v>#DIV/0!</v>
      </c>
      <c r="F779" s="1489">
        <f t="shared" si="165"/>
        <v>-1</v>
      </c>
    </row>
    <row r="780" spans="2:11" ht="15.75" thickBot="1" x14ac:dyDescent="0.3">
      <c r="B780" s="3136" t="s">
        <v>2797</v>
      </c>
      <c r="C780" s="3137"/>
      <c r="D780" s="3137"/>
      <c r="E780" s="3137"/>
      <c r="F780" s="3138"/>
    </row>
    <row r="781" spans="2:11" ht="12.75" customHeight="1" x14ac:dyDescent="0.25">
      <c r="B781" s="3107"/>
      <c r="C781" s="1476">
        <v>2023</v>
      </c>
      <c r="D781" s="1476">
        <v>2024</v>
      </c>
      <c r="E781" s="1476">
        <v>2025</v>
      </c>
      <c r="F781" s="1476">
        <v>2026</v>
      </c>
    </row>
    <row r="782" spans="2:11" ht="9" customHeight="1" thickBot="1" x14ac:dyDescent="0.3">
      <c r="B782" s="3108"/>
      <c r="C782" s="1486" t="s">
        <v>22</v>
      </c>
      <c r="D782" s="1486" t="s">
        <v>23</v>
      </c>
      <c r="E782" s="1486" t="s">
        <v>23</v>
      </c>
      <c r="F782" s="1486" t="s">
        <v>23</v>
      </c>
    </row>
    <row r="783" spans="2:11" ht="15.75" thickBot="1" x14ac:dyDescent="0.3">
      <c r="B783" s="1491" t="s">
        <v>452</v>
      </c>
      <c r="C783" s="1492">
        <f>C784+C785+C786+C787</f>
        <v>0</v>
      </c>
      <c r="D783" s="1492">
        <f t="shared" ref="D783:F783" si="166">D784+D785+D786+D787</f>
        <v>0</v>
      </c>
      <c r="E783" s="1492">
        <f t="shared" si="166"/>
        <v>0</v>
      </c>
      <c r="F783" s="1492">
        <f t="shared" si="166"/>
        <v>0</v>
      </c>
    </row>
    <row r="784" spans="2:11" ht="15.75" thickBot="1" x14ac:dyDescent="0.3">
      <c r="B784" s="1493" t="s">
        <v>437</v>
      </c>
      <c r="C784" s="1492"/>
      <c r="D784" s="1492"/>
      <c r="E784" s="1492"/>
      <c r="F784" s="1492"/>
    </row>
    <row r="785" spans="2:6" ht="15.75" thickBot="1" x14ac:dyDescent="0.3">
      <c r="B785" s="1493" t="s">
        <v>453</v>
      </c>
      <c r="C785" s="1492"/>
      <c r="D785" s="1492"/>
      <c r="E785" s="1492"/>
      <c r="F785" s="1492"/>
    </row>
    <row r="786" spans="2:6" ht="15.75" thickBot="1" x14ac:dyDescent="0.3">
      <c r="B786" s="1493" t="s">
        <v>454</v>
      </c>
      <c r="C786" s="1492"/>
      <c r="D786" s="1492"/>
      <c r="E786" s="1492"/>
      <c r="F786" s="1492"/>
    </row>
    <row r="787" spans="2:6" ht="15.75" thickBot="1" x14ac:dyDescent="0.3">
      <c r="B787" s="1493" t="s">
        <v>455</v>
      </c>
      <c r="C787" s="1492"/>
      <c r="D787" s="1492"/>
      <c r="E787" s="1492"/>
      <c r="F787" s="1492"/>
    </row>
    <row r="788" spans="2:6" ht="15.75" thickBot="1" x14ac:dyDescent="0.3">
      <c r="B788" s="1491" t="s">
        <v>456</v>
      </c>
      <c r="C788" s="1495">
        <f>C789+C790+C791+C792</f>
        <v>0</v>
      </c>
      <c r="D788" s="1495">
        <f t="shared" ref="D788:F788" si="167">D789+D790+D791+D792</f>
        <v>0</v>
      </c>
      <c r="E788" s="1495">
        <f t="shared" si="167"/>
        <v>130000</v>
      </c>
      <c r="F788" s="1495">
        <f t="shared" si="167"/>
        <v>0</v>
      </c>
    </row>
    <row r="789" spans="2:6" ht="15.75" thickBot="1" x14ac:dyDescent="0.3">
      <c r="B789" s="1493" t="s">
        <v>437</v>
      </c>
      <c r="C789" s="1495"/>
      <c r="D789" s="1492"/>
      <c r="E789" s="1492">
        <v>130000</v>
      </c>
      <c r="F789" s="1492"/>
    </row>
    <row r="790" spans="2:6" ht="15.75" thickBot="1" x14ac:dyDescent="0.3">
      <c r="B790" s="1493" t="s">
        <v>453</v>
      </c>
      <c r="C790" s="1495"/>
      <c r="D790" s="1492"/>
      <c r="E790" s="1492"/>
      <c r="F790" s="1492"/>
    </row>
    <row r="791" spans="2:6" ht="15.75" thickBot="1" x14ac:dyDescent="0.3">
      <c r="B791" s="1493" t="s">
        <v>454</v>
      </c>
      <c r="C791" s="1495"/>
      <c r="D791" s="1492"/>
      <c r="E791" s="1492"/>
      <c r="F791" s="1492"/>
    </row>
    <row r="792" spans="2:6" ht="15.75" thickBot="1" x14ac:dyDescent="0.3">
      <c r="B792" s="1493" t="s">
        <v>455</v>
      </c>
      <c r="C792" s="1495"/>
      <c r="D792" s="1492"/>
      <c r="E792" s="1492"/>
      <c r="F792" s="1492"/>
    </row>
    <row r="793" spans="2:6" ht="15.75" thickBot="1" x14ac:dyDescent="0.3">
      <c r="B793" s="1497" t="s">
        <v>2798</v>
      </c>
      <c r="C793" s="1495">
        <f>C783+C788</f>
        <v>0</v>
      </c>
      <c r="D793" s="1495">
        <f t="shared" ref="D793:F793" si="168">D783+D788</f>
        <v>0</v>
      </c>
      <c r="E793" s="1495">
        <f t="shared" si="168"/>
        <v>130000</v>
      </c>
      <c r="F793" s="1495">
        <f t="shared" si="168"/>
        <v>0</v>
      </c>
    </row>
    <row r="794" spans="2:6" ht="45.75" thickBot="1" x14ac:dyDescent="0.3">
      <c r="B794" s="1485" t="s">
        <v>2799</v>
      </c>
      <c r="C794" s="1513" t="s">
        <v>2800</v>
      </c>
      <c r="D794" s="1514" t="s">
        <v>449</v>
      </c>
      <c r="E794" s="3130" t="s">
        <v>2801</v>
      </c>
      <c r="F794" s="3132"/>
    </row>
    <row r="795" spans="2:6" ht="28.5" customHeight="1" thickBot="1" x14ac:dyDescent="0.3">
      <c r="B795" s="1479" t="s">
        <v>427</v>
      </c>
      <c r="C795" s="3112" t="s">
        <v>2800</v>
      </c>
      <c r="D795" s="3113"/>
      <c r="E795" s="3113"/>
      <c r="F795" s="3114"/>
    </row>
    <row r="796" spans="2:6" ht="15.75" thickBot="1" x14ac:dyDescent="0.3">
      <c r="B796" s="1479" t="s">
        <v>21</v>
      </c>
      <c r="C796" s="3133" t="s">
        <v>2739</v>
      </c>
      <c r="D796" s="3134"/>
      <c r="E796" s="3134"/>
      <c r="F796" s="3135"/>
    </row>
    <row r="797" spans="2:6" ht="12.75" customHeight="1" x14ac:dyDescent="0.25">
      <c r="B797" s="3107"/>
      <c r="C797" s="1476">
        <v>2022</v>
      </c>
      <c r="D797" s="1476">
        <v>2023</v>
      </c>
      <c r="E797" s="1476">
        <v>2024</v>
      </c>
      <c r="F797" s="1476">
        <v>2025</v>
      </c>
    </row>
    <row r="798" spans="2:6" ht="9" customHeight="1" thickBot="1" x14ac:dyDescent="0.3">
      <c r="B798" s="3108"/>
      <c r="C798" s="1486" t="s">
        <v>22</v>
      </c>
      <c r="D798" s="1486" t="s">
        <v>23</v>
      </c>
      <c r="E798" s="1486" t="s">
        <v>23</v>
      </c>
      <c r="F798" s="1486" t="s">
        <v>23</v>
      </c>
    </row>
    <row r="799" spans="2:6" ht="15.75" thickBot="1" x14ac:dyDescent="0.3">
      <c r="B799" s="1479" t="s">
        <v>33</v>
      </c>
      <c r="C799" s="1479"/>
      <c r="D799" s="1477">
        <v>1</v>
      </c>
      <c r="E799" s="1477">
        <v>1</v>
      </c>
      <c r="F799" s="1479">
        <v>1</v>
      </c>
    </row>
    <row r="800" spans="2:6" ht="15.75" thickBot="1" x14ac:dyDescent="0.3">
      <c r="B800" s="1479" t="s">
        <v>431</v>
      </c>
      <c r="C800" s="1488">
        <f>C818</f>
        <v>75000</v>
      </c>
      <c r="D800" s="1488">
        <v>60000</v>
      </c>
      <c r="E800" s="1488">
        <f t="shared" ref="E800:F800" si="169">E818</f>
        <v>75000</v>
      </c>
      <c r="F800" s="1488">
        <f t="shared" si="169"/>
        <v>0</v>
      </c>
    </row>
    <row r="801" spans="2:11" ht="15.75" thickBot="1" x14ac:dyDescent="0.3">
      <c r="B801" s="1479" t="s">
        <v>432</v>
      </c>
      <c r="C801" s="1488" t="e">
        <f>C800/C799</f>
        <v>#DIV/0!</v>
      </c>
      <c r="D801" s="1488">
        <f t="shared" ref="D801:F801" si="170">D800/D799</f>
        <v>60000</v>
      </c>
      <c r="E801" s="1488">
        <f t="shared" si="170"/>
        <v>75000</v>
      </c>
      <c r="F801" s="1488">
        <f t="shared" si="170"/>
        <v>0</v>
      </c>
    </row>
    <row r="802" spans="2:11" ht="15.75" thickBot="1" x14ac:dyDescent="0.3">
      <c r="B802" s="1479" t="s">
        <v>433</v>
      </c>
      <c r="C802" s="1477" t="s">
        <v>499</v>
      </c>
      <c r="D802" s="1489" t="e">
        <f>D799/C799-1</f>
        <v>#DIV/0!</v>
      </c>
      <c r="E802" s="1489">
        <f t="shared" ref="E802:F804" si="171">E799/D799-1</f>
        <v>0</v>
      </c>
      <c r="F802" s="1489">
        <f t="shared" si="171"/>
        <v>0</v>
      </c>
      <c r="H802" s="1490"/>
      <c r="I802" s="1490"/>
      <c r="J802" s="1490"/>
      <c r="K802" s="1490"/>
    </row>
    <row r="803" spans="2:11" ht="15.75" thickBot="1" x14ac:dyDescent="0.3">
      <c r="B803" s="1479" t="s">
        <v>434</v>
      </c>
      <c r="C803" s="1477" t="s">
        <v>499</v>
      </c>
      <c r="D803" s="1489">
        <f>D800/C800-1</f>
        <v>-0.19999999999999996</v>
      </c>
      <c r="E803" s="1489">
        <f t="shared" si="171"/>
        <v>0.25</v>
      </c>
      <c r="F803" s="1489">
        <f t="shared" si="171"/>
        <v>-1</v>
      </c>
    </row>
    <row r="804" spans="2:11" ht="15.75" thickBot="1" x14ac:dyDescent="0.3">
      <c r="B804" s="1479" t="s">
        <v>47</v>
      </c>
      <c r="C804" s="1477" t="s">
        <v>499</v>
      </c>
      <c r="D804" s="1489" t="e">
        <f>D801/C801-1</f>
        <v>#DIV/0!</v>
      </c>
      <c r="E804" s="1489">
        <f t="shared" si="171"/>
        <v>0.25</v>
      </c>
      <c r="F804" s="1489">
        <f t="shared" si="171"/>
        <v>-1</v>
      </c>
    </row>
    <row r="805" spans="2:11" ht="15.75" thickBot="1" x14ac:dyDescent="0.3">
      <c r="B805" s="3136" t="s">
        <v>2802</v>
      </c>
      <c r="C805" s="3137"/>
      <c r="D805" s="3137"/>
      <c r="E805" s="3137"/>
      <c r="F805" s="3138"/>
    </row>
    <row r="806" spans="2:11" ht="12.75" customHeight="1" x14ac:dyDescent="0.25">
      <c r="B806" s="3107"/>
      <c r="C806" s="1476">
        <v>2022</v>
      </c>
      <c r="D806" s="1476">
        <v>2023</v>
      </c>
      <c r="E806" s="1476">
        <v>2024</v>
      </c>
      <c r="F806" s="1476">
        <v>2025</v>
      </c>
    </row>
    <row r="807" spans="2:11" ht="9" customHeight="1" thickBot="1" x14ac:dyDescent="0.3">
      <c r="B807" s="3108"/>
      <c r="C807" s="1486" t="s">
        <v>22</v>
      </c>
      <c r="D807" s="1486" t="s">
        <v>23</v>
      </c>
      <c r="E807" s="1486" t="s">
        <v>23</v>
      </c>
      <c r="F807" s="1486" t="s">
        <v>23</v>
      </c>
    </row>
    <row r="808" spans="2:11" ht="15.75" thickBot="1" x14ac:dyDescent="0.3">
      <c r="B808" s="1491" t="s">
        <v>452</v>
      </c>
      <c r="C808" s="1492">
        <f>C809+C810+C811+C812</f>
        <v>0</v>
      </c>
      <c r="D808" s="1492">
        <f t="shared" ref="D808:F808" si="172">D809+D810+D811+D812</f>
        <v>0</v>
      </c>
      <c r="E808" s="1492">
        <f t="shared" si="172"/>
        <v>0</v>
      </c>
      <c r="F808" s="1492">
        <f t="shared" si="172"/>
        <v>0</v>
      </c>
    </row>
    <row r="809" spans="2:11" ht="15.75" thickBot="1" x14ac:dyDescent="0.3">
      <c r="B809" s="1493" t="s">
        <v>437</v>
      </c>
      <c r="C809" s="1492"/>
      <c r="D809" s="1492"/>
      <c r="E809" s="1492"/>
      <c r="F809" s="1492"/>
    </row>
    <row r="810" spans="2:11" ht="15.75" thickBot="1" x14ac:dyDescent="0.3">
      <c r="B810" s="1493" t="s">
        <v>453</v>
      </c>
      <c r="C810" s="1492"/>
      <c r="D810" s="1492"/>
      <c r="E810" s="1492"/>
      <c r="F810" s="1492"/>
    </row>
    <row r="811" spans="2:11" ht="15.75" thickBot="1" x14ac:dyDescent="0.3">
      <c r="B811" s="1493" t="s">
        <v>454</v>
      </c>
      <c r="C811" s="1492"/>
      <c r="D811" s="1492"/>
      <c r="E811" s="1492"/>
      <c r="F811" s="1492"/>
    </row>
    <row r="812" spans="2:11" ht="15.75" thickBot="1" x14ac:dyDescent="0.3">
      <c r="B812" s="1493" t="s">
        <v>455</v>
      </c>
      <c r="C812" s="1492"/>
      <c r="D812" s="1492"/>
      <c r="E812" s="1492"/>
      <c r="F812" s="1492"/>
    </row>
    <row r="813" spans="2:11" ht="15.75" thickBot="1" x14ac:dyDescent="0.3">
      <c r="B813" s="1491" t="s">
        <v>456</v>
      </c>
      <c r="C813" s="1495">
        <f>C814+C815+C816+C817</f>
        <v>75000</v>
      </c>
      <c r="D813" s="1495">
        <f t="shared" ref="D813:F813" si="173">D814+D815+D816+D817</f>
        <v>60000</v>
      </c>
      <c r="E813" s="1495">
        <f t="shared" si="173"/>
        <v>75000</v>
      </c>
      <c r="F813" s="1495">
        <f t="shared" si="173"/>
        <v>0</v>
      </c>
    </row>
    <row r="814" spans="2:11" ht="15.75" thickBot="1" x14ac:dyDescent="0.3">
      <c r="B814" s="1493" t="s">
        <v>437</v>
      </c>
      <c r="C814" s="1495">
        <v>75000</v>
      </c>
      <c r="D814" s="1492">
        <v>60000</v>
      </c>
      <c r="E814" s="1492">
        <v>75000</v>
      </c>
      <c r="F814" s="1492"/>
    </row>
    <row r="815" spans="2:11" ht="15.75" thickBot="1" x14ac:dyDescent="0.3">
      <c r="B815" s="1493" t="s">
        <v>453</v>
      </c>
      <c r="C815" s="1495"/>
      <c r="D815" s="1492"/>
      <c r="E815" s="1492"/>
      <c r="F815" s="1492"/>
    </row>
    <row r="816" spans="2:11" ht="15.75" thickBot="1" x14ac:dyDescent="0.3">
      <c r="B816" s="1493" t="s">
        <v>454</v>
      </c>
      <c r="C816" s="1495"/>
      <c r="D816" s="1492"/>
      <c r="E816" s="1492"/>
      <c r="F816" s="1492"/>
    </row>
    <row r="817" spans="2:11" ht="15.75" thickBot="1" x14ac:dyDescent="0.3">
      <c r="B817" s="1493" t="s">
        <v>455</v>
      </c>
      <c r="C817" s="1495"/>
      <c r="D817" s="1492"/>
      <c r="E817" s="1492"/>
      <c r="F817" s="1492"/>
    </row>
    <row r="818" spans="2:11" ht="15.75" thickBot="1" x14ac:dyDescent="0.3">
      <c r="B818" s="1497" t="s">
        <v>2803</v>
      </c>
      <c r="C818" s="1495">
        <f>C808+C813</f>
        <v>75000</v>
      </c>
      <c r="D818" s="1495">
        <f t="shared" ref="D818:F818" si="174">D808+D813</f>
        <v>60000</v>
      </c>
      <c r="E818" s="1495">
        <f t="shared" si="174"/>
        <v>75000</v>
      </c>
      <c r="F818" s="1495">
        <f t="shared" si="174"/>
        <v>0</v>
      </c>
    </row>
    <row r="819" spans="2:11" ht="34.5" thickBot="1" x14ac:dyDescent="0.3">
      <c r="B819" s="1485" t="s">
        <v>2804</v>
      </c>
      <c r="C819" s="1513" t="s">
        <v>2805</v>
      </c>
      <c r="D819" s="1514" t="s">
        <v>449</v>
      </c>
      <c r="E819" s="1516"/>
      <c r="F819" s="1517" t="s">
        <v>2806</v>
      </c>
    </row>
    <row r="820" spans="2:11" ht="28.5" customHeight="1" thickBot="1" x14ac:dyDescent="0.3">
      <c r="B820" s="1479" t="s">
        <v>427</v>
      </c>
      <c r="C820" s="3112" t="s">
        <v>2807</v>
      </c>
      <c r="D820" s="3113"/>
      <c r="E820" s="3113"/>
      <c r="F820" s="3114"/>
    </row>
    <row r="821" spans="2:11" ht="15.75" thickBot="1" x14ac:dyDescent="0.3">
      <c r="B821" s="1479" t="s">
        <v>21</v>
      </c>
      <c r="C821" s="3133" t="s">
        <v>2739</v>
      </c>
      <c r="D821" s="3134"/>
      <c r="E821" s="3134"/>
      <c r="F821" s="3135"/>
    </row>
    <row r="822" spans="2:11" ht="12.75" customHeight="1" x14ac:dyDescent="0.25">
      <c r="B822" s="3107"/>
      <c r="C822" s="1476">
        <v>2023</v>
      </c>
      <c r="D822" s="1476">
        <v>2024</v>
      </c>
      <c r="E822" s="1476">
        <v>2025</v>
      </c>
      <c r="F822" s="1476">
        <v>2026</v>
      </c>
    </row>
    <row r="823" spans="2:11" ht="9" customHeight="1" thickBot="1" x14ac:dyDescent="0.3">
      <c r="B823" s="3108"/>
      <c r="C823" s="1486" t="s">
        <v>22</v>
      </c>
      <c r="D823" s="1486" t="s">
        <v>23</v>
      </c>
      <c r="E823" s="1486" t="s">
        <v>23</v>
      </c>
      <c r="F823" s="1486" t="s">
        <v>23</v>
      </c>
    </row>
    <row r="824" spans="2:11" ht="15.75" thickBot="1" x14ac:dyDescent="0.3">
      <c r="B824" s="1479" t="s">
        <v>33</v>
      </c>
      <c r="C824" s="1479">
        <v>1</v>
      </c>
      <c r="D824" s="1477">
        <v>1</v>
      </c>
      <c r="E824" s="1477">
        <v>1</v>
      </c>
      <c r="F824" s="1479"/>
    </row>
    <row r="825" spans="2:11" ht="15.75" thickBot="1" x14ac:dyDescent="0.3">
      <c r="B825" s="1479" t="s">
        <v>431</v>
      </c>
      <c r="C825" s="1488">
        <v>35000</v>
      </c>
      <c r="D825" s="1488">
        <f t="shared" ref="D825:F825" si="175">D843</f>
        <v>55000</v>
      </c>
      <c r="E825" s="1488">
        <f>E843</f>
        <v>0</v>
      </c>
      <c r="F825" s="1488">
        <f t="shared" si="175"/>
        <v>0</v>
      </c>
    </row>
    <row r="826" spans="2:11" ht="15.75" thickBot="1" x14ac:dyDescent="0.3">
      <c r="B826" s="1479" t="s">
        <v>432</v>
      </c>
      <c r="C826" s="1488">
        <f>C825/C824</f>
        <v>35000</v>
      </c>
      <c r="D826" s="1488">
        <f t="shared" ref="D826:F826" si="176">D825/D824</f>
        <v>55000</v>
      </c>
      <c r="E826" s="1488">
        <f t="shared" si="176"/>
        <v>0</v>
      </c>
      <c r="F826" s="1488" t="e">
        <f t="shared" si="176"/>
        <v>#DIV/0!</v>
      </c>
    </row>
    <row r="827" spans="2:11" ht="15.75" thickBot="1" x14ac:dyDescent="0.3">
      <c r="B827" s="1479" t="s">
        <v>433</v>
      </c>
      <c r="C827" s="1477" t="s">
        <v>499</v>
      </c>
      <c r="D827" s="1489">
        <f>D824/C824-1</f>
        <v>0</v>
      </c>
      <c r="E827" s="1489">
        <f t="shared" ref="E827:F829" si="177">E824/D824-1</f>
        <v>0</v>
      </c>
      <c r="F827" s="1489">
        <f t="shared" si="177"/>
        <v>-1</v>
      </c>
      <c r="H827" s="1490"/>
      <c r="I827" s="1490"/>
      <c r="J827" s="1490"/>
      <c r="K827" s="1490"/>
    </row>
    <row r="828" spans="2:11" ht="15.75" thickBot="1" x14ac:dyDescent="0.3">
      <c r="B828" s="1479" t="s">
        <v>434</v>
      </c>
      <c r="C828" s="1477" t="s">
        <v>499</v>
      </c>
      <c r="D828" s="1489">
        <f>D825/C825-1</f>
        <v>0.5714285714285714</v>
      </c>
      <c r="E828" s="1489">
        <f t="shared" si="177"/>
        <v>-1</v>
      </c>
      <c r="F828" s="1489" t="e">
        <f t="shared" si="177"/>
        <v>#DIV/0!</v>
      </c>
    </row>
    <row r="829" spans="2:11" ht="15.75" thickBot="1" x14ac:dyDescent="0.3">
      <c r="B829" s="1479" t="s">
        <v>47</v>
      </c>
      <c r="C829" s="1477" t="s">
        <v>499</v>
      </c>
      <c r="D829" s="1489">
        <f>D826/C826-1</f>
        <v>0.5714285714285714</v>
      </c>
      <c r="E829" s="1489">
        <f t="shared" si="177"/>
        <v>-1</v>
      </c>
      <c r="F829" s="1489" t="e">
        <f t="shared" si="177"/>
        <v>#DIV/0!</v>
      </c>
    </row>
    <row r="830" spans="2:11" ht="15.75" thickBot="1" x14ac:dyDescent="0.3">
      <c r="B830" s="3136" t="s">
        <v>2808</v>
      </c>
      <c r="C830" s="3137"/>
      <c r="D830" s="3137"/>
      <c r="E830" s="3137"/>
      <c r="F830" s="3138"/>
    </row>
    <row r="831" spans="2:11" ht="12.75" customHeight="1" x14ac:dyDescent="0.25">
      <c r="B831" s="3107"/>
      <c r="C831" s="1476">
        <v>2023</v>
      </c>
      <c r="D831" s="1476">
        <v>2024</v>
      </c>
      <c r="E831" s="1476">
        <v>2025</v>
      </c>
      <c r="F831" s="1476">
        <v>2026</v>
      </c>
    </row>
    <row r="832" spans="2:11" ht="9" customHeight="1" thickBot="1" x14ac:dyDescent="0.3">
      <c r="B832" s="3108"/>
      <c r="C832" s="1486" t="s">
        <v>22</v>
      </c>
      <c r="D832" s="1486" t="s">
        <v>23</v>
      </c>
      <c r="E832" s="1486" t="s">
        <v>23</v>
      </c>
      <c r="F832" s="1486" t="s">
        <v>23</v>
      </c>
    </row>
    <row r="833" spans="2:6" ht="15.75" thickBot="1" x14ac:dyDescent="0.3">
      <c r="B833" s="1491" t="s">
        <v>452</v>
      </c>
      <c r="C833" s="1492">
        <f>C834+C835+C836+C837</f>
        <v>0</v>
      </c>
      <c r="D833" s="1492">
        <f t="shared" ref="D833:F833" si="178">D834+D835+D836+D837</f>
        <v>0</v>
      </c>
      <c r="E833" s="1492">
        <f t="shared" si="178"/>
        <v>0</v>
      </c>
      <c r="F833" s="1492">
        <f t="shared" si="178"/>
        <v>0</v>
      </c>
    </row>
    <row r="834" spans="2:6" ht="15.75" thickBot="1" x14ac:dyDescent="0.3">
      <c r="B834" s="1493" t="s">
        <v>437</v>
      </c>
      <c r="C834" s="1492"/>
      <c r="D834" s="1492"/>
      <c r="E834" s="1492"/>
      <c r="F834" s="1492"/>
    </row>
    <row r="835" spans="2:6" ht="15.75" thickBot="1" x14ac:dyDescent="0.3">
      <c r="B835" s="1493" t="s">
        <v>453</v>
      </c>
      <c r="C835" s="1492"/>
      <c r="D835" s="1492"/>
      <c r="E835" s="1492"/>
      <c r="F835" s="1492"/>
    </row>
    <row r="836" spans="2:6" ht="15.75" thickBot="1" x14ac:dyDescent="0.3">
      <c r="B836" s="1493" t="s">
        <v>454</v>
      </c>
      <c r="C836" s="1492"/>
      <c r="D836" s="1492"/>
      <c r="E836" s="1492"/>
      <c r="F836" s="1492"/>
    </row>
    <row r="837" spans="2:6" ht="15.75" thickBot="1" x14ac:dyDescent="0.3">
      <c r="B837" s="1493" t="s">
        <v>455</v>
      </c>
      <c r="C837" s="1492"/>
      <c r="D837" s="1492"/>
      <c r="E837" s="1492"/>
      <c r="F837" s="1492"/>
    </row>
    <row r="838" spans="2:6" ht="15.75" thickBot="1" x14ac:dyDescent="0.3">
      <c r="B838" s="1491" t="s">
        <v>456</v>
      </c>
      <c r="C838" s="1495">
        <f>C839+C840+C841+C842</f>
        <v>35000</v>
      </c>
      <c r="D838" s="1495">
        <f t="shared" ref="D838:F838" si="179">D839+D840+D841+D842</f>
        <v>55000</v>
      </c>
      <c r="E838" s="1495">
        <f>E839+E840+E841+E842</f>
        <v>0</v>
      </c>
      <c r="F838" s="1495">
        <f t="shared" si="179"/>
        <v>0</v>
      </c>
    </row>
    <row r="839" spans="2:6" ht="15.75" thickBot="1" x14ac:dyDescent="0.3">
      <c r="B839" s="1493" t="s">
        <v>437</v>
      </c>
      <c r="C839" s="1495">
        <v>35000</v>
      </c>
      <c r="D839" s="1492">
        <v>55000</v>
      </c>
      <c r="E839" s="1492"/>
      <c r="F839" s="1492"/>
    </row>
    <row r="840" spans="2:6" ht="15.75" thickBot="1" x14ac:dyDescent="0.3">
      <c r="B840" s="1493" t="s">
        <v>453</v>
      </c>
      <c r="C840" s="1495"/>
      <c r="D840" s="1492"/>
      <c r="E840" s="1492"/>
      <c r="F840" s="1492"/>
    </row>
    <row r="841" spans="2:6" ht="15.75" thickBot="1" x14ac:dyDescent="0.3">
      <c r="B841" s="1493" t="s">
        <v>454</v>
      </c>
      <c r="C841" s="1495"/>
      <c r="D841" s="1492"/>
      <c r="E841" s="1492"/>
      <c r="F841" s="1492"/>
    </row>
    <row r="842" spans="2:6" ht="15.75" thickBot="1" x14ac:dyDescent="0.3">
      <c r="B842" s="1493" t="s">
        <v>455</v>
      </c>
      <c r="C842" s="1495"/>
      <c r="D842" s="1492"/>
      <c r="E842" s="1492"/>
      <c r="F842" s="1492"/>
    </row>
    <row r="843" spans="2:6" ht="15.75" thickBot="1" x14ac:dyDescent="0.3">
      <c r="B843" s="1497" t="s">
        <v>2809</v>
      </c>
      <c r="C843" s="1495">
        <f>C833+C838</f>
        <v>35000</v>
      </c>
      <c r="D843" s="1495">
        <f t="shared" ref="D843:F843" si="180">D833+D838</f>
        <v>55000</v>
      </c>
      <c r="E843" s="1495">
        <f t="shared" si="180"/>
        <v>0</v>
      </c>
      <c r="F843" s="1495">
        <f t="shared" si="180"/>
        <v>0</v>
      </c>
    </row>
    <row r="844" spans="2:6" ht="45.75" thickBot="1" x14ac:dyDescent="0.3">
      <c r="B844" s="1485" t="s">
        <v>2810</v>
      </c>
      <c r="C844" s="1513" t="s">
        <v>2811</v>
      </c>
      <c r="D844" s="1514" t="s">
        <v>449</v>
      </c>
      <c r="E844" s="3130" t="s">
        <v>2812</v>
      </c>
      <c r="F844" s="3132"/>
    </row>
    <row r="845" spans="2:6" ht="28.5" customHeight="1" thickBot="1" x14ac:dyDescent="0.3">
      <c r="B845" s="1479" t="s">
        <v>427</v>
      </c>
      <c r="C845" s="3112" t="s">
        <v>2811</v>
      </c>
      <c r="D845" s="3113"/>
      <c r="E845" s="3113"/>
      <c r="F845" s="3114"/>
    </row>
    <row r="846" spans="2:6" ht="15.75" thickBot="1" x14ac:dyDescent="0.3">
      <c r="B846" s="1479" t="s">
        <v>21</v>
      </c>
      <c r="C846" s="3133" t="s">
        <v>2739</v>
      </c>
      <c r="D846" s="3134"/>
      <c r="E846" s="3134"/>
      <c r="F846" s="3135"/>
    </row>
    <row r="847" spans="2:6" ht="12.75" customHeight="1" x14ac:dyDescent="0.25">
      <c r="B847" s="3107"/>
      <c r="C847" s="1476">
        <v>2023</v>
      </c>
      <c r="D847" s="1476">
        <v>2024</v>
      </c>
      <c r="E847" s="1476">
        <v>2025</v>
      </c>
      <c r="F847" s="1476">
        <v>2026</v>
      </c>
    </row>
    <row r="848" spans="2:6" ht="9" customHeight="1" thickBot="1" x14ac:dyDescent="0.3">
      <c r="B848" s="3108"/>
      <c r="C848" s="1486" t="s">
        <v>22</v>
      </c>
      <c r="D848" s="1486" t="s">
        <v>23</v>
      </c>
      <c r="E848" s="1486" t="s">
        <v>23</v>
      </c>
      <c r="F848" s="1486" t="s">
        <v>23</v>
      </c>
    </row>
    <row r="849" spans="2:11" ht="15.75" thickBot="1" x14ac:dyDescent="0.3">
      <c r="B849" s="1479" t="s">
        <v>33</v>
      </c>
      <c r="C849" s="1479">
        <v>1</v>
      </c>
      <c r="D849" s="1477">
        <v>1</v>
      </c>
      <c r="E849" s="1477">
        <v>1</v>
      </c>
      <c r="F849" s="1477">
        <v>1</v>
      </c>
    </row>
    <row r="850" spans="2:11" ht="15.75" thickBot="1" x14ac:dyDescent="0.3">
      <c r="B850" s="1479" t="s">
        <v>431</v>
      </c>
      <c r="C850" s="1488">
        <f>C868</f>
        <v>72516</v>
      </c>
      <c r="D850" s="1488">
        <f t="shared" ref="D850:F850" si="181">D868</f>
        <v>64284</v>
      </c>
      <c r="E850" s="1488">
        <f t="shared" si="181"/>
        <v>0</v>
      </c>
      <c r="F850" s="1488">
        <f t="shared" si="181"/>
        <v>0</v>
      </c>
    </row>
    <row r="851" spans="2:11" ht="15.75" thickBot="1" x14ac:dyDescent="0.3">
      <c r="B851" s="1479" t="s">
        <v>432</v>
      </c>
      <c r="C851" s="1488">
        <f>C850/C849</f>
        <v>72516</v>
      </c>
      <c r="D851" s="1488">
        <f t="shared" ref="D851:F851" si="182">D850/D849</f>
        <v>64284</v>
      </c>
      <c r="E851" s="1488">
        <f t="shared" si="182"/>
        <v>0</v>
      </c>
      <c r="F851" s="1488">
        <f t="shared" si="182"/>
        <v>0</v>
      </c>
    </row>
    <row r="852" spans="2:11" ht="15.75" thickBot="1" x14ac:dyDescent="0.3">
      <c r="B852" s="1479" t="s">
        <v>433</v>
      </c>
      <c r="C852" s="1477" t="s">
        <v>499</v>
      </c>
      <c r="D852" s="1489">
        <f>D849/C849-1</f>
        <v>0</v>
      </c>
      <c r="E852" s="1489">
        <f t="shared" ref="E852:F854" si="183">E849/D849-1</f>
        <v>0</v>
      </c>
      <c r="F852" s="1489">
        <f t="shared" si="183"/>
        <v>0</v>
      </c>
      <c r="H852" s="1490"/>
      <c r="I852" s="1490"/>
      <c r="J852" s="1490"/>
      <c r="K852" s="1490"/>
    </row>
    <row r="853" spans="2:11" ht="15.75" thickBot="1" x14ac:dyDescent="0.3">
      <c r="B853" s="1479" t="s">
        <v>434</v>
      </c>
      <c r="C853" s="1477" t="s">
        <v>499</v>
      </c>
      <c r="D853" s="1489">
        <f>D850/C850-1</f>
        <v>-0.11351977494621879</v>
      </c>
      <c r="E853" s="1489">
        <f t="shared" si="183"/>
        <v>-1</v>
      </c>
      <c r="F853" s="1489" t="e">
        <f t="shared" si="183"/>
        <v>#DIV/0!</v>
      </c>
    </row>
    <row r="854" spans="2:11" ht="15.75" thickBot="1" x14ac:dyDescent="0.3">
      <c r="B854" s="1479" t="s">
        <v>47</v>
      </c>
      <c r="C854" s="1477" t="s">
        <v>499</v>
      </c>
      <c r="D854" s="1489">
        <f>D851/C851-1</f>
        <v>-0.11351977494621879</v>
      </c>
      <c r="E854" s="1489">
        <f t="shared" si="183"/>
        <v>-1</v>
      </c>
      <c r="F854" s="1489" t="e">
        <f t="shared" si="183"/>
        <v>#DIV/0!</v>
      </c>
    </row>
    <row r="855" spans="2:11" ht="15.75" thickBot="1" x14ac:dyDescent="0.3">
      <c r="B855" s="3136" t="s">
        <v>2813</v>
      </c>
      <c r="C855" s="3137"/>
      <c r="D855" s="3137"/>
      <c r="E855" s="3137"/>
      <c r="F855" s="3138"/>
    </row>
    <row r="856" spans="2:11" ht="12.75" customHeight="1" x14ac:dyDescent="0.25">
      <c r="B856" s="3107"/>
      <c r="C856" s="1476">
        <v>2023</v>
      </c>
      <c r="D856" s="1476">
        <v>2024</v>
      </c>
      <c r="E856" s="1476">
        <v>2025</v>
      </c>
      <c r="F856" s="1476">
        <v>2026</v>
      </c>
    </row>
    <row r="857" spans="2:11" ht="9" customHeight="1" thickBot="1" x14ac:dyDescent="0.3">
      <c r="B857" s="3108"/>
      <c r="C857" s="1486" t="s">
        <v>22</v>
      </c>
      <c r="D857" s="1486" t="s">
        <v>23</v>
      </c>
      <c r="E857" s="1486" t="s">
        <v>23</v>
      </c>
      <c r="F857" s="1486" t="s">
        <v>23</v>
      </c>
    </row>
    <row r="858" spans="2:11" ht="15.75" thickBot="1" x14ac:dyDescent="0.3">
      <c r="B858" s="1491" t="s">
        <v>452</v>
      </c>
      <c r="C858" s="1492">
        <f>C859+C860+C861+C862</f>
        <v>0</v>
      </c>
      <c r="D858" s="1492">
        <f t="shared" ref="D858:F858" si="184">D859+D860+D861+D862</f>
        <v>0</v>
      </c>
      <c r="E858" s="1492">
        <f t="shared" si="184"/>
        <v>0</v>
      </c>
      <c r="F858" s="1492">
        <f t="shared" si="184"/>
        <v>0</v>
      </c>
    </row>
    <row r="859" spans="2:11" ht="15.75" thickBot="1" x14ac:dyDescent="0.3">
      <c r="B859" s="1493" t="s">
        <v>437</v>
      </c>
      <c r="C859" s="1492"/>
      <c r="D859" s="1492"/>
      <c r="E859" s="1492"/>
      <c r="F859" s="1492"/>
    </row>
    <row r="860" spans="2:11" ht="15.75" thickBot="1" x14ac:dyDescent="0.3">
      <c r="B860" s="1493" t="s">
        <v>453</v>
      </c>
      <c r="C860" s="1492"/>
      <c r="D860" s="1492"/>
      <c r="E860" s="1492"/>
      <c r="F860" s="1492"/>
    </row>
    <row r="861" spans="2:11" ht="15.75" thickBot="1" x14ac:dyDescent="0.3">
      <c r="B861" s="1493" t="s">
        <v>454</v>
      </c>
      <c r="C861" s="1492"/>
      <c r="D861" s="1492"/>
      <c r="E861" s="1492"/>
      <c r="F861" s="1492"/>
    </row>
    <row r="862" spans="2:11" ht="15.75" thickBot="1" x14ac:dyDescent="0.3">
      <c r="B862" s="1493" t="s">
        <v>455</v>
      </c>
      <c r="C862" s="1492"/>
      <c r="D862" s="1492"/>
      <c r="E862" s="1492"/>
      <c r="F862" s="1492"/>
    </row>
    <row r="863" spans="2:11" ht="15.75" thickBot="1" x14ac:dyDescent="0.3">
      <c r="B863" s="1491" t="s">
        <v>456</v>
      </c>
      <c r="C863" s="1495">
        <f>C864+C865+C866+C867</f>
        <v>72516</v>
      </c>
      <c r="D863" s="1495">
        <f t="shared" ref="D863:F863" si="185">D864+D865+D866+D867</f>
        <v>64284</v>
      </c>
      <c r="E863" s="1495">
        <f t="shared" si="185"/>
        <v>0</v>
      </c>
      <c r="F863" s="1495">
        <f t="shared" si="185"/>
        <v>0</v>
      </c>
    </row>
    <row r="864" spans="2:11" ht="15.75" thickBot="1" x14ac:dyDescent="0.3">
      <c r="B864" s="1493" t="s">
        <v>437</v>
      </c>
      <c r="C864" s="1495">
        <v>72516</v>
      </c>
      <c r="D864" s="1492">
        <v>64284</v>
      </c>
      <c r="E864" s="1492"/>
      <c r="F864" s="1492"/>
    </row>
    <row r="865" spans="2:11" ht="15.75" thickBot="1" x14ac:dyDescent="0.3">
      <c r="B865" s="1493" t="s">
        <v>453</v>
      </c>
      <c r="C865" s="1495"/>
      <c r="D865" s="1492"/>
      <c r="E865" s="1492"/>
      <c r="F865" s="1492"/>
    </row>
    <row r="866" spans="2:11" ht="15.75" thickBot="1" x14ac:dyDescent="0.3">
      <c r="B866" s="1493" t="s">
        <v>454</v>
      </c>
      <c r="C866" s="1495"/>
      <c r="D866" s="1492"/>
      <c r="E866" s="1492"/>
      <c r="F866" s="1492"/>
    </row>
    <row r="867" spans="2:11" ht="15.75" thickBot="1" x14ac:dyDescent="0.3">
      <c r="B867" s="1493" t="s">
        <v>455</v>
      </c>
      <c r="C867" s="1495"/>
      <c r="D867" s="1492"/>
      <c r="E867" s="1492"/>
      <c r="F867" s="1492"/>
    </row>
    <row r="868" spans="2:11" ht="15.75" thickBot="1" x14ac:dyDescent="0.3">
      <c r="B868" s="1497" t="s">
        <v>2814</v>
      </c>
      <c r="C868" s="1495">
        <f>C858+C863</f>
        <v>72516</v>
      </c>
      <c r="D868" s="1495">
        <f t="shared" ref="D868:F868" si="186">D858+D863</f>
        <v>64284</v>
      </c>
      <c r="E868" s="1495">
        <f t="shared" si="186"/>
        <v>0</v>
      </c>
      <c r="F868" s="1495">
        <f t="shared" si="186"/>
        <v>0</v>
      </c>
    </row>
    <row r="869" spans="2:11" ht="25.5" hidden="1" customHeight="1" thickBot="1" x14ac:dyDescent="0.3">
      <c r="B869" s="1508" t="s">
        <v>458</v>
      </c>
      <c r="C869" s="3152"/>
      <c r="D869" s="3154"/>
      <c r="E869" s="3154"/>
      <c r="F869" s="3155"/>
    </row>
    <row r="870" spans="2:11" ht="34.5" hidden="1" thickBot="1" x14ac:dyDescent="0.3">
      <c r="B870" s="1485" t="s">
        <v>447</v>
      </c>
      <c r="C870" s="1254"/>
      <c r="D870" s="1252" t="s">
        <v>449</v>
      </c>
      <c r="E870" s="1840"/>
      <c r="F870" s="1842"/>
    </row>
    <row r="871" spans="2:11" ht="17.25" hidden="1" customHeight="1" thickBot="1" x14ac:dyDescent="0.3">
      <c r="B871" s="1479" t="s">
        <v>427</v>
      </c>
      <c r="C871" s="1810"/>
      <c r="D871" s="1787"/>
      <c r="E871" s="1787"/>
      <c r="F871" s="1835"/>
    </row>
    <row r="872" spans="2:11" ht="15.75" hidden="1" thickBot="1" x14ac:dyDescent="0.3">
      <c r="B872" s="1479" t="s">
        <v>21</v>
      </c>
      <c r="C872" s="1802"/>
      <c r="D872" s="1803"/>
      <c r="E872" s="1803"/>
      <c r="F872" s="1851"/>
    </row>
    <row r="873" spans="2:11" ht="12.75" hidden="1" customHeight="1" thickBot="1" x14ac:dyDescent="0.3">
      <c r="B873" s="3107"/>
      <c r="C873" s="1476">
        <v>2022</v>
      </c>
      <c r="D873" s="1476">
        <v>2023</v>
      </c>
      <c r="E873" s="1476">
        <v>2024</v>
      </c>
      <c r="F873" s="1476">
        <v>2025</v>
      </c>
    </row>
    <row r="874" spans="2:11" ht="9" hidden="1" customHeight="1" thickBot="1" x14ac:dyDescent="0.3">
      <c r="B874" s="3108"/>
      <c r="C874" s="1486" t="s">
        <v>22</v>
      </c>
      <c r="D874" s="1486" t="s">
        <v>23</v>
      </c>
      <c r="E874" s="1486" t="s">
        <v>23</v>
      </c>
      <c r="F874" s="1486" t="s">
        <v>23</v>
      </c>
    </row>
    <row r="875" spans="2:11" ht="15.75" hidden="1" thickBot="1" x14ac:dyDescent="0.3">
      <c r="B875" s="1479" t="s">
        <v>33</v>
      </c>
      <c r="C875" s="1479"/>
      <c r="D875" s="1477"/>
      <c r="E875" s="1477"/>
      <c r="F875" s="1479"/>
    </row>
    <row r="876" spans="2:11" ht="15.75" hidden="1" thickBot="1" x14ac:dyDescent="0.3">
      <c r="B876" s="1479" t="s">
        <v>431</v>
      </c>
      <c r="C876" s="1488">
        <f>C894</f>
        <v>0</v>
      </c>
      <c r="D876" s="1488">
        <f t="shared" ref="D876:F876" si="187">D894</f>
        <v>0</v>
      </c>
      <c r="E876" s="1488">
        <f t="shared" si="187"/>
        <v>0</v>
      </c>
      <c r="F876" s="1488">
        <f t="shared" si="187"/>
        <v>0</v>
      </c>
    </row>
    <row r="877" spans="2:11" ht="15.75" hidden="1" thickBot="1" x14ac:dyDescent="0.3">
      <c r="B877" s="1479" t="s">
        <v>432</v>
      </c>
      <c r="C877" s="1488" t="e">
        <f>C876/C875</f>
        <v>#DIV/0!</v>
      </c>
      <c r="D877" s="1488" t="e">
        <f t="shared" ref="D877:F877" si="188">D876/D875</f>
        <v>#DIV/0!</v>
      </c>
      <c r="E877" s="1488" t="e">
        <f t="shared" si="188"/>
        <v>#DIV/0!</v>
      </c>
      <c r="F877" s="1488" t="e">
        <f t="shared" si="188"/>
        <v>#DIV/0!</v>
      </c>
    </row>
    <row r="878" spans="2:11" ht="15.75" hidden="1" thickBot="1" x14ac:dyDescent="0.3">
      <c r="B878" s="1479" t="s">
        <v>433</v>
      </c>
      <c r="C878" s="1477" t="s">
        <v>499</v>
      </c>
      <c r="D878" s="1489" t="e">
        <f>D875/C875-1</f>
        <v>#DIV/0!</v>
      </c>
      <c r="E878" s="1489" t="e">
        <f t="shared" ref="E878:F880" si="189">E875/D875-1</f>
        <v>#DIV/0!</v>
      </c>
      <c r="F878" s="1489" t="e">
        <f t="shared" si="189"/>
        <v>#DIV/0!</v>
      </c>
      <c r="H878" s="1490"/>
      <c r="I878" s="1490"/>
      <c r="J878" s="1490"/>
      <c r="K878" s="1490"/>
    </row>
    <row r="879" spans="2:11" ht="15.75" hidden="1" thickBot="1" x14ac:dyDescent="0.3">
      <c r="B879" s="1479" t="s">
        <v>434</v>
      </c>
      <c r="C879" s="1477" t="s">
        <v>499</v>
      </c>
      <c r="D879" s="1489" t="e">
        <f>D876/C876-1</f>
        <v>#DIV/0!</v>
      </c>
      <c r="E879" s="1489" t="e">
        <f t="shared" si="189"/>
        <v>#DIV/0!</v>
      </c>
      <c r="F879" s="1489" t="e">
        <f t="shared" si="189"/>
        <v>#DIV/0!</v>
      </c>
    </row>
    <row r="880" spans="2:11" ht="15.75" hidden="1" thickBot="1" x14ac:dyDescent="0.3">
      <c r="B880" s="1479" t="s">
        <v>47</v>
      </c>
      <c r="C880" s="1477" t="s">
        <v>499</v>
      </c>
      <c r="D880" s="1489" t="e">
        <f>D877/C877-1</f>
        <v>#DIV/0!</v>
      </c>
      <c r="E880" s="1489" t="e">
        <f t="shared" si="189"/>
        <v>#DIV/0!</v>
      </c>
      <c r="F880" s="1489" t="e">
        <f t="shared" si="189"/>
        <v>#DIV/0!</v>
      </c>
    </row>
    <row r="881" spans="2:11" ht="15.75" hidden="1" thickBot="1" x14ac:dyDescent="0.3">
      <c r="B881" s="3136" t="s">
        <v>594</v>
      </c>
      <c r="C881" s="3137"/>
      <c r="D881" s="3137"/>
      <c r="E881" s="3137"/>
      <c r="F881" s="3138"/>
    </row>
    <row r="882" spans="2:11" ht="12.75" hidden="1" customHeight="1" thickBot="1" x14ac:dyDescent="0.3">
      <c r="B882" s="3107"/>
      <c r="C882" s="1476">
        <v>2022</v>
      </c>
      <c r="D882" s="1476">
        <v>2023</v>
      </c>
      <c r="E882" s="1476">
        <v>2024</v>
      </c>
      <c r="F882" s="1476">
        <v>2025</v>
      </c>
    </row>
    <row r="883" spans="2:11" ht="9" hidden="1" customHeight="1" thickBot="1" x14ac:dyDescent="0.3">
      <c r="B883" s="3108"/>
      <c r="C883" s="1486" t="s">
        <v>22</v>
      </c>
      <c r="D883" s="1486" t="s">
        <v>23</v>
      </c>
      <c r="E883" s="1486" t="s">
        <v>23</v>
      </c>
      <c r="F883" s="1486" t="s">
        <v>23</v>
      </c>
    </row>
    <row r="884" spans="2:11" ht="15.75" hidden="1" thickBot="1" x14ac:dyDescent="0.3">
      <c r="B884" s="1491" t="s">
        <v>452</v>
      </c>
      <c r="C884" s="1492">
        <f>C885+C886+C887+C888</f>
        <v>0</v>
      </c>
      <c r="D884" s="1492">
        <f t="shared" ref="D884:F884" si="190">D885+D886+D887+D888</f>
        <v>0</v>
      </c>
      <c r="E884" s="1492">
        <f t="shared" si="190"/>
        <v>0</v>
      </c>
      <c r="F884" s="1492">
        <f t="shared" si="190"/>
        <v>0</v>
      </c>
    </row>
    <row r="885" spans="2:11" ht="15.75" hidden="1" thickBot="1" x14ac:dyDescent="0.3">
      <c r="B885" s="1493" t="s">
        <v>437</v>
      </c>
      <c r="C885" s="1492"/>
      <c r="D885" s="1492"/>
      <c r="E885" s="1492"/>
      <c r="F885" s="1492"/>
    </row>
    <row r="886" spans="2:11" ht="15.75" hidden="1" thickBot="1" x14ac:dyDescent="0.3">
      <c r="B886" s="1493" t="s">
        <v>453</v>
      </c>
      <c r="C886" s="1492"/>
      <c r="D886" s="1492"/>
      <c r="E886" s="1492"/>
      <c r="F886" s="1492"/>
    </row>
    <row r="887" spans="2:11" ht="15.75" hidden="1" thickBot="1" x14ac:dyDescent="0.3">
      <c r="B887" s="1493" t="s">
        <v>454</v>
      </c>
      <c r="C887" s="1492"/>
      <c r="D887" s="1492"/>
      <c r="E887" s="1492"/>
      <c r="F887" s="1492"/>
    </row>
    <row r="888" spans="2:11" ht="15.75" hidden="1" thickBot="1" x14ac:dyDescent="0.3">
      <c r="B888" s="1493" t="s">
        <v>455</v>
      </c>
      <c r="C888" s="1492"/>
      <c r="D888" s="1492"/>
      <c r="E888" s="1492"/>
      <c r="F888" s="1492"/>
    </row>
    <row r="889" spans="2:11" ht="15.75" hidden="1" thickBot="1" x14ac:dyDescent="0.3">
      <c r="B889" s="1491" t="s">
        <v>456</v>
      </c>
      <c r="C889" s="1495">
        <f>C890+C891+C892+C893</f>
        <v>0</v>
      </c>
      <c r="D889" s="1495">
        <f t="shared" ref="D889:F889" si="191">D890+D891+D892+D893</f>
        <v>0</v>
      </c>
      <c r="E889" s="1495">
        <f t="shared" si="191"/>
        <v>0</v>
      </c>
      <c r="F889" s="1495">
        <f t="shared" si="191"/>
        <v>0</v>
      </c>
    </row>
    <row r="890" spans="2:11" ht="15.75" hidden="1" thickBot="1" x14ac:dyDescent="0.3">
      <c r="B890" s="1493" t="s">
        <v>437</v>
      </c>
      <c r="C890" s="1495">
        <v>0</v>
      </c>
      <c r="D890" s="1495">
        <v>0</v>
      </c>
      <c r="E890" s="1495">
        <v>0</v>
      </c>
      <c r="F890" s="1495">
        <v>0</v>
      </c>
    </row>
    <row r="891" spans="2:11" ht="15.75" hidden="1" thickBot="1" x14ac:dyDescent="0.3">
      <c r="B891" s="1493" t="s">
        <v>453</v>
      </c>
      <c r="C891" s="1495"/>
      <c r="D891" s="1495"/>
      <c r="E891" s="1495"/>
      <c r="F891" s="1495"/>
    </row>
    <row r="892" spans="2:11" ht="15.75" hidden="1" thickBot="1" x14ac:dyDescent="0.3">
      <c r="B892" s="1493" t="s">
        <v>454</v>
      </c>
      <c r="C892" s="1495"/>
      <c r="D892" s="1495"/>
      <c r="E892" s="1495"/>
      <c r="F892" s="1495"/>
    </row>
    <row r="893" spans="2:11" ht="15.75" hidden="1" thickBot="1" x14ac:dyDescent="0.3">
      <c r="B893" s="1493" t="s">
        <v>455</v>
      </c>
      <c r="C893" s="1495"/>
      <c r="D893" s="1495"/>
      <c r="E893" s="1495"/>
      <c r="F893" s="1495"/>
    </row>
    <row r="894" spans="2:11" ht="15.75" hidden="1" thickBot="1" x14ac:dyDescent="0.3">
      <c r="B894" s="1497" t="s">
        <v>445</v>
      </c>
      <c r="C894" s="1495">
        <f>C884+C889</f>
        <v>0</v>
      </c>
      <c r="D894" s="1495">
        <f t="shared" ref="D894:F894" si="192">D884+D889</f>
        <v>0</v>
      </c>
      <c r="E894" s="1495">
        <f t="shared" si="192"/>
        <v>0</v>
      </c>
      <c r="F894" s="1495">
        <f t="shared" si="192"/>
        <v>0</v>
      </c>
    </row>
    <row r="895" spans="2:11" ht="27" customHeight="1" thickBot="1" x14ac:dyDescent="0.3">
      <c r="B895" s="1485" t="s">
        <v>516</v>
      </c>
      <c r="C895" s="3159" t="s">
        <v>2815</v>
      </c>
      <c r="D895" s="3160"/>
      <c r="E895" s="3160"/>
      <c r="F895" s="3161"/>
    </row>
    <row r="896" spans="2:11" ht="44.25" customHeight="1" thickBot="1" x14ac:dyDescent="0.3">
      <c r="B896" s="1485" t="s">
        <v>518</v>
      </c>
      <c r="C896" s="1254" t="s">
        <v>2815</v>
      </c>
      <c r="D896" s="1252" t="s">
        <v>449</v>
      </c>
      <c r="E896" s="1802" t="s">
        <v>2816</v>
      </c>
      <c r="F896" s="1851"/>
      <c r="H896" s="3146" t="s">
        <v>682</v>
      </c>
      <c r="I896" s="3147"/>
      <c r="J896" s="3147"/>
      <c r="K896" s="3147"/>
    </row>
    <row r="897" spans="2:11" ht="15.75" thickBot="1" x14ac:dyDescent="0.3">
      <c r="B897" s="1506"/>
      <c r="C897" s="1810"/>
      <c r="D897" s="1787"/>
      <c r="E897" s="1787"/>
      <c r="F897" s="1835"/>
      <c r="H897" s="3148"/>
      <c r="I897" s="3149"/>
      <c r="J897" s="3149"/>
      <c r="K897" s="3149"/>
    </row>
    <row r="898" spans="2:11" ht="21.75" customHeight="1" thickBot="1" x14ac:dyDescent="0.3">
      <c r="B898" s="1479" t="s">
        <v>427</v>
      </c>
      <c r="C898" s="1810" t="s">
        <v>2817</v>
      </c>
      <c r="D898" s="1787"/>
      <c r="E898" s="1787"/>
      <c r="F898" s="1835"/>
      <c r="H898" s="3150"/>
      <c r="I898" s="3151"/>
      <c r="J898" s="3151"/>
      <c r="K898" s="3151"/>
    </row>
    <row r="899" spans="2:11" ht="15.75" thickBot="1" x14ac:dyDescent="0.3">
      <c r="B899" s="1479" t="s">
        <v>21</v>
      </c>
      <c r="C899" s="1802" t="s">
        <v>2818</v>
      </c>
      <c r="D899" s="1803"/>
      <c r="E899" s="1803"/>
      <c r="F899" s="1851"/>
    </row>
    <row r="900" spans="2:11" ht="12.75" customHeight="1" x14ac:dyDescent="0.25">
      <c r="B900" s="3107"/>
      <c r="C900" s="1476">
        <v>2023</v>
      </c>
      <c r="D900" s="1476">
        <v>2024</v>
      </c>
      <c r="E900" s="1476">
        <v>2025</v>
      </c>
      <c r="F900" s="1476">
        <v>2026</v>
      </c>
    </row>
    <row r="901" spans="2:11" ht="9" customHeight="1" thickBot="1" x14ac:dyDescent="0.3">
      <c r="B901" s="3108"/>
      <c r="C901" s="1486" t="s">
        <v>22</v>
      </c>
      <c r="D901" s="1486" t="s">
        <v>23</v>
      </c>
      <c r="E901" s="1486" t="s">
        <v>23</v>
      </c>
      <c r="F901" s="1486" t="s">
        <v>23</v>
      </c>
    </row>
    <row r="902" spans="2:11" ht="15.75" thickBot="1" x14ac:dyDescent="0.3">
      <c r="B902" s="1479" t="s">
        <v>33</v>
      </c>
      <c r="C902" s="1488">
        <v>1</v>
      </c>
      <c r="D902" s="1488">
        <v>1</v>
      </c>
      <c r="E902" s="1488">
        <v>1</v>
      </c>
      <c r="F902" s="1488">
        <v>1</v>
      </c>
    </row>
    <row r="903" spans="2:11" ht="15.75" thickBot="1" x14ac:dyDescent="0.3">
      <c r="B903" s="1479" t="s">
        <v>431</v>
      </c>
      <c r="C903" s="1488">
        <f t="shared" ref="C903:E903" si="193">C921</f>
        <v>0</v>
      </c>
      <c r="D903" s="1488">
        <f t="shared" si="193"/>
        <v>0</v>
      </c>
      <c r="E903" s="1488">
        <f t="shared" si="193"/>
        <v>0</v>
      </c>
      <c r="F903" s="1488">
        <f>F921</f>
        <v>320000</v>
      </c>
    </row>
    <row r="904" spans="2:11" ht="15.75" thickBot="1" x14ac:dyDescent="0.3">
      <c r="B904" s="1479" t="s">
        <v>432</v>
      </c>
      <c r="C904" s="1488">
        <f>C903/C902</f>
        <v>0</v>
      </c>
      <c r="D904" s="1488">
        <f t="shared" ref="D904:F904" si="194">D903/D902</f>
        <v>0</v>
      </c>
      <c r="E904" s="1488">
        <f t="shared" si="194"/>
        <v>0</v>
      </c>
      <c r="F904" s="1488">
        <f t="shared" si="194"/>
        <v>320000</v>
      </c>
    </row>
    <row r="905" spans="2:11" ht="15.75" thickBot="1" x14ac:dyDescent="0.3">
      <c r="B905" s="1479" t="s">
        <v>433</v>
      </c>
      <c r="C905" s="1477" t="s">
        <v>499</v>
      </c>
      <c r="D905" s="1489">
        <f>D902/C902-1</f>
        <v>0</v>
      </c>
      <c r="E905" s="1489">
        <f t="shared" ref="E905:F907" si="195">E902/D902-1</f>
        <v>0</v>
      </c>
      <c r="F905" s="1489">
        <f t="shared" si="195"/>
        <v>0</v>
      </c>
      <c r="H905" s="1490"/>
      <c r="I905" s="1490"/>
      <c r="J905" s="1490"/>
      <c r="K905" s="1490"/>
    </row>
    <row r="906" spans="2:11" ht="15.75" thickBot="1" x14ac:dyDescent="0.3">
      <c r="B906" s="1479" t="s">
        <v>434</v>
      </c>
      <c r="C906" s="1477" t="s">
        <v>499</v>
      </c>
      <c r="D906" s="1489" t="e">
        <f>D903/C903-1</f>
        <v>#DIV/0!</v>
      </c>
      <c r="E906" s="1489" t="e">
        <f t="shared" si="195"/>
        <v>#DIV/0!</v>
      </c>
      <c r="F906" s="1489" t="e">
        <f t="shared" si="195"/>
        <v>#DIV/0!</v>
      </c>
    </row>
    <row r="907" spans="2:11" ht="15.75" thickBot="1" x14ac:dyDescent="0.3">
      <c r="B907" s="1479" t="s">
        <v>47</v>
      </c>
      <c r="C907" s="1477" t="s">
        <v>499</v>
      </c>
      <c r="D907" s="1489" t="e">
        <f>D904/C904-1</f>
        <v>#DIV/0!</v>
      </c>
      <c r="E907" s="1489" t="e">
        <f t="shared" si="195"/>
        <v>#DIV/0!</v>
      </c>
      <c r="F907" s="1489" t="e">
        <f t="shared" si="195"/>
        <v>#DIV/0!</v>
      </c>
    </row>
    <row r="908" spans="2:11" ht="15.75" thickBot="1" x14ac:dyDescent="0.3">
      <c r="B908" s="3136" t="s">
        <v>575</v>
      </c>
      <c r="C908" s="3137"/>
      <c r="D908" s="3137"/>
      <c r="E908" s="3137"/>
      <c r="F908" s="3138"/>
    </row>
    <row r="909" spans="2:11" ht="12.75" customHeight="1" x14ac:dyDescent="0.25">
      <c r="B909" s="3107"/>
      <c r="C909" s="1476">
        <v>2023</v>
      </c>
      <c r="D909" s="1476">
        <v>2024</v>
      </c>
      <c r="E909" s="1476">
        <v>2025</v>
      </c>
      <c r="F909" s="1476">
        <v>2026</v>
      </c>
    </row>
    <row r="910" spans="2:11" ht="9" customHeight="1" thickBot="1" x14ac:dyDescent="0.3">
      <c r="B910" s="3108"/>
      <c r="C910" s="1486" t="s">
        <v>22</v>
      </c>
      <c r="D910" s="1486" t="s">
        <v>23</v>
      </c>
      <c r="E910" s="1486" t="s">
        <v>23</v>
      </c>
      <c r="F910" s="1486" t="s">
        <v>23</v>
      </c>
    </row>
    <row r="911" spans="2:11" ht="15.75" thickBot="1" x14ac:dyDescent="0.3">
      <c r="B911" s="1491" t="s">
        <v>452</v>
      </c>
      <c r="C911" s="1492">
        <f>C912+C913+C914+C915</f>
        <v>0</v>
      </c>
      <c r="D911" s="1492">
        <f t="shared" ref="D911:F911" si="196">D912+D913+D914+D915</f>
        <v>0</v>
      </c>
      <c r="E911" s="1492">
        <f t="shared" si="196"/>
        <v>0</v>
      </c>
      <c r="F911" s="1492">
        <f t="shared" si="196"/>
        <v>0</v>
      </c>
    </row>
    <row r="912" spans="2:11" ht="15.75" thickBot="1" x14ac:dyDescent="0.3">
      <c r="B912" s="1493" t="s">
        <v>437</v>
      </c>
      <c r="C912" s="1492"/>
      <c r="D912" s="1492"/>
      <c r="E912" s="1492"/>
      <c r="F912" s="1492"/>
    </row>
    <row r="913" spans="2:9" ht="15.75" thickBot="1" x14ac:dyDescent="0.3">
      <c r="B913" s="1493" t="s">
        <v>453</v>
      </c>
      <c r="C913" s="1492"/>
      <c r="D913" s="1492"/>
      <c r="E913" s="1492"/>
      <c r="F913" s="1492"/>
    </row>
    <row r="914" spans="2:9" ht="15.75" thickBot="1" x14ac:dyDescent="0.3">
      <c r="B914" s="1493" t="s">
        <v>454</v>
      </c>
      <c r="C914" s="1492"/>
      <c r="D914" s="1492"/>
      <c r="E914" s="1492"/>
      <c r="F914" s="1492"/>
    </row>
    <row r="915" spans="2:9" ht="15.75" thickBot="1" x14ac:dyDescent="0.3">
      <c r="B915" s="1493" t="s">
        <v>455</v>
      </c>
      <c r="C915" s="1492"/>
      <c r="D915" s="1492"/>
      <c r="E915" s="1492"/>
      <c r="F915" s="1492"/>
    </row>
    <row r="916" spans="2:9" ht="15.75" thickBot="1" x14ac:dyDescent="0.3">
      <c r="B916" s="1491" t="s">
        <v>456</v>
      </c>
      <c r="C916" s="1495">
        <f>C917+C918+C919+C920</f>
        <v>0</v>
      </c>
      <c r="D916" s="1495">
        <f t="shared" ref="D916:F916" si="197">D917+D918+D919+D920</f>
        <v>0</v>
      </c>
      <c r="E916" s="1495">
        <f t="shared" si="197"/>
        <v>0</v>
      </c>
      <c r="F916" s="1495">
        <f t="shared" si="197"/>
        <v>320000</v>
      </c>
    </row>
    <row r="917" spans="2:9" ht="15.75" thickBot="1" x14ac:dyDescent="0.3">
      <c r="B917" s="1493" t="s">
        <v>437</v>
      </c>
      <c r="C917" s="1495"/>
      <c r="D917" s="1495"/>
      <c r="E917" s="1495"/>
      <c r="F917" s="1495">
        <v>320000</v>
      </c>
    </row>
    <row r="918" spans="2:9" ht="15.75" thickBot="1" x14ac:dyDescent="0.3">
      <c r="B918" s="1493" t="s">
        <v>453</v>
      </c>
      <c r="C918" s="1495"/>
      <c r="D918" s="1492"/>
      <c r="E918" s="1492"/>
      <c r="F918" s="1492"/>
    </row>
    <row r="919" spans="2:9" ht="15.75" thickBot="1" x14ac:dyDescent="0.3">
      <c r="B919" s="1493" t="s">
        <v>454</v>
      </c>
      <c r="C919" s="1495"/>
      <c r="D919" s="1492"/>
      <c r="E919" s="1492"/>
      <c r="F919" s="1492"/>
    </row>
    <row r="920" spans="2:9" ht="15.75" thickBot="1" x14ac:dyDescent="0.3">
      <c r="B920" s="1493" t="s">
        <v>455</v>
      </c>
      <c r="C920" s="1495"/>
      <c r="D920" s="1492"/>
      <c r="E920" s="1492"/>
      <c r="F920" s="1492"/>
    </row>
    <row r="921" spans="2:9" ht="15.75" thickBot="1" x14ac:dyDescent="0.3">
      <c r="B921" s="1507" t="s">
        <v>457</v>
      </c>
      <c r="C921" s="1495">
        <f>C911+C916</f>
        <v>0</v>
      </c>
      <c r="D921" s="1495">
        <f t="shared" ref="D921:F921" si="198">D911+D916</f>
        <v>0</v>
      </c>
      <c r="E921" s="1495">
        <f t="shared" si="198"/>
        <v>0</v>
      </c>
      <c r="F921" s="1495">
        <f t="shared" si="198"/>
        <v>320000</v>
      </c>
    </row>
    <row r="922" spans="2:9" ht="15.75" thickBot="1" x14ac:dyDescent="0.3">
      <c r="B922" s="1522"/>
      <c r="C922" s="1523"/>
      <c r="D922" s="1523"/>
      <c r="E922" s="1523"/>
      <c r="F922" s="1523"/>
    </row>
    <row r="923" spans="2:9" ht="27" customHeight="1" thickBot="1" x14ac:dyDescent="0.3">
      <c r="B923" s="1482" t="s">
        <v>475</v>
      </c>
      <c r="C923" s="1524">
        <f>C903+C850+C825+C800+C775+C750+C550+C525+C500+C475+C450+C425+C400+C375+C324+C299+C274+C219+C178+C141+C30</f>
        <v>7401941</v>
      </c>
      <c r="D923" s="1524">
        <f>D903+D850+D825+D800+D775+D750+D550+D525+D500+D475+D450+D425+D400+D375+D324+D299+D274+D219+D178+D141+D30</f>
        <v>6592685</v>
      </c>
      <c r="E923" s="1524">
        <f t="shared" ref="E923:F923" si="199">E903+E850+E825+E800+E775+E750+E550+E525+E500+E475+E450+E425+E400+E375+E324+E299+E274+E219+E178+E141+E30</f>
        <v>6213604</v>
      </c>
      <c r="F923" s="1524">
        <f t="shared" si="199"/>
        <v>6101726</v>
      </c>
      <c r="G923" s="1490"/>
      <c r="H923" s="1490"/>
    </row>
    <row r="924" spans="2:9" ht="24.75" thickBot="1" x14ac:dyDescent="0.3">
      <c r="B924" s="1482" t="s">
        <v>476</v>
      </c>
      <c r="C924" s="1524">
        <f>C921+C868+C843+C818+C793+C768+C568+C543+C518+C493+C468+C443+C418+C393+C342+C317+C292+C237+C207+C170+C59</f>
        <v>7401941</v>
      </c>
      <c r="D924" s="1524">
        <f>D921+D868+D843+D818+D793+D768+D568+D543+D518+D493+D468+D443+D418+D393+D342+D317+D292+D237+D207+D170+D59</f>
        <v>6592685</v>
      </c>
      <c r="E924" s="1524">
        <f>E921+E868+E843+E818+E793+E768+E568+E543+E518+E493+E468+E443+E418+E393+E342+E317+E292+E237+E207+E170+E59</f>
        <v>6213604</v>
      </c>
      <c r="F924" s="1524">
        <f>F921+F868+F843+F818+F793+F768+F568+F543+F518+F493+F468+F443+F418+F393+F342+F317+F292+F237+F207+F170+F59</f>
        <v>6101726</v>
      </c>
    </row>
    <row r="925" spans="2:9" ht="15.75" thickBot="1" x14ac:dyDescent="0.3">
      <c r="B925" s="1491" t="s">
        <v>436</v>
      </c>
      <c r="C925" s="1525">
        <f>C926+C927</f>
        <v>596877</v>
      </c>
      <c r="D925" s="1525">
        <f t="shared" ref="D925:F925" si="200">D926+D927</f>
        <v>596877</v>
      </c>
      <c r="E925" s="1525">
        <f t="shared" si="200"/>
        <v>596877</v>
      </c>
      <c r="F925" s="1525">
        <f t="shared" si="200"/>
        <v>921713</v>
      </c>
      <c r="G925" s="1490"/>
      <c r="I925" s="1490"/>
    </row>
    <row r="926" spans="2:9" ht="15.75" thickBot="1" x14ac:dyDescent="0.3">
      <c r="B926" s="1493" t="s">
        <v>437</v>
      </c>
      <c r="C926" s="1495">
        <f t="shared" ref="C926:F927" si="201">C39+C76+C113</f>
        <v>596877</v>
      </c>
      <c r="D926" s="1495">
        <f t="shared" si="201"/>
        <v>596877</v>
      </c>
      <c r="E926" s="1495">
        <f t="shared" si="201"/>
        <v>596877</v>
      </c>
      <c r="F926" s="1495">
        <f t="shared" si="201"/>
        <v>921713</v>
      </c>
    </row>
    <row r="927" spans="2:9" ht="15.75" thickBot="1" x14ac:dyDescent="0.3">
      <c r="B927" s="1493" t="s">
        <v>477</v>
      </c>
      <c r="C927" s="1495">
        <f t="shared" si="201"/>
        <v>0</v>
      </c>
      <c r="D927" s="1495">
        <f t="shared" si="201"/>
        <v>0</v>
      </c>
      <c r="E927" s="1495">
        <f t="shared" si="201"/>
        <v>0</v>
      </c>
      <c r="F927" s="1495">
        <f t="shared" si="201"/>
        <v>0</v>
      </c>
    </row>
    <row r="928" spans="2:9" ht="24.75" thickBot="1" x14ac:dyDescent="0.3">
      <c r="B928" s="1491" t="s">
        <v>478</v>
      </c>
      <c r="C928" s="1525">
        <f>C929+C930</f>
        <v>112000</v>
      </c>
      <c r="D928" s="1525">
        <f t="shared" ref="D928:F928" si="202">D929+D930</f>
        <v>112000</v>
      </c>
      <c r="E928" s="1525">
        <f t="shared" si="202"/>
        <v>112449</v>
      </c>
      <c r="F928" s="1525">
        <f t="shared" si="202"/>
        <v>177449</v>
      </c>
    </row>
    <row r="929" spans="2:6" ht="15.75" thickBot="1" x14ac:dyDescent="0.3">
      <c r="B929" s="1493" t="s">
        <v>437</v>
      </c>
      <c r="C929" s="1492">
        <f>C42+C79+C116</f>
        <v>112000</v>
      </c>
      <c r="D929" s="1492">
        <f>D42+D79+D116</f>
        <v>112000</v>
      </c>
      <c r="E929" s="1492">
        <f>E42+E79+E116</f>
        <v>112449</v>
      </c>
      <c r="F929" s="1492">
        <f>F42+F79+F116</f>
        <v>177449</v>
      </c>
    </row>
    <row r="930" spans="2:6" ht="15.75" thickBot="1" x14ac:dyDescent="0.3">
      <c r="B930" s="1493" t="s">
        <v>477</v>
      </c>
      <c r="C930" s="1495">
        <f>C43+C80+C114</f>
        <v>0</v>
      </c>
      <c r="D930" s="1495">
        <f>D43+D80+D114</f>
        <v>0</v>
      </c>
      <c r="E930" s="1495">
        <f>E43+E80+E114</f>
        <v>0</v>
      </c>
      <c r="F930" s="1495">
        <f>F43+F80+F114</f>
        <v>0</v>
      </c>
    </row>
    <row r="931" spans="2:6" ht="15.75" thickBot="1" x14ac:dyDescent="0.3">
      <c r="B931" s="1491" t="s">
        <v>440</v>
      </c>
      <c r="C931" s="1525">
        <f>C932+C933</f>
        <v>5792098</v>
      </c>
      <c r="D931" s="1525">
        <f t="shared" ref="D931:F931" si="203">D932+D933</f>
        <v>4562808</v>
      </c>
      <c r="E931" s="1525">
        <f t="shared" si="203"/>
        <v>4569078</v>
      </c>
      <c r="F931" s="1525">
        <f t="shared" si="203"/>
        <v>4518364</v>
      </c>
    </row>
    <row r="932" spans="2:6" ht="15.75" thickBot="1" x14ac:dyDescent="0.3">
      <c r="B932" s="1493" t="s">
        <v>437</v>
      </c>
      <c r="C932" s="1495">
        <f>C45+C156+C193</f>
        <v>5792098</v>
      </c>
      <c r="D932" s="1495">
        <f>D45+D156+D193</f>
        <v>4562808</v>
      </c>
      <c r="E932" s="1495">
        <f>E45+E156+E193</f>
        <v>4569078</v>
      </c>
      <c r="F932" s="1495">
        <f>F45+F156+F193</f>
        <v>4518364</v>
      </c>
    </row>
    <row r="933" spans="2:6" ht="15.75" thickBot="1" x14ac:dyDescent="0.3">
      <c r="B933" s="1493" t="s">
        <v>477</v>
      </c>
      <c r="C933" s="1495">
        <f>C46+C83+C120</f>
        <v>0</v>
      </c>
      <c r="D933" s="1495">
        <f>D46+D83+D120</f>
        <v>0</v>
      </c>
      <c r="E933" s="1495">
        <f>E46+E83+E120</f>
        <v>0</v>
      </c>
      <c r="F933" s="1495">
        <f>F46+F83+F120</f>
        <v>0</v>
      </c>
    </row>
    <row r="934" spans="2:6" ht="15.75" thickBot="1" x14ac:dyDescent="0.3">
      <c r="B934" s="1491" t="s">
        <v>441</v>
      </c>
      <c r="C934" s="1525">
        <f>C935+C936</f>
        <v>0</v>
      </c>
      <c r="D934" s="1525">
        <f t="shared" ref="D934:F934" si="204">D935+D936</f>
        <v>0</v>
      </c>
      <c r="E934" s="1525">
        <f t="shared" si="204"/>
        <v>0</v>
      </c>
      <c r="F934" s="1525">
        <f t="shared" si="204"/>
        <v>0</v>
      </c>
    </row>
    <row r="935" spans="2:6" ht="15.75" thickBot="1" x14ac:dyDescent="0.3">
      <c r="B935" s="1493" t="s">
        <v>437</v>
      </c>
      <c r="C935" s="1492">
        <f t="shared" ref="C935:F936" si="205">C48+C85+C122</f>
        <v>0</v>
      </c>
      <c r="D935" s="1492">
        <f t="shared" si="205"/>
        <v>0</v>
      </c>
      <c r="E935" s="1492">
        <f t="shared" si="205"/>
        <v>0</v>
      </c>
      <c r="F935" s="1492">
        <f t="shared" si="205"/>
        <v>0</v>
      </c>
    </row>
    <row r="936" spans="2:6" ht="15.75" thickBot="1" x14ac:dyDescent="0.3">
      <c r="B936" s="1493" t="s">
        <v>477</v>
      </c>
      <c r="C936" s="1495">
        <f t="shared" si="205"/>
        <v>0</v>
      </c>
      <c r="D936" s="1495">
        <f t="shared" si="205"/>
        <v>0</v>
      </c>
      <c r="E936" s="1495">
        <f t="shared" si="205"/>
        <v>0</v>
      </c>
      <c r="F936" s="1495">
        <f t="shared" si="205"/>
        <v>0</v>
      </c>
    </row>
    <row r="937" spans="2:6" ht="15.75" thickBot="1" x14ac:dyDescent="0.3">
      <c r="B937" s="1491" t="s">
        <v>442</v>
      </c>
      <c r="C937" s="1525">
        <f>C938+C939</f>
        <v>0</v>
      </c>
      <c r="D937" s="1525">
        <f t="shared" ref="D937:F937" si="206">D938+D939</f>
        <v>0</v>
      </c>
      <c r="E937" s="1525">
        <f t="shared" si="206"/>
        <v>0</v>
      </c>
      <c r="F937" s="1525">
        <f t="shared" si="206"/>
        <v>0</v>
      </c>
    </row>
    <row r="938" spans="2:6" ht="15.75" thickBot="1" x14ac:dyDescent="0.3">
      <c r="B938" s="1493" t="s">
        <v>437</v>
      </c>
      <c r="C938" s="1492">
        <f t="shared" ref="C938:F939" si="207">C51+C88+C125</f>
        <v>0</v>
      </c>
      <c r="D938" s="1492">
        <f t="shared" si="207"/>
        <v>0</v>
      </c>
      <c r="E938" s="1492">
        <f t="shared" si="207"/>
        <v>0</v>
      </c>
      <c r="F938" s="1492">
        <f t="shared" si="207"/>
        <v>0</v>
      </c>
    </row>
    <row r="939" spans="2:6" ht="15.75" thickBot="1" x14ac:dyDescent="0.3">
      <c r="B939" s="1493" t="s">
        <v>477</v>
      </c>
      <c r="C939" s="1495">
        <f t="shared" si="207"/>
        <v>0</v>
      </c>
      <c r="D939" s="1495">
        <f t="shared" si="207"/>
        <v>0</v>
      </c>
      <c r="E939" s="1495">
        <f t="shared" si="207"/>
        <v>0</v>
      </c>
      <c r="F939" s="1495">
        <f t="shared" si="207"/>
        <v>0</v>
      </c>
    </row>
    <row r="940" spans="2:6" ht="15.75" thickBot="1" x14ac:dyDescent="0.3">
      <c r="B940" s="1491" t="s">
        <v>443</v>
      </c>
      <c r="C940" s="1525">
        <f>C941+C942</f>
        <v>21000</v>
      </c>
      <c r="D940" s="1525">
        <f>D941+D942</f>
        <v>21000</v>
      </c>
      <c r="E940" s="1525">
        <f t="shared" ref="E940:F940" si="208">E941+E942</f>
        <v>21000</v>
      </c>
      <c r="F940" s="1525">
        <f t="shared" si="208"/>
        <v>21000</v>
      </c>
    </row>
    <row r="941" spans="2:6" ht="15.75" thickBot="1" x14ac:dyDescent="0.3">
      <c r="B941" s="1493" t="s">
        <v>437</v>
      </c>
      <c r="C941" s="1492">
        <f t="shared" ref="C941:F942" si="209">C54+C91+C128</f>
        <v>21000</v>
      </c>
      <c r="D941" s="1492">
        <f t="shared" si="209"/>
        <v>21000</v>
      </c>
      <c r="E941" s="1492">
        <f t="shared" si="209"/>
        <v>21000</v>
      </c>
      <c r="F941" s="1492">
        <f t="shared" si="209"/>
        <v>21000</v>
      </c>
    </row>
    <row r="942" spans="2:6" ht="15.75" thickBot="1" x14ac:dyDescent="0.3">
      <c r="B942" s="1493" t="s">
        <v>477</v>
      </c>
      <c r="C942" s="1495">
        <f t="shared" si="209"/>
        <v>0</v>
      </c>
      <c r="D942" s="1495">
        <f t="shared" si="209"/>
        <v>0</v>
      </c>
      <c r="E942" s="1495">
        <f t="shared" si="209"/>
        <v>0</v>
      </c>
      <c r="F942" s="1495">
        <f t="shared" si="209"/>
        <v>0</v>
      </c>
    </row>
    <row r="943" spans="2:6" ht="24.75" thickBot="1" x14ac:dyDescent="0.3">
      <c r="B943" s="1491" t="s">
        <v>444</v>
      </c>
      <c r="C943" s="1525">
        <f>C93+C56</f>
        <v>500</v>
      </c>
      <c r="D943" s="1525">
        <f>D93+D56</f>
        <v>0</v>
      </c>
      <c r="E943" s="1525">
        <f>E93+E56</f>
        <v>0</v>
      </c>
      <c r="F943" s="1525">
        <f>F93+F56</f>
        <v>0</v>
      </c>
    </row>
    <row r="944" spans="2:6" ht="15.75" thickBot="1" x14ac:dyDescent="0.3">
      <c r="B944" s="1493" t="s">
        <v>437</v>
      </c>
      <c r="C944" s="1492">
        <f t="shared" ref="C944:F945" si="210">C57+C94+C131</f>
        <v>500</v>
      </c>
      <c r="D944" s="1492">
        <f t="shared" si="210"/>
        <v>0</v>
      </c>
      <c r="E944" s="1492">
        <f t="shared" si="210"/>
        <v>0</v>
      </c>
      <c r="F944" s="1492">
        <f t="shared" si="210"/>
        <v>0</v>
      </c>
    </row>
    <row r="945" spans="2:10" ht="15.75" thickBot="1" x14ac:dyDescent="0.3">
      <c r="B945" s="1493" t="s">
        <v>477</v>
      </c>
      <c r="C945" s="1495">
        <f t="shared" si="210"/>
        <v>0</v>
      </c>
      <c r="D945" s="1495">
        <f t="shared" si="210"/>
        <v>0</v>
      </c>
      <c r="E945" s="1495">
        <f t="shared" si="210"/>
        <v>0</v>
      </c>
      <c r="F945" s="1495">
        <f t="shared" si="210"/>
        <v>0</v>
      </c>
    </row>
    <row r="946" spans="2:10" ht="15.75" thickBot="1" x14ac:dyDescent="0.3">
      <c r="B946" s="1491" t="s">
        <v>479</v>
      </c>
      <c r="C946" s="1525">
        <f>C947+C948+C949+C950</f>
        <v>0</v>
      </c>
      <c r="D946" s="1525">
        <f t="shared" ref="D946:F946" si="211">D947+D948+D949+D950</f>
        <v>0</v>
      </c>
      <c r="E946" s="1525">
        <f t="shared" si="211"/>
        <v>0</v>
      </c>
      <c r="F946" s="1525">
        <f t="shared" si="211"/>
        <v>0</v>
      </c>
    </row>
    <row r="947" spans="2:10" ht="15.75" thickBot="1" x14ac:dyDescent="0.3">
      <c r="B947" s="1493" t="s">
        <v>437</v>
      </c>
      <c r="C947" s="1492">
        <v>0</v>
      </c>
      <c r="D947" s="1492">
        <v>0</v>
      </c>
      <c r="E947" s="1492">
        <v>0</v>
      </c>
      <c r="F947" s="1492">
        <v>0</v>
      </c>
    </row>
    <row r="948" spans="2:10" ht="15.75" thickBot="1" x14ac:dyDescent="0.3">
      <c r="B948" s="1493" t="s">
        <v>480</v>
      </c>
      <c r="C948" s="1492">
        <v>0</v>
      </c>
      <c r="D948" s="1492">
        <v>0</v>
      </c>
      <c r="E948" s="1492">
        <v>0</v>
      </c>
      <c r="F948" s="1492">
        <v>0</v>
      </c>
    </row>
    <row r="949" spans="2:10" ht="15.75" thickBot="1" x14ac:dyDescent="0.3">
      <c r="B949" s="1493" t="s">
        <v>454</v>
      </c>
      <c r="C949" s="1492">
        <v>0</v>
      </c>
      <c r="D949" s="1492">
        <v>0</v>
      </c>
      <c r="E949" s="1492">
        <v>0</v>
      </c>
      <c r="F949" s="1492">
        <v>0</v>
      </c>
    </row>
    <row r="950" spans="2:10" ht="15.75" thickBot="1" x14ac:dyDescent="0.3">
      <c r="B950" s="1493" t="s">
        <v>455</v>
      </c>
      <c r="C950" s="1492">
        <v>0</v>
      </c>
      <c r="D950" s="1492">
        <v>0</v>
      </c>
      <c r="E950" s="1492">
        <v>0</v>
      </c>
      <c r="F950" s="1492">
        <v>0</v>
      </c>
    </row>
    <row r="951" spans="2:10" ht="15.75" thickBot="1" x14ac:dyDescent="0.3">
      <c r="B951" s="1491" t="s">
        <v>481</v>
      </c>
      <c r="C951" s="1525">
        <f>C952+C953+C954+C955</f>
        <v>879466</v>
      </c>
      <c r="D951" s="1525">
        <f t="shared" ref="D951:F951" si="212">D952+D953+D954+D955</f>
        <v>1300000</v>
      </c>
      <c r="E951" s="1525">
        <f t="shared" si="212"/>
        <v>1297000</v>
      </c>
      <c r="F951" s="1525">
        <f t="shared" si="212"/>
        <v>1300000</v>
      </c>
    </row>
    <row r="952" spans="2:10" ht="15.75" thickBot="1" x14ac:dyDescent="0.3">
      <c r="B952" s="1493" t="s">
        <v>437</v>
      </c>
      <c r="C952" s="1492">
        <f t="shared" ref="C952:D955" si="213">C917+C864+C839+C814+C789+C764+C564+C539+C514+C489+C464+C439+C414+C389+C338+C313+C288+C233</f>
        <v>879466</v>
      </c>
      <c r="D952" s="1492">
        <f t="shared" si="213"/>
        <v>1300000</v>
      </c>
      <c r="E952" s="1492">
        <f>E917+E864+E839+E814+E789+E764+E564+E539+E514+E489+E464+E439+E414+E389+E338+E313+E288+E233+E739+E689+E714+E664+E639+E614+E589</f>
        <v>1297000</v>
      </c>
      <c r="F952" s="1492">
        <f>F917+F864+F839+F814+F789+F764+F564+F539+F514+F489+F464+F439+F414+F389+F338+F313+F288+F233+F739+F689+F714+F664+F639+F614+F589</f>
        <v>1300000</v>
      </c>
      <c r="H952" s="1490"/>
      <c r="I952" s="1490"/>
      <c r="J952" s="1490"/>
    </row>
    <row r="953" spans="2:10" ht="15.75" thickBot="1" x14ac:dyDescent="0.3">
      <c r="B953" s="1493" t="s">
        <v>480</v>
      </c>
      <c r="C953" s="1492">
        <f t="shared" si="213"/>
        <v>0</v>
      </c>
      <c r="D953" s="1492">
        <f t="shared" si="213"/>
        <v>0</v>
      </c>
      <c r="E953" s="1492">
        <f>E918+E865+E840+E815+E790+E765+E565+E540+E515+E490+E465+E440+E415+E390+E339+E314+E289+E234</f>
        <v>0</v>
      </c>
      <c r="F953" s="1492">
        <f>F918+F865+F840+F815+F790+F765+F565+F540+F515+F490+F465+F440+F415+F390+F339+F314+F289+F234</f>
        <v>0</v>
      </c>
    </row>
    <row r="954" spans="2:10" ht="15.75" thickBot="1" x14ac:dyDescent="0.3">
      <c r="B954" s="1493" t="s">
        <v>454</v>
      </c>
      <c r="C954" s="1492">
        <f t="shared" si="213"/>
        <v>0</v>
      </c>
      <c r="D954" s="1492">
        <f t="shared" si="213"/>
        <v>0</v>
      </c>
      <c r="E954" s="1492">
        <f>E919+E866+E841+E816+E791+E766+E566+E541+E516+E491+E466+E441+E416+E391+E340+E315+E290+E235</f>
        <v>0</v>
      </c>
      <c r="F954" s="1492">
        <f>F919+F866+F841+F816+F791+F766+F566+F541+F516+F491+F466+F441+F416+F391+F340+F315+F290+F235</f>
        <v>0</v>
      </c>
    </row>
    <row r="955" spans="2:10" ht="15.75" thickBot="1" x14ac:dyDescent="0.3">
      <c r="B955" s="1493" t="s">
        <v>455</v>
      </c>
      <c r="C955" s="1492">
        <f t="shared" si="213"/>
        <v>0</v>
      </c>
      <c r="D955" s="1492">
        <f t="shared" si="213"/>
        <v>0</v>
      </c>
      <c r="E955" s="1492"/>
      <c r="F955" s="1492">
        <f>F920+F867+F842+F817+F792+F767+F567+F542+F517+F492+F467+F442+F417+F392+F341+F316+F291+F236</f>
        <v>0</v>
      </c>
    </row>
    <row r="956" spans="2:10" ht="15.75" thickBot="1" x14ac:dyDescent="0.3">
      <c r="B956" s="1498" t="s">
        <v>482</v>
      </c>
      <c r="C956" s="1499">
        <f>IF(C924-C923=0,0,"Error")</f>
        <v>0</v>
      </c>
      <c r="D956" s="1499">
        <f>IF(D924-D923=0,0,"Error")</f>
        <v>0</v>
      </c>
      <c r="E956" s="1499">
        <f>IF(E924-E923=0,0,"Error")</f>
        <v>0</v>
      </c>
      <c r="F956" s="1499">
        <f>IF(F924-F923=0,0,"Error")</f>
        <v>0</v>
      </c>
    </row>
    <row r="957" spans="2:10" x14ac:dyDescent="0.25">
      <c r="B957" s="1526"/>
      <c r="C957" s="1527"/>
      <c r="D957" s="1527"/>
      <c r="E957" s="1527"/>
      <c r="F957" s="1527"/>
    </row>
  </sheetData>
  <mergeCells count="223">
    <mergeCell ref="C899:F899"/>
    <mergeCell ref="B900:B901"/>
    <mergeCell ref="B908:F908"/>
    <mergeCell ref="B909:B910"/>
    <mergeCell ref="B881:F881"/>
    <mergeCell ref="B882:B883"/>
    <mergeCell ref="C895:F895"/>
    <mergeCell ref="E896:F896"/>
    <mergeCell ref="H896:K898"/>
    <mergeCell ref="C897:F897"/>
    <mergeCell ref="C898:F898"/>
    <mergeCell ref="B856:B857"/>
    <mergeCell ref="C869:F869"/>
    <mergeCell ref="E870:F870"/>
    <mergeCell ref="C871:F871"/>
    <mergeCell ref="C872:F872"/>
    <mergeCell ref="B873:B874"/>
    <mergeCell ref="B831:B832"/>
    <mergeCell ref="E844:F844"/>
    <mergeCell ref="C845:F845"/>
    <mergeCell ref="C846:F846"/>
    <mergeCell ref="B847:B848"/>
    <mergeCell ref="B855:F855"/>
    <mergeCell ref="B805:F805"/>
    <mergeCell ref="B806:B807"/>
    <mergeCell ref="C820:F820"/>
    <mergeCell ref="C821:F821"/>
    <mergeCell ref="B822:B823"/>
    <mergeCell ref="B830:F830"/>
    <mergeCell ref="B780:F780"/>
    <mergeCell ref="B781:B782"/>
    <mergeCell ref="E794:F794"/>
    <mergeCell ref="C795:F795"/>
    <mergeCell ref="C796:F796"/>
    <mergeCell ref="B797:B798"/>
    <mergeCell ref="B755:F755"/>
    <mergeCell ref="B756:B757"/>
    <mergeCell ref="E769:F769"/>
    <mergeCell ref="C770:F770"/>
    <mergeCell ref="C771:F771"/>
    <mergeCell ref="B772:B773"/>
    <mergeCell ref="B722:B723"/>
    <mergeCell ref="B730:F730"/>
    <mergeCell ref="B731:B732"/>
    <mergeCell ref="C745:F745"/>
    <mergeCell ref="C746:F746"/>
    <mergeCell ref="B747:B748"/>
    <mergeCell ref="B697:B698"/>
    <mergeCell ref="B705:F705"/>
    <mergeCell ref="B706:B707"/>
    <mergeCell ref="E719:F719"/>
    <mergeCell ref="C720:F720"/>
    <mergeCell ref="C721:F721"/>
    <mergeCell ref="B672:B673"/>
    <mergeCell ref="B680:F680"/>
    <mergeCell ref="B681:B682"/>
    <mergeCell ref="E694:F694"/>
    <mergeCell ref="C695:F695"/>
    <mergeCell ref="C696:F696"/>
    <mergeCell ref="B647:B648"/>
    <mergeCell ref="B655:F655"/>
    <mergeCell ref="B656:B657"/>
    <mergeCell ref="E669:F669"/>
    <mergeCell ref="C670:F670"/>
    <mergeCell ref="C671:F671"/>
    <mergeCell ref="B622:B623"/>
    <mergeCell ref="B630:F630"/>
    <mergeCell ref="B631:B632"/>
    <mergeCell ref="E644:F644"/>
    <mergeCell ref="C645:F645"/>
    <mergeCell ref="C646:F646"/>
    <mergeCell ref="B597:B598"/>
    <mergeCell ref="B605:F605"/>
    <mergeCell ref="B606:B607"/>
    <mergeCell ref="E619:F619"/>
    <mergeCell ref="C620:F620"/>
    <mergeCell ref="C621:F621"/>
    <mergeCell ref="B572:B573"/>
    <mergeCell ref="B580:F580"/>
    <mergeCell ref="B581:B582"/>
    <mergeCell ref="E594:F594"/>
    <mergeCell ref="C595:F595"/>
    <mergeCell ref="C596:F596"/>
    <mergeCell ref="B547:B548"/>
    <mergeCell ref="B555:F555"/>
    <mergeCell ref="B556:B557"/>
    <mergeCell ref="E569:F569"/>
    <mergeCell ref="C570:F570"/>
    <mergeCell ref="C571:F571"/>
    <mergeCell ref="B522:B523"/>
    <mergeCell ref="B530:F530"/>
    <mergeCell ref="B531:B532"/>
    <mergeCell ref="E544:F544"/>
    <mergeCell ref="C545:F545"/>
    <mergeCell ref="C546:F546"/>
    <mergeCell ref="B497:B498"/>
    <mergeCell ref="B505:F505"/>
    <mergeCell ref="B506:B507"/>
    <mergeCell ref="E519:F519"/>
    <mergeCell ref="C520:F520"/>
    <mergeCell ref="C521:F521"/>
    <mergeCell ref="B472:B473"/>
    <mergeCell ref="B480:F480"/>
    <mergeCell ref="B481:B482"/>
    <mergeCell ref="E494:F494"/>
    <mergeCell ref="C495:F495"/>
    <mergeCell ref="C496:F496"/>
    <mergeCell ref="B447:B448"/>
    <mergeCell ref="B455:F455"/>
    <mergeCell ref="B456:B457"/>
    <mergeCell ref="E469:F469"/>
    <mergeCell ref="C470:F470"/>
    <mergeCell ref="C471:F471"/>
    <mergeCell ref="B422:B423"/>
    <mergeCell ref="B430:F430"/>
    <mergeCell ref="B431:B432"/>
    <mergeCell ref="E444:F444"/>
    <mergeCell ref="C445:F445"/>
    <mergeCell ref="C446:F446"/>
    <mergeCell ref="C396:F396"/>
    <mergeCell ref="B397:B398"/>
    <mergeCell ref="B405:F405"/>
    <mergeCell ref="B406:B407"/>
    <mergeCell ref="C420:F420"/>
    <mergeCell ref="C421:F421"/>
    <mergeCell ref="C371:F371"/>
    <mergeCell ref="B372:B373"/>
    <mergeCell ref="B380:F380"/>
    <mergeCell ref="B381:B382"/>
    <mergeCell ref="E394:F394"/>
    <mergeCell ref="C395:F395"/>
    <mergeCell ref="C346:F346"/>
    <mergeCell ref="B347:B348"/>
    <mergeCell ref="B355:F355"/>
    <mergeCell ref="B356:B357"/>
    <mergeCell ref="E369:F369"/>
    <mergeCell ref="C370:F370"/>
    <mergeCell ref="C320:F320"/>
    <mergeCell ref="B321:B322"/>
    <mergeCell ref="B329:F329"/>
    <mergeCell ref="B330:B331"/>
    <mergeCell ref="C343:F343"/>
    <mergeCell ref="C345:F345"/>
    <mergeCell ref="C295:F295"/>
    <mergeCell ref="B296:B297"/>
    <mergeCell ref="B304:F304"/>
    <mergeCell ref="B305:B306"/>
    <mergeCell ref="E318:F318"/>
    <mergeCell ref="C319:F319"/>
    <mergeCell ref="C270:F270"/>
    <mergeCell ref="B271:B272"/>
    <mergeCell ref="B279:F279"/>
    <mergeCell ref="B280:B281"/>
    <mergeCell ref="E293:F293"/>
    <mergeCell ref="C294:F294"/>
    <mergeCell ref="B265:F265"/>
    <mergeCell ref="C266:F266"/>
    <mergeCell ref="E267:F267"/>
    <mergeCell ref="H267:K269"/>
    <mergeCell ref="C268:F268"/>
    <mergeCell ref="C269:F269"/>
    <mergeCell ref="C240:F240"/>
    <mergeCell ref="C241:F241"/>
    <mergeCell ref="B242:B243"/>
    <mergeCell ref="B250:F250"/>
    <mergeCell ref="B251:B252"/>
    <mergeCell ref="B264:F264"/>
    <mergeCell ref="C215:F215"/>
    <mergeCell ref="B216:B217"/>
    <mergeCell ref="B224:F224"/>
    <mergeCell ref="B225:B226"/>
    <mergeCell ref="C238:F238"/>
    <mergeCell ref="E239:F239"/>
    <mergeCell ref="B184:B185"/>
    <mergeCell ref="B209:F209"/>
    <mergeCell ref="B210:F210"/>
    <mergeCell ref="C211:F211"/>
    <mergeCell ref="E212:F212"/>
    <mergeCell ref="H212:K214"/>
    <mergeCell ref="C213:F213"/>
    <mergeCell ref="C214:F214"/>
    <mergeCell ref="B147:B148"/>
    <mergeCell ref="C172:F172"/>
    <mergeCell ref="C173:F173"/>
    <mergeCell ref="C174:F174"/>
    <mergeCell ref="B175:B176"/>
    <mergeCell ref="B183:F183"/>
    <mergeCell ref="B110:B111"/>
    <mergeCell ref="C135:F135"/>
    <mergeCell ref="C136:F136"/>
    <mergeCell ref="C137:F137"/>
    <mergeCell ref="B138:B139"/>
    <mergeCell ref="B146:F146"/>
    <mergeCell ref="B73:B74"/>
    <mergeCell ref="C98:F98"/>
    <mergeCell ref="C99:F99"/>
    <mergeCell ref="C100:F100"/>
    <mergeCell ref="B101:B102"/>
    <mergeCell ref="B109:F109"/>
    <mergeCell ref="B36:B37"/>
    <mergeCell ref="C61:F61"/>
    <mergeCell ref="C62:F62"/>
    <mergeCell ref="C63:F63"/>
    <mergeCell ref="B64:B65"/>
    <mergeCell ref="B72:F72"/>
    <mergeCell ref="B23:F23"/>
    <mergeCell ref="C24:F24"/>
    <mergeCell ref="C25:F25"/>
    <mergeCell ref="C26:F26"/>
    <mergeCell ref="B27:B28"/>
    <mergeCell ref="B35:F35"/>
    <mergeCell ref="B9:F11"/>
    <mergeCell ref="C12:F12"/>
    <mergeCell ref="B13:B14"/>
    <mergeCell ref="C18:F18"/>
    <mergeCell ref="B19:F19"/>
    <mergeCell ref="B22:F22"/>
    <mergeCell ref="A2:G2"/>
    <mergeCell ref="B3:F3"/>
    <mergeCell ref="C5:F5"/>
    <mergeCell ref="C6:F6"/>
    <mergeCell ref="C7:F7"/>
    <mergeCell ref="B8:F8"/>
  </mergeCells>
  <pageMargins left="0.7" right="0.7" top="0.75" bottom="0.75" header="0.3" footer="0.3"/>
  <pageSetup scale="60" orientation="portrait" r:id="rId1"/>
  <rowBreaks count="3" manualBreakCount="3">
    <brk id="60" max="5" man="1"/>
    <brk id="263" max="5" man="1"/>
    <brk id="342" max="5"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236"/>
  <sheetViews>
    <sheetView view="pageBreakPreview" topLeftCell="A207" zoomScale="60" zoomScaleNormal="100" workbookViewId="0">
      <selection activeCell="J248" sqref="J248"/>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2275</v>
      </c>
      <c r="D3" s="1632"/>
      <c r="E3" s="1632"/>
      <c r="F3" s="1632"/>
      <c r="G3" s="23"/>
      <c r="H3" s="23"/>
      <c r="I3" s="23"/>
      <c r="J3" s="23"/>
    </row>
    <row r="4" spans="1:10" ht="14.1" customHeight="1" x14ac:dyDescent="0.25">
      <c r="A4" s="23"/>
      <c r="B4" s="25" t="s">
        <v>4</v>
      </c>
      <c r="C4" s="1631" t="s">
        <v>2276</v>
      </c>
      <c r="D4" s="1632"/>
      <c r="E4" s="1632"/>
      <c r="F4" s="1632"/>
      <c r="G4" s="23"/>
      <c r="H4" s="23"/>
      <c r="I4" s="23"/>
      <c r="J4" s="23"/>
    </row>
    <row r="5" spans="1:10" ht="14.1" customHeight="1" x14ac:dyDescent="0.25">
      <c r="A5" s="23"/>
      <c r="B5" s="25" t="s">
        <v>6</v>
      </c>
      <c r="C5" s="1631" t="s">
        <v>364</v>
      </c>
      <c r="D5" s="1632"/>
      <c r="E5" s="1632"/>
      <c r="F5" s="1632"/>
      <c r="G5" s="23"/>
      <c r="H5" s="23"/>
      <c r="I5" s="23"/>
      <c r="J5" s="23"/>
    </row>
    <row r="6" spans="1:10" ht="14.1" customHeight="1" x14ac:dyDescent="0.25">
      <c r="A6" s="23"/>
      <c r="B6" s="25" t="s">
        <v>8</v>
      </c>
      <c r="C6" s="1631" t="s">
        <v>365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44.25" customHeight="1" x14ac:dyDescent="0.25">
      <c r="A9" s="23"/>
      <c r="B9" s="1629" t="s">
        <v>2277</v>
      </c>
      <c r="C9" s="1630"/>
      <c r="D9" s="1630"/>
      <c r="E9" s="1630"/>
      <c r="F9" s="1630"/>
      <c r="G9" s="23"/>
      <c r="H9" s="23"/>
      <c r="I9" s="23"/>
      <c r="J9" s="23"/>
    </row>
    <row r="10" spans="1:10" ht="28.5" customHeight="1" x14ac:dyDescent="0.25">
      <c r="A10" s="23"/>
      <c r="B10" s="26" t="s">
        <v>14</v>
      </c>
      <c r="C10" s="1623" t="s">
        <v>2278</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41.1" customHeight="1" x14ac:dyDescent="0.25">
      <c r="A13" s="23"/>
      <c r="B13" s="27" t="s">
        <v>2279</v>
      </c>
      <c r="C13" s="31" t="s">
        <v>1204</v>
      </c>
      <c r="D13" s="31" t="s">
        <v>1205</v>
      </c>
      <c r="E13" s="31" t="s">
        <v>1154</v>
      </c>
      <c r="F13" s="31" t="s">
        <v>186</v>
      </c>
      <c r="G13" s="23"/>
      <c r="H13" s="23"/>
      <c r="I13" s="23"/>
      <c r="J13" s="23"/>
    </row>
    <row r="14" spans="1:10" ht="51.95" customHeight="1" x14ac:dyDescent="0.25">
      <c r="A14" s="23"/>
      <c r="B14" s="27" t="s">
        <v>2280</v>
      </c>
      <c r="C14" s="31" t="s">
        <v>1204</v>
      </c>
      <c r="D14" s="31" t="s">
        <v>1205</v>
      </c>
      <c r="E14" s="31" t="s">
        <v>1154</v>
      </c>
      <c r="F14" s="31" t="s">
        <v>186</v>
      </c>
      <c r="G14" s="23"/>
      <c r="H14" s="23"/>
      <c r="I14" s="23"/>
      <c r="J14" s="23"/>
    </row>
    <row r="15" spans="1:10" ht="24" customHeight="1" x14ac:dyDescent="0.25">
      <c r="A15" s="23"/>
      <c r="B15" s="26" t="s">
        <v>16</v>
      </c>
      <c r="C15" s="1623" t="s">
        <v>2281</v>
      </c>
      <c r="D15" s="1624"/>
      <c r="E15" s="1624"/>
      <c r="F15" s="1624"/>
      <c r="G15" s="23"/>
      <c r="H15" s="23"/>
      <c r="I15" s="23"/>
      <c r="J15" s="23"/>
    </row>
    <row r="16" spans="1:10" ht="27.95" customHeight="1" x14ac:dyDescent="0.25">
      <c r="A16" s="23"/>
      <c r="B16" s="27" t="s">
        <v>184</v>
      </c>
      <c r="C16" s="28">
        <v>2023</v>
      </c>
      <c r="D16" s="28">
        <v>2024</v>
      </c>
      <c r="E16" s="28">
        <v>2025</v>
      </c>
      <c r="F16" s="28">
        <v>2026</v>
      </c>
      <c r="G16" s="23"/>
      <c r="H16" s="23"/>
      <c r="I16" s="23"/>
      <c r="J16" s="23"/>
    </row>
    <row r="17" spans="1:10" ht="14.1" customHeight="1" x14ac:dyDescent="0.25">
      <c r="A17" s="23"/>
      <c r="B17" s="29"/>
      <c r="C17" s="30" t="s">
        <v>22</v>
      </c>
      <c r="D17" s="30" t="s">
        <v>23</v>
      </c>
      <c r="E17" s="30" t="s">
        <v>23</v>
      </c>
      <c r="F17" s="30" t="s">
        <v>23</v>
      </c>
      <c r="G17" s="23"/>
      <c r="H17" s="23"/>
      <c r="I17" s="23"/>
      <c r="J17" s="23"/>
    </row>
    <row r="18" spans="1:10" ht="14.1" customHeight="1" x14ac:dyDescent="0.25">
      <c r="A18" s="23"/>
      <c r="B18" s="27" t="s">
        <v>2282</v>
      </c>
      <c r="C18" s="31" t="s">
        <v>1204</v>
      </c>
      <c r="D18" s="31" t="s">
        <v>1205</v>
      </c>
      <c r="E18" s="31" t="s">
        <v>1154</v>
      </c>
      <c r="F18" s="31" t="s">
        <v>186</v>
      </c>
      <c r="G18" s="23"/>
      <c r="H18" s="23"/>
      <c r="I18" s="23"/>
      <c r="J18" s="23"/>
    </row>
    <row r="19" spans="1:10" ht="20.100000000000001" customHeight="1" x14ac:dyDescent="0.25">
      <c r="A19" s="23"/>
      <c r="B19" s="27" t="s">
        <v>2283</v>
      </c>
      <c r="C19" s="31" t="s">
        <v>2284</v>
      </c>
      <c r="D19" s="31" t="s">
        <v>208</v>
      </c>
      <c r="E19" s="31" t="s">
        <v>208</v>
      </c>
      <c r="F19" s="31" t="s">
        <v>2284</v>
      </c>
      <c r="G19" s="23"/>
      <c r="H19" s="23"/>
      <c r="I19" s="23"/>
      <c r="J19" s="23"/>
    </row>
    <row r="20" spans="1:10" ht="20.100000000000001" customHeight="1" x14ac:dyDescent="0.25">
      <c r="A20" s="23"/>
      <c r="B20" s="27" t="s">
        <v>2285</v>
      </c>
      <c r="C20" s="31" t="s">
        <v>2284</v>
      </c>
      <c r="D20" s="31" t="s">
        <v>1205</v>
      </c>
      <c r="E20" s="31" t="s">
        <v>1154</v>
      </c>
      <c r="F20" s="31" t="s">
        <v>186</v>
      </c>
      <c r="G20" s="23"/>
      <c r="H20" s="23"/>
      <c r="I20" s="23"/>
      <c r="J20" s="23"/>
    </row>
    <row r="21" spans="1:10" ht="14.1" customHeight="1" x14ac:dyDescent="0.25">
      <c r="A21" s="23"/>
      <c r="B21" s="1621" t="s">
        <v>27</v>
      </c>
      <c r="C21" s="1622"/>
      <c r="D21" s="1622"/>
      <c r="E21" s="1622"/>
      <c r="F21" s="1622"/>
      <c r="G21" s="23"/>
      <c r="H21" s="23"/>
      <c r="I21" s="23"/>
      <c r="J21" s="23"/>
    </row>
    <row r="22" spans="1:10" ht="14.1" customHeight="1" x14ac:dyDescent="0.25">
      <c r="A22" s="23"/>
      <c r="B22" s="32" t="s">
        <v>2286</v>
      </c>
      <c r="C22" s="1621" t="s">
        <v>2287</v>
      </c>
      <c r="D22" s="1622"/>
      <c r="E22" s="1622"/>
      <c r="F22" s="1622"/>
      <c r="G22" s="23"/>
      <c r="H22" s="23"/>
      <c r="I22" s="23"/>
      <c r="J22" s="23"/>
    </row>
    <row r="23" spans="1:10" x14ac:dyDescent="0.25">
      <c r="A23" s="23"/>
      <c r="B23" s="33" t="s">
        <v>19</v>
      </c>
      <c r="C23" s="1619" t="s">
        <v>2288</v>
      </c>
      <c r="D23" s="1620"/>
      <c r="E23" s="1620"/>
      <c r="F23" s="1620"/>
      <c r="G23" s="23"/>
      <c r="H23" s="23"/>
      <c r="I23" s="23"/>
      <c r="J23" s="23"/>
    </row>
    <row r="24" spans="1:10" ht="54.95" customHeight="1" x14ac:dyDescent="0.25">
      <c r="A24" s="23"/>
      <c r="B24" s="34" t="s">
        <v>20</v>
      </c>
      <c r="C24" s="1615" t="s">
        <v>2289</v>
      </c>
      <c r="D24" s="1616"/>
      <c r="E24" s="1616"/>
      <c r="F24" s="1616"/>
      <c r="G24" s="23"/>
      <c r="H24" s="23"/>
      <c r="I24" s="23"/>
      <c r="J24" s="23"/>
    </row>
    <row r="25" spans="1:10" x14ac:dyDescent="0.25">
      <c r="A25" s="23"/>
      <c r="B25" s="34" t="s">
        <v>21</v>
      </c>
      <c r="C25" s="1615" t="s">
        <v>2290</v>
      </c>
      <c r="D25" s="1616"/>
      <c r="E25" s="1616"/>
      <c r="F25" s="1616"/>
      <c r="G25" s="23"/>
      <c r="H25" s="23"/>
      <c r="I25" s="23"/>
      <c r="J25" s="23"/>
    </row>
    <row r="26" spans="1:10" ht="15" customHeight="1" x14ac:dyDescent="0.25">
      <c r="A26" s="23"/>
      <c r="B26" s="35"/>
      <c r="C26" s="36">
        <v>2023</v>
      </c>
      <c r="D26" s="36">
        <v>2024</v>
      </c>
      <c r="E26" s="36">
        <v>2025</v>
      </c>
      <c r="F26" s="36">
        <v>2026</v>
      </c>
      <c r="G26" s="23"/>
      <c r="H26" s="23"/>
      <c r="I26" s="23"/>
      <c r="J26" s="23"/>
    </row>
    <row r="27" spans="1:10" ht="15" customHeight="1" x14ac:dyDescent="0.25">
      <c r="A27" s="23"/>
      <c r="B27" s="37"/>
      <c r="C27" s="38" t="s">
        <v>22</v>
      </c>
      <c r="D27" s="38" t="s">
        <v>23</v>
      </c>
      <c r="E27" s="38" t="s">
        <v>23</v>
      </c>
      <c r="F27" s="38" t="s">
        <v>23</v>
      </c>
      <c r="G27" s="23"/>
      <c r="H27" s="23"/>
      <c r="I27" s="23"/>
      <c r="J27" s="23"/>
    </row>
    <row r="28" spans="1:10" ht="14.1" customHeight="1" x14ac:dyDescent="0.25">
      <c r="A28" s="23"/>
      <c r="B28" s="27" t="s">
        <v>33</v>
      </c>
      <c r="C28" s="31" t="s">
        <v>186</v>
      </c>
      <c r="D28" s="31" t="s">
        <v>186</v>
      </c>
      <c r="E28" s="31" t="s">
        <v>186</v>
      </c>
      <c r="F28" s="31" t="s">
        <v>186</v>
      </c>
      <c r="G28" s="23"/>
      <c r="H28" s="23"/>
      <c r="I28" s="23"/>
      <c r="J28" s="23"/>
    </row>
    <row r="29" spans="1:10" ht="14.1" customHeight="1" x14ac:dyDescent="0.25">
      <c r="A29" s="23"/>
      <c r="B29" s="27" t="s">
        <v>35</v>
      </c>
      <c r="C29" s="31" t="s">
        <v>2291</v>
      </c>
      <c r="D29" s="31" t="s">
        <v>2292</v>
      </c>
      <c r="E29" s="31" t="s">
        <v>2292</v>
      </c>
      <c r="F29" s="31" t="s">
        <v>2292</v>
      </c>
      <c r="G29" s="23"/>
      <c r="H29" s="23"/>
      <c r="I29" s="23"/>
      <c r="J29" s="23"/>
    </row>
    <row r="30" spans="1:10" ht="14.1" customHeight="1" x14ac:dyDescent="0.25">
      <c r="A30" s="23"/>
      <c r="B30" s="27" t="s">
        <v>40</v>
      </c>
      <c r="C30" s="31" t="s">
        <v>2293</v>
      </c>
      <c r="D30" s="31" t="s">
        <v>2294</v>
      </c>
      <c r="E30" s="31" t="s">
        <v>2294</v>
      </c>
      <c r="F30" s="31" t="s">
        <v>2294</v>
      </c>
      <c r="G30" s="23"/>
      <c r="H30" s="23"/>
      <c r="I30" s="23"/>
      <c r="J30" s="23"/>
    </row>
    <row r="31" spans="1:10" ht="14.1" customHeight="1" x14ac:dyDescent="0.25">
      <c r="A31" s="23"/>
      <c r="B31" s="27" t="s">
        <v>41</v>
      </c>
      <c r="C31" s="31" t="s">
        <v>18</v>
      </c>
      <c r="D31" s="31" t="s">
        <v>42</v>
      </c>
      <c r="E31" s="31" t="s">
        <v>42</v>
      </c>
      <c r="F31" s="31" t="s">
        <v>42</v>
      </c>
      <c r="G31" s="23"/>
      <c r="H31" s="23"/>
      <c r="I31" s="23"/>
      <c r="J31" s="23"/>
    </row>
    <row r="32" spans="1:10" ht="14.1" customHeight="1" x14ac:dyDescent="0.25">
      <c r="A32" s="23"/>
      <c r="B32" s="27" t="s">
        <v>43</v>
      </c>
      <c r="C32" s="31" t="s">
        <v>18</v>
      </c>
      <c r="D32" s="31" t="s">
        <v>2295</v>
      </c>
      <c r="E32" s="31" t="s">
        <v>42</v>
      </c>
      <c r="F32" s="31" t="s">
        <v>42</v>
      </c>
      <c r="G32" s="23"/>
      <c r="H32" s="23"/>
      <c r="I32" s="23"/>
      <c r="J32" s="23"/>
    </row>
    <row r="33" spans="1:10" ht="14.1" customHeight="1" x14ac:dyDescent="0.25">
      <c r="A33" s="23"/>
      <c r="B33" s="27" t="s">
        <v>47</v>
      </c>
      <c r="C33" s="31" t="s">
        <v>18</v>
      </c>
      <c r="D33" s="31" t="s">
        <v>2295</v>
      </c>
      <c r="E33" s="31" t="s">
        <v>42</v>
      </c>
      <c r="F33" s="31" t="s">
        <v>42</v>
      </c>
      <c r="G33" s="23"/>
      <c r="H33" s="23"/>
      <c r="I33" s="23"/>
      <c r="J33" s="23"/>
    </row>
    <row r="34" spans="1:10" ht="14.1" customHeight="1" x14ac:dyDescent="0.25">
      <c r="A34" s="23"/>
      <c r="B34" s="1617" t="s">
        <v>24</v>
      </c>
      <c r="C34" s="1618"/>
      <c r="D34" s="1618"/>
      <c r="E34" s="1618"/>
      <c r="F34" s="1618"/>
      <c r="G34" s="23"/>
      <c r="H34" s="23"/>
      <c r="I34" s="23"/>
      <c r="J34" s="23"/>
    </row>
    <row r="35" spans="1:10" ht="14.1" customHeight="1" x14ac:dyDescent="0.25">
      <c r="A35" s="23"/>
      <c r="B35" s="35"/>
      <c r="C35" s="36">
        <v>2023</v>
      </c>
      <c r="D35" s="36">
        <v>2024</v>
      </c>
      <c r="E35" s="36">
        <v>2025</v>
      </c>
      <c r="F35" s="36">
        <v>2026</v>
      </c>
      <c r="G35" s="23"/>
      <c r="H35" s="23"/>
      <c r="I35" s="23"/>
      <c r="J35" s="23"/>
    </row>
    <row r="36" spans="1:10" ht="14.1" customHeight="1" x14ac:dyDescent="0.25">
      <c r="A36" s="23"/>
      <c r="B36" s="37"/>
      <c r="C36" s="38" t="s">
        <v>22</v>
      </c>
      <c r="D36" s="38" t="s">
        <v>23</v>
      </c>
      <c r="E36" s="38" t="s">
        <v>23</v>
      </c>
      <c r="F36" s="38" t="s">
        <v>23</v>
      </c>
      <c r="G36" s="23"/>
      <c r="H36" s="23"/>
      <c r="I36" s="23"/>
      <c r="J36" s="23"/>
    </row>
    <row r="37" spans="1:10" ht="14.1" customHeight="1" x14ac:dyDescent="0.25">
      <c r="A37" s="23"/>
      <c r="B37" s="39" t="s">
        <v>48</v>
      </c>
      <c r="C37" s="40">
        <v>0</v>
      </c>
      <c r="D37" s="40">
        <v>15370000</v>
      </c>
      <c r="E37" s="40">
        <v>15370000</v>
      </c>
      <c r="F37" s="40">
        <v>15370000</v>
      </c>
      <c r="G37" s="23"/>
      <c r="H37" s="23"/>
      <c r="I37" s="23"/>
      <c r="J37" s="23"/>
    </row>
    <row r="38" spans="1:10" ht="14.1" customHeight="1" x14ac:dyDescent="0.25">
      <c r="A38" s="23"/>
      <c r="B38" s="39" t="s">
        <v>49</v>
      </c>
      <c r="C38" s="40">
        <v>0</v>
      </c>
      <c r="D38" s="40">
        <v>15370000</v>
      </c>
      <c r="E38" s="40">
        <v>15370000</v>
      </c>
      <c r="F38" s="40">
        <v>15370000</v>
      </c>
      <c r="G38" s="23"/>
      <c r="H38" s="23"/>
      <c r="I38" s="23"/>
      <c r="J38" s="23"/>
    </row>
    <row r="39" spans="1:10" ht="14.1" customHeight="1" x14ac:dyDescent="0.25">
      <c r="A39" s="23"/>
      <c r="B39" s="39" t="s">
        <v>50</v>
      </c>
      <c r="C39" s="40">
        <v>0</v>
      </c>
      <c r="D39" s="40">
        <v>0</v>
      </c>
      <c r="E39" s="40">
        <v>0</v>
      </c>
      <c r="F39" s="40">
        <v>0</v>
      </c>
      <c r="G39" s="23"/>
      <c r="H39" s="23"/>
      <c r="I39" s="23"/>
      <c r="J39" s="23"/>
    </row>
    <row r="40" spans="1:10" ht="14.1" customHeight="1" x14ac:dyDescent="0.25">
      <c r="A40" s="23"/>
      <c r="B40" s="39" t="s">
        <v>51</v>
      </c>
      <c r="C40" s="40">
        <v>0</v>
      </c>
      <c r="D40" s="40">
        <v>2735000</v>
      </c>
      <c r="E40" s="40">
        <v>2735000</v>
      </c>
      <c r="F40" s="40">
        <v>2735000</v>
      </c>
      <c r="G40" s="23"/>
      <c r="H40" s="23"/>
      <c r="I40" s="23"/>
      <c r="J40" s="23"/>
    </row>
    <row r="41" spans="1:10" ht="14.1" customHeight="1" x14ac:dyDescent="0.25">
      <c r="A41" s="23"/>
      <c r="B41" s="39" t="s">
        <v>49</v>
      </c>
      <c r="C41" s="40">
        <v>0</v>
      </c>
      <c r="D41" s="40">
        <v>2735000</v>
      </c>
      <c r="E41" s="40">
        <v>2735000</v>
      </c>
      <c r="F41" s="40">
        <v>2735000</v>
      </c>
      <c r="G41" s="23"/>
      <c r="H41" s="23"/>
      <c r="I41" s="23"/>
      <c r="J41" s="23"/>
    </row>
    <row r="42" spans="1:10" ht="14.1" customHeight="1" x14ac:dyDescent="0.25">
      <c r="A42" s="23"/>
      <c r="B42" s="39" t="s">
        <v>50</v>
      </c>
      <c r="C42" s="40">
        <v>0</v>
      </c>
      <c r="D42" s="40">
        <v>0</v>
      </c>
      <c r="E42" s="40">
        <v>0</v>
      </c>
      <c r="F42" s="40">
        <v>0</v>
      </c>
      <c r="G42" s="23"/>
      <c r="H42" s="23"/>
      <c r="I42" s="23"/>
      <c r="J42" s="23"/>
    </row>
    <row r="43" spans="1:10" ht="14.1" customHeight="1" x14ac:dyDescent="0.25">
      <c r="A43" s="23"/>
      <c r="B43" s="39" t="s">
        <v>52</v>
      </c>
      <c r="C43" s="40">
        <v>0</v>
      </c>
      <c r="D43" s="40">
        <v>2200000</v>
      </c>
      <c r="E43" s="40">
        <v>2200000</v>
      </c>
      <c r="F43" s="40">
        <v>2200000</v>
      </c>
      <c r="G43" s="23"/>
      <c r="H43" s="23"/>
      <c r="I43" s="23"/>
      <c r="J43" s="23"/>
    </row>
    <row r="44" spans="1:10" ht="14.1" customHeight="1" x14ac:dyDescent="0.25">
      <c r="A44" s="23"/>
      <c r="B44" s="39" t="s">
        <v>49</v>
      </c>
      <c r="C44" s="40">
        <v>0</v>
      </c>
      <c r="D44" s="40">
        <v>2200000</v>
      </c>
      <c r="E44" s="40">
        <v>2200000</v>
      </c>
      <c r="F44" s="40">
        <v>2200000</v>
      </c>
      <c r="G44" s="23"/>
      <c r="H44" s="23"/>
      <c r="I44" s="23"/>
      <c r="J44" s="23"/>
    </row>
    <row r="45" spans="1:10" ht="14.1" customHeight="1" x14ac:dyDescent="0.25">
      <c r="A45" s="23"/>
      <c r="B45" s="39" t="s">
        <v>50</v>
      </c>
      <c r="C45" s="40">
        <v>0</v>
      </c>
      <c r="D45" s="40">
        <v>0</v>
      </c>
      <c r="E45" s="40">
        <v>0</v>
      </c>
      <c r="F45" s="40">
        <v>0</v>
      </c>
      <c r="G45" s="23"/>
      <c r="H45" s="23"/>
      <c r="I45" s="23"/>
      <c r="J45" s="23"/>
    </row>
    <row r="46" spans="1:10" ht="14.1" customHeight="1" x14ac:dyDescent="0.25">
      <c r="A46" s="23"/>
      <c r="B46" s="39" t="s">
        <v>53</v>
      </c>
      <c r="C46" s="40">
        <v>0</v>
      </c>
      <c r="D46" s="40">
        <v>0</v>
      </c>
      <c r="E46" s="40">
        <v>0</v>
      </c>
      <c r="F46" s="40">
        <v>0</v>
      </c>
      <c r="G46" s="23"/>
      <c r="H46" s="23"/>
      <c r="I46" s="23"/>
      <c r="J46" s="23"/>
    </row>
    <row r="47" spans="1:10" ht="14.1" customHeight="1" x14ac:dyDescent="0.25">
      <c r="A47" s="23"/>
      <c r="B47" s="39" t="s">
        <v>49</v>
      </c>
      <c r="C47" s="40">
        <v>0</v>
      </c>
      <c r="D47" s="40">
        <v>0</v>
      </c>
      <c r="E47" s="40">
        <v>0</v>
      </c>
      <c r="F47" s="40">
        <v>0</v>
      </c>
      <c r="G47" s="23"/>
      <c r="H47" s="23"/>
      <c r="I47" s="23"/>
      <c r="J47" s="23"/>
    </row>
    <row r="48" spans="1:10" ht="14.1" customHeight="1" x14ac:dyDescent="0.25">
      <c r="A48" s="23"/>
      <c r="B48" s="39" t="s">
        <v>50</v>
      </c>
      <c r="C48" s="40">
        <v>0</v>
      </c>
      <c r="D48" s="40">
        <v>0</v>
      </c>
      <c r="E48" s="40">
        <v>0</v>
      </c>
      <c r="F48" s="40">
        <v>0</v>
      </c>
      <c r="G48" s="23"/>
      <c r="H48" s="23"/>
      <c r="I48" s="23"/>
      <c r="J48" s="23"/>
    </row>
    <row r="49" spans="1:10" ht="14.1" customHeight="1" x14ac:dyDescent="0.25">
      <c r="A49" s="23"/>
      <c r="B49" s="39" t="s">
        <v>54</v>
      </c>
      <c r="C49" s="40">
        <v>0</v>
      </c>
      <c r="D49" s="40">
        <v>100000000</v>
      </c>
      <c r="E49" s="40">
        <v>100000000</v>
      </c>
      <c r="F49" s="40">
        <v>100000000</v>
      </c>
      <c r="G49" s="23"/>
      <c r="H49" s="23"/>
      <c r="I49" s="23"/>
      <c r="J49" s="23"/>
    </row>
    <row r="50" spans="1:10" ht="14.1" customHeight="1" x14ac:dyDescent="0.25">
      <c r="A50" s="23"/>
      <c r="B50" s="39" t="s">
        <v>49</v>
      </c>
      <c r="C50" s="40">
        <v>0</v>
      </c>
      <c r="D50" s="40">
        <v>100000000</v>
      </c>
      <c r="E50" s="40">
        <v>100000000</v>
      </c>
      <c r="F50" s="40">
        <v>100000000</v>
      </c>
      <c r="G50" s="23"/>
      <c r="H50" s="23"/>
      <c r="I50" s="23"/>
      <c r="J50" s="23"/>
    </row>
    <row r="51" spans="1:10" ht="14.1" customHeight="1" x14ac:dyDescent="0.25">
      <c r="A51" s="23"/>
      <c r="B51" s="39" t="s">
        <v>50</v>
      </c>
      <c r="C51" s="40">
        <v>0</v>
      </c>
      <c r="D51" s="40">
        <v>0</v>
      </c>
      <c r="E51" s="40">
        <v>0</v>
      </c>
      <c r="F51" s="40">
        <v>0</v>
      </c>
      <c r="G51" s="23"/>
      <c r="H51" s="23"/>
      <c r="I51" s="23"/>
      <c r="J51" s="23"/>
    </row>
    <row r="52" spans="1:10" ht="14.1" customHeight="1" x14ac:dyDescent="0.25">
      <c r="A52" s="23"/>
      <c r="B52" s="39" t="s">
        <v>55</v>
      </c>
      <c r="C52" s="40">
        <v>0</v>
      </c>
      <c r="D52" s="40">
        <v>0</v>
      </c>
      <c r="E52" s="40">
        <v>0</v>
      </c>
      <c r="F52" s="40">
        <v>0</v>
      </c>
      <c r="G52" s="23"/>
      <c r="H52" s="23"/>
      <c r="I52" s="23"/>
      <c r="J52" s="23"/>
    </row>
    <row r="53" spans="1:10" ht="14.1" customHeight="1" x14ac:dyDescent="0.25">
      <c r="A53" s="23"/>
      <c r="B53" s="39" t="s">
        <v>49</v>
      </c>
      <c r="C53" s="40">
        <v>0</v>
      </c>
      <c r="D53" s="40">
        <v>0</v>
      </c>
      <c r="E53" s="40">
        <v>0</v>
      </c>
      <c r="F53" s="40">
        <v>0</v>
      </c>
      <c r="G53" s="23"/>
      <c r="H53" s="23"/>
      <c r="I53" s="23"/>
      <c r="J53" s="23"/>
    </row>
    <row r="54" spans="1:10" ht="14.1" customHeight="1" x14ac:dyDescent="0.25">
      <c r="A54" s="23"/>
      <c r="B54" s="39" t="s">
        <v>50</v>
      </c>
      <c r="C54" s="40">
        <v>0</v>
      </c>
      <c r="D54" s="40">
        <v>0</v>
      </c>
      <c r="E54" s="40">
        <v>0</v>
      </c>
      <c r="F54" s="40">
        <v>0</v>
      </c>
      <c r="G54" s="23"/>
      <c r="H54" s="23"/>
      <c r="I54" s="23"/>
      <c r="J54" s="23"/>
    </row>
    <row r="55" spans="1:10" ht="14.1" customHeight="1" x14ac:dyDescent="0.25">
      <c r="A55" s="23"/>
      <c r="B55" s="39" t="s">
        <v>56</v>
      </c>
      <c r="C55" s="40">
        <v>0</v>
      </c>
      <c r="D55" s="40">
        <v>0</v>
      </c>
      <c r="E55" s="40">
        <v>0</v>
      </c>
      <c r="F55" s="40">
        <v>0</v>
      </c>
      <c r="G55" s="23"/>
      <c r="H55" s="23"/>
      <c r="I55" s="23"/>
      <c r="J55" s="23"/>
    </row>
    <row r="56" spans="1:10" ht="14.1" customHeight="1" x14ac:dyDescent="0.25">
      <c r="A56" s="23"/>
      <c r="B56" s="39" t="s">
        <v>49</v>
      </c>
      <c r="C56" s="40">
        <v>0</v>
      </c>
      <c r="D56" s="40">
        <v>0</v>
      </c>
      <c r="E56" s="40">
        <v>0</v>
      </c>
      <c r="F56" s="40">
        <v>0</v>
      </c>
      <c r="G56" s="23"/>
      <c r="H56" s="23"/>
      <c r="I56" s="23"/>
      <c r="J56" s="23"/>
    </row>
    <row r="57" spans="1:10" ht="14.1" customHeight="1" x14ac:dyDescent="0.25">
      <c r="A57" s="23"/>
      <c r="B57" s="39" t="s">
        <v>50</v>
      </c>
      <c r="C57" s="40">
        <v>0</v>
      </c>
      <c r="D57" s="40">
        <v>0</v>
      </c>
      <c r="E57" s="40">
        <v>0</v>
      </c>
      <c r="F57" s="40">
        <v>0</v>
      </c>
      <c r="G57" s="23"/>
      <c r="H57" s="23"/>
      <c r="I57" s="23"/>
      <c r="J57" s="23"/>
    </row>
    <row r="58" spans="1:10" ht="14.1" customHeight="1" x14ac:dyDescent="0.25">
      <c r="A58" s="23"/>
      <c r="B58" s="39" t="s">
        <v>57</v>
      </c>
      <c r="C58" s="40">
        <v>0</v>
      </c>
      <c r="D58" s="40">
        <v>0</v>
      </c>
      <c r="E58" s="40">
        <v>0</v>
      </c>
      <c r="F58" s="40">
        <v>0</v>
      </c>
      <c r="G58" s="23"/>
      <c r="H58" s="23"/>
      <c r="I58" s="23"/>
      <c r="J58" s="23"/>
    </row>
    <row r="59" spans="1:10" ht="14.1" customHeight="1" x14ac:dyDescent="0.25">
      <c r="A59" s="23"/>
      <c r="B59" s="39" t="s">
        <v>49</v>
      </c>
      <c r="C59" s="40">
        <v>0</v>
      </c>
      <c r="D59" s="40">
        <v>0</v>
      </c>
      <c r="E59" s="40">
        <v>0</v>
      </c>
      <c r="F59" s="40">
        <v>0</v>
      </c>
      <c r="G59" s="23"/>
      <c r="H59" s="23"/>
      <c r="I59" s="23"/>
      <c r="J59" s="23"/>
    </row>
    <row r="60" spans="1:10" ht="14.1" customHeight="1" x14ac:dyDescent="0.25">
      <c r="A60" s="23"/>
      <c r="B60" s="39" t="s">
        <v>58</v>
      </c>
      <c r="C60" s="40">
        <v>0</v>
      </c>
      <c r="D60" s="40">
        <v>0</v>
      </c>
      <c r="E60" s="40">
        <v>0</v>
      </c>
      <c r="F60" s="40">
        <v>0</v>
      </c>
      <c r="G60" s="23"/>
      <c r="H60" s="23"/>
      <c r="I60" s="23"/>
      <c r="J60" s="23"/>
    </row>
    <row r="61" spans="1:10" ht="14.1" customHeight="1" x14ac:dyDescent="0.25">
      <c r="A61" s="23"/>
      <c r="B61" s="39" t="s">
        <v>59</v>
      </c>
      <c r="C61" s="40">
        <v>0</v>
      </c>
      <c r="D61" s="40">
        <v>0</v>
      </c>
      <c r="E61" s="40">
        <v>0</v>
      </c>
      <c r="F61" s="40">
        <v>0</v>
      </c>
      <c r="G61" s="23"/>
      <c r="H61" s="23"/>
      <c r="I61" s="23"/>
      <c r="J61" s="23"/>
    </row>
    <row r="62" spans="1:10" ht="14.1" customHeight="1" x14ac:dyDescent="0.25">
      <c r="A62" s="23"/>
      <c r="B62" s="39" t="s">
        <v>60</v>
      </c>
      <c r="C62" s="40">
        <v>0</v>
      </c>
      <c r="D62" s="40">
        <v>0</v>
      </c>
      <c r="E62" s="40">
        <v>0</v>
      </c>
      <c r="F62" s="40">
        <v>0</v>
      </c>
      <c r="G62" s="23"/>
      <c r="H62" s="23"/>
      <c r="I62" s="23"/>
      <c r="J62" s="23"/>
    </row>
    <row r="63" spans="1:10" ht="14.1" customHeight="1" x14ac:dyDescent="0.25">
      <c r="A63" s="23"/>
      <c r="B63" s="39" t="s">
        <v>61</v>
      </c>
      <c r="C63" s="40">
        <v>0</v>
      </c>
      <c r="D63" s="40">
        <v>0</v>
      </c>
      <c r="E63" s="40">
        <v>0</v>
      </c>
      <c r="F63" s="40">
        <v>0</v>
      </c>
      <c r="G63" s="23"/>
      <c r="H63" s="23"/>
      <c r="I63" s="23"/>
      <c r="J63" s="23"/>
    </row>
    <row r="64" spans="1:10" ht="14.1" customHeight="1" x14ac:dyDescent="0.25">
      <c r="A64" s="23"/>
      <c r="B64" s="39" t="s">
        <v>62</v>
      </c>
      <c r="C64" s="40">
        <v>0</v>
      </c>
      <c r="D64" s="40">
        <v>0</v>
      </c>
      <c r="E64" s="40">
        <v>0</v>
      </c>
      <c r="F64" s="40">
        <v>0</v>
      </c>
      <c r="G64" s="23"/>
      <c r="H64" s="23"/>
      <c r="I64" s="23"/>
      <c r="J64" s="23"/>
    </row>
    <row r="65" spans="1:10" ht="14.1" customHeight="1" x14ac:dyDescent="0.25">
      <c r="A65" s="23"/>
      <c r="B65" s="39" t="s">
        <v>49</v>
      </c>
      <c r="C65" s="40">
        <v>0</v>
      </c>
      <c r="D65" s="40">
        <v>0</v>
      </c>
      <c r="E65" s="40">
        <v>0</v>
      </c>
      <c r="F65" s="40">
        <v>0</v>
      </c>
      <c r="G65" s="23"/>
      <c r="H65" s="23"/>
      <c r="I65" s="23"/>
      <c r="J65" s="23"/>
    </row>
    <row r="66" spans="1:10" ht="14.1" customHeight="1" x14ac:dyDescent="0.25">
      <c r="A66" s="23"/>
      <c r="B66" s="39" t="s">
        <v>58</v>
      </c>
      <c r="C66" s="40">
        <v>0</v>
      </c>
      <c r="D66" s="40">
        <v>0</v>
      </c>
      <c r="E66" s="40">
        <v>0</v>
      </c>
      <c r="F66" s="40">
        <v>0</v>
      </c>
      <c r="G66" s="23"/>
      <c r="H66" s="23"/>
      <c r="I66" s="23"/>
      <c r="J66" s="23"/>
    </row>
    <row r="67" spans="1:10" ht="14.1" customHeight="1" x14ac:dyDescent="0.25">
      <c r="A67" s="23"/>
      <c r="B67" s="39" t="s">
        <v>59</v>
      </c>
      <c r="C67" s="40">
        <v>0</v>
      </c>
      <c r="D67" s="40">
        <v>0</v>
      </c>
      <c r="E67" s="40">
        <v>0</v>
      </c>
      <c r="F67" s="40">
        <v>0</v>
      </c>
      <c r="G67" s="23"/>
      <c r="H67" s="23"/>
      <c r="I67" s="23"/>
      <c r="J67" s="23"/>
    </row>
    <row r="68" spans="1:10" ht="14.1" customHeight="1" x14ac:dyDescent="0.25">
      <c r="A68" s="23"/>
      <c r="B68" s="39" t="s">
        <v>60</v>
      </c>
      <c r="C68" s="40">
        <v>0</v>
      </c>
      <c r="D68" s="40">
        <v>0</v>
      </c>
      <c r="E68" s="40">
        <v>0</v>
      </c>
      <c r="F68" s="40">
        <v>0</v>
      </c>
      <c r="G68" s="23"/>
      <c r="H68" s="23"/>
      <c r="I68" s="23"/>
      <c r="J68" s="23"/>
    </row>
    <row r="69" spans="1:10" ht="14.1" customHeight="1" x14ac:dyDescent="0.25">
      <c r="A69" s="23"/>
      <c r="B69" s="39" t="s">
        <v>61</v>
      </c>
      <c r="C69" s="40">
        <v>0</v>
      </c>
      <c r="D69" s="40">
        <v>0</v>
      </c>
      <c r="E69" s="40">
        <v>0</v>
      </c>
      <c r="F69" s="40">
        <v>0</v>
      </c>
      <c r="G69" s="23"/>
      <c r="H69" s="23"/>
      <c r="I69" s="23"/>
      <c r="J69" s="23"/>
    </row>
    <row r="70" spans="1:10" ht="14.1" customHeight="1" x14ac:dyDescent="0.25">
      <c r="A70" s="23"/>
      <c r="B70" s="39" t="s">
        <v>63</v>
      </c>
      <c r="C70" s="40">
        <v>0</v>
      </c>
      <c r="D70" s="40">
        <v>0</v>
      </c>
      <c r="E70" s="40">
        <v>0</v>
      </c>
      <c r="F70" s="40">
        <v>0</v>
      </c>
      <c r="G70" s="23"/>
      <c r="H70" s="23"/>
      <c r="I70" s="23"/>
      <c r="J70" s="23"/>
    </row>
    <row r="71" spans="1:10" ht="14.1" customHeight="1" x14ac:dyDescent="0.25">
      <c r="A71" s="23"/>
      <c r="B71" s="39" t="s">
        <v>49</v>
      </c>
      <c r="C71" s="40">
        <v>0</v>
      </c>
      <c r="D71" s="40">
        <v>0</v>
      </c>
      <c r="E71" s="40">
        <v>0</v>
      </c>
      <c r="F71" s="40">
        <v>0</v>
      </c>
      <c r="G71" s="23"/>
      <c r="H71" s="23"/>
      <c r="I71" s="23"/>
      <c r="J71" s="23"/>
    </row>
    <row r="72" spans="1:10" ht="14.1" customHeight="1" x14ac:dyDescent="0.25">
      <c r="A72" s="23"/>
      <c r="B72" s="39" t="s">
        <v>58</v>
      </c>
      <c r="C72" s="40">
        <v>0</v>
      </c>
      <c r="D72" s="40">
        <v>0</v>
      </c>
      <c r="E72" s="40">
        <v>0</v>
      </c>
      <c r="F72" s="40">
        <v>0</v>
      </c>
      <c r="G72" s="23"/>
      <c r="H72" s="23"/>
      <c r="I72" s="23"/>
      <c r="J72" s="23"/>
    </row>
    <row r="73" spans="1:10" ht="14.1" customHeight="1" x14ac:dyDescent="0.25">
      <c r="A73" s="23"/>
      <c r="B73" s="39" t="s">
        <v>59</v>
      </c>
      <c r="C73" s="40">
        <v>0</v>
      </c>
      <c r="D73" s="40">
        <v>0</v>
      </c>
      <c r="E73" s="40">
        <v>0</v>
      </c>
      <c r="F73" s="40">
        <v>0</v>
      </c>
      <c r="G73" s="23"/>
      <c r="H73" s="23"/>
      <c r="I73" s="23"/>
      <c r="J73" s="23"/>
    </row>
    <row r="74" spans="1:10" ht="14.1" customHeight="1" x14ac:dyDescent="0.25">
      <c r="A74" s="23"/>
      <c r="B74" s="39" t="s">
        <v>60</v>
      </c>
      <c r="C74" s="40">
        <v>0</v>
      </c>
      <c r="D74" s="40">
        <v>0</v>
      </c>
      <c r="E74" s="40">
        <v>0</v>
      </c>
      <c r="F74" s="40">
        <v>0</v>
      </c>
      <c r="G74" s="23"/>
      <c r="H74" s="23"/>
      <c r="I74" s="23"/>
      <c r="J74" s="23"/>
    </row>
    <row r="75" spans="1:10" ht="14.1" customHeight="1" x14ac:dyDescent="0.25">
      <c r="A75" s="23"/>
      <c r="B75" s="39" t="s">
        <v>61</v>
      </c>
      <c r="C75" s="40">
        <v>0</v>
      </c>
      <c r="D75" s="40">
        <v>0</v>
      </c>
      <c r="E75" s="40">
        <v>0</v>
      </c>
      <c r="F75" s="40">
        <v>0</v>
      </c>
      <c r="G75" s="23"/>
      <c r="H75" s="23"/>
      <c r="I75" s="23"/>
      <c r="J75" s="23"/>
    </row>
    <row r="76" spans="1:10" ht="14.1" customHeight="1" x14ac:dyDescent="0.25">
      <c r="A76" s="23"/>
      <c r="B76" s="39" t="s">
        <v>64</v>
      </c>
      <c r="C76" s="40">
        <v>0</v>
      </c>
      <c r="D76" s="40">
        <v>0</v>
      </c>
      <c r="E76" s="40">
        <v>0</v>
      </c>
      <c r="F76" s="40">
        <v>0</v>
      </c>
      <c r="G76" s="23"/>
      <c r="H76" s="23"/>
      <c r="I76" s="23"/>
      <c r="J76" s="23"/>
    </row>
    <row r="77" spans="1:10" ht="14.1" customHeight="1" x14ac:dyDescent="0.25">
      <c r="A77" s="23"/>
      <c r="B77" s="39" t="s">
        <v>65</v>
      </c>
      <c r="C77" s="40">
        <v>0</v>
      </c>
      <c r="D77" s="40">
        <v>0</v>
      </c>
      <c r="E77" s="40">
        <v>0</v>
      </c>
      <c r="F77" s="40">
        <v>0</v>
      </c>
      <c r="G77" s="23"/>
      <c r="H77" s="23"/>
      <c r="I77" s="23"/>
      <c r="J77" s="23"/>
    </row>
    <row r="78" spans="1:10" ht="14.1" customHeight="1" x14ac:dyDescent="0.25">
      <c r="A78" s="23"/>
      <c r="B78" s="41" t="s">
        <v>25</v>
      </c>
      <c r="C78" s="40">
        <v>0</v>
      </c>
      <c r="D78" s="40">
        <v>120305000</v>
      </c>
      <c r="E78" s="40">
        <v>120305000</v>
      </c>
      <c r="F78" s="40">
        <v>120305000</v>
      </c>
      <c r="G78" s="23"/>
      <c r="H78" s="23"/>
      <c r="I78" s="23"/>
      <c r="J78" s="23"/>
    </row>
    <row r="79" spans="1:10" x14ac:dyDescent="0.25">
      <c r="A79" s="23"/>
      <c r="B79" s="33" t="s">
        <v>19</v>
      </c>
      <c r="C79" s="1619" t="s">
        <v>2296</v>
      </c>
      <c r="D79" s="1620"/>
      <c r="E79" s="1620"/>
      <c r="F79" s="1620"/>
      <c r="G79" s="23"/>
      <c r="H79" s="23"/>
      <c r="I79" s="23"/>
      <c r="J79" s="23"/>
    </row>
    <row r="80" spans="1:10" ht="36.950000000000003" customHeight="1" x14ac:dyDescent="0.25">
      <c r="A80" s="23"/>
      <c r="B80" s="34" t="s">
        <v>20</v>
      </c>
      <c r="C80" s="1615" t="s">
        <v>2297</v>
      </c>
      <c r="D80" s="1616"/>
      <c r="E80" s="1616"/>
      <c r="F80" s="1616"/>
      <c r="G80" s="23"/>
      <c r="H80" s="23"/>
      <c r="I80" s="23"/>
      <c r="J80" s="23"/>
    </row>
    <row r="81" spans="1:10" x14ac:dyDescent="0.25">
      <c r="A81" s="23"/>
      <c r="B81" s="34" t="s">
        <v>21</v>
      </c>
      <c r="C81" s="1615" t="s">
        <v>2298</v>
      </c>
      <c r="D81" s="1616"/>
      <c r="E81" s="1616"/>
      <c r="F81" s="1616"/>
      <c r="G81" s="23"/>
      <c r="H81" s="23"/>
      <c r="I81" s="23"/>
      <c r="J81" s="23"/>
    </row>
    <row r="82" spans="1:10" ht="15" customHeight="1" x14ac:dyDescent="0.25">
      <c r="A82" s="23"/>
      <c r="B82" s="35"/>
      <c r="C82" s="36">
        <v>2023</v>
      </c>
      <c r="D82" s="36">
        <v>2024</v>
      </c>
      <c r="E82" s="36">
        <v>2025</v>
      </c>
      <c r="F82" s="36">
        <v>2026</v>
      </c>
      <c r="G82" s="23"/>
      <c r="H82" s="23"/>
      <c r="I82" s="23"/>
      <c r="J82" s="23"/>
    </row>
    <row r="83" spans="1:10" ht="15" customHeight="1" x14ac:dyDescent="0.25">
      <c r="A83" s="23"/>
      <c r="B83" s="37"/>
      <c r="C83" s="38" t="s">
        <v>22</v>
      </c>
      <c r="D83" s="38" t="s">
        <v>23</v>
      </c>
      <c r="E83" s="38" t="s">
        <v>23</v>
      </c>
      <c r="F83" s="38" t="s">
        <v>23</v>
      </c>
      <c r="G83" s="23"/>
      <c r="H83" s="23"/>
      <c r="I83" s="23"/>
      <c r="J83" s="23"/>
    </row>
    <row r="84" spans="1:10" ht="14.1" customHeight="1" x14ac:dyDescent="0.25">
      <c r="A84" s="23"/>
      <c r="B84" s="27" t="s">
        <v>33</v>
      </c>
      <c r="C84" s="31" t="s">
        <v>311</v>
      </c>
      <c r="D84" s="31" t="s">
        <v>311</v>
      </c>
      <c r="E84" s="31" t="s">
        <v>1805</v>
      </c>
      <c r="F84" s="31" t="s">
        <v>186</v>
      </c>
      <c r="G84" s="23"/>
      <c r="H84" s="23"/>
      <c r="I84" s="23"/>
      <c r="J84" s="23"/>
    </row>
    <row r="85" spans="1:10" ht="14.1" customHeight="1" x14ac:dyDescent="0.25">
      <c r="A85" s="23"/>
      <c r="B85" s="27" t="s">
        <v>35</v>
      </c>
      <c r="C85" s="31" t="s">
        <v>1987</v>
      </c>
      <c r="D85" s="31" t="s">
        <v>2299</v>
      </c>
      <c r="E85" s="31" t="s">
        <v>2299</v>
      </c>
      <c r="F85" s="31" t="s">
        <v>2299</v>
      </c>
      <c r="G85" s="23"/>
      <c r="H85" s="23"/>
      <c r="I85" s="23"/>
      <c r="J85" s="23"/>
    </row>
    <row r="86" spans="1:10" ht="14.1" customHeight="1" x14ac:dyDescent="0.25">
      <c r="A86" s="23"/>
      <c r="B86" s="27" t="s">
        <v>40</v>
      </c>
      <c r="C86" s="31" t="s">
        <v>2300</v>
      </c>
      <c r="D86" s="31" t="s">
        <v>2301</v>
      </c>
      <c r="E86" s="31" t="s">
        <v>2302</v>
      </c>
      <c r="F86" s="31" t="s">
        <v>2303</v>
      </c>
      <c r="G86" s="23"/>
      <c r="H86" s="23"/>
      <c r="I86" s="23"/>
      <c r="J86" s="23"/>
    </row>
    <row r="87" spans="1:10" ht="14.1" customHeight="1" x14ac:dyDescent="0.25">
      <c r="A87" s="23"/>
      <c r="B87" s="27" t="s">
        <v>41</v>
      </c>
      <c r="C87" s="31" t="s">
        <v>18</v>
      </c>
      <c r="D87" s="31" t="s">
        <v>42</v>
      </c>
      <c r="E87" s="31" t="s">
        <v>1869</v>
      </c>
      <c r="F87" s="31" t="s">
        <v>1428</v>
      </c>
      <c r="G87" s="23"/>
      <c r="H87" s="23"/>
      <c r="I87" s="23"/>
      <c r="J87" s="23"/>
    </row>
    <row r="88" spans="1:10" ht="14.1" customHeight="1" x14ac:dyDescent="0.25">
      <c r="A88" s="23"/>
      <c r="B88" s="27" t="s">
        <v>43</v>
      </c>
      <c r="C88" s="31" t="s">
        <v>18</v>
      </c>
      <c r="D88" s="31" t="s">
        <v>2304</v>
      </c>
      <c r="E88" s="31" t="s">
        <v>42</v>
      </c>
      <c r="F88" s="31" t="s">
        <v>42</v>
      </c>
      <c r="G88" s="23"/>
      <c r="H88" s="23"/>
      <c r="I88" s="23"/>
      <c r="J88" s="23"/>
    </row>
    <row r="89" spans="1:10" ht="14.1" customHeight="1" x14ac:dyDescent="0.25">
      <c r="A89" s="23"/>
      <c r="B89" s="27" t="s">
        <v>47</v>
      </c>
      <c r="C89" s="31" t="s">
        <v>18</v>
      </c>
      <c r="D89" s="31" t="s">
        <v>2304</v>
      </c>
      <c r="E89" s="31" t="s">
        <v>1871</v>
      </c>
      <c r="F89" s="31" t="s">
        <v>2305</v>
      </c>
      <c r="G89" s="23"/>
      <c r="H89" s="23"/>
      <c r="I89" s="23"/>
      <c r="J89" s="23"/>
    </row>
    <row r="90" spans="1:10" ht="14.1" customHeight="1" x14ac:dyDescent="0.25">
      <c r="A90" s="23"/>
      <c r="B90" s="1617" t="s">
        <v>24</v>
      </c>
      <c r="C90" s="1618"/>
      <c r="D90" s="1618"/>
      <c r="E90" s="1618"/>
      <c r="F90" s="1618"/>
      <c r="G90" s="23"/>
      <c r="H90" s="23"/>
      <c r="I90" s="23"/>
      <c r="J90" s="23"/>
    </row>
    <row r="91" spans="1:10" ht="14.1" customHeight="1" x14ac:dyDescent="0.25">
      <c r="A91" s="23"/>
      <c r="B91" s="35"/>
      <c r="C91" s="36">
        <v>2023</v>
      </c>
      <c r="D91" s="36">
        <v>2024</v>
      </c>
      <c r="E91" s="36">
        <v>2025</v>
      </c>
      <c r="F91" s="36">
        <v>2026</v>
      </c>
      <c r="G91" s="23"/>
      <c r="H91" s="23"/>
      <c r="I91" s="23"/>
      <c r="J91" s="23"/>
    </row>
    <row r="92" spans="1:10" ht="14.1" customHeight="1" x14ac:dyDescent="0.25">
      <c r="A92" s="23"/>
      <c r="B92" s="37"/>
      <c r="C92" s="38" t="s">
        <v>22</v>
      </c>
      <c r="D92" s="38" t="s">
        <v>23</v>
      </c>
      <c r="E92" s="38" t="s">
        <v>23</v>
      </c>
      <c r="F92" s="38" t="s">
        <v>23</v>
      </c>
      <c r="G92" s="23"/>
      <c r="H92" s="23"/>
      <c r="I92" s="23"/>
      <c r="J92" s="23"/>
    </row>
    <row r="93" spans="1:10" ht="14.1" customHeight="1" x14ac:dyDescent="0.25">
      <c r="A93" s="23"/>
      <c r="B93" s="39" t="s">
        <v>48</v>
      </c>
      <c r="C93" s="40">
        <v>0</v>
      </c>
      <c r="D93" s="40">
        <v>0</v>
      </c>
      <c r="E93" s="40">
        <v>0</v>
      </c>
      <c r="F93" s="40">
        <v>0</v>
      </c>
      <c r="G93" s="23"/>
      <c r="H93" s="23"/>
      <c r="I93" s="23"/>
      <c r="J93" s="23"/>
    </row>
    <row r="94" spans="1:10" ht="14.1" customHeight="1" x14ac:dyDescent="0.25">
      <c r="A94" s="23"/>
      <c r="B94" s="39" t="s">
        <v>49</v>
      </c>
      <c r="C94" s="40">
        <v>0</v>
      </c>
      <c r="D94" s="40">
        <v>0</v>
      </c>
      <c r="E94" s="40">
        <v>0</v>
      </c>
      <c r="F94" s="40">
        <v>0</v>
      </c>
      <c r="G94" s="23"/>
      <c r="H94" s="23"/>
      <c r="I94" s="23"/>
      <c r="J94" s="23"/>
    </row>
    <row r="95" spans="1:10" ht="14.1" customHeight="1" x14ac:dyDescent="0.25">
      <c r="A95" s="23"/>
      <c r="B95" s="39" t="s">
        <v>50</v>
      </c>
      <c r="C95" s="40">
        <v>0</v>
      </c>
      <c r="D95" s="40">
        <v>0</v>
      </c>
      <c r="E95" s="40">
        <v>0</v>
      </c>
      <c r="F95" s="40">
        <v>0</v>
      </c>
      <c r="G95" s="23"/>
      <c r="H95" s="23"/>
      <c r="I95" s="23"/>
      <c r="J95" s="23"/>
    </row>
    <row r="96" spans="1:10" ht="14.1" customHeight="1" x14ac:dyDescent="0.25">
      <c r="A96" s="23"/>
      <c r="B96" s="39" t="s">
        <v>51</v>
      </c>
      <c r="C96" s="40">
        <v>0</v>
      </c>
      <c r="D96" s="40">
        <v>0</v>
      </c>
      <c r="E96" s="40">
        <v>0</v>
      </c>
      <c r="F96" s="40">
        <v>0</v>
      </c>
      <c r="G96" s="23"/>
      <c r="H96" s="23"/>
      <c r="I96" s="23"/>
      <c r="J96" s="23"/>
    </row>
    <row r="97" spans="1:10" ht="14.1" customHeight="1" x14ac:dyDescent="0.25">
      <c r="A97" s="23"/>
      <c r="B97" s="39" t="s">
        <v>49</v>
      </c>
      <c r="C97" s="40">
        <v>0</v>
      </c>
      <c r="D97" s="40">
        <v>0</v>
      </c>
      <c r="E97" s="40">
        <v>0</v>
      </c>
      <c r="F97" s="40">
        <v>0</v>
      </c>
      <c r="G97" s="23"/>
      <c r="H97" s="23"/>
      <c r="I97" s="23"/>
      <c r="J97" s="23"/>
    </row>
    <row r="98" spans="1:10" ht="14.1" customHeight="1" x14ac:dyDescent="0.25">
      <c r="A98" s="23"/>
      <c r="B98" s="39" t="s">
        <v>50</v>
      </c>
      <c r="C98" s="40">
        <v>0</v>
      </c>
      <c r="D98" s="40">
        <v>0</v>
      </c>
      <c r="E98" s="40">
        <v>0</v>
      </c>
      <c r="F98" s="40">
        <v>0</v>
      </c>
      <c r="G98" s="23"/>
      <c r="H98" s="23"/>
      <c r="I98" s="23"/>
      <c r="J98" s="23"/>
    </row>
    <row r="99" spans="1:10" ht="14.1" customHeight="1" x14ac:dyDescent="0.25">
      <c r="A99" s="23"/>
      <c r="B99" s="39" t="s">
        <v>52</v>
      </c>
      <c r="C99" s="40">
        <v>0</v>
      </c>
      <c r="D99" s="40">
        <v>4195000</v>
      </c>
      <c r="E99" s="40">
        <v>4195000</v>
      </c>
      <c r="F99" s="40">
        <v>4195000</v>
      </c>
      <c r="G99" s="23"/>
      <c r="H99" s="23"/>
      <c r="I99" s="23"/>
      <c r="J99" s="23"/>
    </row>
    <row r="100" spans="1:10" ht="14.1" customHeight="1" x14ac:dyDescent="0.25">
      <c r="A100" s="23"/>
      <c r="B100" s="39" t="s">
        <v>49</v>
      </c>
      <c r="C100" s="40">
        <v>0</v>
      </c>
      <c r="D100" s="40">
        <v>4195000</v>
      </c>
      <c r="E100" s="40">
        <v>4195000</v>
      </c>
      <c r="F100" s="40">
        <v>4195000</v>
      </c>
      <c r="G100" s="23"/>
      <c r="H100" s="23"/>
      <c r="I100" s="23"/>
      <c r="J100" s="23"/>
    </row>
    <row r="101" spans="1:10" ht="14.1" customHeight="1" x14ac:dyDescent="0.25">
      <c r="A101" s="23"/>
      <c r="B101" s="39" t="s">
        <v>50</v>
      </c>
      <c r="C101" s="40">
        <v>0</v>
      </c>
      <c r="D101" s="40">
        <v>0</v>
      </c>
      <c r="E101" s="40">
        <v>0</v>
      </c>
      <c r="F101" s="40">
        <v>0</v>
      </c>
      <c r="G101" s="23"/>
      <c r="H101" s="23"/>
      <c r="I101" s="23"/>
      <c r="J101" s="23"/>
    </row>
    <row r="102" spans="1:10" ht="14.1" customHeight="1" x14ac:dyDescent="0.25">
      <c r="A102" s="23"/>
      <c r="B102" s="39" t="s">
        <v>53</v>
      </c>
      <c r="C102" s="40">
        <v>0</v>
      </c>
      <c r="D102" s="40">
        <v>0</v>
      </c>
      <c r="E102" s="40">
        <v>0</v>
      </c>
      <c r="F102" s="40">
        <v>0</v>
      </c>
      <c r="G102" s="23"/>
      <c r="H102" s="23"/>
      <c r="I102" s="23"/>
      <c r="J102" s="23"/>
    </row>
    <row r="103" spans="1:10" ht="14.1" customHeight="1" x14ac:dyDescent="0.25">
      <c r="A103" s="23"/>
      <c r="B103" s="39" t="s">
        <v>49</v>
      </c>
      <c r="C103" s="40">
        <v>0</v>
      </c>
      <c r="D103" s="40">
        <v>0</v>
      </c>
      <c r="E103" s="40">
        <v>0</v>
      </c>
      <c r="F103" s="40">
        <v>0</v>
      </c>
      <c r="G103" s="23"/>
      <c r="H103" s="23"/>
      <c r="I103" s="23"/>
      <c r="J103" s="23"/>
    </row>
    <row r="104" spans="1:10" ht="14.1" customHeight="1" x14ac:dyDescent="0.25">
      <c r="A104" s="23"/>
      <c r="B104" s="39" t="s">
        <v>50</v>
      </c>
      <c r="C104" s="40">
        <v>0</v>
      </c>
      <c r="D104" s="40">
        <v>0</v>
      </c>
      <c r="E104" s="40">
        <v>0</v>
      </c>
      <c r="F104" s="40">
        <v>0</v>
      </c>
      <c r="G104" s="23"/>
      <c r="H104" s="23"/>
      <c r="I104" s="23"/>
      <c r="J104" s="23"/>
    </row>
    <row r="105" spans="1:10" ht="14.1" customHeight="1" x14ac:dyDescent="0.25">
      <c r="A105" s="23"/>
      <c r="B105" s="39" t="s">
        <v>54</v>
      </c>
      <c r="C105" s="40">
        <v>0</v>
      </c>
      <c r="D105" s="40">
        <v>0</v>
      </c>
      <c r="E105" s="40">
        <v>0</v>
      </c>
      <c r="F105" s="40">
        <v>0</v>
      </c>
      <c r="G105" s="23"/>
      <c r="H105" s="23"/>
      <c r="I105" s="23"/>
      <c r="J105" s="23"/>
    </row>
    <row r="106" spans="1:10" ht="14.1" customHeight="1" x14ac:dyDescent="0.25">
      <c r="A106" s="23"/>
      <c r="B106" s="39" t="s">
        <v>49</v>
      </c>
      <c r="C106" s="40">
        <v>0</v>
      </c>
      <c r="D106" s="40">
        <v>0</v>
      </c>
      <c r="E106" s="40">
        <v>0</v>
      </c>
      <c r="F106" s="40">
        <v>0</v>
      </c>
      <c r="G106" s="23"/>
      <c r="H106" s="23"/>
      <c r="I106" s="23"/>
      <c r="J106" s="23"/>
    </row>
    <row r="107" spans="1:10" ht="14.1" customHeight="1" x14ac:dyDescent="0.25">
      <c r="A107" s="23"/>
      <c r="B107" s="39" t="s">
        <v>50</v>
      </c>
      <c r="C107" s="40">
        <v>0</v>
      </c>
      <c r="D107" s="40">
        <v>0</v>
      </c>
      <c r="E107" s="40">
        <v>0</v>
      </c>
      <c r="F107" s="40">
        <v>0</v>
      </c>
      <c r="G107" s="23"/>
      <c r="H107" s="23"/>
      <c r="I107" s="23"/>
      <c r="J107" s="23"/>
    </row>
    <row r="108" spans="1:10" ht="14.1" customHeight="1" x14ac:dyDescent="0.25">
      <c r="A108" s="23"/>
      <c r="B108" s="39" t="s">
        <v>55</v>
      </c>
      <c r="C108" s="40">
        <v>0</v>
      </c>
      <c r="D108" s="40">
        <v>0</v>
      </c>
      <c r="E108" s="40">
        <v>0</v>
      </c>
      <c r="F108" s="40">
        <v>0</v>
      </c>
      <c r="G108" s="23"/>
      <c r="H108" s="23"/>
      <c r="I108" s="23"/>
      <c r="J108" s="23"/>
    </row>
    <row r="109" spans="1:10" ht="14.1" customHeight="1" x14ac:dyDescent="0.25">
      <c r="A109" s="23"/>
      <c r="B109" s="39" t="s">
        <v>49</v>
      </c>
      <c r="C109" s="40">
        <v>0</v>
      </c>
      <c r="D109" s="40">
        <v>0</v>
      </c>
      <c r="E109" s="40">
        <v>0</v>
      </c>
      <c r="F109" s="40">
        <v>0</v>
      </c>
      <c r="G109" s="23"/>
      <c r="H109" s="23"/>
      <c r="I109" s="23"/>
      <c r="J109" s="23"/>
    </row>
    <row r="110" spans="1:10" ht="14.1" customHeight="1" x14ac:dyDescent="0.25">
      <c r="A110" s="23"/>
      <c r="B110" s="39" t="s">
        <v>50</v>
      </c>
      <c r="C110" s="40">
        <v>0</v>
      </c>
      <c r="D110" s="40">
        <v>0</v>
      </c>
      <c r="E110" s="40">
        <v>0</v>
      </c>
      <c r="F110" s="40">
        <v>0</v>
      </c>
      <c r="G110" s="23"/>
      <c r="H110" s="23"/>
      <c r="I110" s="23"/>
      <c r="J110" s="23"/>
    </row>
    <row r="111" spans="1:10" ht="14.1" customHeight="1" x14ac:dyDescent="0.25">
      <c r="A111" s="23"/>
      <c r="B111" s="39" t="s">
        <v>56</v>
      </c>
      <c r="C111" s="40">
        <v>0</v>
      </c>
      <c r="D111" s="40">
        <v>0</v>
      </c>
      <c r="E111" s="40">
        <v>0</v>
      </c>
      <c r="F111" s="40">
        <v>0</v>
      </c>
      <c r="G111" s="23"/>
      <c r="H111" s="23"/>
      <c r="I111" s="23"/>
      <c r="J111" s="23"/>
    </row>
    <row r="112" spans="1:10" ht="14.1" customHeight="1" x14ac:dyDescent="0.25">
      <c r="A112" s="23"/>
      <c r="B112" s="39" t="s">
        <v>49</v>
      </c>
      <c r="C112" s="40">
        <v>0</v>
      </c>
      <c r="D112" s="40">
        <v>0</v>
      </c>
      <c r="E112" s="40">
        <v>0</v>
      </c>
      <c r="F112" s="40">
        <v>0</v>
      </c>
      <c r="G112" s="23"/>
      <c r="H112" s="23"/>
      <c r="I112" s="23"/>
      <c r="J112" s="23"/>
    </row>
    <row r="113" spans="1:10" ht="14.1" customHeight="1" x14ac:dyDescent="0.25">
      <c r="A113" s="23"/>
      <c r="B113" s="39" t="s">
        <v>50</v>
      </c>
      <c r="C113" s="40">
        <v>0</v>
      </c>
      <c r="D113" s="40">
        <v>0</v>
      </c>
      <c r="E113" s="40">
        <v>0</v>
      </c>
      <c r="F113" s="40">
        <v>0</v>
      </c>
      <c r="G113" s="23"/>
      <c r="H113" s="23"/>
      <c r="I113" s="23"/>
      <c r="J113" s="23"/>
    </row>
    <row r="114" spans="1:10" ht="14.1" customHeight="1" x14ac:dyDescent="0.25">
      <c r="A114" s="23"/>
      <c r="B114" s="39" t="s">
        <v>57</v>
      </c>
      <c r="C114" s="40">
        <v>0</v>
      </c>
      <c r="D114" s="40">
        <v>0</v>
      </c>
      <c r="E114" s="40">
        <v>0</v>
      </c>
      <c r="F114" s="40">
        <v>0</v>
      </c>
      <c r="G114" s="23"/>
      <c r="H114" s="23"/>
      <c r="I114" s="23"/>
      <c r="J114" s="23"/>
    </row>
    <row r="115" spans="1:10" ht="14.1" customHeight="1" x14ac:dyDescent="0.25">
      <c r="A115" s="23"/>
      <c r="B115" s="39" t="s">
        <v>49</v>
      </c>
      <c r="C115" s="40">
        <v>0</v>
      </c>
      <c r="D115" s="40">
        <v>0</v>
      </c>
      <c r="E115" s="40">
        <v>0</v>
      </c>
      <c r="F115" s="40">
        <v>0</v>
      </c>
      <c r="G115" s="23"/>
      <c r="H115" s="23"/>
      <c r="I115" s="23"/>
      <c r="J115" s="23"/>
    </row>
    <row r="116" spans="1:10" ht="14.1" customHeight="1" x14ac:dyDescent="0.25">
      <c r="A116" s="23"/>
      <c r="B116" s="39" t="s">
        <v>58</v>
      </c>
      <c r="C116" s="40">
        <v>0</v>
      </c>
      <c r="D116" s="40">
        <v>0</v>
      </c>
      <c r="E116" s="40">
        <v>0</v>
      </c>
      <c r="F116" s="40">
        <v>0</v>
      </c>
      <c r="G116" s="23"/>
      <c r="H116" s="23"/>
      <c r="I116" s="23"/>
      <c r="J116" s="23"/>
    </row>
    <row r="117" spans="1:10" ht="14.1" customHeight="1" x14ac:dyDescent="0.25">
      <c r="A117" s="23"/>
      <c r="B117" s="39" t="s">
        <v>59</v>
      </c>
      <c r="C117" s="40">
        <v>0</v>
      </c>
      <c r="D117" s="40">
        <v>0</v>
      </c>
      <c r="E117" s="40">
        <v>0</v>
      </c>
      <c r="F117" s="40">
        <v>0</v>
      </c>
      <c r="G117" s="23"/>
      <c r="H117" s="23"/>
      <c r="I117" s="23"/>
      <c r="J117" s="23"/>
    </row>
    <row r="118" spans="1:10" ht="14.1" customHeight="1" x14ac:dyDescent="0.25">
      <c r="A118" s="23"/>
      <c r="B118" s="39" t="s">
        <v>60</v>
      </c>
      <c r="C118" s="40">
        <v>0</v>
      </c>
      <c r="D118" s="40">
        <v>0</v>
      </c>
      <c r="E118" s="40">
        <v>0</v>
      </c>
      <c r="F118" s="40">
        <v>0</v>
      </c>
      <c r="G118" s="23"/>
      <c r="H118" s="23"/>
      <c r="I118" s="23"/>
      <c r="J118" s="23"/>
    </row>
    <row r="119" spans="1:10" ht="14.1" customHeight="1" x14ac:dyDescent="0.25">
      <c r="A119" s="23"/>
      <c r="B119" s="39" t="s">
        <v>61</v>
      </c>
      <c r="C119" s="40">
        <v>0</v>
      </c>
      <c r="D119" s="40">
        <v>0</v>
      </c>
      <c r="E119" s="40">
        <v>0</v>
      </c>
      <c r="F119" s="40">
        <v>0</v>
      </c>
      <c r="G119" s="23"/>
      <c r="H119" s="23"/>
      <c r="I119" s="23"/>
      <c r="J119" s="23"/>
    </row>
    <row r="120" spans="1:10" ht="14.1" customHeight="1" x14ac:dyDescent="0.25">
      <c r="A120" s="23"/>
      <c r="B120" s="39" t="s">
        <v>62</v>
      </c>
      <c r="C120" s="40">
        <v>0</v>
      </c>
      <c r="D120" s="40">
        <v>0</v>
      </c>
      <c r="E120" s="40">
        <v>0</v>
      </c>
      <c r="F120" s="40">
        <v>0</v>
      </c>
      <c r="G120" s="23"/>
      <c r="H120" s="23"/>
      <c r="I120" s="23"/>
      <c r="J120" s="23"/>
    </row>
    <row r="121" spans="1:10" ht="14.1" customHeight="1" x14ac:dyDescent="0.25">
      <c r="A121" s="23"/>
      <c r="B121" s="39" t="s">
        <v>49</v>
      </c>
      <c r="C121" s="40">
        <v>0</v>
      </c>
      <c r="D121" s="40">
        <v>0</v>
      </c>
      <c r="E121" s="40">
        <v>0</v>
      </c>
      <c r="F121" s="40">
        <v>0</v>
      </c>
      <c r="G121" s="23"/>
      <c r="H121" s="23"/>
      <c r="I121" s="23"/>
      <c r="J121" s="23"/>
    </row>
    <row r="122" spans="1:10" ht="14.1" customHeight="1" x14ac:dyDescent="0.25">
      <c r="A122" s="23"/>
      <c r="B122" s="39" t="s">
        <v>58</v>
      </c>
      <c r="C122" s="40">
        <v>0</v>
      </c>
      <c r="D122" s="40">
        <v>0</v>
      </c>
      <c r="E122" s="40">
        <v>0</v>
      </c>
      <c r="F122" s="40">
        <v>0</v>
      </c>
      <c r="G122" s="23"/>
      <c r="H122" s="23"/>
      <c r="I122" s="23"/>
      <c r="J122" s="23"/>
    </row>
    <row r="123" spans="1:10" ht="14.1" customHeight="1" x14ac:dyDescent="0.25">
      <c r="A123" s="23"/>
      <c r="B123" s="39" t="s">
        <v>59</v>
      </c>
      <c r="C123" s="40">
        <v>0</v>
      </c>
      <c r="D123" s="40">
        <v>0</v>
      </c>
      <c r="E123" s="40">
        <v>0</v>
      </c>
      <c r="F123" s="40">
        <v>0</v>
      </c>
      <c r="G123" s="23"/>
      <c r="H123" s="23"/>
      <c r="I123" s="23"/>
      <c r="J123" s="23"/>
    </row>
    <row r="124" spans="1:10" ht="14.1" customHeight="1" x14ac:dyDescent="0.25">
      <c r="A124" s="23"/>
      <c r="B124" s="39" t="s">
        <v>60</v>
      </c>
      <c r="C124" s="40">
        <v>0</v>
      </c>
      <c r="D124" s="40">
        <v>0</v>
      </c>
      <c r="E124" s="40">
        <v>0</v>
      </c>
      <c r="F124" s="40">
        <v>0</v>
      </c>
      <c r="G124" s="23"/>
      <c r="H124" s="23"/>
      <c r="I124" s="23"/>
      <c r="J124" s="23"/>
    </row>
    <row r="125" spans="1:10" ht="14.1" customHeight="1" x14ac:dyDescent="0.25">
      <c r="A125" s="23"/>
      <c r="B125" s="39" t="s">
        <v>61</v>
      </c>
      <c r="C125" s="40">
        <v>0</v>
      </c>
      <c r="D125" s="40">
        <v>0</v>
      </c>
      <c r="E125" s="40">
        <v>0</v>
      </c>
      <c r="F125" s="40">
        <v>0</v>
      </c>
      <c r="G125" s="23"/>
      <c r="H125" s="23"/>
      <c r="I125" s="23"/>
      <c r="J125" s="23"/>
    </row>
    <row r="126" spans="1:10" ht="14.1" customHeight="1" x14ac:dyDescent="0.25">
      <c r="A126" s="23"/>
      <c r="B126" s="39" t="s">
        <v>63</v>
      </c>
      <c r="C126" s="40">
        <v>0</v>
      </c>
      <c r="D126" s="40">
        <v>0</v>
      </c>
      <c r="E126" s="40">
        <v>0</v>
      </c>
      <c r="F126" s="40">
        <v>0</v>
      </c>
      <c r="G126" s="23"/>
      <c r="H126" s="23"/>
      <c r="I126" s="23"/>
      <c r="J126" s="23"/>
    </row>
    <row r="127" spans="1:10" ht="14.1" customHeight="1" x14ac:dyDescent="0.25">
      <c r="A127" s="23"/>
      <c r="B127" s="39" t="s">
        <v>49</v>
      </c>
      <c r="C127" s="40">
        <v>0</v>
      </c>
      <c r="D127" s="40">
        <v>0</v>
      </c>
      <c r="E127" s="40">
        <v>0</v>
      </c>
      <c r="F127" s="40">
        <v>0</v>
      </c>
      <c r="G127" s="23"/>
      <c r="H127" s="23"/>
      <c r="I127" s="23"/>
      <c r="J127" s="23"/>
    </row>
    <row r="128" spans="1:10" ht="14.1" customHeight="1" x14ac:dyDescent="0.25">
      <c r="A128" s="23"/>
      <c r="B128" s="39" t="s">
        <v>58</v>
      </c>
      <c r="C128" s="40">
        <v>0</v>
      </c>
      <c r="D128" s="40">
        <v>0</v>
      </c>
      <c r="E128" s="40">
        <v>0</v>
      </c>
      <c r="F128" s="40">
        <v>0</v>
      </c>
      <c r="G128" s="23"/>
      <c r="H128" s="23"/>
      <c r="I128" s="23"/>
      <c r="J128" s="23"/>
    </row>
    <row r="129" spans="1:10" ht="14.1" customHeight="1" x14ac:dyDescent="0.25">
      <c r="A129" s="23"/>
      <c r="B129" s="39" t="s">
        <v>59</v>
      </c>
      <c r="C129" s="40">
        <v>0</v>
      </c>
      <c r="D129" s="40">
        <v>0</v>
      </c>
      <c r="E129" s="40">
        <v>0</v>
      </c>
      <c r="F129" s="40">
        <v>0</v>
      </c>
      <c r="G129" s="23"/>
      <c r="H129" s="23"/>
      <c r="I129" s="23"/>
      <c r="J129" s="23"/>
    </row>
    <row r="130" spans="1:10" ht="14.1" customHeight="1" x14ac:dyDescent="0.25">
      <c r="A130" s="23"/>
      <c r="B130" s="39" t="s">
        <v>60</v>
      </c>
      <c r="C130" s="40">
        <v>0</v>
      </c>
      <c r="D130" s="40">
        <v>0</v>
      </c>
      <c r="E130" s="40">
        <v>0</v>
      </c>
      <c r="F130" s="40">
        <v>0</v>
      </c>
      <c r="G130" s="23"/>
      <c r="H130" s="23"/>
      <c r="I130" s="23"/>
      <c r="J130" s="23"/>
    </row>
    <row r="131" spans="1:10" ht="14.1" customHeight="1" x14ac:dyDescent="0.25">
      <c r="A131" s="23"/>
      <c r="B131" s="39" t="s">
        <v>61</v>
      </c>
      <c r="C131" s="40">
        <v>0</v>
      </c>
      <c r="D131" s="40">
        <v>0</v>
      </c>
      <c r="E131" s="40">
        <v>0</v>
      </c>
      <c r="F131" s="40">
        <v>0</v>
      </c>
      <c r="G131" s="23"/>
      <c r="H131" s="23"/>
      <c r="I131" s="23"/>
      <c r="J131" s="23"/>
    </row>
    <row r="132" spans="1:10" ht="14.1" customHeight="1" x14ac:dyDescent="0.25">
      <c r="A132" s="23"/>
      <c r="B132" s="39" t="s">
        <v>64</v>
      </c>
      <c r="C132" s="40">
        <v>0</v>
      </c>
      <c r="D132" s="40">
        <v>0</v>
      </c>
      <c r="E132" s="40">
        <v>0</v>
      </c>
      <c r="F132" s="40">
        <v>0</v>
      </c>
      <c r="G132" s="23"/>
      <c r="H132" s="23"/>
      <c r="I132" s="23"/>
      <c r="J132" s="23"/>
    </row>
    <row r="133" spans="1:10" ht="14.1" customHeight="1" x14ac:dyDescent="0.25">
      <c r="A133" s="23"/>
      <c r="B133" s="39" t="s">
        <v>65</v>
      </c>
      <c r="C133" s="40">
        <v>0</v>
      </c>
      <c r="D133" s="40">
        <v>0</v>
      </c>
      <c r="E133" s="40">
        <v>0</v>
      </c>
      <c r="F133" s="40">
        <v>0</v>
      </c>
      <c r="G133" s="23"/>
      <c r="H133" s="23"/>
      <c r="I133" s="23"/>
      <c r="J133" s="23"/>
    </row>
    <row r="134" spans="1:10" ht="14.1" customHeight="1" x14ac:dyDescent="0.25">
      <c r="A134" s="23"/>
      <c r="B134" s="41" t="s">
        <v>25</v>
      </c>
      <c r="C134" s="40">
        <v>0</v>
      </c>
      <c r="D134" s="40">
        <v>4195000</v>
      </c>
      <c r="E134" s="40">
        <v>4195000</v>
      </c>
      <c r="F134" s="40">
        <v>4195000</v>
      </c>
      <c r="G134" s="23"/>
      <c r="H134" s="23"/>
      <c r="I134" s="23"/>
      <c r="J134" s="23"/>
    </row>
    <row r="135" spans="1:10" ht="14.1" customHeight="1" x14ac:dyDescent="0.25">
      <c r="A135" s="23"/>
      <c r="B135" s="1621" t="s">
        <v>66</v>
      </c>
      <c r="C135" s="1622"/>
      <c r="D135" s="1622"/>
      <c r="E135" s="1622"/>
      <c r="F135" s="1622"/>
      <c r="G135" s="23"/>
      <c r="H135" s="23"/>
      <c r="I135" s="23"/>
      <c r="J135" s="23"/>
    </row>
    <row r="136" spans="1:10" ht="14.1" customHeight="1" x14ac:dyDescent="0.25">
      <c r="A136" s="23"/>
      <c r="B136" s="32" t="s">
        <v>2306</v>
      </c>
      <c r="C136" s="1621" t="s">
        <v>353</v>
      </c>
      <c r="D136" s="1622"/>
      <c r="E136" s="1622"/>
      <c r="F136" s="1622"/>
      <c r="G136" s="23"/>
      <c r="H136" s="23"/>
      <c r="I136" s="23"/>
      <c r="J136" s="23"/>
    </row>
    <row r="137" spans="1:10" ht="14.1" customHeight="1" x14ac:dyDescent="0.25">
      <c r="A137" s="23"/>
      <c r="B137" s="33" t="s">
        <v>19</v>
      </c>
      <c r="C137" s="1619" t="s">
        <v>2307</v>
      </c>
      <c r="D137" s="1620"/>
      <c r="E137" s="1620"/>
      <c r="F137" s="1620"/>
      <c r="G137" s="23"/>
      <c r="H137" s="23"/>
      <c r="I137" s="23"/>
      <c r="J137" s="23"/>
    </row>
    <row r="138" spans="1:10" ht="14.1" customHeight="1" x14ac:dyDescent="0.25">
      <c r="A138" s="23"/>
      <c r="B138" s="34" t="s">
        <v>20</v>
      </c>
      <c r="C138" s="1615" t="s">
        <v>2308</v>
      </c>
      <c r="D138" s="1616"/>
      <c r="E138" s="1616"/>
      <c r="F138" s="1616"/>
      <c r="G138" s="23"/>
      <c r="H138" s="23"/>
      <c r="I138" s="23"/>
      <c r="J138" s="23"/>
    </row>
    <row r="139" spans="1:10" ht="14.1" customHeight="1" x14ac:dyDescent="0.25">
      <c r="A139" s="23"/>
      <c r="B139" s="34" t="s">
        <v>21</v>
      </c>
      <c r="C139" s="1615" t="s">
        <v>2309</v>
      </c>
      <c r="D139" s="1616"/>
      <c r="E139" s="1616"/>
      <c r="F139" s="1616"/>
      <c r="G139" s="23"/>
      <c r="H139" s="23"/>
      <c r="I139" s="23"/>
      <c r="J139" s="23"/>
    </row>
    <row r="140" spans="1:10" ht="15" customHeight="1" x14ac:dyDescent="0.25">
      <c r="A140" s="23"/>
      <c r="B140" s="35"/>
      <c r="C140" s="36">
        <v>2023</v>
      </c>
      <c r="D140" s="36">
        <v>2024</v>
      </c>
      <c r="E140" s="36">
        <v>2025</v>
      </c>
      <c r="F140" s="36">
        <v>2026</v>
      </c>
      <c r="G140" s="23"/>
      <c r="H140" s="23"/>
      <c r="I140" s="23"/>
      <c r="J140" s="23"/>
    </row>
    <row r="141" spans="1:10" ht="15" customHeight="1" x14ac:dyDescent="0.25">
      <c r="A141" s="23"/>
      <c r="B141" s="37"/>
      <c r="C141" s="38" t="s">
        <v>22</v>
      </c>
      <c r="D141" s="38" t="s">
        <v>23</v>
      </c>
      <c r="E141" s="38" t="s">
        <v>23</v>
      </c>
      <c r="F141" s="38" t="s">
        <v>23</v>
      </c>
      <c r="G141" s="23"/>
      <c r="H141" s="23"/>
      <c r="I141" s="23"/>
      <c r="J141" s="23"/>
    </row>
    <row r="142" spans="1:10" ht="14.1" customHeight="1" x14ac:dyDescent="0.25">
      <c r="A142" s="23"/>
      <c r="B142" s="27" t="s">
        <v>33</v>
      </c>
      <c r="C142" s="31" t="s">
        <v>155</v>
      </c>
      <c r="D142" s="31" t="s">
        <v>245</v>
      </c>
      <c r="E142" s="31" t="s">
        <v>130</v>
      </c>
      <c r="F142" s="31" t="s">
        <v>130</v>
      </c>
      <c r="G142" s="23"/>
      <c r="H142" s="23"/>
      <c r="I142" s="23"/>
      <c r="J142" s="23"/>
    </row>
    <row r="143" spans="1:10" ht="14.1" customHeight="1" x14ac:dyDescent="0.25">
      <c r="A143" s="23"/>
      <c r="B143" s="27" t="s">
        <v>35</v>
      </c>
      <c r="C143" s="31" t="s">
        <v>238</v>
      </c>
      <c r="D143" s="31" t="s">
        <v>238</v>
      </c>
      <c r="E143" s="31" t="s">
        <v>238</v>
      </c>
      <c r="F143" s="31" t="s">
        <v>238</v>
      </c>
      <c r="G143" s="23"/>
      <c r="H143" s="23"/>
      <c r="I143" s="23"/>
      <c r="J143" s="23"/>
    </row>
    <row r="144" spans="1:10" ht="14.1" customHeight="1" x14ac:dyDescent="0.25">
      <c r="A144" s="23"/>
      <c r="B144" s="27" t="s">
        <v>40</v>
      </c>
      <c r="C144" s="31" t="s">
        <v>400</v>
      </c>
      <c r="D144" s="31" t="s">
        <v>1496</v>
      </c>
      <c r="E144" s="31" t="s">
        <v>240</v>
      </c>
      <c r="F144" s="31" t="s">
        <v>240</v>
      </c>
      <c r="G144" s="23"/>
      <c r="H144" s="23"/>
      <c r="I144" s="23"/>
      <c r="J144" s="23"/>
    </row>
    <row r="145" spans="1:10" ht="14.1" customHeight="1" x14ac:dyDescent="0.25">
      <c r="A145" s="23"/>
      <c r="B145" s="27" t="s">
        <v>41</v>
      </c>
      <c r="C145" s="31" t="s">
        <v>18</v>
      </c>
      <c r="D145" s="31" t="s">
        <v>202</v>
      </c>
      <c r="E145" s="31" t="s">
        <v>1346</v>
      </c>
      <c r="F145" s="31" t="s">
        <v>42</v>
      </c>
      <c r="G145" s="23"/>
      <c r="H145" s="23"/>
      <c r="I145" s="23"/>
      <c r="J145" s="23"/>
    </row>
    <row r="146" spans="1:10" ht="14.1" customHeight="1" x14ac:dyDescent="0.25">
      <c r="A146" s="23"/>
      <c r="B146" s="27" t="s">
        <v>43</v>
      </c>
      <c r="C146" s="31" t="s">
        <v>18</v>
      </c>
      <c r="D146" s="31" t="s">
        <v>42</v>
      </c>
      <c r="E146" s="31" t="s">
        <v>42</v>
      </c>
      <c r="F146" s="31" t="s">
        <v>42</v>
      </c>
      <c r="G146" s="23"/>
      <c r="H146" s="23"/>
      <c r="I146" s="23"/>
      <c r="J146" s="23"/>
    </row>
    <row r="147" spans="1:10" ht="14.1" customHeight="1" x14ac:dyDescent="0.25">
      <c r="A147" s="23"/>
      <c r="B147" s="27" t="s">
        <v>47</v>
      </c>
      <c r="C147" s="31" t="s">
        <v>18</v>
      </c>
      <c r="D147" s="31" t="s">
        <v>361</v>
      </c>
      <c r="E147" s="31" t="s">
        <v>2310</v>
      </c>
      <c r="F147" s="31" t="s">
        <v>42</v>
      </c>
      <c r="G147" s="23"/>
      <c r="H147" s="23"/>
      <c r="I147" s="23"/>
      <c r="J147" s="23"/>
    </row>
    <row r="148" spans="1:10" ht="14.1" customHeight="1" x14ac:dyDescent="0.25">
      <c r="A148" s="23"/>
      <c r="B148" s="1617" t="s">
        <v>24</v>
      </c>
      <c r="C148" s="1618"/>
      <c r="D148" s="1618"/>
      <c r="E148" s="1618"/>
      <c r="F148" s="1618"/>
      <c r="G148" s="23"/>
      <c r="H148" s="23"/>
      <c r="I148" s="23"/>
      <c r="J148" s="23"/>
    </row>
    <row r="149" spans="1:10" ht="14.1" customHeight="1" x14ac:dyDescent="0.25">
      <c r="A149" s="23"/>
      <c r="B149" s="35"/>
      <c r="C149" s="36">
        <v>2023</v>
      </c>
      <c r="D149" s="36">
        <v>2024</v>
      </c>
      <c r="E149" s="36">
        <v>2025</v>
      </c>
      <c r="F149" s="36">
        <v>2026</v>
      </c>
      <c r="G149" s="23"/>
      <c r="H149" s="23"/>
      <c r="I149" s="23"/>
      <c r="J149" s="23"/>
    </row>
    <row r="150" spans="1:10" ht="14.1" customHeight="1" x14ac:dyDescent="0.25">
      <c r="A150" s="23"/>
      <c r="B150" s="37"/>
      <c r="C150" s="38" t="s">
        <v>22</v>
      </c>
      <c r="D150" s="38" t="s">
        <v>23</v>
      </c>
      <c r="E150" s="38" t="s">
        <v>23</v>
      </c>
      <c r="F150" s="38" t="s">
        <v>23</v>
      </c>
      <c r="G150" s="23"/>
      <c r="H150" s="23"/>
      <c r="I150" s="23"/>
      <c r="J150" s="23"/>
    </row>
    <row r="151" spans="1:10" ht="14.1" customHeight="1" x14ac:dyDescent="0.25">
      <c r="A151" s="23"/>
      <c r="B151" s="39" t="s">
        <v>48</v>
      </c>
      <c r="C151" s="40">
        <v>0</v>
      </c>
      <c r="D151" s="40">
        <v>0</v>
      </c>
      <c r="E151" s="40">
        <v>0</v>
      </c>
      <c r="F151" s="40">
        <v>0</v>
      </c>
      <c r="G151" s="23"/>
      <c r="H151" s="23"/>
      <c r="I151" s="23"/>
      <c r="J151" s="23"/>
    </row>
    <row r="152" spans="1:10" ht="14.1" customHeight="1" x14ac:dyDescent="0.25">
      <c r="A152" s="23"/>
      <c r="B152" s="39" t="s">
        <v>49</v>
      </c>
      <c r="C152" s="40">
        <v>0</v>
      </c>
      <c r="D152" s="40">
        <v>0</v>
      </c>
      <c r="E152" s="40">
        <v>0</v>
      </c>
      <c r="F152" s="40">
        <v>0</v>
      </c>
      <c r="G152" s="23"/>
      <c r="H152" s="23"/>
      <c r="I152" s="23"/>
      <c r="J152" s="23"/>
    </row>
    <row r="153" spans="1:10" ht="14.1" customHeight="1" x14ac:dyDescent="0.25">
      <c r="A153" s="23"/>
      <c r="B153" s="39" t="s">
        <v>50</v>
      </c>
      <c r="C153" s="40">
        <v>0</v>
      </c>
      <c r="D153" s="40">
        <v>0</v>
      </c>
      <c r="E153" s="40">
        <v>0</v>
      </c>
      <c r="F153" s="40">
        <v>0</v>
      </c>
      <c r="G153" s="23"/>
      <c r="H153" s="23"/>
      <c r="I153" s="23"/>
      <c r="J153" s="23"/>
    </row>
    <row r="154" spans="1:10" ht="14.1" customHeight="1" x14ac:dyDescent="0.25">
      <c r="A154" s="23"/>
      <c r="B154" s="39" t="s">
        <v>51</v>
      </c>
      <c r="C154" s="40">
        <v>0</v>
      </c>
      <c r="D154" s="40">
        <v>0</v>
      </c>
      <c r="E154" s="40">
        <v>0</v>
      </c>
      <c r="F154" s="40">
        <v>0</v>
      </c>
      <c r="G154" s="23"/>
      <c r="H154" s="23"/>
      <c r="I154" s="23"/>
      <c r="J154" s="23"/>
    </row>
    <row r="155" spans="1:10" ht="14.1" customHeight="1" x14ac:dyDescent="0.25">
      <c r="A155" s="23"/>
      <c r="B155" s="39" t="s">
        <v>49</v>
      </c>
      <c r="C155" s="40">
        <v>0</v>
      </c>
      <c r="D155" s="40">
        <v>0</v>
      </c>
      <c r="E155" s="40">
        <v>0</v>
      </c>
      <c r="F155" s="40">
        <v>0</v>
      </c>
      <c r="G155" s="23"/>
      <c r="H155" s="23"/>
      <c r="I155" s="23"/>
      <c r="J155" s="23"/>
    </row>
    <row r="156" spans="1:10" ht="14.1" customHeight="1" x14ac:dyDescent="0.25">
      <c r="A156" s="23"/>
      <c r="B156" s="39" t="s">
        <v>50</v>
      </c>
      <c r="C156" s="40">
        <v>0</v>
      </c>
      <c r="D156" s="40">
        <v>0</v>
      </c>
      <c r="E156" s="40">
        <v>0</v>
      </c>
      <c r="F156" s="40">
        <v>0</v>
      </c>
      <c r="G156" s="23"/>
      <c r="H156" s="23"/>
      <c r="I156" s="23"/>
      <c r="J156" s="23"/>
    </row>
    <row r="157" spans="1:10" ht="14.1" customHeight="1" x14ac:dyDescent="0.25">
      <c r="A157" s="23"/>
      <c r="B157" s="39" t="s">
        <v>52</v>
      </c>
      <c r="C157" s="40">
        <v>0</v>
      </c>
      <c r="D157" s="40">
        <v>0</v>
      </c>
      <c r="E157" s="40">
        <v>0</v>
      </c>
      <c r="F157" s="40">
        <v>0</v>
      </c>
      <c r="G157" s="23"/>
      <c r="H157" s="23"/>
      <c r="I157" s="23"/>
      <c r="J157" s="23"/>
    </row>
    <row r="158" spans="1:10" ht="14.1" customHeight="1" x14ac:dyDescent="0.25">
      <c r="A158" s="23"/>
      <c r="B158" s="39" t="s">
        <v>49</v>
      </c>
      <c r="C158" s="40">
        <v>0</v>
      </c>
      <c r="D158" s="40">
        <v>0</v>
      </c>
      <c r="E158" s="40">
        <v>0</v>
      </c>
      <c r="F158" s="40">
        <v>0</v>
      </c>
      <c r="G158" s="23"/>
      <c r="H158" s="23"/>
      <c r="I158" s="23"/>
      <c r="J158" s="23"/>
    </row>
    <row r="159" spans="1:10" ht="14.1" customHeight="1" x14ac:dyDescent="0.25">
      <c r="A159" s="23"/>
      <c r="B159" s="39" t="s">
        <v>50</v>
      </c>
      <c r="C159" s="40">
        <v>0</v>
      </c>
      <c r="D159" s="40">
        <v>0</v>
      </c>
      <c r="E159" s="40">
        <v>0</v>
      </c>
      <c r="F159" s="40">
        <v>0</v>
      </c>
      <c r="G159" s="23"/>
      <c r="H159" s="23"/>
      <c r="I159" s="23"/>
      <c r="J159" s="23"/>
    </row>
    <row r="160" spans="1:10" ht="14.1" customHeight="1" x14ac:dyDescent="0.25">
      <c r="A160" s="23"/>
      <c r="B160" s="39" t="s">
        <v>53</v>
      </c>
      <c r="C160" s="40">
        <v>0</v>
      </c>
      <c r="D160" s="40">
        <v>0</v>
      </c>
      <c r="E160" s="40">
        <v>0</v>
      </c>
      <c r="F160" s="40">
        <v>0</v>
      </c>
      <c r="G160" s="23"/>
      <c r="H160" s="23"/>
      <c r="I160" s="23"/>
      <c r="J160" s="23"/>
    </row>
    <row r="161" spans="1:10" ht="14.1" customHeight="1" x14ac:dyDescent="0.25">
      <c r="A161" s="23"/>
      <c r="B161" s="39" t="s">
        <v>49</v>
      </c>
      <c r="C161" s="40">
        <v>0</v>
      </c>
      <c r="D161" s="40">
        <v>0</v>
      </c>
      <c r="E161" s="40">
        <v>0</v>
      </c>
      <c r="F161" s="40">
        <v>0</v>
      </c>
      <c r="G161" s="23"/>
      <c r="H161" s="23"/>
      <c r="I161" s="23"/>
      <c r="J161" s="23"/>
    </row>
    <row r="162" spans="1:10" ht="14.1" customHeight="1" x14ac:dyDescent="0.25">
      <c r="A162" s="23"/>
      <c r="B162" s="39" t="s">
        <v>50</v>
      </c>
      <c r="C162" s="40">
        <v>0</v>
      </c>
      <c r="D162" s="40">
        <v>0</v>
      </c>
      <c r="E162" s="40">
        <v>0</v>
      </c>
      <c r="F162" s="40">
        <v>0</v>
      </c>
      <c r="G162" s="23"/>
      <c r="H162" s="23"/>
      <c r="I162" s="23"/>
      <c r="J162" s="23"/>
    </row>
    <row r="163" spans="1:10" ht="14.1" customHeight="1" x14ac:dyDescent="0.25">
      <c r="A163" s="23"/>
      <c r="B163" s="39" t="s">
        <v>54</v>
      </c>
      <c r="C163" s="40">
        <v>0</v>
      </c>
      <c r="D163" s="40">
        <v>0</v>
      </c>
      <c r="E163" s="40">
        <v>0</v>
      </c>
      <c r="F163" s="40">
        <v>0</v>
      </c>
      <c r="G163" s="23"/>
      <c r="H163" s="23"/>
      <c r="I163" s="23"/>
      <c r="J163" s="23"/>
    </row>
    <row r="164" spans="1:10" ht="14.1" customHeight="1" x14ac:dyDescent="0.25">
      <c r="A164" s="23"/>
      <c r="B164" s="39" t="s">
        <v>49</v>
      </c>
      <c r="C164" s="40">
        <v>0</v>
      </c>
      <c r="D164" s="40">
        <v>0</v>
      </c>
      <c r="E164" s="40">
        <v>0</v>
      </c>
      <c r="F164" s="40">
        <v>0</v>
      </c>
      <c r="G164" s="23"/>
      <c r="H164" s="23"/>
      <c r="I164" s="23"/>
      <c r="J164" s="23"/>
    </row>
    <row r="165" spans="1:10" ht="14.1" customHeight="1" x14ac:dyDescent="0.25">
      <c r="A165" s="23"/>
      <c r="B165" s="39" t="s">
        <v>50</v>
      </c>
      <c r="C165" s="40">
        <v>0</v>
      </c>
      <c r="D165" s="40">
        <v>0</v>
      </c>
      <c r="E165" s="40">
        <v>0</v>
      </c>
      <c r="F165" s="40">
        <v>0</v>
      </c>
      <c r="G165" s="23"/>
      <c r="H165" s="23"/>
      <c r="I165" s="23"/>
      <c r="J165" s="23"/>
    </row>
    <row r="166" spans="1:10" ht="14.1" customHeight="1" x14ac:dyDescent="0.25">
      <c r="A166" s="23"/>
      <c r="B166" s="39" t="s">
        <v>55</v>
      </c>
      <c r="C166" s="40">
        <v>0</v>
      </c>
      <c r="D166" s="40">
        <v>0</v>
      </c>
      <c r="E166" s="40">
        <v>0</v>
      </c>
      <c r="F166" s="40">
        <v>0</v>
      </c>
      <c r="G166" s="23"/>
      <c r="H166" s="23"/>
      <c r="I166" s="23"/>
      <c r="J166" s="23"/>
    </row>
    <row r="167" spans="1:10" ht="14.1" customHeight="1" x14ac:dyDescent="0.25">
      <c r="A167" s="23"/>
      <c r="B167" s="39" t="s">
        <v>49</v>
      </c>
      <c r="C167" s="40">
        <v>0</v>
      </c>
      <c r="D167" s="40">
        <v>0</v>
      </c>
      <c r="E167" s="40">
        <v>0</v>
      </c>
      <c r="F167" s="40">
        <v>0</v>
      </c>
      <c r="G167" s="23"/>
      <c r="H167" s="23"/>
      <c r="I167" s="23"/>
      <c r="J167" s="23"/>
    </row>
    <row r="168" spans="1:10" ht="14.1" customHeight="1" x14ac:dyDescent="0.25">
      <c r="A168" s="23"/>
      <c r="B168" s="39" t="s">
        <v>50</v>
      </c>
      <c r="C168" s="40">
        <v>0</v>
      </c>
      <c r="D168" s="40">
        <v>0</v>
      </c>
      <c r="E168" s="40">
        <v>0</v>
      </c>
      <c r="F168" s="40">
        <v>0</v>
      </c>
      <c r="G168" s="23"/>
      <c r="H168" s="23"/>
      <c r="I168" s="23"/>
      <c r="J168" s="23"/>
    </row>
    <row r="169" spans="1:10" ht="14.1" customHeight="1" x14ac:dyDescent="0.25">
      <c r="A169" s="23"/>
      <c r="B169" s="39" t="s">
        <v>56</v>
      </c>
      <c r="C169" s="40">
        <v>0</v>
      </c>
      <c r="D169" s="40">
        <v>0</v>
      </c>
      <c r="E169" s="40">
        <v>0</v>
      </c>
      <c r="F169" s="40">
        <v>0</v>
      </c>
      <c r="G169" s="23"/>
      <c r="H169" s="23"/>
      <c r="I169" s="23"/>
      <c r="J169" s="23"/>
    </row>
    <row r="170" spans="1:10" ht="14.1" customHeight="1" x14ac:dyDescent="0.25">
      <c r="A170" s="23"/>
      <c r="B170" s="39" t="s">
        <v>49</v>
      </c>
      <c r="C170" s="40">
        <v>0</v>
      </c>
      <c r="D170" s="40">
        <v>0</v>
      </c>
      <c r="E170" s="40">
        <v>0</v>
      </c>
      <c r="F170" s="40">
        <v>0</v>
      </c>
      <c r="G170" s="23"/>
      <c r="H170" s="23"/>
      <c r="I170" s="23"/>
      <c r="J170" s="23"/>
    </row>
    <row r="171" spans="1:10" ht="14.1" customHeight="1" x14ac:dyDescent="0.25">
      <c r="A171" s="23"/>
      <c r="B171" s="39" t="s">
        <v>50</v>
      </c>
      <c r="C171" s="40">
        <v>0</v>
      </c>
      <c r="D171" s="40">
        <v>0</v>
      </c>
      <c r="E171" s="40">
        <v>0</v>
      </c>
      <c r="F171" s="40">
        <v>0</v>
      </c>
      <c r="G171" s="23"/>
      <c r="H171" s="23"/>
      <c r="I171" s="23"/>
      <c r="J171" s="23"/>
    </row>
    <row r="172" spans="1:10" ht="14.1" customHeight="1" x14ac:dyDescent="0.25">
      <c r="A172" s="23"/>
      <c r="B172" s="39" t="s">
        <v>57</v>
      </c>
      <c r="C172" s="40">
        <v>0</v>
      </c>
      <c r="D172" s="40">
        <v>0</v>
      </c>
      <c r="E172" s="40">
        <v>0</v>
      </c>
      <c r="F172" s="40">
        <v>0</v>
      </c>
      <c r="G172" s="23"/>
      <c r="H172" s="23"/>
      <c r="I172" s="23"/>
      <c r="J172" s="23"/>
    </row>
    <row r="173" spans="1:10" ht="14.1" customHeight="1" x14ac:dyDescent="0.25">
      <c r="A173" s="23"/>
      <c r="B173" s="39" t="s">
        <v>49</v>
      </c>
      <c r="C173" s="40">
        <v>0</v>
      </c>
      <c r="D173" s="40">
        <v>0</v>
      </c>
      <c r="E173" s="40">
        <v>0</v>
      </c>
      <c r="F173" s="40">
        <v>0</v>
      </c>
      <c r="G173" s="23"/>
      <c r="H173" s="23"/>
      <c r="I173" s="23"/>
      <c r="J173" s="23"/>
    </row>
    <row r="174" spans="1:10" ht="14.1" customHeight="1" x14ac:dyDescent="0.25">
      <c r="A174" s="23"/>
      <c r="B174" s="39" t="s">
        <v>58</v>
      </c>
      <c r="C174" s="40">
        <v>0</v>
      </c>
      <c r="D174" s="40">
        <v>0</v>
      </c>
      <c r="E174" s="40">
        <v>0</v>
      </c>
      <c r="F174" s="40">
        <v>0</v>
      </c>
      <c r="G174" s="23"/>
      <c r="H174" s="23"/>
      <c r="I174" s="23"/>
      <c r="J174" s="23"/>
    </row>
    <row r="175" spans="1:10" ht="14.1" customHeight="1" x14ac:dyDescent="0.25">
      <c r="A175" s="23"/>
      <c r="B175" s="39" t="s">
        <v>59</v>
      </c>
      <c r="C175" s="40">
        <v>0</v>
      </c>
      <c r="D175" s="40">
        <v>0</v>
      </c>
      <c r="E175" s="40">
        <v>0</v>
      </c>
      <c r="F175" s="40">
        <v>0</v>
      </c>
      <c r="G175" s="23"/>
      <c r="H175" s="23"/>
      <c r="I175" s="23"/>
      <c r="J175" s="23"/>
    </row>
    <row r="176" spans="1:10" ht="14.1" customHeight="1" x14ac:dyDescent="0.25">
      <c r="A176" s="23"/>
      <c r="B176" s="39" t="s">
        <v>60</v>
      </c>
      <c r="C176" s="40">
        <v>0</v>
      </c>
      <c r="D176" s="40">
        <v>0</v>
      </c>
      <c r="E176" s="40">
        <v>0</v>
      </c>
      <c r="F176" s="40">
        <v>0</v>
      </c>
      <c r="G176" s="23"/>
      <c r="H176" s="23"/>
      <c r="I176" s="23"/>
      <c r="J176" s="23"/>
    </row>
    <row r="177" spans="1:10" ht="14.1" customHeight="1" x14ac:dyDescent="0.25">
      <c r="A177" s="23"/>
      <c r="B177" s="39" t="s">
        <v>61</v>
      </c>
      <c r="C177" s="40">
        <v>0</v>
      </c>
      <c r="D177" s="40">
        <v>0</v>
      </c>
      <c r="E177" s="40">
        <v>0</v>
      </c>
      <c r="F177" s="40">
        <v>0</v>
      </c>
      <c r="G177" s="23"/>
      <c r="H177" s="23"/>
      <c r="I177" s="23"/>
      <c r="J177" s="23"/>
    </row>
    <row r="178" spans="1:10" ht="14.1" customHeight="1" x14ac:dyDescent="0.25">
      <c r="A178" s="23"/>
      <c r="B178" s="39" t="s">
        <v>62</v>
      </c>
      <c r="C178" s="40">
        <v>0</v>
      </c>
      <c r="D178" s="40">
        <v>1000000</v>
      </c>
      <c r="E178" s="40">
        <v>1000000</v>
      </c>
      <c r="F178" s="40">
        <v>1000000</v>
      </c>
      <c r="G178" s="23"/>
      <c r="H178" s="23"/>
      <c r="I178" s="23"/>
      <c r="J178" s="23"/>
    </row>
    <row r="179" spans="1:10" ht="14.1" customHeight="1" x14ac:dyDescent="0.25">
      <c r="A179" s="23"/>
      <c r="B179" s="39" t="s">
        <v>49</v>
      </c>
      <c r="C179" s="40">
        <v>0</v>
      </c>
      <c r="D179" s="40">
        <v>1000000</v>
      </c>
      <c r="E179" s="40">
        <v>1000000</v>
      </c>
      <c r="F179" s="40">
        <v>1000000</v>
      </c>
      <c r="G179" s="23"/>
      <c r="H179" s="23"/>
      <c r="I179" s="23"/>
      <c r="J179" s="23"/>
    </row>
    <row r="180" spans="1:10" ht="14.1" customHeight="1" x14ac:dyDescent="0.25">
      <c r="A180" s="23"/>
      <c r="B180" s="39" t="s">
        <v>58</v>
      </c>
      <c r="C180" s="40">
        <v>0</v>
      </c>
      <c r="D180" s="40">
        <v>0</v>
      </c>
      <c r="E180" s="40">
        <v>0</v>
      </c>
      <c r="F180" s="40">
        <v>0</v>
      </c>
      <c r="G180" s="23"/>
      <c r="H180" s="23"/>
      <c r="I180" s="23"/>
      <c r="J180" s="23"/>
    </row>
    <row r="181" spans="1:10" ht="14.1" customHeight="1" x14ac:dyDescent="0.25">
      <c r="A181" s="23"/>
      <c r="B181" s="39" t="s">
        <v>59</v>
      </c>
      <c r="C181" s="40">
        <v>0</v>
      </c>
      <c r="D181" s="40">
        <v>0</v>
      </c>
      <c r="E181" s="40">
        <v>0</v>
      </c>
      <c r="F181" s="40">
        <v>0</v>
      </c>
      <c r="G181" s="23"/>
      <c r="H181" s="23"/>
      <c r="I181" s="23"/>
      <c r="J181" s="23"/>
    </row>
    <row r="182" spans="1:10" ht="14.1" customHeight="1" x14ac:dyDescent="0.25">
      <c r="A182" s="23"/>
      <c r="B182" s="39" t="s">
        <v>60</v>
      </c>
      <c r="C182" s="40">
        <v>0</v>
      </c>
      <c r="D182" s="40">
        <v>0</v>
      </c>
      <c r="E182" s="40">
        <v>0</v>
      </c>
      <c r="F182" s="40">
        <v>0</v>
      </c>
      <c r="G182" s="23"/>
      <c r="H182" s="23"/>
      <c r="I182" s="23"/>
      <c r="J182" s="23"/>
    </row>
    <row r="183" spans="1:10" ht="14.1" customHeight="1" x14ac:dyDescent="0.25">
      <c r="A183" s="23"/>
      <c r="B183" s="39" t="s">
        <v>61</v>
      </c>
      <c r="C183" s="40">
        <v>0</v>
      </c>
      <c r="D183" s="40">
        <v>0</v>
      </c>
      <c r="E183" s="40">
        <v>0</v>
      </c>
      <c r="F183" s="40">
        <v>0</v>
      </c>
      <c r="G183" s="23"/>
      <c r="H183" s="23"/>
      <c r="I183" s="23"/>
      <c r="J183" s="23"/>
    </row>
    <row r="184" spans="1:10" ht="14.1" customHeight="1" x14ac:dyDescent="0.25">
      <c r="A184" s="23"/>
      <c r="B184" s="39" t="s">
        <v>63</v>
      </c>
      <c r="C184" s="40">
        <v>0</v>
      </c>
      <c r="D184" s="40">
        <v>0</v>
      </c>
      <c r="E184" s="40">
        <v>0</v>
      </c>
      <c r="F184" s="40">
        <v>0</v>
      </c>
      <c r="G184" s="23"/>
      <c r="H184" s="23"/>
      <c r="I184" s="23"/>
      <c r="J184" s="23"/>
    </row>
    <row r="185" spans="1:10" ht="14.1" customHeight="1" x14ac:dyDescent="0.25">
      <c r="A185" s="23"/>
      <c r="B185" s="39" t="s">
        <v>49</v>
      </c>
      <c r="C185" s="40">
        <v>0</v>
      </c>
      <c r="D185" s="40">
        <v>0</v>
      </c>
      <c r="E185" s="40">
        <v>0</v>
      </c>
      <c r="F185" s="40">
        <v>0</v>
      </c>
      <c r="G185" s="23"/>
      <c r="H185" s="23"/>
      <c r="I185" s="23"/>
      <c r="J185" s="23"/>
    </row>
    <row r="186" spans="1:10" ht="14.1" customHeight="1" x14ac:dyDescent="0.25">
      <c r="A186" s="23"/>
      <c r="B186" s="39" t="s">
        <v>58</v>
      </c>
      <c r="C186" s="40">
        <v>0</v>
      </c>
      <c r="D186" s="40">
        <v>0</v>
      </c>
      <c r="E186" s="40">
        <v>0</v>
      </c>
      <c r="F186" s="40">
        <v>0</v>
      </c>
      <c r="G186" s="23"/>
      <c r="H186" s="23"/>
      <c r="I186" s="23"/>
      <c r="J186" s="23"/>
    </row>
    <row r="187" spans="1:10" ht="14.1" customHeight="1" x14ac:dyDescent="0.25">
      <c r="A187" s="23"/>
      <c r="B187" s="39" t="s">
        <v>59</v>
      </c>
      <c r="C187" s="40">
        <v>0</v>
      </c>
      <c r="D187" s="40">
        <v>0</v>
      </c>
      <c r="E187" s="40">
        <v>0</v>
      </c>
      <c r="F187" s="40">
        <v>0</v>
      </c>
      <c r="G187" s="23"/>
      <c r="H187" s="23"/>
      <c r="I187" s="23"/>
      <c r="J187" s="23"/>
    </row>
    <row r="188" spans="1:10" ht="14.1" customHeight="1" x14ac:dyDescent="0.25">
      <c r="A188" s="23"/>
      <c r="B188" s="39" t="s">
        <v>60</v>
      </c>
      <c r="C188" s="40">
        <v>0</v>
      </c>
      <c r="D188" s="40">
        <v>0</v>
      </c>
      <c r="E188" s="40">
        <v>0</v>
      </c>
      <c r="F188" s="40">
        <v>0</v>
      </c>
      <c r="G188" s="23"/>
      <c r="H188" s="23"/>
      <c r="I188" s="23"/>
      <c r="J188" s="23"/>
    </row>
    <row r="189" spans="1:10" ht="14.1" customHeight="1" x14ac:dyDescent="0.25">
      <c r="A189" s="23"/>
      <c r="B189" s="39" t="s">
        <v>61</v>
      </c>
      <c r="C189" s="40">
        <v>0</v>
      </c>
      <c r="D189" s="40">
        <v>0</v>
      </c>
      <c r="E189" s="40">
        <v>0</v>
      </c>
      <c r="F189" s="40">
        <v>0</v>
      </c>
      <c r="G189" s="23"/>
      <c r="H189" s="23"/>
      <c r="I189" s="23"/>
      <c r="J189" s="23"/>
    </row>
    <row r="190" spans="1:10" ht="14.1" customHeight="1" x14ac:dyDescent="0.25">
      <c r="A190" s="23"/>
      <c r="B190" s="39" t="s">
        <v>64</v>
      </c>
      <c r="C190" s="40">
        <v>0</v>
      </c>
      <c r="D190" s="40">
        <v>0</v>
      </c>
      <c r="E190" s="40">
        <v>0</v>
      </c>
      <c r="F190" s="40">
        <v>0</v>
      </c>
      <c r="G190" s="23"/>
      <c r="H190" s="23"/>
      <c r="I190" s="23"/>
      <c r="J190" s="23"/>
    </row>
    <row r="191" spans="1:10" ht="14.1" customHeight="1" x14ac:dyDescent="0.25">
      <c r="A191" s="23"/>
      <c r="B191" s="39" t="s">
        <v>65</v>
      </c>
      <c r="C191" s="40">
        <v>0</v>
      </c>
      <c r="D191" s="40">
        <v>0</v>
      </c>
      <c r="E191" s="40">
        <v>0</v>
      </c>
      <c r="F191" s="40">
        <v>0</v>
      </c>
      <c r="G191" s="23"/>
      <c r="H191" s="23"/>
      <c r="I191" s="23"/>
      <c r="J191" s="23"/>
    </row>
    <row r="192" spans="1:10" ht="14.1" customHeight="1" x14ac:dyDescent="0.25">
      <c r="A192" s="23"/>
      <c r="B192" s="41" t="s">
        <v>25</v>
      </c>
      <c r="C192" s="40">
        <v>0</v>
      </c>
      <c r="D192" s="40">
        <v>1000000</v>
      </c>
      <c r="E192" s="40">
        <v>1000000</v>
      </c>
      <c r="F192" s="40">
        <v>1000000</v>
      </c>
      <c r="G192" s="23"/>
      <c r="H192" s="23"/>
      <c r="I192" s="23"/>
      <c r="J192" s="23"/>
    </row>
    <row r="193" spans="1:10" ht="15" customHeight="1" x14ac:dyDescent="0.25">
      <c r="A193" s="23"/>
      <c r="B193" s="42" t="s">
        <v>18</v>
      </c>
      <c r="C193" s="43" t="s">
        <v>18</v>
      </c>
      <c r="D193" s="43" t="s">
        <v>18</v>
      </c>
      <c r="E193" s="43" t="s">
        <v>18</v>
      </c>
      <c r="F193" s="43" t="s">
        <v>18</v>
      </c>
      <c r="G193" s="23"/>
      <c r="H193" s="23"/>
      <c r="I193" s="23"/>
      <c r="J193" s="23"/>
    </row>
    <row r="194" spans="1:10" ht="15" customHeight="1" x14ac:dyDescent="0.25">
      <c r="A194" s="23"/>
      <c r="B194" s="26" t="s">
        <v>171</v>
      </c>
      <c r="C194" s="44">
        <v>0</v>
      </c>
      <c r="D194" s="44">
        <v>125500000</v>
      </c>
      <c r="E194" s="44">
        <v>125500000</v>
      </c>
      <c r="F194" s="44">
        <v>125500000</v>
      </c>
      <c r="G194" s="23"/>
      <c r="H194" s="23"/>
      <c r="I194" s="23"/>
      <c r="J194" s="23"/>
    </row>
    <row r="195" spans="1:10" ht="15" customHeight="1" x14ac:dyDescent="0.25">
      <c r="A195" s="23"/>
      <c r="B195" s="27" t="s">
        <v>48</v>
      </c>
      <c r="C195" s="45">
        <v>0</v>
      </c>
      <c r="D195" s="45">
        <v>15370000</v>
      </c>
      <c r="E195" s="45">
        <v>15370000</v>
      </c>
      <c r="F195" s="45">
        <v>15370000</v>
      </c>
      <c r="G195" s="23"/>
      <c r="H195" s="23"/>
      <c r="I195" s="23"/>
      <c r="J195" s="23"/>
    </row>
    <row r="196" spans="1:10" ht="15" customHeight="1" x14ac:dyDescent="0.25">
      <c r="A196" s="23"/>
      <c r="B196" s="27" t="s">
        <v>49</v>
      </c>
      <c r="C196" s="45">
        <v>0</v>
      </c>
      <c r="D196" s="45">
        <v>15370000</v>
      </c>
      <c r="E196" s="45">
        <v>15370000</v>
      </c>
      <c r="F196" s="45">
        <v>15370000</v>
      </c>
      <c r="G196" s="23"/>
      <c r="H196" s="1348"/>
      <c r="I196" s="23"/>
      <c r="J196" s="23"/>
    </row>
    <row r="197" spans="1:10" ht="15" customHeight="1" x14ac:dyDescent="0.25">
      <c r="A197" s="23"/>
      <c r="B197" s="27" t="s">
        <v>50</v>
      </c>
      <c r="C197" s="45">
        <v>0</v>
      </c>
      <c r="D197" s="45">
        <v>0</v>
      </c>
      <c r="E197" s="45">
        <v>0</v>
      </c>
      <c r="F197" s="45">
        <v>0</v>
      </c>
      <c r="G197" s="23"/>
      <c r="H197" s="23"/>
      <c r="I197" s="23"/>
      <c r="J197" s="23"/>
    </row>
    <row r="198" spans="1:10" ht="15" customHeight="1" x14ac:dyDescent="0.25">
      <c r="A198" s="23"/>
      <c r="B198" s="27" t="s">
        <v>51</v>
      </c>
      <c r="C198" s="45">
        <v>0</v>
      </c>
      <c r="D198" s="45">
        <v>2735000</v>
      </c>
      <c r="E198" s="45">
        <v>2735000</v>
      </c>
      <c r="F198" s="45">
        <v>2735000</v>
      </c>
      <c r="G198" s="23"/>
      <c r="H198" s="23"/>
      <c r="I198" s="23"/>
      <c r="J198" s="23"/>
    </row>
    <row r="199" spans="1:10" ht="15" customHeight="1" x14ac:dyDescent="0.25">
      <c r="A199" s="23"/>
      <c r="B199" s="27" t="s">
        <v>49</v>
      </c>
      <c r="C199" s="45">
        <v>0</v>
      </c>
      <c r="D199" s="45">
        <v>2735000</v>
      </c>
      <c r="E199" s="45">
        <v>2735000</v>
      </c>
      <c r="F199" s="45">
        <v>2735000</v>
      </c>
      <c r="G199" s="23"/>
      <c r="H199" s="23"/>
      <c r="I199" s="23"/>
      <c r="J199" s="23"/>
    </row>
    <row r="200" spans="1:10" ht="15" customHeight="1" x14ac:dyDescent="0.25">
      <c r="A200" s="23"/>
      <c r="B200" s="27" t="s">
        <v>50</v>
      </c>
      <c r="C200" s="45">
        <v>0</v>
      </c>
      <c r="D200" s="45">
        <v>0</v>
      </c>
      <c r="E200" s="45">
        <v>0</v>
      </c>
      <c r="F200" s="45">
        <v>0</v>
      </c>
      <c r="G200" s="23"/>
      <c r="H200" s="23"/>
      <c r="I200" s="23"/>
      <c r="J200" s="23"/>
    </row>
    <row r="201" spans="1:10" ht="15" customHeight="1" x14ac:dyDescent="0.25">
      <c r="A201" s="23"/>
      <c r="B201" s="27" t="s">
        <v>52</v>
      </c>
      <c r="C201" s="45">
        <v>0</v>
      </c>
      <c r="D201" s="45">
        <v>6395000</v>
      </c>
      <c r="E201" s="45">
        <v>6395000</v>
      </c>
      <c r="F201" s="45">
        <v>6395000</v>
      </c>
      <c r="G201" s="23"/>
      <c r="H201" s="23"/>
      <c r="I201" s="23"/>
      <c r="J201" s="23"/>
    </row>
    <row r="202" spans="1:10" ht="15" customHeight="1" x14ac:dyDescent="0.25">
      <c r="A202" s="23"/>
      <c r="B202" s="27" t="s">
        <v>49</v>
      </c>
      <c r="C202" s="45">
        <v>0</v>
      </c>
      <c r="D202" s="45">
        <v>6395000</v>
      </c>
      <c r="E202" s="45">
        <v>6395000</v>
      </c>
      <c r="F202" s="45">
        <v>6395000</v>
      </c>
      <c r="G202" s="23"/>
      <c r="H202" s="23"/>
      <c r="I202" s="23"/>
      <c r="J202" s="23"/>
    </row>
    <row r="203" spans="1:10" ht="15" customHeight="1" x14ac:dyDescent="0.25">
      <c r="A203" s="23"/>
      <c r="B203" s="27" t="s">
        <v>50</v>
      </c>
      <c r="C203" s="45">
        <v>0</v>
      </c>
      <c r="D203" s="45">
        <v>0</v>
      </c>
      <c r="E203" s="45">
        <v>0</v>
      </c>
      <c r="F203" s="45">
        <v>0</v>
      </c>
      <c r="G203" s="23"/>
      <c r="H203" s="23"/>
      <c r="I203" s="23"/>
      <c r="J203" s="23"/>
    </row>
    <row r="204" spans="1:10" ht="15" customHeight="1" x14ac:dyDescent="0.25">
      <c r="A204" s="23"/>
      <c r="B204" s="27" t="s">
        <v>53</v>
      </c>
      <c r="C204" s="45">
        <v>0</v>
      </c>
      <c r="D204" s="45">
        <v>0</v>
      </c>
      <c r="E204" s="45">
        <v>0</v>
      </c>
      <c r="F204" s="45">
        <v>0</v>
      </c>
      <c r="G204" s="23"/>
      <c r="H204" s="23"/>
      <c r="I204" s="23"/>
      <c r="J204" s="23"/>
    </row>
    <row r="205" spans="1:10" ht="15" customHeight="1" x14ac:dyDescent="0.25">
      <c r="A205" s="23"/>
      <c r="B205" s="27" t="s">
        <v>49</v>
      </c>
      <c r="C205" s="45">
        <v>0</v>
      </c>
      <c r="D205" s="45">
        <v>0</v>
      </c>
      <c r="E205" s="45">
        <v>0</v>
      </c>
      <c r="F205" s="45">
        <v>0</v>
      </c>
      <c r="G205" s="23"/>
      <c r="H205" s="23"/>
      <c r="I205" s="23"/>
      <c r="J205" s="23"/>
    </row>
    <row r="206" spans="1:10" ht="15" customHeight="1" x14ac:dyDescent="0.25">
      <c r="A206" s="23"/>
      <c r="B206" s="27" t="s">
        <v>50</v>
      </c>
      <c r="C206" s="45">
        <v>0</v>
      </c>
      <c r="D206" s="45">
        <v>0</v>
      </c>
      <c r="E206" s="45">
        <v>0</v>
      </c>
      <c r="F206" s="45">
        <v>0</v>
      </c>
      <c r="G206" s="23"/>
      <c r="H206" s="23"/>
      <c r="I206" s="23"/>
      <c r="J206" s="23"/>
    </row>
    <row r="207" spans="1:10" ht="20.100000000000001" customHeight="1" x14ac:dyDescent="0.25">
      <c r="A207" s="23"/>
      <c r="B207" s="27" t="s">
        <v>172</v>
      </c>
      <c r="C207" s="46">
        <v>0</v>
      </c>
      <c r="D207" s="46">
        <v>100000000</v>
      </c>
      <c r="E207" s="46">
        <v>100000000</v>
      </c>
      <c r="F207" s="46">
        <v>100000000</v>
      </c>
      <c r="G207" s="23"/>
      <c r="H207" s="23"/>
      <c r="I207" s="23"/>
      <c r="J207" s="23"/>
    </row>
    <row r="208" spans="1:10" ht="15" customHeight="1" x14ac:dyDescent="0.25">
      <c r="A208" s="23"/>
      <c r="B208" s="27" t="s">
        <v>49</v>
      </c>
      <c r="C208" s="45">
        <v>0</v>
      </c>
      <c r="D208" s="45">
        <v>100000000</v>
      </c>
      <c r="E208" s="45">
        <v>100000000</v>
      </c>
      <c r="F208" s="45">
        <v>100000000</v>
      </c>
      <c r="G208" s="23"/>
      <c r="H208" s="23"/>
      <c r="I208" s="23"/>
      <c r="J208" s="23"/>
    </row>
    <row r="209" spans="1:10" ht="15" customHeight="1" x14ac:dyDescent="0.25">
      <c r="A209" s="23"/>
      <c r="B209" s="27" t="s">
        <v>50</v>
      </c>
      <c r="C209" s="45">
        <v>0</v>
      </c>
      <c r="D209" s="45">
        <v>0</v>
      </c>
      <c r="E209" s="45">
        <v>0</v>
      </c>
      <c r="F209" s="45">
        <v>0</v>
      </c>
      <c r="G209" s="23"/>
      <c r="H209" s="23"/>
      <c r="I209" s="23"/>
      <c r="J209" s="23"/>
    </row>
    <row r="210" spans="1:10" ht="15" customHeight="1" x14ac:dyDescent="0.25">
      <c r="A210" s="23"/>
      <c r="B210" s="27" t="s">
        <v>55</v>
      </c>
      <c r="C210" s="45">
        <v>0</v>
      </c>
      <c r="D210" s="45">
        <v>0</v>
      </c>
      <c r="E210" s="45">
        <v>0</v>
      </c>
      <c r="F210" s="45">
        <v>0</v>
      </c>
      <c r="G210" s="23"/>
      <c r="H210" s="23"/>
      <c r="I210" s="23"/>
      <c r="J210" s="23"/>
    </row>
    <row r="211" spans="1:10" ht="15" customHeight="1" x14ac:dyDescent="0.25">
      <c r="A211" s="23"/>
      <c r="B211" s="27" t="s">
        <v>49</v>
      </c>
      <c r="C211" s="45">
        <v>0</v>
      </c>
      <c r="D211" s="45">
        <v>0</v>
      </c>
      <c r="E211" s="45">
        <v>0</v>
      </c>
      <c r="F211" s="45">
        <v>0</v>
      </c>
      <c r="G211" s="23"/>
      <c r="H211" s="23"/>
      <c r="I211" s="23"/>
      <c r="J211" s="23"/>
    </row>
    <row r="212" spans="1:10" ht="15" customHeight="1" x14ac:dyDescent="0.25">
      <c r="A212" s="23"/>
      <c r="B212" s="27" t="s">
        <v>50</v>
      </c>
      <c r="C212" s="45">
        <v>0</v>
      </c>
      <c r="D212" s="45">
        <v>0</v>
      </c>
      <c r="E212" s="45">
        <v>0</v>
      </c>
      <c r="F212" s="45">
        <v>0</v>
      </c>
      <c r="G212" s="23"/>
      <c r="H212" s="23"/>
      <c r="I212" s="23"/>
      <c r="J212" s="23"/>
    </row>
    <row r="213" spans="1:10" ht="15" customHeight="1" x14ac:dyDescent="0.25">
      <c r="A213" s="23"/>
      <c r="B213" s="27" t="s">
        <v>56</v>
      </c>
      <c r="C213" s="45">
        <v>0</v>
      </c>
      <c r="D213" s="45">
        <v>0</v>
      </c>
      <c r="E213" s="45">
        <v>0</v>
      </c>
      <c r="F213" s="45">
        <v>0</v>
      </c>
      <c r="G213" s="23"/>
      <c r="H213" s="23"/>
      <c r="I213" s="23"/>
      <c r="J213" s="23"/>
    </row>
    <row r="214" spans="1:10" ht="15" customHeight="1" x14ac:dyDescent="0.25">
      <c r="A214" s="23"/>
      <c r="B214" s="27" t="s">
        <v>49</v>
      </c>
      <c r="C214" s="45">
        <v>0</v>
      </c>
      <c r="D214" s="45">
        <v>0</v>
      </c>
      <c r="E214" s="45">
        <v>0</v>
      </c>
      <c r="F214" s="45">
        <v>0</v>
      </c>
      <c r="G214" s="23"/>
      <c r="H214" s="23"/>
      <c r="I214" s="23"/>
      <c r="J214" s="23"/>
    </row>
    <row r="215" spans="1:10" ht="15" customHeight="1" x14ac:dyDescent="0.25">
      <c r="A215" s="23"/>
      <c r="B215" s="27" t="s">
        <v>50</v>
      </c>
      <c r="C215" s="45">
        <v>0</v>
      </c>
      <c r="D215" s="45">
        <v>0</v>
      </c>
      <c r="E215" s="45">
        <v>0</v>
      </c>
      <c r="F215" s="45">
        <v>0</v>
      </c>
      <c r="G215" s="23"/>
      <c r="H215" s="23"/>
      <c r="I215" s="23"/>
      <c r="J215" s="23"/>
    </row>
    <row r="216" spans="1:10" ht="15" customHeight="1" x14ac:dyDescent="0.25">
      <c r="A216" s="23"/>
      <c r="B216" s="27" t="s">
        <v>57</v>
      </c>
      <c r="C216" s="45">
        <v>0</v>
      </c>
      <c r="D216" s="45">
        <v>0</v>
      </c>
      <c r="E216" s="45">
        <v>0</v>
      </c>
      <c r="F216" s="45">
        <v>0</v>
      </c>
      <c r="G216" s="23"/>
      <c r="H216" s="23"/>
      <c r="I216" s="23"/>
      <c r="J216" s="23"/>
    </row>
    <row r="217" spans="1:10" ht="15" customHeight="1" x14ac:dyDescent="0.25">
      <c r="A217" s="23"/>
      <c r="B217" s="27" t="s">
        <v>49</v>
      </c>
      <c r="C217" s="45">
        <v>0</v>
      </c>
      <c r="D217" s="45">
        <v>0</v>
      </c>
      <c r="E217" s="45">
        <v>0</v>
      </c>
      <c r="F217" s="45">
        <v>0</v>
      </c>
      <c r="G217" s="23"/>
      <c r="H217" s="23"/>
      <c r="I217" s="23"/>
      <c r="J217" s="23"/>
    </row>
    <row r="218" spans="1:10" ht="15" customHeight="1" x14ac:dyDescent="0.25">
      <c r="A218" s="23"/>
      <c r="B218" s="27" t="s">
        <v>58</v>
      </c>
      <c r="C218" s="45">
        <v>0</v>
      </c>
      <c r="D218" s="45">
        <v>0</v>
      </c>
      <c r="E218" s="45">
        <v>0</v>
      </c>
      <c r="F218" s="45">
        <v>0</v>
      </c>
      <c r="G218" s="23"/>
      <c r="H218" s="23"/>
      <c r="I218" s="23"/>
      <c r="J218" s="23"/>
    </row>
    <row r="219" spans="1:10" ht="15" customHeight="1" x14ac:dyDescent="0.25">
      <c r="A219" s="23"/>
      <c r="B219" s="27" t="s">
        <v>59</v>
      </c>
      <c r="C219" s="45">
        <v>0</v>
      </c>
      <c r="D219" s="45">
        <v>0</v>
      </c>
      <c r="E219" s="45">
        <v>0</v>
      </c>
      <c r="F219" s="45">
        <v>0</v>
      </c>
      <c r="G219" s="23"/>
      <c r="H219" s="23"/>
      <c r="I219" s="23"/>
      <c r="J219" s="23"/>
    </row>
    <row r="220" spans="1:10" ht="15" customHeight="1" x14ac:dyDescent="0.25">
      <c r="A220" s="23"/>
      <c r="B220" s="27" t="s">
        <v>60</v>
      </c>
      <c r="C220" s="45">
        <v>0</v>
      </c>
      <c r="D220" s="45">
        <v>0</v>
      </c>
      <c r="E220" s="45">
        <v>0</v>
      </c>
      <c r="F220" s="45">
        <v>0</v>
      </c>
      <c r="G220" s="23"/>
      <c r="H220" s="23"/>
      <c r="I220" s="23"/>
      <c r="J220" s="23"/>
    </row>
    <row r="221" spans="1:10" ht="15" customHeight="1" x14ac:dyDescent="0.25">
      <c r="A221" s="23"/>
      <c r="B221" s="27" t="s">
        <v>61</v>
      </c>
      <c r="C221" s="45">
        <v>0</v>
      </c>
      <c r="D221" s="45">
        <v>0</v>
      </c>
      <c r="E221" s="45">
        <v>0</v>
      </c>
      <c r="F221" s="45">
        <v>0</v>
      </c>
      <c r="G221" s="23"/>
      <c r="H221" s="23"/>
      <c r="I221" s="23"/>
      <c r="J221" s="23"/>
    </row>
    <row r="222" spans="1:10" ht="15" customHeight="1" x14ac:dyDescent="0.25">
      <c r="A222" s="23"/>
      <c r="B222" s="27" t="s">
        <v>62</v>
      </c>
      <c r="C222" s="45">
        <v>0</v>
      </c>
      <c r="D222" s="45">
        <v>1000000</v>
      </c>
      <c r="E222" s="45">
        <v>1000000</v>
      </c>
      <c r="F222" s="45">
        <v>1000000</v>
      </c>
      <c r="G222" s="23"/>
      <c r="H222" s="23"/>
      <c r="I222" s="23"/>
      <c r="J222" s="23"/>
    </row>
    <row r="223" spans="1:10" ht="15" customHeight="1" x14ac:dyDescent="0.25">
      <c r="A223" s="23"/>
      <c r="B223" s="27" t="s">
        <v>49</v>
      </c>
      <c r="C223" s="45">
        <v>0</v>
      </c>
      <c r="D223" s="45">
        <v>1000000</v>
      </c>
      <c r="E223" s="45">
        <v>1000000</v>
      </c>
      <c r="F223" s="45">
        <v>1000000</v>
      </c>
      <c r="G223" s="23"/>
      <c r="H223" s="23"/>
      <c r="I223" s="23"/>
      <c r="J223" s="23"/>
    </row>
    <row r="224" spans="1:10" ht="15" customHeight="1" x14ac:dyDescent="0.25">
      <c r="A224" s="23"/>
      <c r="B224" s="27" t="s">
        <v>58</v>
      </c>
      <c r="C224" s="45">
        <v>0</v>
      </c>
      <c r="D224" s="45">
        <v>0</v>
      </c>
      <c r="E224" s="45">
        <v>0</v>
      </c>
      <c r="F224" s="45">
        <v>0</v>
      </c>
      <c r="G224" s="23"/>
      <c r="H224" s="23"/>
      <c r="I224" s="23"/>
      <c r="J224" s="23"/>
    </row>
    <row r="225" spans="1:10" ht="15" customHeight="1" x14ac:dyDescent="0.25">
      <c r="A225" s="23"/>
      <c r="B225" s="27" t="s">
        <v>59</v>
      </c>
      <c r="C225" s="45">
        <v>0</v>
      </c>
      <c r="D225" s="45">
        <v>0</v>
      </c>
      <c r="E225" s="45">
        <v>0</v>
      </c>
      <c r="F225" s="45">
        <v>0</v>
      </c>
      <c r="G225" s="23"/>
      <c r="H225" s="23"/>
      <c r="I225" s="23"/>
      <c r="J225" s="23"/>
    </row>
    <row r="226" spans="1:10" ht="15" customHeight="1" x14ac:dyDescent="0.25">
      <c r="A226" s="23"/>
      <c r="B226" s="27" t="s">
        <v>60</v>
      </c>
      <c r="C226" s="45">
        <v>0</v>
      </c>
      <c r="D226" s="45">
        <v>0</v>
      </c>
      <c r="E226" s="45">
        <v>0</v>
      </c>
      <c r="F226" s="45">
        <v>0</v>
      </c>
      <c r="G226" s="23"/>
      <c r="H226" s="23"/>
      <c r="I226" s="23"/>
      <c r="J226" s="23"/>
    </row>
    <row r="227" spans="1:10" ht="15" customHeight="1" x14ac:dyDescent="0.25">
      <c r="A227" s="23"/>
      <c r="B227" s="27" t="s">
        <v>61</v>
      </c>
      <c r="C227" s="45">
        <v>0</v>
      </c>
      <c r="D227" s="45">
        <v>0</v>
      </c>
      <c r="E227" s="45">
        <v>0</v>
      </c>
      <c r="F227" s="45">
        <v>0</v>
      </c>
      <c r="G227" s="23"/>
      <c r="H227" s="23"/>
      <c r="I227" s="23"/>
      <c r="J227" s="23"/>
    </row>
    <row r="228" spans="1:10" ht="15" customHeight="1" x14ac:dyDescent="0.25">
      <c r="A228" s="23"/>
      <c r="B228" s="27" t="s">
        <v>63</v>
      </c>
      <c r="C228" s="45">
        <v>0</v>
      </c>
      <c r="D228" s="45">
        <v>0</v>
      </c>
      <c r="E228" s="45">
        <v>0</v>
      </c>
      <c r="F228" s="45">
        <v>0</v>
      </c>
      <c r="G228" s="23"/>
      <c r="H228" s="23"/>
      <c r="I228" s="23"/>
      <c r="J228" s="23"/>
    </row>
    <row r="229" spans="1:10" ht="15" customHeight="1" x14ac:dyDescent="0.25">
      <c r="A229" s="23"/>
      <c r="B229" s="27" t="s">
        <v>49</v>
      </c>
      <c r="C229" s="45">
        <v>0</v>
      </c>
      <c r="D229" s="45">
        <v>0</v>
      </c>
      <c r="E229" s="45">
        <v>0</v>
      </c>
      <c r="F229" s="45">
        <v>0</v>
      </c>
      <c r="G229" s="23"/>
      <c r="H229" s="23"/>
      <c r="I229" s="23"/>
      <c r="J229" s="23"/>
    </row>
    <row r="230" spans="1:10" ht="15" customHeight="1" x14ac:dyDescent="0.25">
      <c r="A230" s="23"/>
      <c r="B230" s="27" t="s">
        <v>58</v>
      </c>
      <c r="C230" s="45">
        <v>0</v>
      </c>
      <c r="D230" s="45">
        <v>0</v>
      </c>
      <c r="E230" s="45">
        <v>0</v>
      </c>
      <c r="F230" s="45">
        <v>0</v>
      </c>
      <c r="G230" s="23"/>
      <c r="H230" s="23"/>
      <c r="I230" s="23"/>
      <c r="J230" s="23"/>
    </row>
    <row r="231" spans="1:10" ht="15" customHeight="1" x14ac:dyDescent="0.25">
      <c r="A231" s="23"/>
      <c r="B231" s="27" t="s">
        <v>59</v>
      </c>
      <c r="C231" s="45">
        <v>0</v>
      </c>
      <c r="D231" s="45">
        <v>0</v>
      </c>
      <c r="E231" s="45">
        <v>0</v>
      </c>
      <c r="F231" s="45">
        <v>0</v>
      </c>
      <c r="G231" s="23"/>
      <c r="H231" s="23"/>
      <c r="I231" s="23"/>
      <c r="J231" s="23"/>
    </row>
    <row r="232" spans="1:10" ht="15" customHeight="1" x14ac:dyDescent="0.25">
      <c r="A232" s="23"/>
      <c r="B232" s="27" t="s">
        <v>60</v>
      </c>
      <c r="C232" s="45">
        <v>0</v>
      </c>
      <c r="D232" s="45">
        <v>0</v>
      </c>
      <c r="E232" s="45">
        <v>0</v>
      </c>
      <c r="F232" s="45">
        <v>0</v>
      </c>
      <c r="G232" s="23"/>
      <c r="H232" s="23"/>
      <c r="I232" s="23"/>
      <c r="J232" s="23"/>
    </row>
    <row r="233" spans="1:10" ht="15" customHeight="1" x14ac:dyDescent="0.25">
      <c r="A233" s="23"/>
      <c r="B233" s="27" t="s">
        <v>61</v>
      </c>
      <c r="C233" s="45">
        <v>0</v>
      </c>
      <c r="D233" s="45">
        <v>0</v>
      </c>
      <c r="E233" s="45">
        <v>0</v>
      </c>
      <c r="F233" s="45">
        <v>0</v>
      </c>
      <c r="G233" s="23"/>
      <c r="H233" s="23"/>
      <c r="I233" s="23"/>
      <c r="J233" s="23"/>
    </row>
    <row r="234" spans="1:10" ht="15" customHeight="1" x14ac:dyDescent="0.25">
      <c r="A234" s="23"/>
      <c r="B234" s="27" t="s">
        <v>64</v>
      </c>
      <c r="C234" s="45">
        <v>0</v>
      </c>
      <c r="D234" s="45">
        <v>0</v>
      </c>
      <c r="E234" s="45">
        <v>0</v>
      </c>
      <c r="F234" s="45">
        <v>0</v>
      </c>
      <c r="G234" s="23"/>
      <c r="H234" s="23"/>
      <c r="I234" s="23"/>
      <c r="J234" s="23"/>
    </row>
    <row r="235" spans="1:10" ht="15" customHeight="1" x14ac:dyDescent="0.25">
      <c r="A235" s="23"/>
      <c r="B235" s="27" t="s">
        <v>65</v>
      </c>
      <c r="C235" s="45">
        <v>0</v>
      </c>
      <c r="D235" s="45">
        <v>0</v>
      </c>
      <c r="E235" s="45">
        <v>0</v>
      </c>
      <c r="F235" s="45">
        <v>0</v>
      </c>
      <c r="G235" s="23"/>
      <c r="H235" s="23"/>
      <c r="I235" s="23"/>
      <c r="J235" s="23"/>
    </row>
    <row r="236" spans="1:10" ht="20.100000000000001" customHeight="1" x14ac:dyDescent="0.25">
      <c r="A236" s="23"/>
      <c r="B236" s="47" t="s">
        <v>18</v>
      </c>
      <c r="C236" s="23"/>
      <c r="D236" s="23"/>
      <c r="E236" s="23"/>
      <c r="F236" s="23"/>
      <c r="G236" s="23"/>
      <c r="H236" s="23"/>
      <c r="I236" s="23"/>
      <c r="J236" s="23"/>
    </row>
  </sheetData>
  <mergeCells count="27">
    <mergeCell ref="C6:F6"/>
    <mergeCell ref="B1:F1"/>
    <mergeCell ref="B2:F2"/>
    <mergeCell ref="C3:F3"/>
    <mergeCell ref="C4:F4"/>
    <mergeCell ref="C5:F5"/>
    <mergeCell ref="C79:F79"/>
    <mergeCell ref="C7:F7"/>
    <mergeCell ref="B8:F8"/>
    <mergeCell ref="B9:F9"/>
    <mergeCell ref="C10:F10"/>
    <mergeCell ref="C15:F15"/>
    <mergeCell ref="B21:F21"/>
    <mergeCell ref="C22:F22"/>
    <mergeCell ref="C23:F23"/>
    <mergeCell ref="C24:F24"/>
    <mergeCell ref="C25:F25"/>
    <mergeCell ref="B34:F34"/>
    <mergeCell ref="C138:F138"/>
    <mergeCell ref="C139:F139"/>
    <mergeCell ref="B148:F148"/>
    <mergeCell ref="C80:F80"/>
    <mergeCell ref="C81:F81"/>
    <mergeCell ref="B90:F90"/>
    <mergeCell ref="B135:F135"/>
    <mergeCell ref="C136:F136"/>
    <mergeCell ref="C137:F137"/>
  </mergeCells>
  <pageMargins left="0" right="0" top="0" bottom="0" header="0" footer="0"/>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239"/>
  <sheetViews>
    <sheetView view="pageBreakPreview" topLeftCell="A210" zoomScale="60" zoomScaleNormal="100" workbookViewId="0">
      <selection activeCell="G252" sqref="G252"/>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1804</v>
      </c>
      <c r="D3" s="1632"/>
      <c r="E3" s="1632"/>
      <c r="F3" s="1632"/>
      <c r="G3" s="23"/>
      <c r="H3" s="23"/>
      <c r="I3" s="23"/>
      <c r="J3" s="23"/>
    </row>
    <row r="4" spans="1:10" ht="14.1" customHeight="1" x14ac:dyDescent="0.25">
      <c r="A4" s="23"/>
      <c r="B4" s="25" t="s">
        <v>4</v>
      </c>
      <c r="C4" s="1631" t="s">
        <v>1805</v>
      </c>
      <c r="D4" s="1632"/>
      <c r="E4" s="1632"/>
      <c r="F4" s="1632"/>
      <c r="G4" s="23"/>
      <c r="H4" s="23"/>
      <c r="I4" s="23"/>
      <c r="J4" s="23"/>
    </row>
    <row r="5" spans="1:10" ht="14.1" customHeight="1" x14ac:dyDescent="0.25">
      <c r="A5" s="23"/>
      <c r="B5" s="25" t="s">
        <v>6</v>
      </c>
      <c r="C5" s="1631" t="s">
        <v>364</v>
      </c>
      <c r="D5" s="1632"/>
      <c r="E5" s="1632"/>
      <c r="F5" s="1632"/>
      <c r="G5" s="23"/>
      <c r="H5" s="23"/>
      <c r="I5" s="23"/>
      <c r="J5" s="23"/>
    </row>
    <row r="6" spans="1:10" ht="14.1" customHeight="1" x14ac:dyDescent="0.25">
      <c r="A6" s="23"/>
      <c r="B6" s="25" t="s">
        <v>8</v>
      </c>
      <c r="C6" s="1631" t="s">
        <v>365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41.1" customHeight="1" x14ac:dyDescent="0.25">
      <c r="A9" s="23"/>
      <c r="B9" s="1629" t="s">
        <v>1806</v>
      </c>
      <c r="C9" s="1630"/>
      <c r="D9" s="1630"/>
      <c r="E9" s="1630"/>
      <c r="F9" s="1630"/>
      <c r="G9" s="23"/>
      <c r="H9" s="23"/>
      <c r="I9" s="23"/>
      <c r="J9" s="23"/>
    </row>
    <row r="10" spans="1:10" ht="65.099999999999994" customHeight="1" x14ac:dyDescent="0.25">
      <c r="A10" s="23"/>
      <c r="B10" s="26" t="s">
        <v>14</v>
      </c>
      <c r="C10" s="1623" t="s">
        <v>1807</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51.95" customHeight="1" x14ac:dyDescent="0.25">
      <c r="A13" s="23"/>
      <c r="B13" s="27" t="s">
        <v>1808</v>
      </c>
      <c r="C13" s="31" t="s">
        <v>1809</v>
      </c>
      <c r="D13" s="31" t="s">
        <v>1810</v>
      </c>
      <c r="E13" s="31" t="s">
        <v>1811</v>
      </c>
      <c r="F13" s="31" t="s">
        <v>1811</v>
      </c>
      <c r="G13" s="23"/>
      <c r="H13" s="23"/>
      <c r="I13" s="23"/>
      <c r="J13" s="23"/>
    </row>
    <row r="14" spans="1:10" ht="42.95" customHeight="1" x14ac:dyDescent="0.25">
      <c r="A14" s="23"/>
      <c r="B14" s="26" t="s">
        <v>16</v>
      </c>
      <c r="C14" s="1623" t="s">
        <v>1812</v>
      </c>
      <c r="D14" s="1624"/>
      <c r="E14" s="1624"/>
      <c r="F14" s="1624"/>
      <c r="G14" s="23"/>
      <c r="H14" s="23"/>
      <c r="I14" s="23"/>
      <c r="J14" s="23"/>
    </row>
    <row r="15" spans="1:10" ht="27.95" customHeight="1" x14ac:dyDescent="0.25">
      <c r="A15" s="23"/>
      <c r="B15" s="27" t="s">
        <v>184</v>
      </c>
      <c r="C15" s="28">
        <v>2023</v>
      </c>
      <c r="D15" s="28">
        <v>2024</v>
      </c>
      <c r="E15" s="28">
        <v>2025</v>
      </c>
      <c r="F15" s="28">
        <v>2026</v>
      </c>
      <c r="G15" s="23"/>
      <c r="H15" s="23"/>
      <c r="I15" s="23"/>
      <c r="J15" s="23"/>
    </row>
    <row r="16" spans="1:10" ht="14.1" customHeight="1" x14ac:dyDescent="0.25">
      <c r="A16" s="23"/>
      <c r="B16" s="29"/>
      <c r="C16" s="30" t="s">
        <v>22</v>
      </c>
      <c r="D16" s="30" t="s">
        <v>23</v>
      </c>
      <c r="E16" s="30" t="s">
        <v>23</v>
      </c>
      <c r="F16" s="30" t="s">
        <v>23</v>
      </c>
      <c r="G16" s="23"/>
      <c r="H16" s="23"/>
      <c r="I16" s="23"/>
      <c r="J16" s="23"/>
    </row>
    <row r="17" spans="1:10" ht="30.95" customHeight="1" x14ac:dyDescent="0.25">
      <c r="A17" s="23"/>
      <c r="B17" s="27" t="s">
        <v>1813</v>
      </c>
      <c r="C17" s="31" t="s">
        <v>121</v>
      </c>
      <c r="D17" s="31" t="s">
        <v>130</v>
      </c>
      <c r="E17" s="31" t="s">
        <v>130</v>
      </c>
      <c r="F17" s="31" t="s">
        <v>130</v>
      </c>
      <c r="G17" s="23"/>
      <c r="H17" s="23"/>
      <c r="I17" s="23"/>
      <c r="J17" s="23"/>
    </row>
    <row r="18" spans="1:10" ht="14.1" customHeight="1" x14ac:dyDescent="0.25">
      <c r="A18" s="23"/>
      <c r="B18" s="1621" t="s">
        <v>66</v>
      </c>
      <c r="C18" s="1622"/>
      <c r="D18" s="1622"/>
      <c r="E18" s="1622"/>
      <c r="F18" s="1622"/>
      <c r="G18" s="23"/>
      <c r="H18" s="23"/>
      <c r="I18" s="23"/>
      <c r="J18" s="23"/>
    </row>
    <row r="19" spans="1:10" ht="14.1" customHeight="1" x14ac:dyDescent="0.25">
      <c r="A19" s="23"/>
      <c r="B19" s="32" t="s">
        <v>1814</v>
      </c>
      <c r="C19" s="1621" t="s">
        <v>1253</v>
      </c>
      <c r="D19" s="1622"/>
      <c r="E19" s="1622"/>
      <c r="F19" s="1622"/>
      <c r="G19" s="23"/>
      <c r="H19" s="23"/>
      <c r="I19" s="23"/>
      <c r="J19" s="23"/>
    </row>
    <row r="20" spans="1:10" ht="14.1" customHeight="1" x14ac:dyDescent="0.25">
      <c r="A20" s="23"/>
      <c r="B20" s="33" t="s">
        <v>19</v>
      </c>
      <c r="C20" s="1619" t="s">
        <v>1815</v>
      </c>
      <c r="D20" s="1620"/>
      <c r="E20" s="1620"/>
      <c r="F20" s="1620"/>
      <c r="G20" s="23"/>
      <c r="H20" s="23"/>
      <c r="I20" s="23"/>
      <c r="J20" s="23"/>
    </row>
    <row r="21" spans="1:10" ht="14.1" customHeight="1" x14ac:dyDescent="0.25">
      <c r="A21" s="23"/>
      <c r="B21" s="34" t="s">
        <v>20</v>
      </c>
      <c r="C21" s="1615" t="s">
        <v>1816</v>
      </c>
      <c r="D21" s="1616"/>
      <c r="E21" s="1616"/>
      <c r="F21" s="1616"/>
      <c r="G21" s="23"/>
      <c r="H21" s="23"/>
      <c r="I21" s="23"/>
      <c r="J21" s="23"/>
    </row>
    <row r="22" spans="1:10" ht="14.1" customHeight="1" x14ac:dyDescent="0.25">
      <c r="A22" s="23"/>
      <c r="B22" s="34" t="s">
        <v>21</v>
      </c>
      <c r="C22" s="1615" t="s">
        <v>112</v>
      </c>
      <c r="D22" s="1616"/>
      <c r="E22" s="1616"/>
      <c r="F22" s="1616"/>
      <c r="G22" s="23"/>
      <c r="H22" s="23"/>
      <c r="I22" s="23"/>
      <c r="J22" s="23"/>
    </row>
    <row r="23" spans="1:10" ht="15" customHeight="1" x14ac:dyDescent="0.25">
      <c r="A23" s="23"/>
      <c r="B23" s="35"/>
      <c r="C23" s="36">
        <v>2023</v>
      </c>
      <c r="D23" s="36">
        <v>2024</v>
      </c>
      <c r="E23" s="36">
        <v>2025</v>
      </c>
      <c r="F23" s="36">
        <v>2026</v>
      </c>
      <c r="G23" s="23"/>
      <c r="H23" s="23"/>
      <c r="I23" s="23"/>
      <c r="J23" s="23"/>
    </row>
    <row r="24" spans="1:10" ht="15" customHeight="1" x14ac:dyDescent="0.25">
      <c r="A24" s="23"/>
      <c r="B24" s="37"/>
      <c r="C24" s="38" t="s">
        <v>22</v>
      </c>
      <c r="D24" s="38" t="s">
        <v>23</v>
      </c>
      <c r="E24" s="38" t="s">
        <v>23</v>
      </c>
      <c r="F24" s="38" t="s">
        <v>23</v>
      </c>
      <c r="G24" s="23"/>
      <c r="H24" s="23"/>
      <c r="I24" s="23"/>
      <c r="J24" s="23"/>
    </row>
    <row r="25" spans="1:10" ht="14.1" customHeight="1" x14ac:dyDescent="0.25">
      <c r="A25" s="23"/>
      <c r="B25" s="27" t="s">
        <v>33</v>
      </c>
      <c r="C25" s="31" t="s">
        <v>1624</v>
      </c>
      <c r="D25" s="31" t="s">
        <v>1494</v>
      </c>
      <c r="E25" s="31" t="s">
        <v>197</v>
      </c>
      <c r="F25" s="31" t="s">
        <v>197</v>
      </c>
      <c r="G25" s="23"/>
      <c r="H25" s="23"/>
      <c r="I25" s="23"/>
      <c r="J25" s="23"/>
    </row>
    <row r="26" spans="1:10" ht="14.1" customHeight="1" x14ac:dyDescent="0.25">
      <c r="A26" s="23"/>
      <c r="B26" s="27" t="s">
        <v>35</v>
      </c>
      <c r="C26" s="31" t="s">
        <v>1817</v>
      </c>
      <c r="D26" s="31" t="s">
        <v>42</v>
      </c>
      <c r="E26" s="31" t="s">
        <v>42</v>
      </c>
      <c r="F26" s="31" t="s">
        <v>238</v>
      </c>
      <c r="G26" s="23"/>
      <c r="H26" s="23"/>
      <c r="I26" s="23"/>
      <c r="J26" s="23"/>
    </row>
    <row r="27" spans="1:10" ht="14.1" customHeight="1" x14ac:dyDescent="0.25">
      <c r="A27" s="23"/>
      <c r="B27" s="27" t="s">
        <v>40</v>
      </c>
      <c r="C27" s="31" t="s">
        <v>1818</v>
      </c>
      <c r="D27" s="31" t="s">
        <v>42</v>
      </c>
      <c r="E27" s="31" t="s">
        <v>42</v>
      </c>
      <c r="F27" s="31" t="s">
        <v>360</v>
      </c>
      <c r="G27" s="23"/>
      <c r="H27" s="23"/>
      <c r="I27" s="23"/>
      <c r="J27" s="23"/>
    </row>
    <row r="28" spans="1:10" ht="14.1" customHeight="1" x14ac:dyDescent="0.25">
      <c r="A28" s="23"/>
      <c r="B28" s="27" t="s">
        <v>41</v>
      </c>
      <c r="C28" s="31" t="s">
        <v>18</v>
      </c>
      <c r="D28" s="31" t="s">
        <v>1819</v>
      </c>
      <c r="E28" s="31" t="s">
        <v>1327</v>
      </c>
      <c r="F28" s="31" t="s">
        <v>42</v>
      </c>
      <c r="G28" s="23"/>
      <c r="H28" s="23"/>
      <c r="I28" s="23"/>
      <c r="J28" s="23"/>
    </row>
    <row r="29" spans="1:10" ht="14.1" customHeight="1" x14ac:dyDescent="0.25">
      <c r="A29" s="23"/>
      <c r="B29" s="27" t="s">
        <v>43</v>
      </c>
      <c r="C29" s="31" t="s">
        <v>18</v>
      </c>
      <c r="D29" s="31" t="s">
        <v>117</v>
      </c>
      <c r="E29" s="31" t="s">
        <v>18</v>
      </c>
      <c r="F29" s="31" t="s">
        <v>18</v>
      </c>
      <c r="G29" s="23"/>
      <c r="H29" s="23"/>
      <c r="I29" s="23"/>
      <c r="J29" s="23"/>
    </row>
    <row r="30" spans="1:10" ht="14.1" customHeight="1" x14ac:dyDescent="0.25">
      <c r="A30" s="23"/>
      <c r="B30" s="27" t="s">
        <v>47</v>
      </c>
      <c r="C30" s="31" t="s">
        <v>18</v>
      </c>
      <c r="D30" s="31" t="s">
        <v>117</v>
      </c>
      <c r="E30" s="31" t="s">
        <v>18</v>
      </c>
      <c r="F30" s="31" t="s">
        <v>18</v>
      </c>
      <c r="G30" s="23"/>
      <c r="H30" s="23"/>
      <c r="I30" s="23"/>
      <c r="J30" s="23"/>
    </row>
    <row r="31" spans="1:10" ht="14.1" customHeight="1" x14ac:dyDescent="0.25">
      <c r="A31" s="23"/>
      <c r="B31" s="1617" t="s">
        <v>24</v>
      </c>
      <c r="C31" s="1618"/>
      <c r="D31" s="1618"/>
      <c r="E31" s="1618"/>
      <c r="F31" s="1618"/>
      <c r="G31" s="23"/>
      <c r="H31" s="23"/>
      <c r="I31" s="23"/>
      <c r="J31" s="23"/>
    </row>
    <row r="32" spans="1:10" ht="14.1" customHeight="1" x14ac:dyDescent="0.25">
      <c r="A32" s="23"/>
      <c r="B32" s="35"/>
      <c r="C32" s="36">
        <v>2023</v>
      </c>
      <c r="D32" s="36">
        <v>2024</v>
      </c>
      <c r="E32" s="36">
        <v>2025</v>
      </c>
      <c r="F32" s="36">
        <v>2026</v>
      </c>
      <c r="G32" s="23"/>
      <c r="H32" s="23"/>
      <c r="I32" s="23"/>
      <c r="J32" s="23"/>
    </row>
    <row r="33" spans="1:10" ht="14.1" customHeight="1" x14ac:dyDescent="0.25">
      <c r="A33" s="23"/>
      <c r="B33" s="37"/>
      <c r="C33" s="38" t="s">
        <v>22</v>
      </c>
      <c r="D33" s="38" t="s">
        <v>23</v>
      </c>
      <c r="E33" s="38" t="s">
        <v>23</v>
      </c>
      <c r="F33" s="38" t="s">
        <v>23</v>
      </c>
      <c r="G33" s="23"/>
      <c r="H33" s="23"/>
      <c r="I33" s="23"/>
      <c r="J33" s="23"/>
    </row>
    <row r="34" spans="1:10" ht="14.1" customHeight="1" x14ac:dyDescent="0.25">
      <c r="A34" s="23"/>
      <c r="B34" s="39" t="s">
        <v>48</v>
      </c>
      <c r="C34" s="40">
        <v>0</v>
      </c>
      <c r="D34" s="40">
        <v>0</v>
      </c>
      <c r="E34" s="40">
        <v>0</v>
      </c>
      <c r="F34" s="40">
        <v>0</v>
      </c>
      <c r="G34" s="23"/>
      <c r="H34" s="23"/>
      <c r="I34" s="23"/>
      <c r="J34" s="23"/>
    </row>
    <row r="35" spans="1:10" ht="14.1" customHeight="1" x14ac:dyDescent="0.25">
      <c r="A35" s="23"/>
      <c r="B35" s="39" t="s">
        <v>49</v>
      </c>
      <c r="C35" s="40">
        <v>0</v>
      </c>
      <c r="D35" s="40">
        <v>0</v>
      </c>
      <c r="E35" s="40">
        <v>0</v>
      </c>
      <c r="F35" s="40">
        <v>0</v>
      </c>
      <c r="G35" s="23"/>
      <c r="H35" s="23"/>
      <c r="I35" s="23"/>
      <c r="J35" s="23"/>
    </row>
    <row r="36" spans="1:10" ht="14.1" customHeight="1" x14ac:dyDescent="0.25">
      <c r="A36" s="23"/>
      <c r="B36" s="39" t="s">
        <v>50</v>
      </c>
      <c r="C36" s="40">
        <v>0</v>
      </c>
      <c r="D36" s="40">
        <v>0</v>
      </c>
      <c r="E36" s="40">
        <v>0</v>
      </c>
      <c r="F36" s="40">
        <v>0</v>
      </c>
      <c r="G36" s="23"/>
      <c r="H36" s="23"/>
      <c r="I36" s="23"/>
      <c r="J36" s="23"/>
    </row>
    <row r="37" spans="1:10" ht="14.1" customHeight="1" x14ac:dyDescent="0.25">
      <c r="A37" s="23"/>
      <c r="B37" s="39" t="s">
        <v>51</v>
      </c>
      <c r="C37" s="40">
        <v>0</v>
      </c>
      <c r="D37" s="40">
        <v>0</v>
      </c>
      <c r="E37" s="40">
        <v>0</v>
      </c>
      <c r="F37" s="40">
        <v>0</v>
      </c>
      <c r="G37" s="23"/>
      <c r="H37" s="23"/>
      <c r="I37" s="23"/>
      <c r="J37" s="23"/>
    </row>
    <row r="38" spans="1:10" ht="14.1" customHeight="1" x14ac:dyDescent="0.25">
      <c r="A38" s="23"/>
      <c r="B38" s="39" t="s">
        <v>49</v>
      </c>
      <c r="C38" s="40">
        <v>0</v>
      </c>
      <c r="D38" s="40">
        <v>0</v>
      </c>
      <c r="E38" s="40">
        <v>0</v>
      </c>
      <c r="F38" s="40">
        <v>0</v>
      </c>
      <c r="G38" s="23"/>
      <c r="H38" s="23"/>
      <c r="I38" s="23"/>
      <c r="J38" s="23"/>
    </row>
    <row r="39" spans="1:10" ht="14.1" customHeight="1" x14ac:dyDescent="0.25">
      <c r="A39" s="23"/>
      <c r="B39" s="39" t="s">
        <v>50</v>
      </c>
      <c r="C39" s="40">
        <v>0</v>
      </c>
      <c r="D39" s="40">
        <v>0</v>
      </c>
      <c r="E39" s="40">
        <v>0</v>
      </c>
      <c r="F39" s="40">
        <v>0</v>
      </c>
      <c r="G39" s="23"/>
      <c r="H39" s="23"/>
      <c r="I39" s="23"/>
      <c r="J39" s="23"/>
    </row>
    <row r="40" spans="1:10" ht="14.1" customHeight="1" x14ac:dyDescent="0.25">
      <c r="A40" s="23"/>
      <c r="B40" s="39" t="s">
        <v>52</v>
      </c>
      <c r="C40" s="40">
        <v>0</v>
      </c>
      <c r="D40" s="40">
        <v>0</v>
      </c>
      <c r="E40" s="40">
        <v>0</v>
      </c>
      <c r="F40" s="40">
        <v>0</v>
      </c>
      <c r="G40" s="23"/>
      <c r="H40" s="23"/>
      <c r="I40" s="23"/>
      <c r="J40" s="23"/>
    </row>
    <row r="41" spans="1:10" ht="14.1" customHeight="1" x14ac:dyDescent="0.25">
      <c r="A41" s="23"/>
      <c r="B41" s="39" t="s">
        <v>49</v>
      </c>
      <c r="C41" s="40">
        <v>0</v>
      </c>
      <c r="D41" s="40">
        <v>0</v>
      </c>
      <c r="E41" s="40">
        <v>0</v>
      </c>
      <c r="F41" s="40">
        <v>0</v>
      </c>
      <c r="G41" s="23"/>
      <c r="H41" s="23"/>
      <c r="I41" s="23"/>
      <c r="J41" s="23"/>
    </row>
    <row r="42" spans="1:10" ht="14.1" customHeight="1" x14ac:dyDescent="0.25">
      <c r="A42" s="23"/>
      <c r="B42" s="39" t="s">
        <v>50</v>
      </c>
      <c r="C42" s="40">
        <v>0</v>
      </c>
      <c r="D42" s="40">
        <v>0</v>
      </c>
      <c r="E42" s="40">
        <v>0</v>
      </c>
      <c r="F42" s="40">
        <v>0</v>
      </c>
      <c r="G42" s="23"/>
      <c r="H42" s="23"/>
      <c r="I42" s="23"/>
      <c r="J42" s="23"/>
    </row>
    <row r="43" spans="1:10" ht="14.1" customHeight="1" x14ac:dyDescent="0.25">
      <c r="A43" s="23"/>
      <c r="B43" s="39" t="s">
        <v>53</v>
      </c>
      <c r="C43" s="40">
        <v>0</v>
      </c>
      <c r="D43" s="40">
        <v>0</v>
      </c>
      <c r="E43" s="40">
        <v>0</v>
      </c>
      <c r="F43" s="40">
        <v>0</v>
      </c>
      <c r="G43" s="23"/>
      <c r="H43" s="23"/>
      <c r="I43" s="23"/>
      <c r="J43" s="23"/>
    </row>
    <row r="44" spans="1:10" ht="14.1" customHeight="1" x14ac:dyDescent="0.25">
      <c r="A44" s="23"/>
      <c r="B44" s="39" t="s">
        <v>49</v>
      </c>
      <c r="C44" s="40">
        <v>0</v>
      </c>
      <c r="D44" s="40">
        <v>0</v>
      </c>
      <c r="E44" s="40">
        <v>0</v>
      </c>
      <c r="F44" s="40">
        <v>0</v>
      </c>
      <c r="G44" s="23"/>
      <c r="H44" s="23"/>
      <c r="I44" s="23"/>
      <c r="J44" s="23"/>
    </row>
    <row r="45" spans="1:10" ht="14.1" customHeight="1" x14ac:dyDescent="0.25">
      <c r="A45" s="23"/>
      <c r="B45" s="39" t="s">
        <v>50</v>
      </c>
      <c r="C45" s="40">
        <v>0</v>
      </c>
      <c r="D45" s="40">
        <v>0</v>
      </c>
      <c r="E45" s="40">
        <v>0</v>
      </c>
      <c r="F45" s="40">
        <v>0</v>
      </c>
      <c r="G45" s="23"/>
      <c r="H45" s="23"/>
      <c r="I45" s="23"/>
      <c r="J45" s="23"/>
    </row>
    <row r="46" spans="1:10" ht="14.1" customHeight="1" x14ac:dyDescent="0.25">
      <c r="A46" s="23"/>
      <c r="B46" s="39" t="s">
        <v>54</v>
      </c>
      <c r="C46" s="40">
        <v>0</v>
      </c>
      <c r="D46" s="40">
        <v>0</v>
      </c>
      <c r="E46" s="40">
        <v>0</v>
      </c>
      <c r="F46" s="40">
        <v>0</v>
      </c>
      <c r="G46" s="23"/>
      <c r="H46" s="23"/>
      <c r="I46" s="23"/>
      <c r="J46" s="23"/>
    </row>
    <row r="47" spans="1:10" ht="14.1" customHeight="1" x14ac:dyDescent="0.25">
      <c r="A47" s="23"/>
      <c r="B47" s="39" t="s">
        <v>49</v>
      </c>
      <c r="C47" s="40">
        <v>0</v>
      </c>
      <c r="D47" s="40">
        <v>0</v>
      </c>
      <c r="E47" s="40">
        <v>0</v>
      </c>
      <c r="F47" s="40">
        <v>0</v>
      </c>
      <c r="G47" s="23"/>
      <c r="H47" s="23"/>
      <c r="I47" s="23"/>
      <c r="J47" s="23"/>
    </row>
    <row r="48" spans="1:10" ht="14.1" customHeight="1" x14ac:dyDescent="0.25">
      <c r="A48" s="23"/>
      <c r="B48" s="39" t="s">
        <v>50</v>
      </c>
      <c r="C48" s="40">
        <v>0</v>
      </c>
      <c r="D48" s="40">
        <v>0</v>
      </c>
      <c r="E48" s="40">
        <v>0</v>
      </c>
      <c r="F48" s="40">
        <v>0</v>
      </c>
      <c r="G48" s="23"/>
      <c r="H48" s="23"/>
      <c r="I48" s="23"/>
      <c r="J48" s="23"/>
    </row>
    <row r="49" spans="1:10" ht="14.1" customHeight="1" x14ac:dyDescent="0.25">
      <c r="A49" s="23"/>
      <c r="B49" s="39" t="s">
        <v>55</v>
      </c>
      <c r="C49" s="40">
        <v>0</v>
      </c>
      <c r="D49" s="40">
        <v>0</v>
      </c>
      <c r="E49" s="40">
        <v>0</v>
      </c>
      <c r="F49" s="40">
        <v>0</v>
      </c>
      <c r="G49" s="23"/>
      <c r="H49" s="23"/>
      <c r="I49" s="23"/>
      <c r="J49" s="23"/>
    </row>
    <row r="50" spans="1:10" ht="14.1" customHeight="1" x14ac:dyDescent="0.25">
      <c r="A50" s="23"/>
      <c r="B50" s="39" t="s">
        <v>49</v>
      </c>
      <c r="C50" s="40">
        <v>0</v>
      </c>
      <c r="D50" s="40">
        <v>0</v>
      </c>
      <c r="E50" s="40">
        <v>0</v>
      </c>
      <c r="F50" s="40">
        <v>0</v>
      </c>
      <c r="G50" s="23"/>
      <c r="H50" s="23"/>
      <c r="I50" s="23"/>
      <c r="J50" s="23"/>
    </row>
    <row r="51" spans="1:10" ht="14.1" customHeight="1" x14ac:dyDescent="0.25">
      <c r="A51" s="23"/>
      <c r="B51" s="39" t="s">
        <v>50</v>
      </c>
      <c r="C51" s="40">
        <v>0</v>
      </c>
      <c r="D51" s="40">
        <v>0</v>
      </c>
      <c r="E51" s="40">
        <v>0</v>
      </c>
      <c r="F51" s="40">
        <v>0</v>
      </c>
      <c r="G51" s="23"/>
      <c r="H51" s="23"/>
      <c r="I51" s="23"/>
      <c r="J51" s="23"/>
    </row>
    <row r="52" spans="1:10" ht="14.1" customHeight="1" x14ac:dyDescent="0.25">
      <c r="A52" s="23"/>
      <c r="B52" s="39" t="s">
        <v>56</v>
      </c>
      <c r="C52" s="40">
        <v>0</v>
      </c>
      <c r="D52" s="40">
        <v>0</v>
      </c>
      <c r="E52" s="40">
        <v>0</v>
      </c>
      <c r="F52" s="40">
        <v>0</v>
      </c>
      <c r="G52" s="23"/>
      <c r="H52" s="23"/>
      <c r="I52" s="23"/>
      <c r="J52" s="23"/>
    </row>
    <row r="53" spans="1:10" ht="14.1" customHeight="1" x14ac:dyDescent="0.25">
      <c r="A53" s="23"/>
      <c r="B53" s="39" t="s">
        <v>49</v>
      </c>
      <c r="C53" s="40">
        <v>0</v>
      </c>
      <c r="D53" s="40">
        <v>0</v>
      </c>
      <c r="E53" s="40">
        <v>0</v>
      </c>
      <c r="F53" s="40">
        <v>0</v>
      </c>
      <c r="G53" s="23"/>
      <c r="H53" s="23"/>
      <c r="I53" s="23"/>
      <c r="J53" s="23"/>
    </row>
    <row r="54" spans="1:10" ht="14.1" customHeight="1" x14ac:dyDescent="0.25">
      <c r="A54" s="23"/>
      <c r="B54" s="39" t="s">
        <v>50</v>
      </c>
      <c r="C54" s="40">
        <v>0</v>
      </c>
      <c r="D54" s="40">
        <v>0</v>
      </c>
      <c r="E54" s="40">
        <v>0</v>
      </c>
      <c r="F54" s="40">
        <v>0</v>
      </c>
      <c r="G54" s="23"/>
      <c r="H54" s="23"/>
      <c r="I54" s="23"/>
      <c r="J54" s="23"/>
    </row>
    <row r="55" spans="1:10" ht="14.1" customHeight="1" x14ac:dyDescent="0.25">
      <c r="A55" s="23"/>
      <c r="B55" s="39" t="s">
        <v>57</v>
      </c>
      <c r="C55" s="40">
        <v>0</v>
      </c>
      <c r="D55" s="40">
        <v>0</v>
      </c>
      <c r="E55" s="40">
        <v>0</v>
      </c>
      <c r="F55" s="40">
        <v>0</v>
      </c>
      <c r="G55" s="23"/>
      <c r="H55" s="23"/>
      <c r="I55" s="23"/>
      <c r="J55" s="23"/>
    </row>
    <row r="56" spans="1:10" ht="14.1" customHeight="1" x14ac:dyDescent="0.25">
      <c r="A56" s="23"/>
      <c r="B56" s="39" t="s">
        <v>49</v>
      </c>
      <c r="C56" s="40">
        <v>0</v>
      </c>
      <c r="D56" s="40">
        <v>0</v>
      </c>
      <c r="E56" s="40">
        <v>0</v>
      </c>
      <c r="F56" s="40">
        <v>0</v>
      </c>
      <c r="G56" s="23"/>
      <c r="H56" s="23"/>
      <c r="I56" s="23"/>
      <c r="J56" s="23"/>
    </row>
    <row r="57" spans="1:10" ht="14.1" customHeight="1" x14ac:dyDescent="0.25">
      <c r="A57" s="23"/>
      <c r="B57" s="39" t="s">
        <v>58</v>
      </c>
      <c r="C57" s="40">
        <v>0</v>
      </c>
      <c r="D57" s="40">
        <v>0</v>
      </c>
      <c r="E57" s="40">
        <v>0</v>
      </c>
      <c r="F57" s="40">
        <v>0</v>
      </c>
      <c r="G57" s="23"/>
      <c r="H57" s="23"/>
      <c r="I57" s="23"/>
      <c r="J57" s="23"/>
    </row>
    <row r="58" spans="1:10" ht="14.1" customHeight="1" x14ac:dyDescent="0.25">
      <c r="A58" s="23"/>
      <c r="B58" s="39" t="s">
        <v>59</v>
      </c>
      <c r="C58" s="40">
        <v>0</v>
      </c>
      <c r="D58" s="40">
        <v>0</v>
      </c>
      <c r="E58" s="40">
        <v>0</v>
      </c>
      <c r="F58" s="40">
        <v>0</v>
      </c>
      <c r="G58" s="23"/>
      <c r="H58" s="23"/>
      <c r="I58" s="23"/>
      <c r="J58" s="23"/>
    </row>
    <row r="59" spans="1:10" ht="14.1" customHeight="1" x14ac:dyDescent="0.25">
      <c r="A59" s="23"/>
      <c r="B59" s="39" t="s">
        <v>60</v>
      </c>
      <c r="C59" s="40">
        <v>0</v>
      </c>
      <c r="D59" s="40">
        <v>0</v>
      </c>
      <c r="E59" s="40">
        <v>0</v>
      </c>
      <c r="F59" s="40">
        <v>0</v>
      </c>
      <c r="G59" s="23"/>
      <c r="H59" s="23"/>
      <c r="I59" s="23"/>
      <c r="J59" s="23"/>
    </row>
    <row r="60" spans="1:10" ht="14.1" customHeight="1" x14ac:dyDescent="0.25">
      <c r="A60" s="23"/>
      <c r="B60" s="39" t="s">
        <v>61</v>
      </c>
      <c r="C60" s="40">
        <v>0</v>
      </c>
      <c r="D60" s="40">
        <v>0</v>
      </c>
      <c r="E60" s="40">
        <v>0</v>
      </c>
      <c r="F60" s="40">
        <v>0</v>
      </c>
      <c r="G60" s="23"/>
      <c r="H60" s="23"/>
      <c r="I60" s="23"/>
      <c r="J60" s="23"/>
    </row>
    <row r="61" spans="1:10" ht="14.1" customHeight="1" x14ac:dyDescent="0.25">
      <c r="A61" s="23"/>
      <c r="B61" s="39" t="s">
        <v>62</v>
      </c>
      <c r="C61" s="40">
        <v>0</v>
      </c>
      <c r="D61" s="40">
        <v>0</v>
      </c>
      <c r="E61" s="40">
        <v>0</v>
      </c>
      <c r="F61" s="40">
        <v>1000000</v>
      </c>
      <c r="G61" s="23"/>
      <c r="H61" s="23"/>
      <c r="I61" s="23"/>
      <c r="J61" s="23"/>
    </row>
    <row r="62" spans="1:10" ht="14.1" customHeight="1" x14ac:dyDescent="0.25">
      <c r="A62" s="23"/>
      <c r="B62" s="39" t="s">
        <v>49</v>
      </c>
      <c r="C62" s="40">
        <v>0</v>
      </c>
      <c r="D62" s="40">
        <v>0</v>
      </c>
      <c r="E62" s="40">
        <v>0</v>
      </c>
      <c r="F62" s="40">
        <v>1000000</v>
      </c>
      <c r="G62" s="23"/>
      <c r="H62" s="23"/>
      <c r="I62" s="23"/>
      <c r="J62" s="23"/>
    </row>
    <row r="63" spans="1:10" ht="14.1" customHeight="1" x14ac:dyDescent="0.25">
      <c r="A63" s="23"/>
      <c r="B63" s="39" t="s">
        <v>58</v>
      </c>
      <c r="C63" s="40">
        <v>0</v>
      </c>
      <c r="D63" s="40">
        <v>0</v>
      </c>
      <c r="E63" s="40">
        <v>0</v>
      </c>
      <c r="F63" s="40">
        <v>0</v>
      </c>
      <c r="G63" s="23"/>
      <c r="H63" s="23"/>
      <c r="I63" s="23"/>
      <c r="J63" s="23"/>
    </row>
    <row r="64" spans="1:10" ht="14.1" customHeight="1" x14ac:dyDescent="0.25">
      <c r="A64" s="23"/>
      <c r="B64" s="39" t="s">
        <v>59</v>
      </c>
      <c r="C64" s="40">
        <v>0</v>
      </c>
      <c r="D64" s="40">
        <v>0</v>
      </c>
      <c r="E64" s="40">
        <v>0</v>
      </c>
      <c r="F64" s="40">
        <v>0</v>
      </c>
      <c r="G64" s="23"/>
      <c r="H64" s="23"/>
      <c r="I64" s="23"/>
      <c r="J64" s="23"/>
    </row>
    <row r="65" spans="1:10" ht="14.1" customHeight="1" x14ac:dyDescent="0.25">
      <c r="A65" s="23"/>
      <c r="B65" s="39" t="s">
        <v>60</v>
      </c>
      <c r="C65" s="40">
        <v>0</v>
      </c>
      <c r="D65" s="40">
        <v>0</v>
      </c>
      <c r="E65" s="40">
        <v>0</v>
      </c>
      <c r="F65" s="40">
        <v>0</v>
      </c>
      <c r="G65" s="23"/>
      <c r="H65" s="23"/>
      <c r="I65" s="23"/>
      <c r="J65" s="23"/>
    </row>
    <row r="66" spans="1:10" ht="14.1" customHeight="1" x14ac:dyDescent="0.25">
      <c r="A66" s="23"/>
      <c r="B66" s="39" t="s">
        <v>61</v>
      </c>
      <c r="C66" s="40">
        <v>0</v>
      </c>
      <c r="D66" s="40">
        <v>0</v>
      </c>
      <c r="E66" s="40">
        <v>0</v>
      </c>
      <c r="F66" s="40">
        <v>0</v>
      </c>
      <c r="G66" s="23"/>
      <c r="H66" s="23"/>
      <c r="I66" s="23"/>
      <c r="J66" s="23"/>
    </row>
    <row r="67" spans="1:10" ht="14.1" customHeight="1" x14ac:dyDescent="0.25">
      <c r="A67" s="23"/>
      <c r="B67" s="39" t="s">
        <v>63</v>
      </c>
      <c r="C67" s="40">
        <v>0</v>
      </c>
      <c r="D67" s="40">
        <v>0</v>
      </c>
      <c r="E67" s="40">
        <v>0</v>
      </c>
      <c r="F67" s="40">
        <v>0</v>
      </c>
      <c r="G67" s="23"/>
      <c r="H67" s="23"/>
      <c r="I67" s="23"/>
      <c r="J67" s="23"/>
    </row>
    <row r="68" spans="1:10" ht="14.1" customHeight="1" x14ac:dyDescent="0.25">
      <c r="A68" s="23"/>
      <c r="B68" s="39" t="s">
        <v>49</v>
      </c>
      <c r="C68" s="40">
        <v>0</v>
      </c>
      <c r="D68" s="40">
        <v>0</v>
      </c>
      <c r="E68" s="40">
        <v>0</v>
      </c>
      <c r="F68" s="40">
        <v>0</v>
      </c>
      <c r="G68" s="23"/>
      <c r="H68" s="23"/>
      <c r="I68" s="23"/>
      <c r="J68" s="23"/>
    </row>
    <row r="69" spans="1:10" ht="14.1" customHeight="1" x14ac:dyDescent="0.25">
      <c r="A69" s="23"/>
      <c r="B69" s="39" t="s">
        <v>58</v>
      </c>
      <c r="C69" s="40">
        <v>0</v>
      </c>
      <c r="D69" s="40">
        <v>0</v>
      </c>
      <c r="E69" s="40">
        <v>0</v>
      </c>
      <c r="F69" s="40">
        <v>0</v>
      </c>
      <c r="G69" s="23"/>
      <c r="H69" s="23"/>
      <c r="I69" s="23"/>
      <c r="J69" s="23"/>
    </row>
    <row r="70" spans="1:10" ht="14.1" customHeight="1" x14ac:dyDescent="0.25">
      <c r="A70" s="23"/>
      <c r="B70" s="39" t="s">
        <v>59</v>
      </c>
      <c r="C70" s="40">
        <v>0</v>
      </c>
      <c r="D70" s="40">
        <v>0</v>
      </c>
      <c r="E70" s="40">
        <v>0</v>
      </c>
      <c r="F70" s="40">
        <v>0</v>
      </c>
      <c r="G70" s="23"/>
      <c r="H70" s="23"/>
      <c r="I70" s="23"/>
      <c r="J70" s="23"/>
    </row>
    <row r="71" spans="1:10" ht="14.1" customHeight="1" x14ac:dyDescent="0.25">
      <c r="A71" s="23"/>
      <c r="B71" s="39" t="s">
        <v>60</v>
      </c>
      <c r="C71" s="40">
        <v>0</v>
      </c>
      <c r="D71" s="40">
        <v>0</v>
      </c>
      <c r="E71" s="40">
        <v>0</v>
      </c>
      <c r="F71" s="40">
        <v>0</v>
      </c>
      <c r="G71" s="23"/>
      <c r="H71" s="23"/>
      <c r="I71" s="23"/>
      <c r="J71" s="23"/>
    </row>
    <row r="72" spans="1:10" ht="14.1" customHeight="1" x14ac:dyDescent="0.25">
      <c r="A72" s="23"/>
      <c r="B72" s="39" t="s">
        <v>61</v>
      </c>
      <c r="C72" s="40">
        <v>0</v>
      </c>
      <c r="D72" s="40">
        <v>0</v>
      </c>
      <c r="E72" s="40">
        <v>0</v>
      </c>
      <c r="F72" s="40">
        <v>0</v>
      </c>
      <c r="G72" s="23"/>
      <c r="H72" s="23"/>
      <c r="I72" s="23"/>
      <c r="J72" s="23"/>
    </row>
    <row r="73" spans="1:10" ht="14.1" customHeight="1" x14ac:dyDescent="0.25">
      <c r="A73" s="23"/>
      <c r="B73" s="39" t="s">
        <v>64</v>
      </c>
      <c r="C73" s="40">
        <v>0</v>
      </c>
      <c r="D73" s="40">
        <v>0</v>
      </c>
      <c r="E73" s="40">
        <v>0</v>
      </c>
      <c r="F73" s="40">
        <v>0</v>
      </c>
      <c r="G73" s="23"/>
      <c r="H73" s="23"/>
      <c r="I73" s="23"/>
      <c r="J73" s="23"/>
    </row>
    <row r="74" spans="1:10" ht="14.1" customHeight="1" x14ac:dyDescent="0.25">
      <c r="A74" s="23"/>
      <c r="B74" s="39" t="s">
        <v>65</v>
      </c>
      <c r="C74" s="40">
        <v>0</v>
      </c>
      <c r="D74" s="40">
        <v>0</v>
      </c>
      <c r="E74" s="40">
        <v>0</v>
      </c>
      <c r="F74" s="40">
        <v>0</v>
      </c>
      <c r="G74" s="23"/>
      <c r="H74" s="23"/>
      <c r="I74" s="23"/>
      <c r="J74" s="23"/>
    </row>
    <row r="75" spans="1:10" ht="14.1" customHeight="1" x14ac:dyDescent="0.25">
      <c r="A75" s="23"/>
      <c r="B75" s="41" t="s">
        <v>25</v>
      </c>
      <c r="C75" s="40">
        <v>0</v>
      </c>
      <c r="D75" s="40">
        <v>0</v>
      </c>
      <c r="E75" s="40">
        <v>0</v>
      </c>
      <c r="F75" s="40">
        <v>1000000</v>
      </c>
      <c r="G75" s="23"/>
      <c r="H75" s="23"/>
      <c r="I75" s="23"/>
      <c r="J75" s="23"/>
    </row>
    <row r="76" spans="1:10" ht="53.1" customHeight="1" x14ac:dyDescent="0.25">
      <c r="A76" s="23"/>
      <c r="B76" s="26" t="s">
        <v>16</v>
      </c>
      <c r="C76" s="1623" t="s">
        <v>1820</v>
      </c>
      <c r="D76" s="1624"/>
      <c r="E76" s="1624"/>
      <c r="F76" s="1624"/>
      <c r="G76" s="23"/>
      <c r="H76" s="23"/>
      <c r="I76" s="23"/>
      <c r="J76" s="23"/>
    </row>
    <row r="77" spans="1:10" ht="27.95" customHeight="1" x14ac:dyDescent="0.25">
      <c r="A77" s="23"/>
      <c r="B77" s="27" t="s">
        <v>184</v>
      </c>
      <c r="C77" s="28">
        <v>2023</v>
      </c>
      <c r="D77" s="28">
        <v>2024</v>
      </c>
      <c r="E77" s="28">
        <v>2025</v>
      </c>
      <c r="F77" s="28">
        <v>2026</v>
      </c>
      <c r="G77" s="23"/>
      <c r="H77" s="23"/>
      <c r="I77" s="23"/>
      <c r="J77" s="23"/>
    </row>
    <row r="78" spans="1:10" ht="14.1" customHeight="1" x14ac:dyDescent="0.25">
      <c r="A78" s="23"/>
      <c r="B78" s="29"/>
      <c r="C78" s="30" t="s">
        <v>22</v>
      </c>
      <c r="D78" s="30" t="s">
        <v>23</v>
      </c>
      <c r="E78" s="30" t="s">
        <v>23</v>
      </c>
      <c r="F78" s="30" t="s">
        <v>23</v>
      </c>
      <c r="G78" s="23"/>
      <c r="H78" s="23"/>
      <c r="I78" s="23"/>
      <c r="J78" s="23"/>
    </row>
    <row r="79" spans="1:10" ht="41.1" customHeight="1" x14ac:dyDescent="0.25">
      <c r="A79" s="23"/>
      <c r="B79" s="27" t="s">
        <v>1821</v>
      </c>
      <c r="C79" s="31" t="s">
        <v>1809</v>
      </c>
      <c r="D79" s="31" t="s">
        <v>1822</v>
      </c>
      <c r="E79" s="31" t="s">
        <v>1823</v>
      </c>
      <c r="F79" s="31" t="s">
        <v>1823</v>
      </c>
      <c r="G79" s="23"/>
      <c r="H79" s="23"/>
      <c r="I79" s="23"/>
      <c r="J79" s="23"/>
    </row>
    <row r="80" spans="1:10" ht="14.1" customHeight="1" x14ac:dyDescent="0.25">
      <c r="A80" s="23"/>
      <c r="B80" s="1621" t="s">
        <v>27</v>
      </c>
      <c r="C80" s="1622"/>
      <c r="D80" s="1622"/>
      <c r="E80" s="1622"/>
      <c r="F80" s="1622"/>
      <c r="G80" s="23"/>
      <c r="H80" s="23"/>
      <c r="I80" s="23"/>
      <c r="J80" s="23"/>
    </row>
    <row r="81" spans="1:10" ht="14.1" customHeight="1" x14ac:dyDescent="0.25">
      <c r="A81" s="23"/>
      <c r="B81" s="32" t="s">
        <v>1824</v>
      </c>
      <c r="C81" s="1621" t="s">
        <v>1825</v>
      </c>
      <c r="D81" s="1622"/>
      <c r="E81" s="1622"/>
      <c r="F81" s="1622"/>
      <c r="G81" s="23"/>
      <c r="H81" s="23"/>
      <c r="I81" s="23"/>
      <c r="J81" s="23"/>
    </row>
    <row r="82" spans="1:10" ht="14.1" customHeight="1" x14ac:dyDescent="0.25">
      <c r="A82" s="23"/>
      <c r="B82" s="33" t="s">
        <v>19</v>
      </c>
      <c r="C82" s="1619" t="s">
        <v>1826</v>
      </c>
      <c r="D82" s="1620"/>
      <c r="E82" s="1620"/>
      <c r="F82" s="1620"/>
      <c r="G82" s="23"/>
      <c r="H82" s="23"/>
      <c r="I82" s="23"/>
      <c r="J82" s="23"/>
    </row>
    <row r="83" spans="1:10" ht="14.1" customHeight="1" x14ac:dyDescent="0.25">
      <c r="A83" s="23"/>
      <c r="B83" s="34" t="s">
        <v>20</v>
      </c>
      <c r="C83" s="1615" t="s">
        <v>1827</v>
      </c>
      <c r="D83" s="1616"/>
      <c r="E83" s="1616"/>
      <c r="F83" s="1616"/>
      <c r="G83" s="23"/>
      <c r="H83" s="23"/>
      <c r="I83" s="23"/>
      <c r="J83" s="23"/>
    </row>
    <row r="84" spans="1:10" ht="14.1" customHeight="1" x14ac:dyDescent="0.25">
      <c r="A84" s="23"/>
      <c r="B84" s="34" t="s">
        <v>21</v>
      </c>
      <c r="C84" s="1615" t="s">
        <v>1170</v>
      </c>
      <c r="D84" s="1616"/>
      <c r="E84" s="1616"/>
      <c r="F84" s="1616"/>
      <c r="G84" s="23"/>
      <c r="H84" s="23"/>
      <c r="I84" s="23"/>
      <c r="J84" s="23"/>
    </row>
    <row r="85" spans="1:10" ht="15" customHeight="1" x14ac:dyDescent="0.25">
      <c r="A85" s="23"/>
      <c r="B85" s="35"/>
      <c r="C85" s="36">
        <v>2023</v>
      </c>
      <c r="D85" s="36">
        <v>2024</v>
      </c>
      <c r="E85" s="36">
        <v>2025</v>
      </c>
      <c r="F85" s="36">
        <v>2026</v>
      </c>
      <c r="G85" s="23"/>
      <c r="H85" s="23"/>
      <c r="I85" s="23"/>
      <c r="J85" s="23"/>
    </row>
    <row r="86" spans="1:10" ht="15" customHeight="1" x14ac:dyDescent="0.25">
      <c r="A86" s="23"/>
      <c r="B86" s="37"/>
      <c r="C86" s="38" t="s">
        <v>22</v>
      </c>
      <c r="D86" s="38" t="s">
        <v>23</v>
      </c>
      <c r="E86" s="38" t="s">
        <v>23</v>
      </c>
      <c r="F86" s="38" t="s">
        <v>23</v>
      </c>
      <c r="G86" s="23"/>
      <c r="H86" s="23"/>
      <c r="I86" s="23"/>
      <c r="J86" s="23"/>
    </row>
    <row r="87" spans="1:10" ht="14.1" customHeight="1" x14ac:dyDescent="0.25">
      <c r="A87" s="23"/>
      <c r="B87" s="27" t="s">
        <v>33</v>
      </c>
      <c r="C87" s="31" t="s">
        <v>1809</v>
      </c>
      <c r="D87" s="31" t="s">
        <v>1810</v>
      </c>
      <c r="E87" s="31" t="s">
        <v>1828</v>
      </c>
      <c r="F87" s="31" t="s">
        <v>1828</v>
      </c>
      <c r="G87" s="23"/>
      <c r="H87" s="23"/>
      <c r="I87" s="23"/>
      <c r="J87" s="23"/>
    </row>
    <row r="88" spans="1:10" ht="14.1" customHeight="1" x14ac:dyDescent="0.25">
      <c r="A88" s="23"/>
      <c r="B88" s="27" t="s">
        <v>35</v>
      </c>
      <c r="C88" s="31" t="s">
        <v>1829</v>
      </c>
      <c r="D88" s="31" t="s">
        <v>1830</v>
      </c>
      <c r="E88" s="31" t="s">
        <v>1831</v>
      </c>
      <c r="F88" s="31" t="s">
        <v>1831</v>
      </c>
      <c r="G88" s="23"/>
      <c r="H88" s="23"/>
      <c r="I88" s="23"/>
      <c r="J88" s="23"/>
    </row>
    <row r="89" spans="1:10" ht="14.1" customHeight="1" x14ac:dyDescent="0.25">
      <c r="A89" s="23"/>
      <c r="B89" s="27" t="s">
        <v>40</v>
      </c>
      <c r="C89" s="31" t="s">
        <v>1832</v>
      </c>
      <c r="D89" s="31" t="s">
        <v>1833</v>
      </c>
      <c r="E89" s="31" t="s">
        <v>1834</v>
      </c>
      <c r="F89" s="31" t="s">
        <v>1834</v>
      </c>
      <c r="G89" s="23"/>
      <c r="H89" s="23"/>
      <c r="I89" s="23"/>
      <c r="J89" s="23"/>
    </row>
    <row r="90" spans="1:10" ht="14.1" customHeight="1" x14ac:dyDescent="0.25">
      <c r="A90" s="23"/>
      <c r="B90" s="27" t="s">
        <v>41</v>
      </c>
      <c r="C90" s="31" t="s">
        <v>18</v>
      </c>
      <c r="D90" s="31" t="s">
        <v>1835</v>
      </c>
      <c r="E90" s="31" t="s">
        <v>1571</v>
      </c>
      <c r="F90" s="31" t="s">
        <v>42</v>
      </c>
      <c r="G90" s="23"/>
      <c r="H90" s="23"/>
      <c r="I90" s="23"/>
      <c r="J90" s="23"/>
    </row>
    <row r="91" spans="1:10" ht="14.1" customHeight="1" x14ac:dyDescent="0.25">
      <c r="A91" s="23"/>
      <c r="B91" s="27" t="s">
        <v>43</v>
      </c>
      <c r="C91" s="31" t="s">
        <v>18</v>
      </c>
      <c r="D91" s="31" t="s">
        <v>1836</v>
      </c>
      <c r="E91" s="31" t="s">
        <v>1837</v>
      </c>
      <c r="F91" s="31" t="s">
        <v>42</v>
      </c>
      <c r="G91" s="23"/>
      <c r="H91" s="23"/>
      <c r="I91" s="23"/>
      <c r="J91" s="23"/>
    </row>
    <row r="92" spans="1:10" ht="14.1" customHeight="1" x14ac:dyDescent="0.25">
      <c r="A92" s="23"/>
      <c r="B92" s="27" t="s">
        <v>47</v>
      </c>
      <c r="C92" s="31" t="s">
        <v>18</v>
      </c>
      <c r="D92" s="31" t="s">
        <v>1838</v>
      </c>
      <c r="E92" s="31" t="s">
        <v>1839</v>
      </c>
      <c r="F92" s="31" t="s">
        <v>42</v>
      </c>
      <c r="G92" s="23"/>
      <c r="H92" s="23"/>
      <c r="I92" s="23"/>
      <c r="J92" s="23"/>
    </row>
    <row r="93" spans="1:10" ht="14.1" customHeight="1" x14ac:dyDescent="0.25">
      <c r="A93" s="23"/>
      <c r="B93" s="1617" t="s">
        <v>24</v>
      </c>
      <c r="C93" s="1618"/>
      <c r="D93" s="1618"/>
      <c r="E93" s="1618"/>
      <c r="F93" s="1618"/>
      <c r="G93" s="23"/>
      <c r="H93" s="23"/>
      <c r="I93" s="23"/>
      <c r="J93" s="23"/>
    </row>
    <row r="94" spans="1:10" ht="14.1" customHeight="1" x14ac:dyDescent="0.25">
      <c r="A94" s="23"/>
      <c r="B94" s="35"/>
      <c r="C94" s="36">
        <v>2023</v>
      </c>
      <c r="D94" s="36">
        <v>2024</v>
      </c>
      <c r="E94" s="36">
        <v>2025</v>
      </c>
      <c r="F94" s="36">
        <v>2026</v>
      </c>
      <c r="G94" s="23"/>
      <c r="H94" s="23"/>
      <c r="I94" s="23"/>
      <c r="J94" s="23"/>
    </row>
    <row r="95" spans="1:10" ht="14.1" customHeight="1" x14ac:dyDescent="0.25">
      <c r="A95" s="23"/>
      <c r="B95" s="37"/>
      <c r="C95" s="38" t="s">
        <v>22</v>
      </c>
      <c r="D95" s="38" t="s">
        <v>23</v>
      </c>
      <c r="E95" s="38" t="s">
        <v>23</v>
      </c>
      <c r="F95" s="38" t="s">
        <v>23</v>
      </c>
      <c r="G95" s="23"/>
      <c r="H95" s="23"/>
      <c r="I95" s="23"/>
      <c r="J95" s="23"/>
    </row>
    <row r="96" spans="1:10" ht="14.1" customHeight="1" x14ac:dyDescent="0.25">
      <c r="A96" s="23"/>
      <c r="B96" s="39" t="s">
        <v>48</v>
      </c>
      <c r="C96" s="40">
        <v>0</v>
      </c>
      <c r="D96" s="40">
        <v>50800000</v>
      </c>
      <c r="E96" s="40">
        <v>50800000</v>
      </c>
      <c r="F96" s="40">
        <v>50800000</v>
      </c>
      <c r="G96" s="23"/>
      <c r="H96" s="23"/>
      <c r="I96" s="23"/>
      <c r="J96" s="23"/>
    </row>
    <row r="97" spans="1:10" ht="14.1" customHeight="1" x14ac:dyDescent="0.25">
      <c r="A97" s="23"/>
      <c r="B97" s="39" t="s">
        <v>49</v>
      </c>
      <c r="C97" s="40">
        <v>0</v>
      </c>
      <c r="D97" s="40">
        <v>50800000</v>
      </c>
      <c r="E97" s="40">
        <v>50800000</v>
      </c>
      <c r="F97" s="40">
        <v>50800000</v>
      </c>
      <c r="G97" s="23"/>
      <c r="H97" s="23"/>
      <c r="I97" s="23"/>
      <c r="J97" s="23"/>
    </row>
    <row r="98" spans="1:10" ht="14.1" customHeight="1" x14ac:dyDescent="0.25">
      <c r="A98" s="23"/>
      <c r="B98" s="39" t="s">
        <v>50</v>
      </c>
      <c r="C98" s="40">
        <v>0</v>
      </c>
      <c r="D98" s="40">
        <v>0</v>
      </c>
      <c r="E98" s="40">
        <v>0</v>
      </c>
      <c r="F98" s="40">
        <v>0</v>
      </c>
      <c r="G98" s="23"/>
      <c r="H98" s="23"/>
      <c r="I98" s="23"/>
      <c r="J98" s="23"/>
    </row>
    <row r="99" spans="1:10" ht="14.1" customHeight="1" x14ac:dyDescent="0.25">
      <c r="A99" s="23"/>
      <c r="B99" s="39" t="s">
        <v>51</v>
      </c>
      <c r="C99" s="40">
        <v>0</v>
      </c>
      <c r="D99" s="40">
        <v>10200000</v>
      </c>
      <c r="E99" s="40">
        <v>10200000</v>
      </c>
      <c r="F99" s="40">
        <v>10200000</v>
      </c>
      <c r="G99" s="23"/>
      <c r="H99" s="23"/>
      <c r="I99" s="23"/>
      <c r="J99" s="23"/>
    </row>
    <row r="100" spans="1:10" ht="14.1" customHeight="1" x14ac:dyDescent="0.25">
      <c r="A100" s="23"/>
      <c r="B100" s="39" t="s">
        <v>49</v>
      </c>
      <c r="C100" s="40">
        <v>0</v>
      </c>
      <c r="D100" s="40">
        <v>10200000</v>
      </c>
      <c r="E100" s="40">
        <v>10200000</v>
      </c>
      <c r="F100" s="40">
        <v>10200000</v>
      </c>
      <c r="G100" s="23"/>
      <c r="H100" s="23"/>
      <c r="I100" s="23"/>
      <c r="J100" s="23"/>
    </row>
    <row r="101" spans="1:10" ht="14.1" customHeight="1" x14ac:dyDescent="0.25">
      <c r="A101" s="23"/>
      <c r="B101" s="39" t="s">
        <v>50</v>
      </c>
      <c r="C101" s="40">
        <v>0</v>
      </c>
      <c r="D101" s="40">
        <v>0</v>
      </c>
      <c r="E101" s="40">
        <v>0</v>
      </c>
      <c r="F101" s="40">
        <v>0</v>
      </c>
      <c r="G101" s="23"/>
      <c r="H101" s="23"/>
      <c r="I101" s="23"/>
      <c r="J101" s="23"/>
    </row>
    <row r="102" spans="1:10" ht="14.1" customHeight="1" x14ac:dyDescent="0.25">
      <c r="A102" s="23"/>
      <c r="B102" s="39" t="s">
        <v>52</v>
      </c>
      <c r="C102" s="40">
        <v>0</v>
      </c>
      <c r="D102" s="40">
        <v>17200000</v>
      </c>
      <c r="E102" s="40">
        <v>17300000</v>
      </c>
      <c r="F102" s="40">
        <v>17300000</v>
      </c>
      <c r="G102" s="23"/>
      <c r="H102" s="23"/>
      <c r="I102" s="23"/>
      <c r="J102" s="23"/>
    </row>
    <row r="103" spans="1:10" ht="14.1" customHeight="1" x14ac:dyDescent="0.25">
      <c r="A103" s="23"/>
      <c r="B103" s="39" t="s">
        <v>49</v>
      </c>
      <c r="C103" s="40">
        <v>0</v>
      </c>
      <c r="D103" s="40">
        <v>17200000</v>
      </c>
      <c r="E103" s="40">
        <v>17300000</v>
      </c>
      <c r="F103" s="40">
        <v>17300000</v>
      </c>
      <c r="G103" s="23"/>
      <c r="H103" s="23"/>
      <c r="I103" s="23"/>
      <c r="J103" s="23"/>
    </row>
    <row r="104" spans="1:10" ht="14.1" customHeight="1" x14ac:dyDescent="0.25">
      <c r="A104" s="23"/>
      <c r="B104" s="39" t="s">
        <v>50</v>
      </c>
      <c r="C104" s="40">
        <v>0</v>
      </c>
      <c r="D104" s="40">
        <v>0</v>
      </c>
      <c r="E104" s="40">
        <v>0</v>
      </c>
      <c r="F104" s="40">
        <v>0</v>
      </c>
      <c r="G104" s="23"/>
      <c r="H104" s="23"/>
      <c r="I104" s="23"/>
      <c r="J104" s="23"/>
    </row>
    <row r="105" spans="1:10" ht="14.1" customHeight="1" x14ac:dyDescent="0.25">
      <c r="A105" s="23"/>
      <c r="B105" s="39" t="s">
        <v>53</v>
      </c>
      <c r="C105" s="40">
        <v>0</v>
      </c>
      <c r="D105" s="40">
        <v>0</v>
      </c>
      <c r="E105" s="40">
        <v>0</v>
      </c>
      <c r="F105" s="40">
        <v>0</v>
      </c>
      <c r="G105" s="23"/>
      <c r="H105" s="23"/>
      <c r="I105" s="23"/>
      <c r="J105" s="23"/>
    </row>
    <row r="106" spans="1:10" ht="14.1" customHeight="1" x14ac:dyDescent="0.25">
      <c r="A106" s="23"/>
      <c r="B106" s="39" t="s">
        <v>49</v>
      </c>
      <c r="C106" s="40">
        <v>0</v>
      </c>
      <c r="D106" s="40">
        <v>0</v>
      </c>
      <c r="E106" s="40">
        <v>0</v>
      </c>
      <c r="F106" s="40">
        <v>0</v>
      </c>
      <c r="G106" s="23"/>
      <c r="H106" s="23"/>
      <c r="I106" s="23"/>
      <c r="J106" s="23"/>
    </row>
    <row r="107" spans="1:10" ht="14.1" customHeight="1" x14ac:dyDescent="0.25">
      <c r="A107" s="23"/>
      <c r="B107" s="39" t="s">
        <v>50</v>
      </c>
      <c r="C107" s="40">
        <v>0</v>
      </c>
      <c r="D107" s="40">
        <v>0</v>
      </c>
      <c r="E107" s="40">
        <v>0</v>
      </c>
      <c r="F107" s="40">
        <v>0</v>
      </c>
      <c r="G107" s="23"/>
      <c r="H107" s="23"/>
      <c r="I107" s="23"/>
      <c r="J107" s="23"/>
    </row>
    <row r="108" spans="1:10" ht="14.1" customHeight="1" x14ac:dyDescent="0.25">
      <c r="A108" s="23"/>
      <c r="B108" s="39" t="s">
        <v>54</v>
      </c>
      <c r="C108" s="40">
        <v>0</v>
      </c>
      <c r="D108" s="40">
        <v>0</v>
      </c>
      <c r="E108" s="40">
        <v>0</v>
      </c>
      <c r="F108" s="40">
        <v>0</v>
      </c>
      <c r="G108" s="23"/>
      <c r="H108" s="23"/>
      <c r="I108" s="23"/>
      <c r="J108" s="23"/>
    </row>
    <row r="109" spans="1:10" ht="14.1" customHeight="1" x14ac:dyDescent="0.25">
      <c r="A109" s="23"/>
      <c r="B109" s="39" t="s">
        <v>49</v>
      </c>
      <c r="C109" s="40">
        <v>0</v>
      </c>
      <c r="D109" s="40">
        <v>0</v>
      </c>
      <c r="E109" s="40">
        <v>0</v>
      </c>
      <c r="F109" s="40">
        <v>0</v>
      </c>
      <c r="G109" s="23"/>
      <c r="H109" s="23"/>
      <c r="I109" s="23"/>
      <c r="J109" s="23"/>
    </row>
    <row r="110" spans="1:10" ht="14.1" customHeight="1" x14ac:dyDescent="0.25">
      <c r="A110" s="23"/>
      <c r="B110" s="39" t="s">
        <v>50</v>
      </c>
      <c r="C110" s="40">
        <v>0</v>
      </c>
      <c r="D110" s="40">
        <v>0</v>
      </c>
      <c r="E110" s="40">
        <v>0</v>
      </c>
      <c r="F110" s="40">
        <v>0</v>
      </c>
      <c r="G110" s="23"/>
      <c r="H110" s="23"/>
      <c r="I110" s="23"/>
      <c r="J110" s="23"/>
    </row>
    <row r="111" spans="1:10" ht="14.1" customHeight="1" x14ac:dyDescent="0.25">
      <c r="A111" s="23"/>
      <c r="B111" s="39" t="s">
        <v>55</v>
      </c>
      <c r="C111" s="40">
        <v>0</v>
      </c>
      <c r="D111" s="40">
        <v>0</v>
      </c>
      <c r="E111" s="40">
        <v>0</v>
      </c>
      <c r="F111" s="40">
        <v>0</v>
      </c>
      <c r="G111" s="23"/>
      <c r="H111" s="23"/>
      <c r="I111" s="23"/>
      <c r="J111" s="23"/>
    </row>
    <row r="112" spans="1:10" ht="14.1" customHeight="1" x14ac:dyDescent="0.25">
      <c r="A112" s="23"/>
      <c r="B112" s="39" t="s">
        <v>49</v>
      </c>
      <c r="C112" s="40">
        <v>0</v>
      </c>
      <c r="D112" s="40">
        <v>0</v>
      </c>
      <c r="E112" s="40">
        <v>0</v>
      </c>
      <c r="F112" s="40">
        <v>0</v>
      </c>
      <c r="G112" s="23"/>
      <c r="H112" s="23"/>
      <c r="I112" s="23"/>
      <c r="J112" s="23"/>
    </row>
    <row r="113" spans="1:10" ht="14.1" customHeight="1" x14ac:dyDescent="0.25">
      <c r="A113" s="23"/>
      <c r="B113" s="39" t="s">
        <v>50</v>
      </c>
      <c r="C113" s="40">
        <v>0</v>
      </c>
      <c r="D113" s="40">
        <v>0</v>
      </c>
      <c r="E113" s="40">
        <v>0</v>
      </c>
      <c r="F113" s="40">
        <v>0</v>
      </c>
      <c r="G113" s="23"/>
      <c r="H113" s="23"/>
      <c r="I113" s="23"/>
      <c r="J113" s="23"/>
    </row>
    <row r="114" spans="1:10" ht="14.1" customHeight="1" x14ac:dyDescent="0.25">
      <c r="A114" s="23"/>
      <c r="B114" s="39" t="s">
        <v>56</v>
      </c>
      <c r="C114" s="40">
        <v>0</v>
      </c>
      <c r="D114" s="40">
        <v>300000</v>
      </c>
      <c r="E114" s="40">
        <v>300000</v>
      </c>
      <c r="F114" s="40">
        <v>300000</v>
      </c>
      <c r="G114" s="23"/>
      <c r="H114" s="23"/>
      <c r="I114" s="23"/>
      <c r="J114" s="23"/>
    </row>
    <row r="115" spans="1:10" ht="14.1" customHeight="1" x14ac:dyDescent="0.25">
      <c r="A115" s="23"/>
      <c r="B115" s="39" t="s">
        <v>49</v>
      </c>
      <c r="C115" s="40">
        <v>0</v>
      </c>
      <c r="D115" s="40">
        <v>300000</v>
      </c>
      <c r="E115" s="40">
        <v>300000</v>
      </c>
      <c r="F115" s="40">
        <v>300000</v>
      </c>
      <c r="G115" s="23"/>
      <c r="H115" s="23"/>
      <c r="I115" s="23"/>
      <c r="J115" s="23"/>
    </row>
    <row r="116" spans="1:10" ht="14.1" customHeight="1" x14ac:dyDescent="0.25">
      <c r="A116" s="23"/>
      <c r="B116" s="39" t="s">
        <v>50</v>
      </c>
      <c r="C116" s="40">
        <v>0</v>
      </c>
      <c r="D116" s="40">
        <v>0</v>
      </c>
      <c r="E116" s="40">
        <v>0</v>
      </c>
      <c r="F116" s="40">
        <v>0</v>
      </c>
      <c r="G116" s="23"/>
      <c r="H116" s="23"/>
      <c r="I116" s="23"/>
      <c r="J116" s="23"/>
    </row>
    <row r="117" spans="1:10" ht="14.1" customHeight="1" x14ac:dyDescent="0.25">
      <c r="A117" s="23"/>
      <c r="B117" s="39" t="s">
        <v>57</v>
      </c>
      <c r="C117" s="40">
        <v>0</v>
      </c>
      <c r="D117" s="40">
        <v>0</v>
      </c>
      <c r="E117" s="40">
        <v>0</v>
      </c>
      <c r="F117" s="40">
        <v>0</v>
      </c>
      <c r="G117" s="23"/>
      <c r="H117" s="23"/>
      <c r="I117" s="23"/>
      <c r="J117" s="23"/>
    </row>
    <row r="118" spans="1:10" ht="14.1" customHeight="1" x14ac:dyDescent="0.25">
      <c r="A118" s="23"/>
      <c r="B118" s="39" t="s">
        <v>49</v>
      </c>
      <c r="C118" s="40">
        <v>0</v>
      </c>
      <c r="D118" s="40">
        <v>0</v>
      </c>
      <c r="E118" s="40">
        <v>0</v>
      </c>
      <c r="F118" s="40">
        <v>0</v>
      </c>
      <c r="G118" s="23"/>
      <c r="H118" s="23"/>
      <c r="I118" s="23"/>
      <c r="J118" s="23"/>
    </row>
    <row r="119" spans="1:10" ht="14.1" customHeight="1" x14ac:dyDescent="0.25">
      <c r="A119" s="23"/>
      <c r="B119" s="39" t="s">
        <v>58</v>
      </c>
      <c r="C119" s="40">
        <v>0</v>
      </c>
      <c r="D119" s="40">
        <v>0</v>
      </c>
      <c r="E119" s="40">
        <v>0</v>
      </c>
      <c r="F119" s="40">
        <v>0</v>
      </c>
      <c r="G119" s="23"/>
      <c r="H119" s="23"/>
      <c r="I119" s="23"/>
      <c r="J119" s="23"/>
    </row>
    <row r="120" spans="1:10" ht="14.1" customHeight="1" x14ac:dyDescent="0.25">
      <c r="A120" s="23"/>
      <c r="B120" s="39" t="s">
        <v>59</v>
      </c>
      <c r="C120" s="40">
        <v>0</v>
      </c>
      <c r="D120" s="40">
        <v>0</v>
      </c>
      <c r="E120" s="40">
        <v>0</v>
      </c>
      <c r="F120" s="40">
        <v>0</v>
      </c>
      <c r="G120" s="23"/>
      <c r="H120" s="23"/>
      <c r="I120" s="23"/>
      <c r="J120" s="23"/>
    </row>
    <row r="121" spans="1:10" ht="14.1" customHeight="1" x14ac:dyDescent="0.25">
      <c r="A121" s="23"/>
      <c r="B121" s="39" t="s">
        <v>60</v>
      </c>
      <c r="C121" s="40">
        <v>0</v>
      </c>
      <c r="D121" s="40">
        <v>0</v>
      </c>
      <c r="E121" s="40">
        <v>0</v>
      </c>
      <c r="F121" s="40">
        <v>0</v>
      </c>
      <c r="G121" s="23"/>
      <c r="H121" s="23"/>
      <c r="I121" s="23"/>
      <c r="J121" s="23"/>
    </row>
    <row r="122" spans="1:10" ht="14.1" customHeight="1" x14ac:dyDescent="0.25">
      <c r="A122" s="23"/>
      <c r="B122" s="39" t="s">
        <v>61</v>
      </c>
      <c r="C122" s="40">
        <v>0</v>
      </c>
      <c r="D122" s="40">
        <v>0</v>
      </c>
      <c r="E122" s="40">
        <v>0</v>
      </c>
      <c r="F122" s="40">
        <v>0</v>
      </c>
      <c r="G122" s="23"/>
      <c r="H122" s="23"/>
      <c r="I122" s="23"/>
      <c r="J122" s="23"/>
    </row>
    <row r="123" spans="1:10" ht="14.1" customHeight="1" x14ac:dyDescent="0.25">
      <c r="A123" s="23"/>
      <c r="B123" s="39" t="s">
        <v>62</v>
      </c>
      <c r="C123" s="40">
        <v>0</v>
      </c>
      <c r="D123" s="40">
        <v>0</v>
      </c>
      <c r="E123" s="40">
        <v>0</v>
      </c>
      <c r="F123" s="40">
        <v>0</v>
      </c>
      <c r="G123" s="23"/>
      <c r="H123" s="23"/>
      <c r="I123" s="23"/>
      <c r="J123" s="23"/>
    </row>
    <row r="124" spans="1:10" ht="14.1" customHeight="1" x14ac:dyDescent="0.25">
      <c r="A124" s="23"/>
      <c r="B124" s="39" t="s">
        <v>49</v>
      </c>
      <c r="C124" s="40">
        <v>0</v>
      </c>
      <c r="D124" s="40">
        <v>0</v>
      </c>
      <c r="E124" s="40">
        <v>0</v>
      </c>
      <c r="F124" s="40">
        <v>0</v>
      </c>
      <c r="G124" s="23"/>
      <c r="H124" s="23"/>
      <c r="I124" s="23"/>
      <c r="J124" s="23"/>
    </row>
    <row r="125" spans="1:10" ht="14.1" customHeight="1" x14ac:dyDescent="0.25">
      <c r="A125" s="23"/>
      <c r="B125" s="39" t="s">
        <v>58</v>
      </c>
      <c r="C125" s="40">
        <v>0</v>
      </c>
      <c r="D125" s="40">
        <v>0</v>
      </c>
      <c r="E125" s="40">
        <v>0</v>
      </c>
      <c r="F125" s="40">
        <v>0</v>
      </c>
      <c r="G125" s="23"/>
      <c r="H125" s="23"/>
      <c r="I125" s="23"/>
      <c r="J125" s="23"/>
    </row>
    <row r="126" spans="1:10" ht="14.1" customHeight="1" x14ac:dyDescent="0.25">
      <c r="A126" s="23"/>
      <c r="B126" s="39" t="s">
        <v>59</v>
      </c>
      <c r="C126" s="40">
        <v>0</v>
      </c>
      <c r="D126" s="40">
        <v>0</v>
      </c>
      <c r="E126" s="40">
        <v>0</v>
      </c>
      <c r="F126" s="40">
        <v>0</v>
      </c>
      <c r="G126" s="23"/>
      <c r="H126" s="23"/>
      <c r="I126" s="23"/>
      <c r="J126" s="23"/>
    </row>
    <row r="127" spans="1:10" ht="14.1" customHeight="1" x14ac:dyDescent="0.25">
      <c r="A127" s="23"/>
      <c r="B127" s="39" t="s">
        <v>60</v>
      </c>
      <c r="C127" s="40">
        <v>0</v>
      </c>
      <c r="D127" s="40">
        <v>0</v>
      </c>
      <c r="E127" s="40">
        <v>0</v>
      </c>
      <c r="F127" s="40">
        <v>0</v>
      </c>
      <c r="G127" s="23"/>
      <c r="H127" s="23"/>
      <c r="I127" s="23"/>
      <c r="J127" s="23"/>
    </row>
    <row r="128" spans="1:10" ht="14.1" customHeight="1" x14ac:dyDescent="0.25">
      <c r="A128" s="23"/>
      <c r="B128" s="39" t="s">
        <v>61</v>
      </c>
      <c r="C128" s="40">
        <v>0</v>
      </c>
      <c r="D128" s="40">
        <v>0</v>
      </c>
      <c r="E128" s="40">
        <v>0</v>
      </c>
      <c r="F128" s="40">
        <v>0</v>
      </c>
      <c r="G128" s="23"/>
      <c r="H128" s="23"/>
      <c r="I128" s="23"/>
      <c r="J128" s="23"/>
    </row>
    <row r="129" spans="1:10" ht="14.1" customHeight="1" x14ac:dyDescent="0.25">
      <c r="A129" s="23"/>
      <c r="B129" s="39" t="s">
        <v>63</v>
      </c>
      <c r="C129" s="40">
        <v>0</v>
      </c>
      <c r="D129" s="40">
        <v>0</v>
      </c>
      <c r="E129" s="40">
        <v>0</v>
      </c>
      <c r="F129" s="40">
        <v>0</v>
      </c>
      <c r="G129" s="23"/>
      <c r="H129" s="23"/>
      <c r="I129" s="23"/>
      <c r="J129" s="23"/>
    </row>
    <row r="130" spans="1:10" ht="14.1" customHeight="1" x14ac:dyDescent="0.25">
      <c r="A130" s="23"/>
      <c r="B130" s="39" t="s">
        <v>49</v>
      </c>
      <c r="C130" s="40">
        <v>0</v>
      </c>
      <c r="D130" s="40">
        <v>0</v>
      </c>
      <c r="E130" s="40">
        <v>0</v>
      </c>
      <c r="F130" s="40">
        <v>0</v>
      </c>
      <c r="G130" s="23"/>
      <c r="H130" s="23"/>
      <c r="I130" s="23"/>
      <c r="J130" s="23"/>
    </row>
    <row r="131" spans="1:10" ht="14.1" customHeight="1" x14ac:dyDescent="0.25">
      <c r="A131" s="23"/>
      <c r="B131" s="39" t="s">
        <v>58</v>
      </c>
      <c r="C131" s="40">
        <v>0</v>
      </c>
      <c r="D131" s="40">
        <v>0</v>
      </c>
      <c r="E131" s="40">
        <v>0</v>
      </c>
      <c r="F131" s="40">
        <v>0</v>
      </c>
      <c r="G131" s="23"/>
      <c r="H131" s="23"/>
      <c r="I131" s="23"/>
      <c r="J131" s="23"/>
    </row>
    <row r="132" spans="1:10" ht="14.1" customHeight="1" x14ac:dyDescent="0.25">
      <c r="A132" s="23"/>
      <c r="B132" s="39" t="s">
        <v>59</v>
      </c>
      <c r="C132" s="40">
        <v>0</v>
      </c>
      <c r="D132" s="40">
        <v>0</v>
      </c>
      <c r="E132" s="40">
        <v>0</v>
      </c>
      <c r="F132" s="40">
        <v>0</v>
      </c>
      <c r="G132" s="23"/>
      <c r="H132" s="23"/>
      <c r="I132" s="23"/>
      <c r="J132" s="23"/>
    </row>
    <row r="133" spans="1:10" ht="14.1" customHeight="1" x14ac:dyDescent="0.25">
      <c r="A133" s="23"/>
      <c r="B133" s="39" t="s">
        <v>60</v>
      </c>
      <c r="C133" s="40">
        <v>0</v>
      </c>
      <c r="D133" s="40">
        <v>0</v>
      </c>
      <c r="E133" s="40">
        <v>0</v>
      </c>
      <c r="F133" s="40">
        <v>0</v>
      </c>
      <c r="G133" s="23"/>
      <c r="H133" s="23"/>
      <c r="I133" s="23"/>
      <c r="J133" s="23"/>
    </row>
    <row r="134" spans="1:10" ht="14.1" customHeight="1" x14ac:dyDescent="0.25">
      <c r="A134" s="23"/>
      <c r="B134" s="39" t="s">
        <v>61</v>
      </c>
      <c r="C134" s="40">
        <v>0</v>
      </c>
      <c r="D134" s="40">
        <v>0</v>
      </c>
      <c r="E134" s="40">
        <v>0</v>
      </c>
      <c r="F134" s="40">
        <v>0</v>
      </c>
      <c r="G134" s="23"/>
      <c r="H134" s="23"/>
      <c r="I134" s="23"/>
      <c r="J134" s="23"/>
    </row>
    <row r="135" spans="1:10" ht="14.1" customHeight="1" x14ac:dyDescent="0.25">
      <c r="A135" s="23"/>
      <c r="B135" s="39" t="s">
        <v>64</v>
      </c>
      <c r="C135" s="40">
        <v>0</v>
      </c>
      <c r="D135" s="40">
        <v>0</v>
      </c>
      <c r="E135" s="40">
        <v>0</v>
      </c>
      <c r="F135" s="40">
        <v>0</v>
      </c>
      <c r="G135" s="23"/>
      <c r="H135" s="23"/>
      <c r="I135" s="23"/>
      <c r="J135" s="23"/>
    </row>
    <row r="136" spans="1:10" ht="14.1" customHeight="1" x14ac:dyDescent="0.25">
      <c r="A136" s="23"/>
      <c r="B136" s="39" t="s">
        <v>65</v>
      </c>
      <c r="C136" s="40">
        <v>0</v>
      </c>
      <c r="D136" s="40">
        <v>0</v>
      </c>
      <c r="E136" s="40">
        <v>0</v>
      </c>
      <c r="F136" s="40">
        <v>0</v>
      </c>
      <c r="G136" s="23"/>
      <c r="H136" s="23"/>
      <c r="I136" s="23"/>
      <c r="J136" s="23"/>
    </row>
    <row r="137" spans="1:10" ht="14.1" customHeight="1" x14ac:dyDescent="0.25">
      <c r="A137" s="23"/>
      <c r="B137" s="41" t="s">
        <v>25</v>
      </c>
      <c r="C137" s="40">
        <v>0</v>
      </c>
      <c r="D137" s="40">
        <v>78500000</v>
      </c>
      <c r="E137" s="40">
        <v>78600000</v>
      </c>
      <c r="F137" s="40">
        <v>78600000</v>
      </c>
      <c r="G137" s="23"/>
      <c r="H137" s="23"/>
      <c r="I137" s="23"/>
      <c r="J137" s="23"/>
    </row>
    <row r="138" spans="1:10" ht="14.1" customHeight="1" x14ac:dyDescent="0.25">
      <c r="A138" s="23"/>
      <c r="B138" s="1621" t="s">
        <v>66</v>
      </c>
      <c r="C138" s="1622"/>
      <c r="D138" s="1622"/>
      <c r="E138" s="1622"/>
      <c r="F138" s="1622"/>
      <c r="G138" s="23"/>
      <c r="H138" s="23"/>
      <c r="I138" s="23"/>
      <c r="J138" s="23"/>
    </row>
    <row r="139" spans="1:10" ht="14.1" customHeight="1" x14ac:dyDescent="0.25">
      <c r="A139" s="23"/>
      <c r="B139" s="32" t="s">
        <v>1840</v>
      </c>
      <c r="C139" s="1621" t="s">
        <v>1841</v>
      </c>
      <c r="D139" s="1622"/>
      <c r="E139" s="1622"/>
      <c r="F139" s="1622"/>
      <c r="G139" s="23"/>
      <c r="H139" s="23"/>
      <c r="I139" s="23"/>
      <c r="J139" s="23"/>
    </row>
    <row r="140" spans="1:10" ht="14.1" customHeight="1" x14ac:dyDescent="0.25">
      <c r="A140" s="23"/>
      <c r="B140" s="33" t="s">
        <v>19</v>
      </c>
      <c r="C140" s="1619" t="s">
        <v>1842</v>
      </c>
      <c r="D140" s="1620"/>
      <c r="E140" s="1620"/>
      <c r="F140" s="1620"/>
      <c r="G140" s="23"/>
      <c r="H140" s="23"/>
      <c r="I140" s="23"/>
      <c r="J140" s="23"/>
    </row>
    <row r="141" spans="1:10" ht="14.1" customHeight="1" x14ac:dyDescent="0.25">
      <c r="A141" s="23"/>
      <c r="B141" s="34" t="s">
        <v>20</v>
      </c>
      <c r="C141" s="1615" t="s">
        <v>1843</v>
      </c>
      <c r="D141" s="1616"/>
      <c r="E141" s="1616"/>
      <c r="F141" s="1616"/>
      <c r="G141" s="23"/>
      <c r="H141" s="23"/>
      <c r="I141" s="23"/>
      <c r="J141" s="23"/>
    </row>
    <row r="142" spans="1:10" ht="14.1" customHeight="1" x14ac:dyDescent="0.25">
      <c r="A142" s="23"/>
      <c r="B142" s="34" t="s">
        <v>21</v>
      </c>
      <c r="C142" s="1615" t="s">
        <v>154</v>
      </c>
      <c r="D142" s="1616"/>
      <c r="E142" s="1616"/>
      <c r="F142" s="1616"/>
      <c r="G142" s="23"/>
      <c r="H142" s="23"/>
      <c r="I142" s="23"/>
      <c r="J142" s="23"/>
    </row>
    <row r="143" spans="1:10" ht="15" customHeight="1" x14ac:dyDescent="0.25">
      <c r="A143" s="23"/>
      <c r="B143" s="35"/>
      <c r="C143" s="36">
        <v>2023</v>
      </c>
      <c r="D143" s="36">
        <v>2024</v>
      </c>
      <c r="E143" s="36">
        <v>2025</v>
      </c>
      <c r="F143" s="36">
        <v>2026</v>
      </c>
      <c r="G143" s="23"/>
      <c r="H143" s="23"/>
      <c r="I143" s="23"/>
      <c r="J143" s="23"/>
    </row>
    <row r="144" spans="1:10" ht="15" customHeight="1" x14ac:dyDescent="0.25">
      <c r="A144" s="23"/>
      <c r="B144" s="37"/>
      <c r="C144" s="38" t="s">
        <v>22</v>
      </c>
      <c r="D144" s="38" t="s">
        <v>23</v>
      </c>
      <c r="E144" s="38" t="s">
        <v>23</v>
      </c>
      <c r="F144" s="38" t="s">
        <v>23</v>
      </c>
      <c r="G144" s="23"/>
      <c r="H144" s="23"/>
      <c r="I144" s="23"/>
      <c r="J144" s="23"/>
    </row>
    <row r="145" spans="1:10" ht="14.1" customHeight="1" x14ac:dyDescent="0.25">
      <c r="A145" s="23"/>
      <c r="B145" s="27" t="s">
        <v>33</v>
      </c>
      <c r="C145" s="31" t="s">
        <v>34</v>
      </c>
      <c r="D145" s="31" t="s">
        <v>34</v>
      </c>
      <c r="E145" s="31" t="s">
        <v>34</v>
      </c>
      <c r="F145" s="31" t="s">
        <v>42</v>
      </c>
      <c r="G145" s="23"/>
      <c r="H145" s="23"/>
      <c r="I145" s="23"/>
      <c r="J145" s="23"/>
    </row>
    <row r="146" spans="1:10" ht="14.1" customHeight="1" x14ac:dyDescent="0.25">
      <c r="A146" s="23"/>
      <c r="B146" s="27" t="s">
        <v>35</v>
      </c>
      <c r="C146" s="31" t="s">
        <v>1844</v>
      </c>
      <c r="D146" s="31" t="s">
        <v>238</v>
      </c>
      <c r="E146" s="31" t="s">
        <v>238</v>
      </c>
      <c r="F146" s="31" t="s">
        <v>42</v>
      </c>
      <c r="G146" s="23"/>
      <c r="H146" s="23"/>
      <c r="I146" s="23"/>
      <c r="J146" s="23"/>
    </row>
    <row r="147" spans="1:10" ht="14.1" customHeight="1" x14ac:dyDescent="0.25">
      <c r="A147" s="23"/>
      <c r="B147" s="27" t="s">
        <v>40</v>
      </c>
      <c r="C147" s="31" t="s">
        <v>1844</v>
      </c>
      <c r="D147" s="31" t="s">
        <v>238</v>
      </c>
      <c r="E147" s="31" t="s">
        <v>238</v>
      </c>
      <c r="F147" s="31" t="s">
        <v>42</v>
      </c>
      <c r="G147" s="23"/>
      <c r="H147" s="23"/>
      <c r="I147" s="23"/>
      <c r="J147" s="23"/>
    </row>
    <row r="148" spans="1:10" ht="14.1" customHeight="1" x14ac:dyDescent="0.25">
      <c r="A148" s="23"/>
      <c r="B148" s="27" t="s">
        <v>41</v>
      </c>
      <c r="C148" s="31" t="s">
        <v>18</v>
      </c>
      <c r="D148" s="31" t="s">
        <v>42</v>
      </c>
      <c r="E148" s="31" t="s">
        <v>42</v>
      </c>
      <c r="F148" s="31" t="s">
        <v>117</v>
      </c>
      <c r="G148" s="23"/>
      <c r="H148" s="23"/>
      <c r="I148" s="23"/>
      <c r="J148" s="23"/>
    </row>
    <row r="149" spans="1:10" ht="14.1" customHeight="1" x14ac:dyDescent="0.25">
      <c r="A149" s="23"/>
      <c r="B149" s="27" t="s">
        <v>43</v>
      </c>
      <c r="C149" s="31" t="s">
        <v>18</v>
      </c>
      <c r="D149" s="31" t="s">
        <v>1845</v>
      </c>
      <c r="E149" s="31" t="s">
        <v>42</v>
      </c>
      <c r="F149" s="31" t="s">
        <v>117</v>
      </c>
      <c r="G149" s="23"/>
      <c r="H149" s="23"/>
      <c r="I149" s="23"/>
      <c r="J149" s="23"/>
    </row>
    <row r="150" spans="1:10" ht="14.1" customHeight="1" x14ac:dyDescent="0.25">
      <c r="A150" s="23"/>
      <c r="B150" s="27" t="s">
        <v>47</v>
      </c>
      <c r="C150" s="31" t="s">
        <v>18</v>
      </c>
      <c r="D150" s="31" t="s">
        <v>1845</v>
      </c>
      <c r="E150" s="31" t="s">
        <v>42</v>
      </c>
      <c r="F150" s="31" t="s">
        <v>117</v>
      </c>
      <c r="G150" s="23"/>
      <c r="H150" s="23"/>
      <c r="I150" s="23"/>
      <c r="J150" s="23"/>
    </row>
    <row r="151" spans="1:10" ht="14.1" customHeight="1" x14ac:dyDescent="0.25">
      <c r="A151" s="23"/>
      <c r="B151" s="1617" t="s">
        <v>24</v>
      </c>
      <c r="C151" s="1618"/>
      <c r="D151" s="1618"/>
      <c r="E151" s="1618"/>
      <c r="F151" s="1618"/>
      <c r="G151" s="23"/>
      <c r="H151" s="23"/>
      <c r="I151" s="23"/>
      <c r="J151" s="23"/>
    </row>
    <row r="152" spans="1:10" ht="14.1" customHeight="1" x14ac:dyDescent="0.25">
      <c r="A152" s="23"/>
      <c r="B152" s="35"/>
      <c r="C152" s="36">
        <v>2023</v>
      </c>
      <c r="D152" s="36">
        <v>2024</v>
      </c>
      <c r="E152" s="36">
        <v>2025</v>
      </c>
      <c r="F152" s="36">
        <v>2026</v>
      </c>
      <c r="G152" s="23"/>
      <c r="H152" s="23"/>
      <c r="I152" s="23"/>
      <c r="J152" s="23"/>
    </row>
    <row r="153" spans="1:10" ht="14.1" customHeight="1" x14ac:dyDescent="0.25">
      <c r="A153" s="23"/>
      <c r="B153" s="37"/>
      <c r="C153" s="38" t="s">
        <v>22</v>
      </c>
      <c r="D153" s="38" t="s">
        <v>23</v>
      </c>
      <c r="E153" s="38" t="s">
        <v>23</v>
      </c>
      <c r="F153" s="38" t="s">
        <v>23</v>
      </c>
      <c r="G153" s="23"/>
      <c r="H153" s="23"/>
      <c r="I153" s="23"/>
      <c r="J153" s="23"/>
    </row>
    <row r="154" spans="1:10" ht="14.1" customHeight="1" x14ac:dyDescent="0.25">
      <c r="A154" s="23"/>
      <c r="B154" s="39" t="s">
        <v>48</v>
      </c>
      <c r="C154" s="40">
        <v>0</v>
      </c>
      <c r="D154" s="40">
        <v>0</v>
      </c>
      <c r="E154" s="40">
        <v>0</v>
      </c>
      <c r="F154" s="40">
        <v>0</v>
      </c>
      <c r="G154" s="23"/>
      <c r="H154" s="23"/>
      <c r="I154" s="23"/>
      <c r="J154" s="23"/>
    </row>
    <row r="155" spans="1:10" ht="14.1" customHeight="1" x14ac:dyDescent="0.25">
      <c r="A155" s="23"/>
      <c r="B155" s="39" t="s">
        <v>49</v>
      </c>
      <c r="C155" s="40">
        <v>0</v>
      </c>
      <c r="D155" s="40">
        <v>0</v>
      </c>
      <c r="E155" s="40">
        <v>0</v>
      </c>
      <c r="F155" s="40">
        <v>0</v>
      </c>
      <c r="G155" s="23"/>
      <c r="H155" s="23"/>
      <c r="I155" s="23"/>
      <c r="J155" s="23"/>
    </row>
    <row r="156" spans="1:10" ht="14.1" customHeight="1" x14ac:dyDescent="0.25">
      <c r="A156" s="23"/>
      <c r="B156" s="39" t="s">
        <v>50</v>
      </c>
      <c r="C156" s="40">
        <v>0</v>
      </c>
      <c r="D156" s="40">
        <v>0</v>
      </c>
      <c r="E156" s="40">
        <v>0</v>
      </c>
      <c r="F156" s="40">
        <v>0</v>
      </c>
      <c r="G156" s="23"/>
      <c r="H156" s="23"/>
      <c r="I156" s="23"/>
      <c r="J156" s="23"/>
    </row>
    <row r="157" spans="1:10" ht="14.1" customHeight="1" x14ac:dyDescent="0.25">
      <c r="A157" s="23"/>
      <c r="B157" s="39" t="s">
        <v>51</v>
      </c>
      <c r="C157" s="40">
        <v>0</v>
      </c>
      <c r="D157" s="40">
        <v>0</v>
      </c>
      <c r="E157" s="40">
        <v>0</v>
      </c>
      <c r="F157" s="40">
        <v>0</v>
      </c>
      <c r="G157" s="23"/>
      <c r="H157" s="23"/>
      <c r="I157" s="23"/>
      <c r="J157" s="23"/>
    </row>
    <row r="158" spans="1:10" ht="14.1" customHeight="1" x14ac:dyDescent="0.25">
      <c r="A158" s="23"/>
      <c r="B158" s="39" t="s">
        <v>49</v>
      </c>
      <c r="C158" s="40">
        <v>0</v>
      </c>
      <c r="D158" s="40">
        <v>0</v>
      </c>
      <c r="E158" s="40">
        <v>0</v>
      </c>
      <c r="F158" s="40">
        <v>0</v>
      </c>
      <c r="G158" s="23"/>
      <c r="H158" s="23"/>
      <c r="I158" s="23"/>
      <c r="J158" s="23"/>
    </row>
    <row r="159" spans="1:10" ht="14.1" customHeight="1" x14ac:dyDescent="0.25">
      <c r="A159" s="23"/>
      <c r="B159" s="39" t="s">
        <v>50</v>
      </c>
      <c r="C159" s="40">
        <v>0</v>
      </c>
      <c r="D159" s="40">
        <v>0</v>
      </c>
      <c r="E159" s="40">
        <v>0</v>
      </c>
      <c r="F159" s="40">
        <v>0</v>
      </c>
      <c r="G159" s="23"/>
      <c r="H159" s="23"/>
      <c r="I159" s="23"/>
      <c r="J159" s="23"/>
    </row>
    <row r="160" spans="1:10" ht="14.1" customHeight="1" x14ac:dyDescent="0.25">
      <c r="A160" s="23"/>
      <c r="B160" s="39" t="s">
        <v>52</v>
      </c>
      <c r="C160" s="40">
        <v>0</v>
      </c>
      <c r="D160" s="40">
        <v>0</v>
      </c>
      <c r="E160" s="40">
        <v>0</v>
      </c>
      <c r="F160" s="40">
        <v>0</v>
      </c>
      <c r="G160" s="23"/>
      <c r="H160" s="23"/>
      <c r="I160" s="23"/>
      <c r="J160" s="23"/>
    </row>
    <row r="161" spans="1:10" ht="14.1" customHeight="1" x14ac:dyDescent="0.25">
      <c r="A161" s="23"/>
      <c r="B161" s="39" t="s">
        <v>49</v>
      </c>
      <c r="C161" s="40">
        <v>0</v>
      </c>
      <c r="D161" s="40">
        <v>0</v>
      </c>
      <c r="E161" s="40">
        <v>0</v>
      </c>
      <c r="F161" s="40">
        <v>0</v>
      </c>
      <c r="G161" s="23"/>
      <c r="H161" s="23"/>
      <c r="I161" s="23"/>
      <c r="J161" s="23"/>
    </row>
    <row r="162" spans="1:10" ht="14.1" customHeight="1" x14ac:dyDescent="0.25">
      <c r="A162" s="23"/>
      <c r="B162" s="39" t="s">
        <v>50</v>
      </c>
      <c r="C162" s="40">
        <v>0</v>
      </c>
      <c r="D162" s="40">
        <v>0</v>
      </c>
      <c r="E162" s="40">
        <v>0</v>
      </c>
      <c r="F162" s="40">
        <v>0</v>
      </c>
      <c r="G162" s="23"/>
      <c r="H162" s="23"/>
      <c r="I162" s="23"/>
      <c r="J162" s="23"/>
    </row>
    <row r="163" spans="1:10" ht="14.1" customHeight="1" x14ac:dyDescent="0.25">
      <c r="A163" s="23"/>
      <c r="B163" s="39" t="s">
        <v>53</v>
      </c>
      <c r="C163" s="40">
        <v>0</v>
      </c>
      <c r="D163" s="40">
        <v>0</v>
      </c>
      <c r="E163" s="40">
        <v>0</v>
      </c>
      <c r="F163" s="40">
        <v>0</v>
      </c>
      <c r="G163" s="23"/>
      <c r="H163" s="23"/>
      <c r="I163" s="23"/>
      <c r="J163" s="23"/>
    </row>
    <row r="164" spans="1:10" ht="14.1" customHeight="1" x14ac:dyDescent="0.25">
      <c r="A164" s="23"/>
      <c r="B164" s="39" t="s">
        <v>49</v>
      </c>
      <c r="C164" s="40">
        <v>0</v>
      </c>
      <c r="D164" s="40">
        <v>0</v>
      </c>
      <c r="E164" s="40">
        <v>0</v>
      </c>
      <c r="F164" s="40">
        <v>0</v>
      </c>
      <c r="G164" s="23"/>
      <c r="H164" s="23"/>
      <c r="I164" s="23"/>
      <c r="J164" s="23"/>
    </row>
    <row r="165" spans="1:10" ht="14.1" customHeight="1" x14ac:dyDescent="0.25">
      <c r="A165" s="23"/>
      <c r="B165" s="39" t="s">
        <v>50</v>
      </c>
      <c r="C165" s="40">
        <v>0</v>
      </c>
      <c r="D165" s="40">
        <v>0</v>
      </c>
      <c r="E165" s="40">
        <v>0</v>
      </c>
      <c r="F165" s="40">
        <v>0</v>
      </c>
      <c r="G165" s="23"/>
      <c r="H165" s="23"/>
      <c r="I165" s="23"/>
      <c r="J165" s="23"/>
    </row>
    <row r="166" spans="1:10" ht="14.1" customHeight="1" x14ac:dyDescent="0.25">
      <c r="A166" s="23"/>
      <c r="B166" s="39" t="s">
        <v>54</v>
      </c>
      <c r="C166" s="40">
        <v>0</v>
      </c>
      <c r="D166" s="40">
        <v>0</v>
      </c>
      <c r="E166" s="40">
        <v>0</v>
      </c>
      <c r="F166" s="40">
        <v>0</v>
      </c>
      <c r="G166" s="23"/>
      <c r="H166" s="23"/>
      <c r="I166" s="23"/>
      <c r="J166" s="23"/>
    </row>
    <row r="167" spans="1:10" ht="14.1" customHeight="1" x14ac:dyDescent="0.25">
      <c r="A167" s="23"/>
      <c r="B167" s="39" t="s">
        <v>49</v>
      </c>
      <c r="C167" s="40">
        <v>0</v>
      </c>
      <c r="D167" s="40">
        <v>0</v>
      </c>
      <c r="E167" s="40">
        <v>0</v>
      </c>
      <c r="F167" s="40">
        <v>0</v>
      </c>
      <c r="G167" s="23"/>
      <c r="H167" s="23"/>
      <c r="I167" s="23"/>
      <c r="J167" s="23"/>
    </row>
    <row r="168" spans="1:10" ht="14.1" customHeight="1" x14ac:dyDescent="0.25">
      <c r="A168" s="23"/>
      <c r="B168" s="39" t="s">
        <v>50</v>
      </c>
      <c r="C168" s="40">
        <v>0</v>
      </c>
      <c r="D168" s="40">
        <v>0</v>
      </c>
      <c r="E168" s="40">
        <v>0</v>
      </c>
      <c r="F168" s="40">
        <v>0</v>
      </c>
      <c r="G168" s="23"/>
      <c r="H168" s="23"/>
      <c r="I168" s="23"/>
      <c r="J168" s="23"/>
    </row>
    <row r="169" spans="1:10" ht="14.1" customHeight="1" x14ac:dyDescent="0.25">
      <c r="A169" s="23"/>
      <c r="B169" s="39" t="s">
        <v>55</v>
      </c>
      <c r="C169" s="40">
        <v>0</v>
      </c>
      <c r="D169" s="40">
        <v>0</v>
      </c>
      <c r="E169" s="40">
        <v>0</v>
      </c>
      <c r="F169" s="40">
        <v>0</v>
      </c>
      <c r="G169" s="23"/>
      <c r="H169" s="23"/>
      <c r="I169" s="23"/>
      <c r="J169" s="23"/>
    </row>
    <row r="170" spans="1:10" ht="14.1" customHeight="1" x14ac:dyDescent="0.25">
      <c r="A170" s="23"/>
      <c r="B170" s="39" t="s">
        <v>49</v>
      </c>
      <c r="C170" s="40">
        <v>0</v>
      </c>
      <c r="D170" s="40">
        <v>0</v>
      </c>
      <c r="E170" s="40">
        <v>0</v>
      </c>
      <c r="F170" s="40">
        <v>0</v>
      </c>
      <c r="G170" s="23"/>
      <c r="H170" s="23"/>
      <c r="I170" s="23"/>
      <c r="J170" s="23"/>
    </row>
    <row r="171" spans="1:10" ht="14.1" customHeight="1" x14ac:dyDescent="0.25">
      <c r="A171" s="23"/>
      <c r="B171" s="39" t="s">
        <v>50</v>
      </c>
      <c r="C171" s="40">
        <v>0</v>
      </c>
      <c r="D171" s="40">
        <v>0</v>
      </c>
      <c r="E171" s="40">
        <v>0</v>
      </c>
      <c r="F171" s="40">
        <v>0</v>
      </c>
      <c r="G171" s="23"/>
      <c r="H171" s="23"/>
      <c r="I171" s="23"/>
      <c r="J171" s="23"/>
    </row>
    <row r="172" spans="1:10" ht="14.1" customHeight="1" x14ac:dyDescent="0.25">
      <c r="A172" s="23"/>
      <c r="B172" s="39" t="s">
        <v>56</v>
      </c>
      <c r="C172" s="40">
        <v>0</v>
      </c>
      <c r="D172" s="40">
        <v>0</v>
      </c>
      <c r="E172" s="40">
        <v>0</v>
      </c>
      <c r="F172" s="40">
        <v>0</v>
      </c>
      <c r="G172" s="23"/>
      <c r="H172" s="23"/>
      <c r="I172" s="23"/>
      <c r="J172" s="23"/>
    </row>
    <row r="173" spans="1:10" ht="14.1" customHeight="1" x14ac:dyDescent="0.25">
      <c r="A173" s="23"/>
      <c r="B173" s="39" t="s">
        <v>49</v>
      </c>
      <c r="C173" s="40">
        <v>0</v>
      </c>
      <c r="D173" s="40">
        <v>0</v>
      </c>
      <c r="E173" s="40">
        <v>0</v>
      </c>
      <c r="F173" s="40">
        <v>0</v>
      </c>
      <c r="G173" s="23"/>
      <c r="H173" s="23"/>
      <c r="I173" s="23"/>
      <c r="J173" s="23"/>
    </row>
    <row r="174" spans="1:10" ht="14.1" customHeight="1" x14ac:dyDescent="0.25">
      <c r="A174" s="23"/>
      <c r="B174" s="39" t="s">
        <v>50</v>
      </c>
      <c r="C174" s="40">
        <v>0</v>
      </c>
      <c r="D174" s="40">
        <v>0</v>
      </c>
      <c r="E174" s="40">
        <v>0</v>
      </c>
      <c r="F174" s="40">
        <v>0</v>
      </c>
      <c r="G174" s="23"/>
      <c r="H174" s="23"/>
      <c r="I174" s="23"/>
      <c r="J174" s="23"/>
    </row>
    <row r="175" spans="1:10" ht="14.1" customHeight="1" x14ac:dyDescent="0.25">
      <c r="A175" s="23"/>
      <c r="B175" s="39" t="s">
        <v>57</v>
      </c>
      <c r="C175" s="40">
        <v>0</v>
      </c>
      <c r="D175" s="40">
        <v>0</v>
      </c>
      <c r="E175" s="40">
        <v>0</v>
      </c>
      <c r="F175" s="40">
        <v>0</v>
      </c>
      <c r="G175" s="23"/>
      <c r="H175" s="23"/>
      <c r="I175" s="23"/>
      <c r="J175" s="23"/>
    </row>
    <row r="176" spans="1:10" ht="14.1" customHeight="1" x14ac:dyDescent="0.25">
      <c r="A176" s="23"/>
      <c r="B176" s="39" t="s">
        <v>49</v>
      </c>
      <c r="C176" s="40">
        <v>0</v>
      </c>
      <c r="D176" s="40">
        <v>0</v>
      </c>
      <c r="E176" s="40">
        <v>0</v>
      </c>
      <c r="F176" s="40">
        <v>0</v>
      </c>
      <c r="G176" s="23"/>
      <c r="H176" s="23"/>
      <c r="I176" s="23"/>
      <c r="J176" s="23"/>
    </row>
    <row r="177" spans="1:10" ht="14.1" customHeight="1" x14ac:dyDescent="0.25">
      <c r="A177" s="23"/>
      <c r="B177" s="39" t="s">
        <v>58</v>
      </c>
      <c r="C177" s="40">
        <v>0</v>
      </c>
      <c r="D177" s="40">
        <v>0</v>
      </c>
      <c r="E177" s="40">
        <v>0</v>
      </c>
      <c r="F177" s="40">
        <v>0</v>
      </c>
      <c r="G177" s="23"/>
      <c r="H177" s="23"/>
      <c r="I177" s="23"/>
      <c r="J177" s="23"/>
    </row>
    <row r="178" spans="1:10" ht="14.1" customHeight="1" x14ac:dyDescent="0.25">
      <c r="A178" s="23"/>
      <c r="B178" s="39" t="s">
        <v>59</v>
      </c>
      <c r="C178" s="40">
        <v>0</v>
      </c>
      <c r="D178" s="40">
        <v>0</v>
      </c>
      <c r="E178" s="40">
        <v>0</v>
      </c>
      <c r="F178" s="40">
        <v>0</v>
      </c>
      <c r="G178" s="23"/>
      <c r="H178" s="23"/>
      <c r="I178" s="23"/>
      <c r="J178" s="23"/>
    </row>
    <row r="179" spans="1:10" ht="14.1" customHeight="1" x14ac:dyDescent="0.25">
      <c r="A179" s="23"/>
      <c r="B179" s="39" t="s">
        <v>60</v>
      </c>
      <c r="C179" s="40">
        <v>0</v>
      </c>
      <c r="D179" s="40">
        <v>0</v>
      </c>
      <c r="E179" s="40">
        <v>0</v>
      </c>
      <c r="F179" s="40">
        <v>0</v>
      </c>
      <c r="G179" s="23"/>
      <c r="H179" s="23"/>
      <c r="I179" s="23"/>
      <c r="J179" s="23"/>
    </row>
    <row r="180" spans="1:10" ht="14.1" customHeight="1" x14ac:dyDescent="0.25">
      <c r="A180" s="23"/>
      <c r="B180" s="39" t="s">
        <v>61</v>
      </c>
      <c r="C180" s="40">
        <v>0</v>
      </c>
      <c r="D180" s="40">
        <v>0</v>
      </c>
      <c r="E180" s="40">
        <v>0</v>
      </c>
      <c r="F180" s="40">
        <v>0</v>
      </c>
      <c r="G180" s="23"/>
      <c r="H180" s="23"/>
      <c r="I180" s="23"/>
      <c r="J180" s="23"/>
    </row>
    <row r="181" spans="1:10" ht="14.1" customHeight="1" x14ac:dyDescent="0.25">
      <c r="A181" s="23"/>
      <c r="B181" s="39" t="s">
        <v>62</v>
      </c>
      <c r="C181" s="40">
        <v>0</v>
      </c>
      <c r="D181" s="40">
        <v>1000000</v>
      </c>
      <c r="E181" s="40">
        <v>1000000</v>
      </c>
      <c r="F181" s="40">
        <v>0</v>
      </c>
      <c r="G181" s="23"/>
      <c r="H181" s="23"/>
      <c r="I181" s="23"/>
      <c r="J181" s="23"/>
    </row>
    <row r="182" spans="1:10" ht="14.1" customHeight="1" x14ac:dyDescent="0.25">
      <c r="A182" s="23"/>
      <c r="B182" s="39" t="s">
        <v>49</v>
      </c>
      <c r="C182" s="40">
        <v>0</v>
      </c>
      <c r="D182" s="40">
        <v>1000000</v>
      </c>
      <c r="E182" s="40">
        <v>1000000</v>
      </c>
      <c r="F182" s="40">
        <v>0</v>
      </c>
      <c r="G182" s="23"/>
      <c r="H182" s="23"/>
      <c r="I182" s="23"/>
      <c r="J182" s="23"/>
    </row>
    <row r="183" spans="1:10" ht="14.1" customHeight="1" x14ac:dyDescent="0.25">
      <c r="A183" s="23"/>
      <c r="B183" s="39" t="s">
        <v>58</v>
      </c>
      <c r="C183" s="40">
        <v>0</v>
      </c>
      <c r="D183" s="40">
        <v>0</v>
      </c>
      <c r="E183" s="40">
        <v>0</v>
      </c>
      <c r="F183" s="40">
        <v>0</v>
      </c>
      <c r="G183" s="23"/>
      <c r="H183" s="23"/>
      <c r="I183" s="23"/>
      <c r="J183" s="23"/>
    </row>
    <row r="184" spans="1:10" ht="14.1" customHeight="1" x14ac:dyDescent="0.25">
      <c r="A184" s="23"/>
      <c r="B184" s="39" t="s">
        <v>59</v>
      </c>
      <c r="C184" s="40">
        <v>0</v>
      </c>
      <c r="D184" s="40">
        <v>0</v>
      </c>
      <c r="E184" s="40">
        <v>0</v>
      </c>
      <c r="F184" s="40">
        <v>0</v>
      </c>
      <c r="G184" s="23"/>
      <c r="H184" s="23"/>
      <c r="I184" s="23"/>
      <c r="J184" s="23"/>
    </row>
    <row r="185" spans="1:10" ht="14.1" customHeight="1" x14ac:dyDescent="0.25">
      <c r="A185" s="23"/>
      <c r="B185" s="39" t="s">
        <v>60</v>
      </c>
      <c r="C185" s="40">
        <v>0</v>
      </c>
      <c r="D185" s="40">
        <v>0</v>
      </c>
      <c r="E185" s="40">
        <v>0</v>
      </c>
      <c r="F185" s="40">
        <v>0</v>
      </c>
      <c r="G185" s="23"/>
      <c r="H185" s="23"/>
      <c r="I185" s="23"/>
      <c r="J185" s="23"/>
    </row>
    <row r="186" spans="1:10" ht="14.1" customHeight="1" x14ac:dyDescent="0.25">
      <c r="A186" s="23"/>
      <c r="B186" s="39" t="s">
        <v>61</v>
      </c>
      <c r="C186" s="40">
        <v>0</v>
      </c>
      <c r="D186" s="40">
        <v>0</v>
      </c>
      <c r="E186" s="40">
        <v>0</v>
      </c>
      <c r="F186" s="40">
        <v>0</v>
      </c>
      <c r="G186" s="23"/>
      <c r="H186" s="23"/>
      <c r="I186" s="23"/>
      <c r="J186" s="23"/>
    </row>
    <row r="187" spans="1:10" ht="14.1" customHeight="1" x14ac:dyDescent="0.25">
      <c r="A187" s="23"/>
      <c r="B187" s="39" t="s">
        <v>63</v>
      </c>
      <c r="C187" s="40">
        <v>0</v>
      </c>
      <c r="D187" s="40">
        <v>0</v>
      </c>
      <c r="E187" s="40">
        <v>0</v>
      </c>
      <c r="F187" s="40">
        <v>0</v>
      </c>
      <c r="G187" s="23"/>
      <c r="H187" s="23"/>
      <c r="I187" s="23"/>
      <c r="J187" s="23"/>
    </row>
    <row r="188" spans="1:10" ht="14.1" customHeight="1" x14ac:dyDescent="0.25">
      <c r="A188" s="23"/>
      <c r="B188" s="39" t="s">
        <v>49</v>
      </c>
      <c r="C188" s="40">
        <v>0</v>
      </c>
      <c r="D188" s="40">
        <v>0</v>
      </c>
      <c r="E188" s="40">
        <v>0</v>
      </c>
      <c r="F188" s="40">
        <v>0</v>
      </c>
      <c r="G188" s="23"/>
      <c r="H188" s="23"/>
      <c r="I188" s="23"/>
      <c r="J188" s="23"/>
    </row>
    <row r="189" spans="1:10" ht="14.1" customHeight="1" x14ac:dyDescent="0.25">
      <c r="A189" s="23"/>
      <c r="B189" s="39" t="s">
        <v>58</v>
      </c>
      <c r="C189" s="40">
        <v>0</v>
      </c>
      <c r="D189" s="40">
        <v>0</v>
      </c>
      <c r="E189" s="40">
        <v>0</v>
      </c>
      <c r="F189" s="40">
        <v>0</v>
      </c>
      <c r="G189" s="23"/>
      <c r="H189" s="23"/>
      <c r="I189" s="23"/>
      <c r="J189" s="23"/>
    </row>
    <row r="190" spans="1:10" ht="14.1" customHeight="1" x14ac:dyDescent="0.25">
      <c r="A190" s="23"/>
      <c r="B190" s="39" t="s">
        <v>59</v>
      </c>
      <c r="C190" s="40">
        <v>0</v>
      </c>
      <c r="D190" s="40">
        <v>0</v>
      </c>
      <c r="E190" s="40">
        <v>0</v>
      </c>
      <c r="F190" s="40">
        <v>0</v>
      </c>
      <c r="G190" s="23"/>
      <c r="H190" s="23"/>
      <c r="I190" s="23"/>
      <c r="J190" s="23"/>
    </row>
    <row r="191" spans="1:10" ht="14.1" customHeight="1" x14ac:dyDescent="0.25">
      <c r="A191" s="23"/>
      <c r="B191" s="39" t="s">
        <v>60</v>
      </c>
      <c r="C191" s="40">
        <v>0</v>
      </c>
      <c r="D191" s="40">
        <v>0</v>
      </c>
      <c r="E191" s="40">
        <v>0</v>
      </c>
      <c r="F191" s="40">
        <v>0</v>
      </c>
      <c r="G191" s="23"/>
      <c r="H191" s="23"/>
      <c r="I191" s="23"/>
      <c r="J191" s="23"/>
    </row>
    <row r="192" spans="1:10" ht="14.1" customHeight="1" x14ac:dyDescent="0.25">
      <c r="A192" s="23"/>
      <c r="B192" s="39" t="s">
        <v>61</v>
      </c>
      <c r="C192" s="40">
        <v>0</v>
      </c>
      <c r="D192" s="40">
        <v>0</v>
      </c>
      <c r="E192" s="40">
        <v>0</v>
      </c>
      <c r="F192" s="40">
        <v>0</v>
      </c>
      <c r="G192" s="23"/>
      <c r="H192" s="23"/>
      <c r="I192" s="23"/>
      <c r="J192" s="23"/>
    </row>
    <row r="193" spans="1:10" ht="14.1" customHeight="1" x14ac:dyDescent="0.25">
      <c r="A193" s="23"/>
      <c r="B193" s="39" t="s">
        <v>64</v>
      </c>
      <c r="C193" s="40">
        <v>0</v>
      </c>
      <c r="D193" s="40">
        <v>0</v>
      </c>
      <c r="E193" s="40">
        <v>0</v>
      </c>
      <c r="F193" s="40">
        <v>0</v>
      </c>
      <c r="G193" s="23"/>
      <c r="H193" s="23"/>
      <c r="I193" s="23"/>
      <c r="J193" s="23"/>
    </row>
    <row r="194" spans="1:10" ht="14.1" customHeight="1" x14ac:dyDescent="0.25">
      <c r="A194" s="23"/>
      <c r="B194" s="39" t="s">
        <v>65</v>
      </c>
      <c r="C194" s="40">
        <v>0</v>
      </c>
      <c r="D194" s="40">
        <v>0</v>
      </c>
      <c r="E194" s="40">
        <v>0</v>
      </c>
      <c r="F194" s="40">
        <v>0</v>
      </c>
      <c r="G194" s="23"/>
      <c r="H194" s="23"/>
      <c r="I194" s="23"/>
      <c r="J194" s="23"/>
    </row>
    <row r="195" spans="1:10" ht="14.1" customHeight="1" x14ac:dyDescent="0.25">
      <c r="A195" s="23"/>
      <c r="B195" s="41" t="s">
        <v>25</v>
      </c>
      <c r="C195" s="40">
        <v>0</v>
      </c>
      <c r="D195" s="40">
        <v>1000000</v>
      </c>
      <c r="E195" s="40">
        <v>1000000</v>
      </c>
      <c r="F195" s="40">
        <v>0</v>
      </c>
      <c r="G195" s="23"/>
      <c r="H195" s="23"/>
      <c r="I195" s="23"/>
      <c r="J195" s="23"/>
    </row>
    <row r="196" spans="1:10" ht="15" customHeight="1" x14ac:dyDescent="0.25">
      <c r="A196" s="23"/>
      <c r="B196" s="42" t="s">
        <v>18</v>
      </c>
      <c r="C196" s="43" t="s">
        <v>18</v>
      </c>
      <c r="D196" s="43" t="s">
        <v>18</v>
      </c>
      <c r="E196" s="43" t="s">
        <v>18</v>
      </c>
      <c r="F196" s="43" t="s">
        <v>18</v>
      </c>
      <c r="G196" s="23"/>
      <c r="H196" s="23"/>
      <c r="I196" s="23"/>
      <c r="J196" s="23"/>
    </row>
    <row r="197" spans="1:10" ht="15" customHeight="1" x14ac:dyDescent="0.25">
      <c r="A197" s="23"/>
      <c r="B197" s="26" t="s">
        <v>171</v>
      </c>
      <c r="C197" s="44">
        <v>0</v>
      </c>
      <c r="D197" s="44">
        <v>79500000</v>
      </c>
      <c r="E197" s="44">
        <v>79600000</v>
      </c>
      <c r="F197" s="44">
        <v>79600000</v>
      </c>
      <c r="G197" s="23"/>
      <c r="H197" s="23"/>
      <c r="I197" s="23"/>
      <c r="J197" s="23"/>
    </row>
    <row r="198" spans="1:10" ht="15" customHeight="1" x14ac:dyDescent="0.25">
      <c r="A198" s="23"/>
      <c r="B198" s="27" t="s">
        <v>48</v>
      </c>
      <c r="C198" s="45">
        <v>0</v>
      </c>
      <c r="D198" s="45">
        <v>50800000</v>
      </c>
      <c r="E198" s="45">
        <v>50800000</v>
      </c>
      <c r="F198" s="45">
        <v>50800000</v>
      </c>
      <c r="G198" s="23"/>
      <c r="H198" s="23"/>
      <c r="I198" s="23"/>
      <c r="J198" s="23"/>
    </row>
    <row r="199" spans="1:10" ht="15" customHeight="1" x14ac:dyDescent="0.25">
      <c r="A199" s="23"/>
      <c r="B199" s="27" t="s">
        <v>49</v>
      </c>
      <c r="C199" s="45">
        <v>0</v>
      </c>
      <c r="D199" s="45">
        <v>50800000</v>
      </c>
      <c r="E199" s="45">
        <v>50800000</v>
      </c>
      <c r="F199" s="45">
        <v>50800000</v>
      </c>
      <c r="G199" s="23"/>
      <c r="H199" s="23"/>
      <c r="I199" s="23"/>
      <c r="J199" s="23"/>
    </row>
    <row r="200" spans="1:10" ht="15" customHeight="1" x14ac:dyDescent="0.25">
      <c r="A200" s="23"/>
      <c r="B200" s="27" t="s">
        <v>50</v>
      </c>
      <c r="C200" s="45">
        <v>0</v>
      </c>
      <c r="D200" s="45">
        <v>0</v>
      </c>
      <c r="E200" s="45">
        <v>0</v>
      </c>
      <c r="F200" s="45">
        <v>0</v>
      </c>
      <c r="G200" s="23"/>
      <c r="H200" s="23"/>
      <c r="I200" s="23"/>
      <c r="J200" s="23"/>
    </row>
    <row r="201" spans="1:10" ht="15" customHeight="1" x14ac:dyDescent="0.25">
      <c r="A201" s="23"/>
      <c r="B201" s="27" t="s">
        <v>51</v>
      </c>
      <c r="C201" s="45">
        <v>0</v>
      </c>
      <c r="D201" s="45">
        <v>10200000</v>
      </c>
      <c r="E201" s="45">
        <v>10200000</v>
      </c>
      <c r="F201" s="45">
        <v>10200000</v>
      </c>
      <c r="G201" s="23"/>
      <c r="H201" s="23"/>
      <c r="I201" s="23"/>
      <c r="J201" s="23"/>
    </row>
    <row r="202" spans="1:10" ht="15" customHeight="1" x14ac:dyDescent="0.25">
      <c r="A202" s="23"/>
      <c r="B202" s="27" t="s">
        <v>49</v>
      </c>
      <c r="C202" s="45">
        <v>0</v>
      </c>
      <c r="D202" s="45">
        <v>10200000</v>
      </c>
      <c r="E202" s="45">
        <v>10200000</v>
      </c>
      <c r="F202" s="45">
        <v>10200000</v>
      </c>
      <c r="G202" s="23"/>
      <c r="H202" s="23"/>
      <c r="I202" s="23"/>
      <c r="J202" s="23"/>
    </row>
    <row r="203" spans="1:10" ht="15" customHeight="1" x14ac:dyDescent="0.25">
      <c r="A203" s="23"/>
      <c r="B203" s="27" t="s">
        <v>50</v>
      </c>
      <c r="C203" s="45">
        <v>0</v>
      </c>
      <c r="D203" s="45">
        <v>0</v>
      </c>
      <c r="E203" s="45">
        <v>0</v>
      </c>
      <c r="F203" s="45">
        <v>0</v>
      </c>
      <c r="G203" s="23"/>
      <c r="H203" s="23"/>
      <c r="I203" s="23"/>
      <c r="J203" s="23"/>
    </row>
    <row r="204" spans="1:10" ht="15" customHeight="1" x14ac:dyDescent="0.25">
      <c r="A204" s="23"/>
      <c r="B204" s="27" t="s">
        <v>52</v>
      </c>
      <c r="C204" s="45">
        <v>0</v>
      </c>
      <c r="D204" s="45">
        <v>17200000</v>
      </c>
      <c r="E204" s="45">
        <v>17300000</v>
      </c>
      <c r="F204" s="45">
        <v>17300000</v>
      </c>
      <c r="G204" s="23"/>
      <c r="H204" s="23"/>
      <c r="I204" s="23"/>
      <c r="J204" s="23"/>
    </row>
    <row r="205" spans="1:10" ht="15" customHeight="1" x14ac:dyDescent="0.25">
      <c r="A205" s="23"/>
      <c r="B205" s="27" t="s">
        <v>49</v>
      </c>
      <c r="C205" s="45">
        <v>0</v>
      </c>
      <c r="D205" s="45">
        <v>17200000</v>
      </c>
      <c r="E205" s="45">
        <v>17300000</v>
      </c>
      <c r="F205" s="45">
        <v>17300000</v>
      </c>
      <c r="G205" s="23"/>
      <c r="H205" s="23"/>
      <c r="I205" s="23"/>
      <c r="J205" s="23"/>
    </row>
    <row r="206" spans="1:10" ht="15" customHeight="1" x14ac:dyDescent="0.25">
      <c r="A206" s="23"/>
      <c r="B206" s="27" t="s">
        <v>50</v>
      </c>
      <c r="C206" s="45">
        <v>0</v>
      </c>
      <c r="D206" s="45">
        <v>0</v>
      </c>
      <c r="E206" s="45">
        <v>0</v>
      </c>
      <c r="F206" s="45">
        <v>0</v>
      </c>
      <c r="G206" s="23"/>
      <c r="H206" s="23"/>
      <c r="I206" s="23"/>
      <c r="J206" s="23"/>
    </row>
    <row r="207" spans="1:10" ht="15" customHeight="1" x14ac:dyDescent="0.25">
      <c r="A207" s="23"/>
      <c r="B207" s="27" t="s">
        <v>53</v>
      </c>
      <c r="C207" s="45">
        <v>0</v>
      </c>
      <c r="D207" s="45">
        <v>0</v>
      </c>
      <c r="E207" s="45">
        <v>0</v>
      </c>
      <c r="F207" s="45">
        <v>0</v>
      </c>
      <c r="G207" s="23"/>
      <c r="H207" s="23"/>
      <c r="I207" s="23"/>
      <c r="J207" s="23"/>
    </row>
    <row r="208" spans="1:10" ht="15" customHeight="1" x14ac:dyDescent="0.25">
      <c r="A208" s="23"/>
      <c r="B208" s="27" t="s">
        <v>49</v>
      </c>
      <c r="C208" s="45">
        <v>0</v>
      </c>
      <c r="D208" s="45">
        <v>0</v>
      </c>
      <c r="E208" s="45">
        <v>0</v>
      </c>
      <c r="F208" s="45">
        <v>0</v>
      </c>
      <c r="G208" s="23"/>
      <c r="H208" s="23"/>
      <c r="I208" s="23"/>
      <c r="J208" s="23"/>
    </row>
    <row r="209" spans="1:10" ht="15" customHeight="1" x14ac:dyDescent="0.25">
      <c r="A209" s="23"/>
      <c r="B209" s="27" t="s">
        <v>50</v>
      </c>
      <c r="C209" s="45">
        <v>0</v>
      </c>
      <c r="D209" s="45">
        <v>0</v>
      </c>
      <c r="E209" s="45">
        <v>0</v>
      </c>
      <c r="F209" s="45">
        <v>0</v>
      </c>
      <c r="G209" s="23"/>
      <c r="H209" s="23"/>
      <c r="I209" s="23"/>
      <c r="J209" s="23"/>
    </row>
    <row r="210" spans="1:10" ht="20.100000000000001" customHeight="1" x14ac:dyDescent="0.25">
      <c r="A210" s="23"/>
      <c r="B210" s="27" t="s">
        <v>172</v>
      </c>
      <c r="C210" s="46">
        <v>0</v>
      </c>
      <c r="D210" s="46">
        <v>0</v>
      </c>
      <c r="E210" s="46">
        <v>0</v>
      </c>
      <c r="F210" s="46">
        <v>0</v>
      </c>
      <c r="G210" s="23"/>
      <c r="H210" s="23"/>
      <c r="I210" s="23"/>
      <c r="J210" s="23"/>
    </row>
    <row r="211" spans="1:10" ht="15" customHeight="1" x14ac:dyDescent="0.25">
      <c r="A211" s="23"/>
      <c r="B211" s="27" t="s">
        <v>49</v>
      </c>
      <c r="C211" s="45">
        <v>0</v>
      </c>
      <c r="D211" s="45">
        <v>0</v>
      </c>
      <c r="E211" s="45">
        <v>0</v>
      </c>
      <c r="F211" s="45">
        <v>0</v>
      </c>
      <c r="G211" s="23"/>
      <c r="H211" s="23"/>
      <c r="I211" s="23"/>
      <c r="J211" s="23"/>
    </row>
    <row r="212" spans="1:10" ht="15" customHeight="1" x14ac:dyDescent="0.25">
      <c r="A212" s="23"/>
      <c r="B212" s="27" t="s">
        <v>50</v>
      </c>
      <c r="C212" s="45">
        <v>0</v>
      </c>
      <c r="D212" s="45">
        <v>0</v>
      </c>
      <c r="E212" s="45">
        <v>0</v>
      </c>
      <c r="F212" s="45">
        <v>0</v>
      </c>
      <c r="G212" s="23"/>
      <c r="H212" s="23"/>
      <c r="I212" s="23"/>
      <c r="J212" s="23"/>
    </row>
    <row r="213" spans="1:10" ht="15" customHeight="1" x14ac:dyDescent="0.25">
      <c r="A213" s="23"/>
      <c r="B213" s="27" t="s">
        <v>55</v>
      </c>
      <c r="C213" s="45">
        <v>0</v>
      </c>
      <c r="D213" s="45">
        <v>0</v>
      </c>
      <c r="E213" s="45">
        <v>0</v>
      </c>
      <c r="F213" s="45">
        <v>0</v>
      </c>
      <c r="G213" s="23"/>
      <c r="H213" s="23"/>
      <c r="I213" s="23"/>
      <c r="J213" s="23"/>
    </row>
    <row r="214" spans="1:10" ht="15" customHeight="1" x14ac:dyDescent="0.25">
      <c r="A214" s="23"/>
      <c r="B214" s="27" t="s">
        <v>49</v>
      </c>
      <c r="C214" s="45">
        <v>0</v>
      </c>
      <c r="D214" s="45">
        <v>0</v>
      </c>
      <c r="E214" s="45">
        <v>0</v>
      </c>
      <c r="F214" s="45">
        <v>0</v>
      </c>
      <c r="G214" s="23"/>
      <c r="H214" s="23"/>
      <c r="I214" s="23"/>
      <c r="J214" s="23"/>
    </row>
    <row r="215" spans="1:10" ht="15" customHeight="1" x14ac:dyDescent="0.25">
      <c r="A215" s="23"/>
      <c r="B215" s="27" t="s">
        <v>50</v>
      </c>
      <c r="C215" s="45">
        <v>0</v>
      </c>
      <c r="D215" s="45">
        <v>0</v>
      </c>
      <c r="E215" s="45">
        <v>0</v>
      </c>
      <c r="F215" s="45">
        <v>0</v>
      </c>
      <c r="G215" s="23"/>
      <c r="H215" s="23"/>
      <c r="I215" s="23"/>
      <c r="J215" s="23"/>
    </row>
    <row r="216" spans="1:10" ht="15" customHeight="1" x14ac:dyDescent="0.25">
      <c r="A216" s="23"/>
      <c r="B216" s="27" t="s">
        <v>56</v>
      </c>
      <c r="C216" s="45">
        <v>0</v>
      </c>
      <c r="D216" s="45">
        <v>300000</v>
      </c>
      <c r="E216" s="45">
        <v>300000</v>
      </c>
      <c r="F216" s="45">
        <v>300000</v>
      </c>
      <c r="G216" s="23"/>
      <c r="H216" s="23"/>
      <c r="I216" s="23"/>
      <c r="J216" s="23"/>
    </row>
    <row r="217" spans="1:10" ht="15" customHeight="1" x14ac:dyDescent="0.25">
      <c r="A217" s="23"/>
      <c r="B217" s="27" t="s">
        <v>49</v>
      </c>
      <c r="C217" s="45">
        <v>0</v>
      </c>
      <c r="D217" s="45">
        <v>300000</v>
      </c>
      <c r="E217" s="45">
        <v>300000</v>
      </c>
      <c r="F217" s="45">
        <v>300000</v>
      </c>
      <c r="G217" s="23"/>
      <c r="H217" s="23"/>
      <c r="I217" s="23"/>
      <c r="J217" s="23"/>
    </row>
    <row r="218" spans="1:10" ht="15" customHeight="1" x14ac:dyDescent="0.25">
      <c r="A218" s="23"/>
      <c r="B218" s="27" t="s">
        <v>50</v>
      </c>
      <c r="C218" s="45">
        <v>0</v>
      </c>
      <c r="D218" s="45">
        <v>0</v>
      </c>
      <c r="E218" s="45">
        <v>0</v>
      </c>
      <c r="F218" s="45">
        <v>0</v>
      </c>
      <c r="G218" s="23"/>
      <c r="H218" s="23"/>
      <c r="I218" s="23"/>
      <c r="J218" s="23"/>
    </row>
    <row r="219" spans="1:10" ht="15" customHeight="1" x14ac:dyDescent="0.25">
      <c r="A219" s="23"/>
      <c r="B219" s="27" t="s">
        <v>57</v>
      </c>
      <c r="C219" s="45">
        <v>0</v>
      </c>
      <c r="D219" s="45">
        <v>0</v>
      </c>
      <c r="E219" s="45">
        <v>0</v>
      </c>
      <c r="F219" s="45">
        <v>0</v>
      </c>
      <c r="G219" s="23"/>
      <c r="H219" s="23"/>
      <c r="I219" s="23"/>
      <c r="J219" s="23"/>
    </row>
    <row r="220" spans="1:10" ht="15" customHeight="1" x14ac:dyDescent="0.25">
      <c r="A220" s="23"/>
      <c r="B220" s="27" t="s">
        <v>49</v>
      </c>
      <c r="C220" s="45">
        <v>0</v>
      </c>
      <c r="D220" s="45">
        <v>0</v>
      </c>
      <c r="E220" s="45">
        <v>0</v>
      </c>
      <c r="F220" s="45">
        <v>0</v>
      </c>
      <c r="G220" s="23"/>
      <c r="H220" s="23"/>
      <c r="I220" s="23"/>
      <c r="J220" s="23"/>
    </row>
    <row r="221" spans="1:10" ht="15" customHeight="1" x14ac:dyDescent="0.25">
      <c r="A221" s="23"/>
      <c r="B221" s="27" t="s">
        <v>58</v>
      </c>
      <c r="C221" s="45">
        <v>0</v>
      </c>
      <c r="D221" s="45">
        <v>0</v>
      </c>
      <c r="E221" s="45">
        <v>0</v>
      </c>
      <c r="F221" s="45">
        <v>0</v>
      </c>
      <c r="G221" s="23"/>
      <c r="H221" s="23"/>
      <c r="I221" s="23"/>
      <c r="J221" s="23"/>
    </row>
    <row r="222" spans="1:10" ht="15" customHeight="1" x14ac:dyDescent="0.25">
      <c r="A222" s="23"/>
      <c r="B222" s="27" t="s">
        <v>59</v>
      </c>
      <c r="C222" s="45">
        <v>0</v>
      </c>
      <c r="D222" s="45">
        <v>0</v>
      </c>
      <c r="E222" s="45">
        <v>0</v>
      </c>
      <c r="F222" s="45">
        <v>0</v>
      </c>
      <c r="G222" s="23"/>
      <c r="H222" s="23"/>
      <c r="I222" s="23"/>
      <c r="J222" s="23"/>
    </row>
    <row r="223" spans="1:10" ht="15" customHeight="1" x14ac:dyDescent="0.25">
      <c r="A223" s="23"/>
      <c r="B223" s="27" t="s">
        <v>60</v>
      </c>
      <c r="C223" s="45">
        <v>0</v>
      </c>
      <c r="D223" s="45">
        <v>0</v>
      </c>
      <c r="E223" s="45">
        <v>0</v>
      </c>
      <c r="F223" s="45">
        <v>0</v>
      </c>
      <c r="G223" s="23"/>
      <c r="H223" s="23"/>
      <c r="I223" s="23"/>
      <c r="J223" s="23"/>
    </row>
    <row r="224" spans="1:10" ht="15" customHeight="1" x14ac:dyDescent="0.25">
      <c r="A224" s="23"/>
      <c r="B224" s="27" t="s">
        <v>61</v>
      </c>
      <c r="C224" s="45">
        <v>0</v>
      </c>
      <c r="D224" s="45">
        <v>0</v>
      </c>
      <c r="E224" s="45">
        <v>0</v>
      </c>
      <c r="F224" s="45">
        <v>0</v>
      </c>
      <c r="G224" s="23"/>
      <c r="H224" s="23"/>
      <c r="I224" s="23"/>
      <c r="J224" s="23"/>
    </row>
    <row r="225" spans="1:10" ht="15" customHeight="1" x14ac:dyDescent="0.25">
      <c r="A225" s="23"/>
      <c r="B225" s="27" t="s">
        <v>62</v>
      </c>
      <c r="C225" s="45">
        <v>0</v>
      </c>
      <c r="D225" s="45">
        <v>1000000</v>
      </c>
      <c r="E225" s="45">
        <v>1000000</v>
      </c>
      <c r="F225" s="45">
        <v>1000000</v>
      </c>
      <c r="G225" s="23"/>
      <c r="H225" s="23"/>
      <c r="I225" s="23"/>
      <c r="J225" s="23"/>
    </row>
    <row r="226" spans="1:10" ht="15" customHeight="1" x14ac:dyDescent="0.25">
      <c r="A226" s="23"/>
      <c r="B226" s="27" t="s">
        <v>49</v>
      </c>
      <c r="C226" s="45">
        <v>0</v>
      </c>
      <c r="D226" s="45">
        <v>1000000</v>
      </c>
      <c r="E226" s="45">
        <v>1000000</v>
      </c>
      <c r="F226" s="45">
        <v>1000000</v>
      </c>
      <c r="G226" s="23"/>
      <c r="H226" s="23"/>
      <c r="I226" s="23"/>
      <c r="J226" s="23"/>
    </row>
    <row r="227" spans="1:10" ht="15" customHeight="1" x14ac:dyDescent="0.25">
      <c r="A227" s="23"/>
      <c r="B227" s="27" t="s">
        <v>58</v>
      </c>
      <c r="C227" s="45">
        <v>0</v>
      </c>
      <c r="D227" s="45">
        <v>0</v>
      </c>
      <c r="E227" s="45">
        <v>0</v>
      </c>
      <c r="F227" s="45">
        <v>0</v>
      </c>
      <c r="G227" s="23"/>
      <c r="H227" s="23"/>
      <c r="I227" s="23"/>
      <c r="J227" s="23"/>
    </row>
    <row r="228" spans="1:10" ht="15" customHeight="1" x14ac:dyDescent="0.25">
      <c r="A228" s="23"/>
      <c r="B228" s="27" t="s">
        <v>59</v>
      </c>
      <c r="C228" s="45">
        <v>0</v>
      </c>
      <c r="D228" s="45">
        <v>0</v>
      </c>
      <c r="E228" s="45">
        <v>0</v>
      </c>
      <c r="F228" s="45">
        <v>0</v>
      </c>
      <c r="G228" s="23"/>
      <c r="H228" s="23"/>
      <c r="I228" s="23"/>
      <c r="J228" s="23"/>
    </row>
    <row r="229" spans="1:10" ht="15" customHeight="1" x14ac:dyDescent="0.25">
      <c r="A229" s="23"/>
      <c r="B229" s="27" t="s">
        <v>60</v>
      </c>
      <c r="C229" s="45">
        <v>0</v>
      </c>
      <c r="D229" s="45">
        <v>0</v>
      </c>
      <c r="E229" s="45">
        <v>0</v>
      </c>
      <c r="F229" s="45">
        <v>0</v>
      </c>
      <c r="G229" s="23"/>
      <c r="H229" s="23"/>
      <c r="I229" s="23"/>
      <c r="J229" s="23"/>
    </row>
    <row r="230" spans="1:10" ht="15" customHeight="1" x14ac:dyDescent="0.25">
      <c r="A230" s="23"/>
      <c r="B230" s="27" t="s">
        <v>61</v>
      </c>
      <c r="C230" s="45">
        <v>0</v>
      </c>
      <c r="D230" s="45">
        <v>0</v>
      </c>
      <c r="E230" s="45">
        <v>0</v>
      </c>
      <c r="F230" s="45">
        <v>0</v>
      </c>
      <c r="G230" s="23"/>
      <c r="H230" s="23"/>
      <c r="I230" s="23"/>
      <c r="J230" s="23"/>
    </row>
    <row r="231" spans="1:10" ht="15" customHeight="1" x14ac:dyDescent="0.25">
      <c r="A231" s="23"/>
      <c r="B231" s="27" t="s">
        <v>63</v>
      </c>
      <c r="C231" s="45">
        <v>0</v>
      </c>
      <c r="D231" s="45">
        <v>0</v>
      </c>
      <c r="E231" s="45">
        <v>0</v>
      </c>
      <c r="F231" s="45">
        <v>0</v>
      </c>
      <c r="G231" s="23"/>
      <c r="H231" s="23"/>
      <c r="I231" s="23"/>
      <c r="J231" s="23"/>
    </row>
    <row r="232" spans="1:10" ht="15" customHeight="1" x14ac:dyDescent="0.25">
      <c r="A232" s="23"/>
      <c r="B232" s="27" t="s">
        <v>49</v>
      </c>
      <c r="C232" s="45">
        <v>0</v>
      </c>
      <c r="D232" s="45">
        <v>0</v>
      </c>
      <c r="E232" s="45">
        <v>0</v>
      </c>
      <c r="F232" s="45">
        <v>0</v>
      </c>
      <c r="G232" s="23"/>
      <c r="H232" s="23"/>
      <c r="I232" s="23"/>
      <c r="J232" s="23"/>
    </row>
    <row r="233" spans="1:10" ht="15" customHeight="1" x14ac:dyDescent="0.25">
      <c r="A233" s="23"/>
      <c r="B233" s="27" t="s">
        <v>58</v>
      </c>
      <c r="C233" s="45">
        <v>0</v>
      </c>
      <c r="D233" s="45">
        <v>0</v>
      </c>
      <c r="E233" s="45">
        <v>0</v>
      </c>
      <c r="F233" s="45">
        <v>0</v>
      </c>
      <c r="G233" s="23"/>
      <c r="H233" s="23"/>
      <c r="I233" s="23"/>
      <c r="J233" s="23"/>
    </row>
    <row r="234" spans="1:10" ht="15" customHeight="1" x14ac:dyDescent="0.25">
      <c r="A234" s="23"/>
      <c r="B234" s="27" t="s">
        <v>59</v>
      </c>
      <c r="C234" s="45">
        <v>0</v>
      </c>
      <c r="D234" s="45">
        <v>0</v>
      </c>
      <c r="E234" s="45">
        <v>0</v>
      </c>
      <c r="F234" s="45">
        <v>0</v>
      </c>
      <c r="G234" s="23"/>
      <c r="H234" s="23"/>
      <c r="I234" s="23"/>
      <c r="J234" s="23"/>
    </row>
    <row r="235" spans="1:10" ht="15" customHeight="1" x14ac:dyDescent="0.25">
      <c r="A235" s="23"/>
      <c r="B235" s="27" t="s">
        <v>60</v>
      </c>
      <c r="C235" s="45">
        <v>0</v>
      </c>
      <c r="D235" s="45">
        <v>0</v>
      </c>
      <c r="E235" s="45">
        <v>0</v>
      </c>
      <c r="F235" s="45">
        <v>0</v>
      </c>
      <c r="G235" s="23"/>
      <c r="H235" s="23"/>
      <c r="I235" s="23"/>
      <c r="J235" s="23"/>
    </row>
    <row r="236" spans="1:10" ht="15" customHeight="1" x14ac:dyDescent="0.25">
      <c r="A236" s="23"/>
      <c r="B236" s="27" t="s">
        <v>61</v>
      </c>
      <c r="C236" s="45">
        <v>0</v>
      </c>
      <c r="D236" s="45">
        <v>0</v>
      </c>
      <c r="E236" s="45">
        <v>0</v>
      </c>
      <c r="F236" s="45">
        <v>0</v>
      </c>
      <c r="G236" s="23"/>
      <c r="H236" s="23"/>
      <c r="I236" s="23"/>
      <c r="J236" s="23"/>
    </row>
    <row r="237" spans="1:10" ht="15" customHeight="1" x14ac:dyDescent="0.25">
      <c r="A237" s="23"/>
      <c r="B237" s="27" t="s">
        <v>64</v>
      </c>
      <c r="C237" s="45">
        <v>0</v>
      </c>
      <c r="D237" s="45">
        <v>0</v>
      </c>
      <c r="E237" s="45">
        <v>0</v>
      </c>
      <c r="F237" s="45">
        <v>0</v>
      </c>
      <c r="G237" s="23"/>
      <c r="H237" s="23"/>
      <c r="I237" s="23"/>
      <c r="J237" s="23"/>
    </row>
    <row r="238" spans="1:10" ht="15" customHeight="1" x14ac:dyDescent="0.25">
      <c r="A238" s="23"/>
      <c r="B238" s="27" t="s">
        <v>65</v>
      </c>
      <c r="C238" s="45">
        <v>0</v>
      </c>
      <c r="D238" s="45">
        <v>0</v>
      </c>
      <c r="E238" s="45">
        <v>0</v>
      </c>
      <c r="F238" s="45">
        <v>0</v>
      </c>
      <c r="G238" s="23"/>
      <c r="H238" s="23"/>
      <c r="I238" s="23"/>
      <c r="J238" s="23"/>
    </row>
    <row r="239" spans="1:10" ht="20.100000000000001" customHeight="1" x14ac:dyDescent="0.25">
      <c r="A239" s="23"/>
      <c r="B239" s="47" t="s">
        <v>18</v>
      </c>
      <c r="C239" s="23"/>
      <c r="D239" s="23"/>
      <c r="E239" s="23"/>
      <c r="F239" s="23"/>
      <c r="G239" s="23"/>
      <c r="H239" s="23"/>
      <c r="I239" s="23"/>
      <c r="J239" s="23"/>
    </row>
  </sheetData>
  <mergeCells count="30">
    <mergeCell ref="C6:F6"/>
    <mergeCell ref="B1:F1"/>
    <mergeCell ref="B2:F2"/>
    <mergeCell ref="C3:F3"/>
    <mergeCell ref="C4:F4"/>
    <mergeCell ref="C5:F5"/>
    <mergeCell ref="C76:F76"/>
    <mergeCell ref="C7:F7"/>
    <mergeCell ref="B8:F8"/>
    <mergeCell ref="B9:F9"/>
    <mergeCell ref="C10:F10"/>
    <mergeCell ref="C14:F14"/>
    <mergeCell ref="B18:F18"/>
    <mergeCell ref="C19:F19"/>
    <mergeCell ref="C20:F20"/>
    <mergeCell ref="C21:F21"/>
    <mergeCell ref="C22:F22"/>
    <mergeCell ref="B31:F31"/>
    <mergeCell ref="B151:F151"/>
    <mergeCell ref="B80:F80"/>
    <mergeCell ref="C81:F81"/>
    <mergeCell ref="C82:F82"/>
    <mergeCell ref="C83:F83"/>
    <mergeCell ref="C84:F84"/>
    <mergeCell ref="B93:F93"/>
    <mergeCell ref="B138:F138"/>
    <mergeCell ref="C139:F139"/>
    <mergeCell ref="C140:F140"/>
    <mergeCell ref="C141:F141"/>
    <mergeCell ref="C142:F142"/>
  </mergeCells>
  <pageMargins left="0" right="0" top="0" bottom="0" header="0" footer="0"/>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296"/>
  <sheetViews>
    <sheetView view="pageBreakPreview" topLeftCell="A279" zoomScale="60" zoomScaleNormal="100" workbookViewId="0">
      <selection activeCell="H304" sqref="H304"/>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1375"/>
      <c r="B1" s="1633" t="s">
        <v>0</v>
      </c>
      <c r="C1" s="1634"/>
      <c r="D1" s="1634"/>
      <c r="E1" s="1634"/>
      <c r="F1" s="1634"/>
      <c r="G1" s="1375"/>
      <c r="H1" s="1375"/>
      <c r="I1" s="1375"/>
      <c r="J1" s="1375"/>
    </row>
    <row r="2" spans="1:10" ht="24.95" customHeight="1" x14ac:dyDescent="0.25">
      <c r="A2" s="1375"/>
      <c r="B2" s="1635" t="s">
        <v>1</v>
      </c>
      <c r="C2" s="1636"/>
      <c r="D2" s="1636"/>
      <c r="E2" s="1636"/>
      <c r="F2" s="1636"/>
      <c r="G2" s="1375"/>
      <c r="H2" s="1375"/>
      <c r="I2" s="1375"/>
      <c r="J2" s="1375"/>
    </row>
    <row r="3" spans="1:10" ht="14.1" customHeight="1" x14ac:dyDescent="0.25">
      <c r="A3" s="1375"/>
      <c r="B3" s="25" t="s">
        <v>2</v>
      </c>
      <c r="C3" s="1631" t="s">
        <v>2613</v>
      </c>
      <c r="D3" s="1632"/>
      <c r="E3" s="1632"/>
      <c r="F3" s="1632"/>
      <c r="G3" s="1375"/>
      <c r="H3" s="1375"/>
      <c r="I3" s="1375"/>
      <c r="J3" s="1375"/>
    </row>
    <row r="4" spans="1:10" ht="14.1" customHeight="1" x14ac:dyDescent="0.25">
      <c r="A4" s="1375"/>
      <c r="B4" s="25" t="s">
        <v>4</v>
      </c>
      <c r="C4" s="1631" t="s">
        <v>2559</v>
      </c>
      <c r="D4" s="1632"/>
      <c r="E4" s="1632"/>
      <c r="F4" s="1632"/>
      <c r="G4" s="1375"/>
      <c r="H4" s="1375"/>
      <c r="I4" s="1375"/>
      <c r="J4" s="1375"/>
    </row>
    <row r="5" spans="1:10" ht="14.1" customHeight="1" x14ac:dyDescent="0.25">
      <c r="A5" s="1375"/>
      <c r="B5" s="25" t="s">
        <v>6</v>
      </c>
      <c r="C5" s="1631" t="s">
        <v>364</v>
      </c>
      <c r="D5" s="1632"/>
      <c r="E5" s="1632"/>
      <c r="F5" s="1632"/>
      <c r="G5" s="1375"/>
      <c r="H5" s="1375"/>
      <c r="I5" s="1375"/>
      <c r="J5" s="1375"/>
    </row>
    <row r="6" spans="1:10" ht="14.1" customHeight="1" x14ac:dyDescent="0.25">
      <c r="A6" s="1375"/>
      <c r="B6" s="25" t="s">
        <v>8</v>
      </c>
      <c r="C6" s="1631" t="s">
        <v>365</v>
      </c>
      <c r="D6" s="1632"/>
      <c r="E6" s="1632"/>
      <c r="F6" s="1632"/>
      <c r="G6" s="1375"/>
      <c r="H6" s="1375"/>
      <c r="I6" s="1375"/>
      <c r="J6" s="1375"/>
    </row>
    <row r="7" spans="1:10" ht="14.1" customHeight="1" x14ac:dyDescent="0.25">
      <c r="A7" s="1375"/>
      <c r="B7" s="25" t="s">
        <v>10</v>
      </c>
      <c r="C7" s="1625" t="s">
        <v>11</v>
      </c>
      <c r="D7" s="1626"/>
      <c r="E7" s="1626"/>
      <c r="F7" s="1626"/>
      <c r="G7" s="1375"/>
      <c r="H7" s="1375"/>
      <c r="I7" s="1375"/>
      <c r="J7" s="1375"/>
    </row>
    <row r="8" spans="1:10" ht="14.1" customHeight="1" x14ac:dyDescent="0.25">
      <c r="A8" s="1375"/>
      <c r="B8" s="1627" t="s">
        <v>12</v>
      </c>
      <c r="C8" s="1628"/>
      <c r="D8" s="1628"/>
      <c r="E8" s="1628"/>
      <c r="F8" s="1628"/>
      <c r="G8" s="1375"/>
      <c r="H8" s="1375"/>
      <c r="I8" s="1375"/>
      <c r="J8" s="1375"/>
    </row>
    <row r="9" spans="1:10" ht="72.95" customHeight="1" x14ac:dyDescent="0.25">
      <c r="A9" s="1375"/>
      <c r="B9" s="1629" t="s">
        <v>2614</v>
      </c>
      <c r="C9" s="1630"/>
      <c r="D9" s="1630"/>
      <c r="E9" s="1630"/>
      <c r="F9" s="1630"/>
      <c r="G9" s="1375"/>
      <c r="H9" s="1375"/>
      <c r="I9" s="1375"/>
      <c r="J9" s="1375"/>
    </row>
    <row r="10" spans="1:10" ht="99.95" customHeight="1" x14ac:dyDescent="0.25">
      <c r="A10" s="1375"/>
      <c r="B10" s="26" t="s">
        <v>14</v>
      </c>
      <c r="C10" s="1623" t="s">
        <v>2615</v>
      </c>
      <c r="D10" s="1624"/>
      <c r="E10" s="1624"/>
      <c r="F10" s="1624"/>
      <c r="G10" s="1375"/>
      <c r="H10" s="1375"/>
      <c r="I10" s="1375"/>
      <c r="J10" s="1375"/>
    </row>
    <row r="11" spans="1:10" ht="27.95" customHeight="1" x14ac:dyDescent="0.25">
      <c r="A11" s="1375"/>
      <c r="B11" s="27" t="s">
        <v>179</v>
      </c>
      <c r="C11" s="28">
        <v>2023</v>
      </c>
      <c r="D11" s="28">
        <v>2024</v>
      </c>
      <c r="E11" s="28">
        <v>2025</v>
      </c>
      <c r="F11" s="28">
        <v>2026</v>
      </c>
      <c r="G11" s="1375"/>
      <c r="H11" s="1375"/>
      <c r="I11" s="1375"/>
      <c r="J11" s="1375"/>
    </row>
    <row r="12" spans="1:10" ht="14.1" customHeight="1" x14ac:dyDescent="0.25">
      <c r="A12" s="1375"/>
      <c r="B12" s="29"/>
      <c r="C12" s="30" t="s">
        <v>22</v>
      </c>
      <c r="D12" s="30" t="s">
        <v>23</v>
      </c>
      <c r="E12" s="30" t="s">
        <v>23</v>
      </c>
      <c r="F12" s="30" t="s">
        <v>23</v>
      </c>
      <c r="G12" s="1375"/>
      <c r="H12" s="1375"/>
      <c r="I12" s="1375"/>
      <c r="J12" s="1375"/>
    </row>
    <row r="13" spans="1:10" ht="72.95" customHeight="1" x14ac:dyDescent="0.25">
      <c r="A13" s="1375"/>
      <c r="B13" s="27" t="s">
        <v>2616</v>
      </c>
      <c r="C13" s="31" t="s">
        <v>1525</v>
      </c>
      <c r="D13" s="31" t="s">
        <v>1525</v>
      </c>
      <c r="E13" s="31" t="s">
        <v>1525</v>
      </c>
      <c r="F13" s="31" t="s">
        <v>1525</v>
      </c>
      <c r="G13" s="1375"/>
      <c r="H13" s="1375"/>
      <c r="I13" s="1375"/>
      <c r="J13" s="1375"/>
    </row>
    <row r="14" spans="1:10" ht="221.1" customHeight="1" x14ac:dyDescent="0.25">
      <c r="A14" s="1375"/>
      <c r="B14" s="26" t="s">
        <v>16</v>
      </c>
      <c r="C14" s="1623" t="s">
        <v>2617</v>
      </c>
      <c r="D14" s="1624"/>
      <c r="E14" s="1624"/>
      <c r="F14" s="1624"/>
      <c r="G14" s="1375"/>
      <c r="H14" s="1375"/>
      <c r="I14" s="1375"/>
      <c r="J14" s="1375"/>
    </row>
    <row r="15" spans="1:10" ht="27.95" customHeight="1" x14ac:dyDescent="0.25">
      <c r="A15" s="1375"/>
      <c r="B15" s="27" t="s">
        <v>184</v>
      </c>
      <c r="C15" s="28">
        <v>2023</v>
      </c>
      <c r="D15" s="28">
        <v>2024</v>
      </c>
      <c r="E15" s="28">
        <v>2025</v>
      </c>
      <c r="F15" s="28">
        <v>2026</v>
      </c>
      <c r="G15" s="1375"/>
      <c r="H15" s="1375"/>
      <c r="I15" s="1375"/>
      <c r="J15" s="1375"/>
    </row>
    <row r="16" spans="1:10" ht="14.1" customHeight="1" x14ac:dyDescent="0.25">
      <c r="A16" s="1375"/>
      <c r="B16" s="29"/>
      <c r="C16" s="30" t="s">
        <v>22</v>
      </c>
      <c r="D16" s="30" t="s">
        <v>23</v>
      </c>
      <c r="E16" s="30" t="s">
        <v>23</v>
      </c>
      <c r="F16" s="30" t="s">
        <v>23</v>
      </c>
      <c r="G16" s="1375"/>
      <c r="H16" s="1375"/>
      <c r="I16" s="1375"/>
      <c r="J16" s="1375"/>
    </row>
    <row r="17" spans="1:10" ht="14.1" customHeight="1" x14ac:dyDescent="0.25">
      <c r="A17" s="1375"/>
      <c r="B17" s="27" t="s">
        <v>2618</v>
      </c>
      <c r="C17" s="31" t="s">
        <v>1790</v>
      </c>
      <c r="D17" s="31" t="s">
        <v>1790</v>
      </c>
      <c r="E17" s="31" t="s">
        <v>1790</v>
      </c>
      <c r="F17" s="31" t="s">
        <v>1790</v>
      </c>
      <c r="G17" s="1375"/>
      <c r="H17" s="1375"/>
      <c r="I17" s="1375"/>
      <c r="J17" s="1375"/>
    </row>
    <row r="18" spans="1:10" ht="14.1" customHeight="1" x14ac:dyDescent="0.25">
      <c r="A18" s="1375"/>
      <c r="B18" s="27" t="s">
        <v>2619</v>
      </c>
      <c r="C18" s="31" t="s">
        <v>2620</v>
      </c>
      <c r="D18" s="31" t="s">
        <v>2620</v>
      </c>
      <c r="E18" s="31" t="s">
        <v>2620</v>
      </c>
      <c r="F18" s="31" t="s">
        <v>2620</v>
      </c>
      <c r="G18" s="1375"/>
      <c r="H18" s="1375"/>
      <c r="I18" s="1375"/>
      <c r="J18" s="1375"/>
    </row>
    <row r="19" spans="1:10" ht="14.1" customHeight="1" x14ac:dyDescent="0.25">
      <c r="A19" s="1375"/>
      <c r="B19" s="27" t="s">
        <v>2621</v>
      </c>
      <c r="C19" s="31" t="s">
        <v>2240</v>
      </c>
      <c r="D19" s="31" t="s">
        <v>2240</v>
      </c>
      <c r="E19" s="31" t="s">
        <v>2240</v>
      </c>
      <c r="F19" s="31" t="s">
        <v>2240</v>
      </c>
      <c r="G19" s="1375"/>
      <c r="H19" s="1375"/>
      <c r="I19" s="1375"/>
      <c r="J19" s="1375"/>
    </row>
    <row r="20" spans="1:10" ht="20.100000000000001" customHeight="1" x14ac:dyDescent="0.25">
      <c r="A20" s="1375"/>
      <c r="B20" s="27" t="s">
        <v>2622</v>
      </c>
      <c r="C20" s="31" t="s">
        <v>2623</v>
      </c>
      <c r="D20" s="31" t="s">
        <v>2623</v>
      </c>
      <c r="E20" s="31" t="s">
        <v>2623</v>
      </c>
      <c r="F20" s="31" t="s">
        <v>2623</v>
      </c>
      <c r="G20" s="1375"/>
      <c r="H20" s="1375"/>
      <c r="I20" s="1375"/>
      <c r="J20" s="1375"/>
    </row>
    <row r="21" spans="1:10" ht="72.95" customHeight="1" x14ac:dyDescent="0.25">
      <c r="A21" s="1375"/>
      <c r="B21" s="27" t="s">
        <v>2624</v>
      </c>
      <c r="C21" s="31" t="s">
        <v>1512</v>
      </c>
      <c r="D21" s="31" t="s">
        <v>1512</v>
      </c>
      <c r="E21" s="31" t="s">
        <v>1512</v>
      </c>
      <c r="F21" s="31" t="s">
        <v>1512</v>
      </c>
      <c r="G21" s="1375"/>
      <c r="H21" s="1375"/>
      <c r="I21" s="1375"/>
      <c r="J21" s="1375"/>
    </row>
    <row r="22" spans="1:10" ht="14.1" customHeight="1" x14ac:dyDescent="0.25">
      <c r="A22" s="1375"/>
      <c r="B22" s="27" t="s">
        <v>2625</v>
      </c>
      <c r="C22" s="31" t="s">
        <v>2626</v>
      </c>
      <c r="D22" s="31" t="s">
        <v>2626</v>
      </c>
      <c r="E22" s="31" t="s">
        <v>2626</v>
      </c>
      <c r="F22" s="31" t="s">
        <v>2626</v>
      </c>
      <c r="G22" s="1375"/>
      <c r="H22" s="1375"/>
      <c r="I22" s="1375"/>
      <c r="J22" s="1375"/>
    </row>
    <row r="23" spans="1:10" ht="30.95" customHeight="1" x14ac:dyDescent="0.25">
      <c r="A23" s="1375"/>
      <c r="B23" s="27" t="s">
        <v>2627</v>
      </c>
      <c r="C23" s="31" t="s">
        <v>1795</v>
      </c>
      <c r="D23" s="31" t="s">
        <v>1795</v>
      </c>
      <c r="E23" s="31" t="s">
        <v>1795</v>
      </c>
      <c r="F23" s="31" t="s">
        <v>1795</v>
      </c>
      <c r="G23" s="1375"/>
      <c r="H23" s="1375"/>
      <c r="I23" s="1375"/>
      <c r="J23" s="1375"/>
    </row>
    <row r="24" spans="1:10" ht="14.1" customHeight="1" x14ac:dyDescent="0.25">
      <c r="A24" s="1375"/>
      <c r="B24" s="27" t="s">
        <v>2628</v>
      </c>
      <c r="C24" s="31" t="s">
        <v>2629</v>
      </c>
      <c r="D24" s="31" t="s">
        <v>2629</v>
      </c>
      <c r="E24" s="31" t="s">
        <v>2629</v>
      </c>
      <c r="F24" s="31" t="s">
        <v>2629</v>
      </c>
      <c r="G24" s="1375"/>
      <c r="H24" s="1375"/>
      <c r="I24" s="1375"/>
      <c r="J24" s="1375"/>
    </row>
    <row r="25" spans="1:10" ht="14.1" customHeight="1" x14ac:dyDescent="0.25">
      <c r="A25" s="1375"/>
      <c r="B25" s="1621" t="s">
        <v>27</v>
      </c>
      <c r="C25" s="1622"/>
      <c r="D25" s="1622"/>
      <c r="E25" s="1622"/>
      <c r="F25" s="1622"/>
      <c r="G25" s="1375"/>
      <c r="H25" s="1375"/>
      <c r="I25" s="1375"/>
      <c r="J25" s="1375"/>
    </row>
    <row r="26" spans="1:10" ht="14.1" customHeight="1" x14ac:dyDescent="0.25">
      <c r="A26" s="1375"/>
      <c r="B26" s="32" t="s">
        <v>2630</v>
      </c>
      <c r="C26" s="1621" t="s">
        <v>2631</v>
      </c>
      <c r="D26" s="1622"/>
      <c r="E26" s="1622"/>
      <c r="F26" s="1622"/>
      <c r="G26" s="1375"/>
      <c r="H26" s="1375"/>
      <c r="I26" s="1375"/>
      <c r="J26" s="1375"/>
    </row>
    <row r="27" spans="1:10" ht="41.1" customHeight="1" x14ac:dyDescent="0.25">
      <c r="A27" s="1375"/>
      <c r="B27" s="33" t="s">
        <v>19</v>
      </c>
      <c r="C27" s="1619" t="s">
        <v>2632</v>
      </c>
      <c r="D27" s="1620"/>
      <c r="E27" s="1620"/>
      <c r="F27" s="1620"/>
      <c r="G27" s="1375"/>
      <c r="H27" s="1375"/>
      <c r="I27" s="1375"/>
      <c r="J27" s="1375"/>
    </row>
    <row r="28" spans="1:10" ht="41.1" customHeight="1" x14ac:dyDescent="0.25">
      <c r="A28" s="1375"/>
      <c r="B28" s="34" t="s">
        <v>20</v>
      </c>
      <c r="C28" s="1615" t="s">
        <v>2633</v>
      </c>
      <c r="D28" s="1616"/>
      <c r="E28" s="1616"/>
      <c r="F28" s="1616"/>
      <c r="G28" s="1375"/>
      <c r="H28" s="1375"/>
      <c r="I28" s="1375"/>
      <c r="J28" s="1375"/>
    </row>
    <row r="29" spans="1:10" ht="41.1" customHeight="1" x14ac:dyDescent="0.25">
      <c r="A29" s="1375"/>
      <c r="B29" s="34" t="s">
        <v>21</v>
      </c>
      <c r="C29" s="1615" t="s">
        <v>542</v>
      </c>
      <c r="D29" s="1616"/>
      <c r="E29" s="1616"/>
      <c r="F29" s="1616"/>
      <c r="G29" s="1375"/>
      <c r="H29" s="1375"/>
      <c r="I29" s="1375"/>
      <c r="J29" s="1375"/>
    </row>
    <row r="30" spans="1:10" ht="15" customHeight="1" x14ac:dyDescent="0.25">
      <c r="A30" s="1375"/>
      <c r="B30" s="1376"/>
      <c r="C30" s="36">
        <v>2023</v>
      </c>
      <c r="D30" s="36">
        <v>2024</v>
      </c>
      <c r="E30" s="36">
        <v>2025</v>
      </c>
      <c r="F30" s="36">
        <v>2026</v>
      </c>
      <c r="G30" s="1375"/>
      <c r="H30" s="1375"/>
      <c r="I30" s="1375"/>
      <c r="J30" s="1375"/>
    </row>
    <row r="31" spans="1:10" ht="15" customHeight="1" x14ac:dyDescent="0.25">
      <c r="A31" s="1375"/>
      <c r="B31" s="1377"/>
      <c r="C31" s="38" t="s">
        <v>22</v>
      </c>
      <c r="D31" s="38" t="s">
        <v>23</v>
      </c>
      <c r="E31" s="38" t="s">
        <v>23</v>
      </c>
      <c r="F31" s="38" t="s">
        <v>23</v>
      </c>
      <c r="G31" s="1375"/>
      <c r="H31" s="1375"/>
      <c r="I31" s="1375"/>
      <c r="J31" s="1375"/>
    </row>
    <row r="32" spans="1:10" ht="14.1" customHeight="1" x14ac:dyDescent="0.25">
      <c r="A32" s="1375"/>
      <c r="B32" s="27" t="s">
        <v>33</v>
      </c>
      <c r="C32" s="31" t="s">
        <v>2634</v>
      </c>
      <c r="D32" s="31" t="s">
        <v>2634</v>
      </c>
      <c r="E32" s="31" t="s">
        <v>2634</v>
      </c>
      <c r="F32" s="31" t="s">
        <v>2634</v>
      </c>
      <c r="G32" s="1375"/>
      <c r="H32" s="1375"/>
      <c r="I32" s="1375"/>
      <c r="J32" s="1375"/>
    </row>
    <row r="33" spans="1:10" ht="14.1" customHeight="1" x14ac:dyDescent="0.25">
      <c r="A33" s="1375"/>
      <c r="B33" s="27" t="s">
        <v>35</v>
      </c>
      <c r="C33" s="31" t="s">
        <v>2635</v>
      </c>
      <c r="D33" s="31" t="s">
        <v>2636</v>
      </c>
      <c r="E33" s="31" t="s">
        <v>2637</v>
      </c>
      <c r="F33" s="31" t="s">
        <v>2637</v>
      </c>
      <c r="G33" s="1375"/>
      <c r="H33" s="1375"/>
      <c r="I33" s="1375"/>
      <c r="J33" s="1375"/>
    </row>
    <row r="34" spans="1:10" ht="14.1" customHeight="1" x14ac:dyDescent="0.25">
      <c r="A34" s="1375"/>
      <c r="B34" s="27" t="s">
        <v>40</v>
      </c>
      <c r="C34" s="31" t="s">
        <v>2638</v>
      </c>
      <c r="D34" s="31" t="s">
        <v>2639</v>
      </c>
      <c r="E34" s="31" t="s">
        <v>2640</v>
      </c>
      <c r="F34" s="31" t="s">
        <v>2640</v>
      </c>
      <c r="G34" s="1375"/>
      <c r="H34" s="1375"/>
      <c r="I34" s="1375"/>
      <c r="J34" s="1375"/>
    </row>
    <row r="35" spans="1:10" ht="14.1" customHeight="1" x14ac:dyDescent="0.25">
      <c r="A35" s="1375"/>
      <c r="B35" s="27" t="s">
        <v>41</v>
      </c>
      <c r="C35" s="31" t="s">
        <v>18</v>
      </c>
      <c r="D35" s="31" t="s">
        <v>42</v>
      </c>
      <c r="E35" s="31" t="s">
        <v>42</v>
      </c>
      <c r="F35" s="31" t="s">
        <v>42</v>
      </c>
      <c r="G35" s="1375"/>
      <c r="H35" s="1375"/>
      <c r="I35" s="1375"/>
      <c r="J35" s="1375"/>
    </row>
    <row r="36" spans="1:10" ht="14.1" customHeight="1" x14ac:dyDescent="0.25">
      <c r="A36" s="1375"/>
      <c r="B36" s="27" t="s">
        <v>43</v>
      </c>
      <c r="C36" s="31" t="s">
        <v>18</v>
      </c>
      <c r="D36" s="31" t="s">
        <v>2641</v>
      </c>
      <c r="E36" s="31" t="s">
        <v>2642</v>
      </c>
      <c r="F36" s="31" t="s">
        <v>42</v>
      </c>
      <c r="G36" s="1375"/>
      <c r="H36" s="1375"/>
      <c r="I36" s="1375"/>
      <c r="J36" s="1375"/>
    </row>
    <row r="37" spans="1:10" ht="14.1" customHeight="1" x14ac:dyDescent="0.25">
      <c r="A37" s="1375"/>
      <c r="B37" s="27" t="s">
        <v>47</v>
      </c>
      <c r="C37" s="31" t="s">
        <v>18</v>
      </c>
      <c r="D37" s="31" t="s">
        <v>2641</v>
      </c>
      <c r="E37" s="31" t="s">
        <v>2642</v>
      </c>
      <c r="F37" s="31" t="s">
        <v>42</v>
      </c>
      <c r="G37" s="1375"/>
      <c r="H37" s="1375"/>
      <c r="I37" s="1375"/>
      <c r="J37" s="1375"/>
    </row>
    <row r="38" spans="1:10" ht="14.1" customHeight="1" x14ac:dyDescent="0.25">
      <c r="A38" s="1375"/>
      <c r="B38" s="1617" t="s">
        <v>24</v>
      </c>
      <c r="C38" s="1618"/>
      <c r="D38" s="1618"/>
      <c r="E38" s="1618"/>
      <c r="F38" s="1618"/>
      <c r="G38" s="1375"/>
      <c r="H38" s="1375"/>
      <c r="I38" s="1375"/>
      <c r="J38" s="1375"/>
    </row>
    <row r="39" spans="1:10" ht="14.1" customHeight="1" x14ac:dyDescent="0.25">
      <c r="A39" s="1375"/>
      <c r="B39" s="1376"/>
      <c r="C39" s="36">
        <v>2023</v>
      </c>
      <c r="D39" s="36">
        <v>2024</v>
      </c>
      <c r="E39" s="36">
        <v>2025</v>
      </c>
      <c r="F39" s="36">
        <v>2026</v>
      </c>
      <c r="G39" s="1375"/>
      <c r="H39" s="1375"/>
      <c r="I39" s="1375"/>
      <c r="J39" s="1375"/>
    </row>
    <row r="40" spans="1:10" ht="14.1" customHeight="1" x14ac:dyDescent="0.25">
      <c r="A40" s="1375"/>
      <c r="B40" s="1377"/>
      <c r="C40" s="38" t="s">
        <v>22</v>
      </c>
      <c r="D40" s="38" t="s">
        <v>23</v>
      </c>
      <c r="E40" s="38" t="s">
        <v>23</v>
      </c>
      <c r="F40" s="38" t="s">
        <v>23</v>
      </c>
      <c r="G40" s="1375"/>
      <c r="H40" s="1375"/>
      <c r="I40" s="1375"/>
      <c r="J40" s="1375"/>
    </row>
    <row r="41" spans="1:10" ht="14.1" customHeight="1" x14ac:dyDescent="0.25">
      <c r="A41" s="1375"/>
      <c r="B41" s="39" t="s">
        <v>48</v>
      </c>
      <c r="C41" s="40">
        <v>0</v>
      </c>
      <c r="D41" s="40">
        <v>36600000</v>
      </c>
      <c r="E41" s="40">
        <v>36600000</v>
      </c>
      <c r="F41" s="40">
        <v>36600000</v>
      </c>
      <c r="G41" s="1375"/>
      <c r="H41" s="1375"/>
      <c r="I41" s="1375"/>
      <c r="J41" s="1375"/>
    </row>
    <row r="42" spans="1:10" ht="14.1" customHeight="1" x14ac:dyDescent="0.25">
      <c r="A42" s="1375"/>
      <c r="B42" s="39" t="s">
        <v>49</v>
      </c>
      <c r="C42" s="40">
        <v>0</v>
      </c>
      <c r="D42" s="40">
        <v>36600000</v>
      </c>
      <c r="E42" s="40">
        <v>36600000</v>
      </c>
      <c r="F42" s="40">
        <v>36600000</v>
      </c>
      <c r="G42" s="1375"/>
      <c r="H42" s="1375"/>
      <c r="I42" s="1375"/>
      <c r="J42" s="1375"/>
    </row>
    <row r="43" spans="1:10" ht="14.1" customHeight="1" x14ac:dyDescent="0.25">
      <c r="A43" s="1375"/>
      <c r="B43" s="39" t="s">
        <v>50</v>
      </c>
      <c r="C43" s="40">
        <v>0</v>
      </c>
      <c r="D43" s="40">
        <v>0</v>
      </c>
      <c r="E43" s="40">
        <v>0</v>
      </c>
      <c r="F43" s="40">
        <v>0</v>
      </c>
      <c r="G43" s="1375"/>
      <c r="H43" s="1375"/>
      <c r="I43" s="1375"/>
      <c r="J43" s="1375"/>
    </row>
    <row r="44" spans="1:10" ht="14.1" customHeight="1" x14ac:dyDescent="0.25">
      <c r="A44" s="1375"/>
      <c r="B44" s="39" t="s">
        <v>51</v>
      </c>
      <c r="C44" s="40">
        <v>0</v>
      </c>
      <c r="D44" s="40">
        <v>6330000</v>
      </c>
      <c r="E44" s="40">
        <v>6330000</v>
      </c>
      <c r="F44" s="40">
        <v>6330000</v>
      </c>
      <c r="G44" s="1375"/>
      <c r="H44" s="1375"/>
      <c r="I44" s="1375"/>
      <c r="J44" s="1375"/>
    </row>
    <row r="45" spans="1:10" ht="14.1" customHeight="1" x14ac:dyDescent="0.25">
      <c r="A45" s="1375"/>
      <c r="B45" s="39" t="s">
        <v>49</v>
      </c>
      <c r="C45" s="40">
        <v>0</v>
      </c>
      <c r="D45" s="40">
        <v>6330000</v>
      </c>
      <c r="E45" s="40">
        <v>6330000</v>
      </c>
      <c r="F45" s="40">
        <v>6330000</v>
      </c>
      <c r="G45" s="1375"/>
      <c r="H45" s="1375"/>
      <c r="I45" s="1375"/>
      <c r="J45" s="1375"/>
    </row>
    <row r="46" spans="1:10" ht="14.1" customHeight="1" x14ac:dyDescent="0.25">
      <c r="A46" s="1375"/>
      <c r="B46" s="39" t="s">
        <v>50</v>
      </c>
      <c r="C46" s="40">
        <v>0</v>
      </c>
      <c r="D46" s="40">
        <v>0</v>
      </c>
      <c r="E46" s="40">
        <v>0</v>
      </c>
      <c r="F46" s="40">
        <v>0</v>
      </c>
      <c r="G46" s="1375"/>
      <c r="H46" s="1375"/>
      <c r="I46" s="1375"/>
      <c r="J46" s="1375"/>
    </row>
    <row r="47" spans="1:10" ht="14.1" customHeight="1" x14ac:dyDescent="0.25">
      <c r="A47" s="1375"/>
      <c r="B47" s="39" t="s">
        <v>52</v>
      </c>
      <c r="C47" s="40">
        <v>0</v>
      </c>
      <c r="D47" s="40">
        <v>6880000</v>
      </c>
      <c r="E47" s="40">
        <v>7330000</v>
      </c>
      <c r="F47" s="40">
        <v>7330000</v>
      </c>
      <c r="G47" s="1375"/>
      <c r="H47" s="1375"/>
      <c r="I47" s="1375"/>
      <c r="J47" s="1375"/>
    </row>
    <row r="48" spans="1:10" ht="14.1" customHeight="1" x14ac:dyDescent="0.25">
      <c r="A48" s="1375"/>
      <c r="B48" s="39" t="s">
        <v>49</v>
      </c>
      <c r="C48" s="40">
        <v>0</v>
      </c>
      <c r="D48" s="40">
        <v>6880000</v>
      </c>
      <c r="E48" s="40">
        <v>7330000</v>
      </c>
      <c r="F48" s="40">
        <v>7330000</v>
      </c>
      <c r="G48" s="1375"/>
      <c r="H48" s="1375"/>
      <c r="I48" s="1375"/>
      <c r="J48" s="1375"/>
    </row>
    <row r="49" spans="1:10" ht="14.1" customHeight="1" x14ac:dyDescent="0.25">
      <c r="A49" s="1375"/>
      <c r="B49" s="39" t="s">
        <v>50</v>
      </c>
      <c r="C49" s="40">
        <v>0</v>
      </c>
      <c r="D49" s="40">
        <v>0</v>
      </c>
      <c r="E49" s="40">
        <v>0</v>
      </c>
      <c r="F49" s="40">
        <v>0</v>
      </c>
      <c r="G49" s="1375"/>
      <c r="H49" s="1375"/>
      <c r="I49" s="1375"/>
      <c r="J49" s="1375"/>
    </row>
    <row r="50" spans="1:10" ht="14.1" customHeight="1" x14ac:dyDescent="0.25">
      <c r="A50" s="1375"/>
      <c r="B50" s="39" t="s">
        <v>53</v>
      </c>
      <c r="C50" s="40">
        <v>0</v>
      </c>
      <c r="D50" s="40">
        <v>0</v>
      </c>
      <c r="E50" s="40">
        <v>0</v>
      </c>
      <c r="F50" s="40">
        <v>0</v>
      </c>
      <c r="G50" s="1375"/>
      <c r="H50" s="1375"/>
      <c r="I50" s="1375"/>
      <c r="J50" s="1375"/>
    </row>
    <row r="51" spans="1:10" ht="14.1" customHeight="1" x14ac:dyDescent="0.25">
      <c r="A51" s="1375"/>
      <c r="B51" s="39" t="s">
        <v>49</v>
      </c>
      <c r="C51" s="40">
        <v>0</v>
      </c>
      <c r="D51" s="40">
        <v>0</v>
      </c>
      <c r="E51" s="40">
        <v>0</v>
      </c>
      <c r="F51" s="40">
        <v>0</v>
      </c>
      <c r="G51" s="1375"/>
      <c r="H51" s="1375"/>
      <c r="I51" s="1375"/>
      <c r="J51" s="1375"/>
    </row>
    <row r="52" spans="1:10" ht="14.1" customHeight="1" x14ac:dyDescent="0.25">
      <c r="A52" s="1375"/>
      <c r="B52" s="39" t="s">
        <v>50</v>
      </c>
      <c r="C52" s="40">
        <v>0</v>
      </c>
      <c r="D52" s="40">
        <v>0</v>
      </c>
      <c r="E52" s="40">
        <v>0</v>
      </c>
      <c r="F52" s="40">
        <v>0</v>
      </c>
      <c r="G52" s="1375"/>
      <c r="H52" s="1375"/>
      <c r="I52" s="1375"/>
      <c r="J52" s="1375"/>
    </row>
    <row r="53" spans="1:10" ht="14.1" customHeight="1" x14ac:dyDescent="0.25">
      <c r="A53" s="1375"/>
      <c r="B53" s="39" t="s">
        <v>54</v>
      </c>
      <c r="C53" s="40">
        <v>0</v>
      </c>
      <c r="D53" s="40">
        <v>0</v>
      </c>
      <c r="E53" s="40">
        <v>0</v>
      </c>
      <c r="F53" s="40">
        <v>0</v>
      </c>
      <c r="G53" s="1375"/>
      <c r="H53" s="1375"/>
      <c r="I53" s="1375"/>
      <c r="J53" s="1375"/>
    </row>
    <row r="54" spans="1:10" ht="14.1" customHeight="1" x14ac:dyDescent="0.25">
      <c r="A54" s="1375"/>
      <c r="B54" s="39" t="s">
        <v>49</v>
      </c>
      <c r="C54" s="40">
        <v>0</v>
      </c>
      <c r="D54" s="40">
        <v>0</v>
      </c>
      <c r="E54" s="40">
        <v>0</v>
      </c>
      <c r="F54" s="40">
        <v>0</v>
      </c>
      <c r="G54" s="1375"/>
      <c r="H54" s="1375"/>
      <c r="I54" s="1375"/>
      <c r="J54" s="1375"/>
    </row>
    <row r="55" spans="1:10" ht="14.1" customHeight="1" x14ac:dyDescent="0.25">
      <c r="A55" s="1375"/>
      <c r="B55" s="39" t="s">
        <v>50</v>
      </c>
      <c r="C55" s="40">
        <v>0</v>
      </c>
      <c r="D55" s="40">
        <v>0</v>
      </c>
      <c r="E55" s="40">
        <v>0</v>
      </c>
      <c r="F55" s="40">
        <v>0</v>
      </c>
      <c r="G55" s="1375"/>
      <c r="H55" s="1375"/>
      <c r="I55" s="1375"/>
      <c r="J55" s="1375"/>
    </row>
    <row r="56" spans="1:10" ht="14.1" customHeight="1" x14ac:dyDescent="0.25">
      <c r="A56" s="1375"/>
      <c r="B56" s="39" t="s">
        <v>55</v>
      </c>
      <c r="C56" s="40">
        <v>0</v>
      </c>
      <c r="D56" s="40">
        <v>0</v>
      </c>
      <c r="E56" s="40">
        <v>0</v>
      </c>
      <c r="F56" s="40">
        <v>0</v>
      </c>
      <c r="G56" s="1375"/>
      <c r="H56" s="1375"/>
      <c r="I56" s="1375"/>
      <c r="J56" s="1375"/>
    </row>
    <row r="57" spans="1:10" ht="14.1" customHeight="1" x14ac:dyDescent="0.25">
      <c r="A57" s="1375"/>
      <c r="B57" s="39" t="s">
        <v>49</v>
      </c>
      <c r="C57" s="40">
        <v>0</v>
      </c>
      <c r="D57" s="40">
        <v>0</v>
      </c>
      <c r="E57" s="40">
        <v>0</v>
      </c>
      <c r="F57" s="40">
        <v>0</v>
      </c>
      <c r="G57" s="1375"/>
      <c r="H57" s="1375"/>
      <c r="I57" s="1375"/>
      <c r="J57" s="1375"/>
    </row>
    <row r="58" spans="1:10" ht="14.1" customHeight="1" x14ac:dyDescent="0.25">
      <c r="A58" s="1375"/>
      <c r="B58" s="39" t="s">
        <v>50</v>
      </c>
      <c r="C58" s="40">
        <v>0</v>
      </c>
      <c r="D58" s="40">
        <v>0</v>
      </c>
      <c r="E58" s="40">
        <v>0</v>
      </c>
      <c r="F58" s="40">
        <v>0</v>
      </c>
      <c r="G58" s="1375"/>
      <c r="H58" s="1375"/>
      <c r="I58" s="1375"/>
      <c r="J58" s="1375"/>
    </row>
    <row r="59" spans="1:10" ht="14.1" customHeight="1" x14ac:dyDescent="0.25">
      <c r="A59" s="1375"/>
      <c r="B59" s="39" t="s">
        <v>56</v>
      </c>
      <c r="C59" s="40">
        <v>0</v>
      </c>
      <c r="D59" s="40">
        <v>240000</v>
      </c>
      <c r="E59" s="40">
        <v>240000</v>
      </c>
      <c r="F59" s="40">
        <v>240000</v>
      </c>
      <c r="G59" s="1375"/>
      <c r="H59" s="1375"/>
      <c r="I59" s="1375"/>
      <c r="J59" s="1375"/>
    </row>
    <row r="60" spans="1:10" ht="14.1" customHeight="1" x14ac:dyDescent="0.25">
      <c r="A60" s="1375"/>
      <c r="B60" s="39" t="s">
        <v>49</v>
      </c>
      <c r="C60" s="40">
        <v>0</v>
      </c>
      <c r="D60" s="40">
        <v>240000</v>
      </c>
      <c r="E60" s="40">
        <v>240000</v>
      </c>
      <c r="F60" s="40">
        <v>240000</v>
      </c>
      <c r="G60" s="1375"/>
      <c r="H60" s="1375"/>
      <c r="I60" s="1375"/>
      <c r="J60" s="1375"/>
    </row>
    <row r="61" spans="1:10" ht="14.1" customHeight="1" x14ac:dyDescent="0.25">
      <c r="A61" s="1375"/>
      <c r="B61" s="39" t="s">
        <v>50</v>
      </c>
      <c r="C61" s="40">
        <v>0</v>
      </c>
      <c r="D61" s="40">
        <v>0</v>
      </c>
      <c r="E61" s="40">
        <v>0</v>
      </c>
      <c r="F61" s="40">
        <v>0</v>
      </c>
      <c r="G61" s="1375"/>
      <c r="H61" s="1375"/>
      <c r="I61" s="1375"/>
      <c r="J61" s="1375"/>
    </row>
    <row r="62" spans="1:10" ht="14.1" customHeight="1" x14ac:dyDescent="0.25">
      <c r="A62" s="1375"/>
      <c r="B62" s="39" t="s">
        <v>57</v>
      </c>
      <c r="C62" s="40">
        <v>0</v>
      </c>
      <c r="D62" s="40">
        <v>0</v>
      </c>
      <c r="E62" s="40">
        <v>0</v>
      </c>
      <c r="F62" s="40">
        <v>0</v>
      </c>
      <c r="G62" s="1375"/>
      <c r="H62" s="1375"/>
      <c r="I62" s="1375"/>
      <c r="J62" s="1375"/>
    </row>
    <row r="63" spans="1:10" ht="14.1" customHeight="1" x14ac:dyDescent="0.25">
      <c r="A63" s="1375"/>
      <c r="B63" s="39" t="s">
        <v>49</v>
      </c>
      <c r="C63" s="40">
        <v>0</v>
      </c>
      <c r="D63" s="40">
        <v>0</v>
      </c>
      <c r="E63" s="40">
        <v>0</v>
      </c>
      <c r="F63" s="40">
        <v>0</v>
      </c>
      <c r="G63" s="1375"/>
      <c r="H63" s="1375"/>
      <c r="I63" s="1375"/>
      <c r="J63" s="1375"/>
    </row>
    <row r="64" spans="1:10" ht="14.1" customHeight="1" x14ac:dyDescent="0.25">
      <c r="A64" s="1375"/>
      <c r="B64" s="39" t="s">
        <v>58</v>
      </c>
      <c r="C64" s="40">
        <v>0</v>
      </c>
      <c r="D64" s="40">
        <v>0</v>
      </c>
      <c r="E64" s="40">
        <v>0</v>
      </c>
      <c r="F64" s="40">
        <v>0</v>
      </c>
      <c r="G64" s="1375"/>
      <c r="H64" s="1375"/>
      <c r="I64" s="1375"/>
      <c r="J64" s="1375"/>
    </row>
    <row r="65" spans="1:10" ht="14.1" customHeight="1" x14ac:dyDescent="0.25">
      <c r="A65" s="1375"/>
      <c r="B65" s="39" t="s">
        <v>59</v>
      </c>
      <c r="C65" s="40">
        <v>0</v>
      </c>
      <c r="D65" s="40">
        <v>0</v>
      </c>
      <c r="E65" s="40">
        <v>0</v>
      </c>
      <c r="F65" s="40">
        <v>0</v>
      </c>
      <c r="G65" s="1375"/>
      <c r="H65" s="1375"/>
      <c r="I65" s="1375"/>
      <c r="J65" s="1375"/>
    </row>
    <row r="66" spans="1:10" ht="14.1" customHeight="1" x14ac:dyDescent="0.25">
      <c r="A66" s="1375"/>
      <c r="B66" s="39" t="s">
        <v>60</v>
      </c>
      <c r="C66" s="40">
        <v>0</v>
      </c>
      <c r="D66" s="40">
        <v>0</v>
      </c>
      <c r="E66" s="40">
        <v>0</v>
      </c>
      <c r="F66" s="40">
        <v>0</v>
      </c>
      <c r="G66" s="1375"/>
      <c r="H66" s="1375"/>
      <c r="I66" s="1375"/>
      <c r="J66" s="1375"/>
    </row>
    <row r="67" spans="1:10" ht="14.1" customHeight="1" x14ac:dyDescent="0.25">
      <c r="A67" s="1375"/>
      <c r="B67" s="39" t="s">
        <v>61</v>
      </c>
      <c r="C67" s="40">
        <v>0</v>
      </c>
      <c r="D67" s="40">
        <v>0</v>
      </c>
      <c r="E67" s="40">
        <v>0</v>
      </c>
      <c r="F67" s="40">
        <v>0</v>
      </c>
      <c r="G67" s="1375"/>
      <c r="H67" s="1375"/>
      <c r="I67" s="1375"/>
      <c r="J67" s="1375"/>
    </row>
    <row r="68" spans="1:10" ht="14.1" customHeight="1" x14ac:dyDescent="0.25">
      <c r="A68" s="1375"/>
      <c r="B68" s="39" t="s">
        <v>62</v>
      </c>
      <c r="C68" s="40">
        <v>0</v>
      </c>
      <c r="D68" s="40">
        <v>0</v>
      </c>
      <c r="E68" s="40">
        <v>0</v>
      </c>
      <c r="F68" s="40">
        <v>0</v>
      </c>
      <c r="G68" s="1375"/>
      <c r="H68" s="1375"/>
      <c r="I68" s="1375"/>
      <c r="J68" s="1375"/>
    </row>
    <row r="69" spans="1:10" ht="14.1" customHeight="1" x14ac:dyDescent="0.25">
      <c r="A69" s="1375"/>
      <c r="B69" s="39" t="s">
        <v>49</v>
      </c>
      <c r="C69" s="40">
        <v>0</v>
      </c>
      <c r="D69" s="40">
        <v>0</v>
      </c>
      <c r="E69" s="40">
        <v>0</v>
      </c>
      <c r="F69" s="40">
        <v>0</v>
      </c>
      <c r="G69" s="1375"/>
      <c r="H69" s="1375"/>
      <c r="I69" s="1375"/>
      <c r="J69" s="1375"/>
    </row>
    <row r="70" spans="1:10" ht="14.1" customHeight="1" x14ac:dyDescent="0.25">
      <c r="A70" s="1375"/>
      <c r="B70" s="39" t="s">
        <v>58</v>
      </c>
      <c r="C70" s="40">
        <v>0</v>
      </c>
      <c r="D70" s="40">
        <v>0</v>
      </c>
      <c r="E70" s="40">
        <v>0</v>
      </c>
      <c r="F70" s="40">
        <v>0</v>
      </c>
      <c r="G70" s="1375"/>
      <c r="H70" s="1375"/>
      <c r="I70" s="1375"/>
      <c r="J70" s="1375"/>
    </row>
    <row r="71" spans="1:10" ht="14.1" customHeight="1" x14ac:dyDescent="0.25">
      <c r="A71" s="1375"/>
      <c r="B71" s="39" t="s">
        <v>59</v>
      </c>
      <c r="C71" s="40">
        <v>0</v>
      </c>
      <c r="D71" s="40">
        <v>0</v>
      </c>
      <c r="E71" s="40">
        <v>0</v>
      </c>
      <c r="F71" s="40">
        <v>0</v>
      </c>
      <c r="G71" s="1375"/>
      <c r="H71" s="1375"/>
      <c r="I71" s="1375"/>
      <c r="J71" s="1375"/>
    </row>
    <row r="72" spans="1:10" ht="14.1" customHeight="1" x14ac:dyDescent="0.25">
      <c r="A72" s="1375"/>
      <c r="B72" s="39" t="s">
        <v>60</v>
      </c>
      <c r="C72" s="40">
        <v>0</v>
      </c>
      <c r="D72" s="40">
        <v>0</v>
      </c>
      <c r="E72" s="40">
        <v>0</v>
      </c>
      <c r="F72" s="40">
        <v>0</v>
      </c>
      <c r="G72" s="1375"/>
      <c r="H72" s="1375"/>
      <c r="I72" s="1375"/>
      <c r="J72" s="1375"/>
    </row>
    <row r="73" spans="1:10" ht="14.1" customHeight="1" x14ac:dyDescent="0.25">
      <c r="A73" s="1375"/>
      <c r="B73" s="39" t="s">
        <v>61</v>
      </c>
      <c r="C73" s="40">
        <v>0</v>
      </c>
      <c r="D73" s="40">
        <v>0</v>
      </c>
      <c r="E73" s="40">
        <v>0</v>
      </c>
      <c r="F73" s="40">
        <v>0</v>
      </c>
      <c r="G73" s="1375"/>
      <c r="H73" s="1375"/>
      <c r="I73" s="1375"/>
      <c r="J73" s="1375"/>
    </row>
    <row r="74" spans="1:10" ht="14.1" customHeight="1" x14ac:dyDescent="0.25">
      <c r="A74" s="1375"/>
      <c r="B74" s="39" t="s">
        <v>63</v>
      </c>
      <c r="C74" s="40">
        <v>0</v>
      </c>
      <c r="D74" s="40">
        <v>0</v>
      </c>
      <c r="E74" s="40">
        <v>0</v>
      </c>
      <c r="F74" s="40">
        <v>0</v>
      </c>
      <c r="G74" s="1375"/>
      <c r="H74" s="1375"/>
      <c r="I74" s="1375"/>
      <c r="J74" s="1375"/>
    </row>
    <row r="75" spans="1:10" ht="14.1" customHeight="1" x14ac:dyDescent="0.25">
      <c r="A75" s="1375"/>
      <c r="B75" s="39" t="s">
        <v>49</v>
      </c>
      <c r="C75" s="40">
        <v>0</v>
      </c>
      <c r="D75" s="40">
        <v>0</v>
      </c>
      <c r="E75" s="40">
        <v>0</v>
      </c>
      <c r="F75" s="40">
        <v>0</v>
      </c>
      <c r="G75" s="1375"/>
      <c r="H75" s="1375"/>
      <c r="I75" s="1375"/>
      <c r="J75" s="1375"/>
    </row>
    <row r="76" spans="1:10" ht="14.1" customHeight="1" x14ac:dyDescent="0.25">
      <c r="A76" s="1375"/>
      <c r="B76" s="39" t="s">
        <v>58</v>
      </c>
      <c r="C76" s="40">
        <v>0</v>
      </c>
      <c r="D76" s="40">
        <v>0</v>
      </c>
      <c r="E76" s="40">
        <v>0</v>
      </c>
      <c r="F76" s="40">
        <v>0</v>
      </c>
      <c r="G76" s="1375"/>
      <c r="H76" s="1375"/>
      <c r="I76" s="1375"/>
      <c r="J76" s="1375"/>
    </row>
    <row r="77" spans="1:10" ht="14.1" customHeight="1" x14ac:dyDescent="0.25">
      <c r="A77" s="1375"/>
      <c r="B77" s="39" t="s">
        <v>59</v>
      </c>
      <c r="C77" s="40">
        <v>0</v>
      </c>
      <c r="D77" s="40">
        <v>0</v>
      </c>
      <c r="E77" s="40">
        <v>0</v>
      </c>
      <c r="F77" s="40">
        <v>0</v>
      </c>
      <c r="G77" s="1375"/>
      <c r="H77" s="1375"/>
      <c r="I77" s="1375"/>
      <c r="J77" s="1375"/>
    </row>
    <row r="78" spans="1:10" ht="14.1" customHeight="1" x14ac:dyDescent="0.25">
      <c r="A78" s="1375"/>
      <c r="B78" s="39" t="s">
        <v>60</v>
      </c>
      <c r="C78" s="40">
        <v>0</v>
      </c>
      <c r="D78" s="40">
        <v>0</v>
      </c>
      <c r="E78" s="40">
        <v>0</v>
      </c>
      <c r="F78" s="40">
        <v>0</v>
      </c>
      <c r="G78" s="1375"/>
      <c r="H78" s="1375"/>
      <c r="I78" s="1375"/>
      <c r="J78" s="1375"/>
    </row>
    <row r="79" spans="1:10" ht="14.1" customHeight="1" x14ac:dyDescent="0.25">
      <c r="A79" s="1375"/>
      <c r="B79" s="39" t="s">
        <v>61</v>
      </c>
      <c r="C79" s="40">
        <v>0</v>
      </c>
      <c r="D79" s="40">
        <v>0</v>
      </c>
      <c r="E79" s="40">
        <v>0</v>
      </c>
      <c r="F79" s="40">
        <v>0</v>
      </c>
      <c r="G79" s="1375"/>
      <c r="H79" s="1375"/>
      <c r="I79" s="1375"/>
      <c r="J79" s="1375"/>
    </row>
    <row r="80" spans="1:10" ht="14.1" customHeight="1" x14ac:dyDescent="0.25">
      <c r="A80" s="1375"/>
      <c r="B80" s="39" t="s">
        <v>64</v>
      </c>
      <c r="C80" s="40">
        <v>0</v>
      </c>
      <c r="D80" s="40">
        <v>0</v>
      </c>
      <c r="E80" s="40">
        <v>0</v>
      </c>
      <c r="F80" s="40">
        <v>0</v>
      </c>
      <c r="G80" s="1375"/>
      <c r="H80" s="1375"/>
      <c r="I80" s="1375"/>
      <c r="J80" s="1375"/>
    </row>
    <row r="81" spans="1:10" ht="14.1" customHeight="1" x14ac:dyDescent="0.25">
      <c r="A81" s="1375"/>
      <c r="B81" s="39" t="s">
        <v>65</v>
      </c>
      <c r="C81" s="40">
        <v>0</v>
      </c>
      <c r="D81" s="40">
        <v>0</v>
      </c>
      <c r="E81" s="40">
        <v>0</v>
      </c>
      <c r="F81" s="40">
        <v>0</v>
      </c>
      <c r="G81" s="1375"/>
      <c r="H81" s="1375"/>
      <c r="I81" s="1375"/>
      <c r="J81" s="1375"/>
    </row>
    <row r="82" spans="1:10" ht="14.1" customHeight="1" x14ac:dyDescent="0.25">
      <c r="A82" s="1375"/>
      <c r="B82" s="41" t="s">
        <v>25</v>
      </c>
      <c r="C82" s="40">
        <v>0</v>
      </c>
      <c r="D82" s="40">
        <v>50050000</v>
      </c>
      <c r="E82" s="40">
        <v>50500000</v>
      </c>
      <c r="F82" s="40">
        <v>50500000</v>
      </c>
      <c r="G82" s="1375"/>
      <c r="H82" s="1375"/>
      <c r="I82" s="1375"/>
      <c r="J82" s="1375"/>
    </row>
    <row r="83" spans="1:10" ht="18" customHeight="1" x14ac:dyDescent="0.25">
      <c r="A83" s="1375"/>
      <c r="B83" s="33" t="s">
        <v>19</v>
      </c>
      <c r="C83" s="1619" t="s">
        <v>2643</v>
      </c>
      <c r="D83" s="1620"/>
      <c r="E83" s="1620"/>
      <c r="F83" s="1620"/>
      <c r="G83" s="1375"/>
      <c r="H83" s="1375"/>
      <c r="I83" s="1375"/>
      <c r="J83" s="1375"/>
    </row>
    <row r="84" spans="1:10" ht="18" customHeight="1" x14ac:dyDescent="0.25">
      <c r="A84" s="1375"/>
      <c r="B84" s="34" t="s">
        <v>20</v>
      </c>
      <c r="C84" s="1615" t="s">
        <v>2644</v>
      </c>
      <c r="D84" s="1616"/>
      <c r="E84" s="1616"/>
      <c r="F84" s="1616"/>
      <c r="G84" s="1375"/>
      <c r="H84" s="1375"/>
      <c r="I84" s="1375"/>
      <c r="J84" s="1375"/>
    </row>
    <row r="85" spans="1:10" ht="18" customHeight="1" x14ac:dyDescent="0.25">
      <c r="A85" s="1375"/>
      <c r="B85" s="34" t="s">
        <v>21</v>
      </c>
      <c r="C85" s="1615" t="s">
        <v>542</v>
      </c>
      <c r="D85" s="1616"/>
      <c r="E85" s="1616"/>
      <c r="F85" s="1616"/>
      <c r="G85" s="1375"/>
      <c r="H85" s="1375"/>
      <c r="I85" s="1375"/>
      <c r="J85" s="1375"/>
    </row>
    <row r="86" spans="1:10" ht="15" customHeight="1" x14ac:dyDescent="0.25">
      <c r="A86" s="1375"/>
      <c r="B86" s="1376"/>
      <c r="C86" s="36">
        <v>2023</v>
      </c>
      <c r="D86" s="36">
        <v>2024</v>
      </c>
      <c r="E86" s="36">
        <v>2025</v>
      </c>
      <c r="F86" s="36">
        <v>2026</v>
      </c>
      <c r="G86" s="1375"/>
      <c r="H86" s="1375"/>
      <c r="I86" s="1375"/>
      <c r="J86" s="1375"/>
    </row>
    <row r="87" spans="1:10" ht="15" customHeight="1" x14ac:dyDescent="0.25">
      <c r="A87" s="1375"/>
      <c r="B87" s="1377"/>
      <c r="C87" s="38" t="s">
        <v>22</v>
      </c>
      <c r="D87" s="38" t="s">
        <v>23</v>
      </c>
      <c r="E87" s="38" t="s">
        <v>23</v>
      </c>
      <c r="F87" s="38" t="s">
        <v>23</v>
      </c>
      <c r="G87" s="1375"/>
      <c r="H87" s="1375"/>
      <c r="I87" s="1375"/>
      <c r="J87" s="1375"/>
    </row>
    <row r="88" spans="1:10" ht="14.1" customHeight="1" x14ac:dyDescent="0.25">
      <c r="A88" s="1375"/>
      <c r="B88" s="27" t="s">
        <v>33</v>
      </c>
      <c r="C88" s="31" t="s">
        <v>2645</v>
      </c>
      <c r="D88" s="31" t="s">
        <v>2646</v>
      </c>
      <c r="E88" s="31" t="s">
        <v>2646</v>
      </c>
      <c r="F88" s="31" t="s">
        <v>2646</v>
      </c>
      <c r="G88" s="1375"/>
      <c r="H88" s="1375"/>
      <c r="I88" s="1375"/>
      <c r="J88" s="1375"/>
    </row>
    <row r="89" spans="1:10" ht="14.1" customHeight="1" x14ac:dyDescent="0.25">
      <c r="A89" s="1375"/>
      <c r="B89" s="27" t="s">
        <v>35</v>
      </c>
      <c r="C89" s="31" t="s">
        <v>1495</v>
      </c>
      <c r="D89" s="31" t="s">
        <v>1495</v>
      </c>
      <c r="E89" s="31" t="s">
        <v>1495</v>
      </c>
      <c r="F89" s="31" t="s">
        <v>1495</v>
      </c>
      <c r="G89" s="1375"/>
      <c r="H89" s="1375"/>
      <c r="I89" s="1375"/>
      <c r="J89" s="1375"/>
    </row>
    <row r="90" spans="1:10" ht="14.1" customHeight="1" x14ac:dyDescent="0.25">
      <c r="A90" s="1375"/>
      <c r="B90" s="27" t="s">
        <v>40</v>
      </c>
      <c r="C90" s="31" t="s">
        <v>2647</v>
      </c>
      <c r="D90" s="31" t="s">
        <v>2648</v>
      </c>
      <c r="E90" s="31" t="s">
        <v>2648</v>
      </c>
      <c r="F90" s="31" t="s">
        <v>2648</v>
      </c>
      <c r="G90" s="1375"/>
      <c r="H90" s="1375"/>
      <c r="I90" s="1375"/>
      <c r="J90" s="1375"/>
    </row>
    <row r="91" spans="1:10" ht="14.1" customHeight="1" x14ac:dyDescent="0.25">
      <c r="A91" s="1375"/>
      <c r="B91" s="27" t="s">
        <v>41</v>
      </c>
      <c r="C91" s="31" t="s">
        <v>18</v>
      </c>
      <c r="D91" s="31" t="s">
        <v>2649</v>
      </c>
      <c r="E91" s="31" t="s">
        <v>42</v>
      </c>
      <c r="F91" s="31" t="s">
        <v>42</v>
      </c>
      <c r="G91" s="1375"/>
      <c r="H91" s="1375"/>
      <c r="I91" s="1375"/>
      <c r="J91" s="1375"/>
    </row>
    <row r="92" spans="1:10" ht="14.1" customHeight="1" x14ac:dyDescent="0.25">
      <c r="A92" s="1375"/>
      <c r="B92" s="27" t="s">
        <v>43</v>
      </c>
      <c r="C92" s="31" t="s">
        <v>18</v>
      </c>
      <c r="D92" s="31" t="s">
        <v>42</v>
      </c>
      <c r="E92" s="31" t="s">
        <v>42</v>
      </c>
      <c r="F92" s="31" t="s">
        <v>42</v>
      </c>
      <c r="G92" s="1375"/>
      <c r="H92" s="1375"/>
      <c r="I92" s="1375"/>
      <c r="J92" s="1375"/>
    </row>
    <row r="93" spans="1:10" ht="14.1" customHeight="1" x14ac:dyDescent="0.25">
      <c r="A93" s="1375"/>
      <c r="B93" s="27" t="s">
        <v>47</v>
      </c>
      <c r="C93" s="31" t="s">
        <v>18</v>
      </c>
      <c r="D93" s="31" t="s">
        <v>2650</v>
      </c>
      <c r="E93" s="31" t="s">
        <v>42</v>
      </c>
      <c r="F93" s="31" t="s">
        <v>42</v>
      </c>
      <c r="G93" s="1375"/>
      <c r="H93" s="1375"/>
      <c r="I93" s="1375"/>
      <c r="J93" s="1375"/>
    </row>
    <row r="94" spans="1:10" ht="14.1" customHeight="1" x14ac:dyDescent="0.25">
      <c r="A94" s="1375"/>
      <c r="B94" s="1617" t="s">
        <v>24</v>
      </c>
      <c r="C94" s="1618"/>
      <c r="D94" s="1618"/>
      <c r="E94" s="1618"/>
      <c r="F94" s="1618"/>
      <c r="G94" s="1375"/>
      <c r="H94" s="1375"/>
      <c r="I94" s="1375"/>
      <c r="J94" s="1375"/>
    </row>
    <row r="95" spans="1:10" ht="14.1" customHeight="1" x14ac:dyDescent="0.25">
      <c r="A95" s="1375"/>
      <c r="B95" s="1376"/>
      <c r="C95" s="36">
        <v>2023</v>
      </c>
      <c r="D95" s="36">
        <v>2024</v>
      </c>
      <c r="E95" s="36">
        <v>2025</v>
      </c>
      <c r="F95" s="36">
        <v>2026</v>
      </c>
      <c r="G95" s="1375"/>
      <c r="H95" s="1375"/>
      <c r="I95" s="1375"/>
      <c r="J95" s="1375"/>
    </row>
    <row r="96" spans="1:10" ht="14.1" customHeight="1" x14ac:dyDescent="0.25">
      <c r="A96" s="1375"/>
      <c r="B96" s="1377"/>
      <c r="C96" s="38" t="s">
        <v>22</v>
      </c>
      <c r="D96" s="38" t="s">
        <v>23</v>
      </c>
      <c r="E96" s="38" t="s">
        <v>23</v>
      </c>
      <c r="F96" s="38" t="s">
        <v>23</v>
      </c>
      <c r="G96" s="1375"/>
      <c r="H96" s="1375"/>
      <c r="I96" s="1375"/>
      <c r="J96" s="1375"/>
    </row>
    <row r="97" spans="1:10" ht="14.1" customHeight="1" x14ac:dyDescent="0.25">
      <c r="A97" s="1375"/>
      <c r="B97" s="39" t="s">
        <v>48</v>
      </c>
      <c r="C97" s="40">
        <v>0</v>
      </c>
      <c r="D97" s="40">
        <v>0</v>
      </c>
      <c r="E97" s="40">
        <v>0</v>
      </c>
      <c r="F97" s="40">
        <v>0</v>
      </c>
      <c r="G97" s="1375"/>
      <c r="H97" s="1375"/>
      <c r="I97" s="1375"/>
      <c r="J97" s="1375"/>
    </row>
    <row r="98" spans="1:10" ht="14.1" customHeight="1" x14ac:dyDescent="0.25">
      <c r="A98" s="1375"/>
      <c r="B98" s="39" t="s">
        <v>49</v>
      </c>
      <c r="C98" s="40">
        <v>0</v>
      </c>
      <c r="D98" s="40">
        <v>0</v>
      </c>
      <c r="E98" s="40">
        <v>0</v>
      </c>
      <c r="F98" s="40">
        <v>0</v>
      </c>
      <c r="G98" s="1375"/>
      <c r="H98" s="1375"/>
      <c r="I98" s="1375"/>
      <c r="J98" s="1375"/>
    </row>
    <row r="99" spans="1:10" ht="14.1" customHeight="1" x14ac:dyDescent="0.25">
      <c r="A99" s="1375"/>
      <c r="B99" s="39" t="s">
        <v>50</v>
      </c>
      <c r="C99" s="40">
        <v>0</v>
      </c>
      <c r="D99" s="40">
        <v>0</v>
      </c>
      <c r="E99" s="40">
        <v>0</v>
      </c>
      <c r="F99" s="40">
        <v>0</v>
      </c>
      <c r="G99" s="1375"/>
      <c r="H99" s="1375"/>
      <c r="I99" s="1375"/>
      <c r="J99" s="1375"/>
    </row>
    <row r="100" spans="1:10" ht="14.1" customHeight="1" x14ac:dyDescent="0.25">
      <c r="A100" s="1375"/>
      <c r="B100" s="39" t="s">
        <v>51</v>
      </c>
      <c r="C100" s="40">
        <v>0</v>
      </c>
      <c r="D100" s="40">
        <v>0</v>
      </c>
      <c r="E100" s="40">
        <v>0</v>
      </c>
      <c r="F100" s="40">
        <v>0</v>
      </c>
      <c r="G100" s="1375"/>
      <c r="H100" s="1375"/>
      <c r="I100" s="1375"/>
      <c r="J100" s="1375"/>
    </row>
    <row r="101" spans="1:10" ht="14.1" customHeight="1" x14ac:dyDescent="0.25">
      <c r="A101" s="1375"/>
      <c r="B101" s="39" t="s">
        <v>49</v>
      </c>
      <c r="C101" s="40">
        <v>0</v>
      </c>
      <c r="D101" s="40">
        <v>0</v>
      </c>
      <c r="E101" s="40">
        <v>0</v>
      </c>
      <c r="F101" s="40">
        <v>0</v>
      </c>
      <c r="G101" s="1375"/>
      <c r="H101" s="1375"/>
      <c r="I101" s="1375"/>
      <c r="J101" s="1375"/>
    </row>
    <row r="102" spans="1:10" ht="14.1" customHeight="1" x14ac:dyDescent="0.25">
      <c r="A102" s="1375"/>
      <c r="B102" s="39" t="s">
        <v>50</v>
      </c>
      <c r="C102" s="40">
        <v>0</v>
      </c>
      <c r="D102" s="40">
        <v>0</v>
      </c>
      <c r="E102" s="40">
        <v>0</v>
      </c>
      <c r="F102" s="40">
        <v>0</v>
      </c>
      <c r="G102" s="1375"/>
      <c r="H102" s="1375"/>
      <c r="I102" s="1375"/>
      <c r="J102" s="1375"/>
    </row>
    <row r="103" spans="1:10" ht="14.1" customHeight="1" x14ac:dyDescent="0.25">
      <c r="A103" s="1375"/>
      <c r="B103" s="39" t="s">
        <v>52</v>
      </c>
      <c r="C103" s="40">
        <v>0</v>
      </c>
      <c r="D103" s="40">
        <v>5000000</v>
      </c>
      <c r="E103" s="40">
        <v>5000000</v>
      </c>
      <c r="F103" s="40">
        <v>5000000</v>
      </c>
      <c r="G103" s="1375"/>
      <c r="H103" s="1375"/>
      <c r="I103" s="1375"/>
      <c r="J103" s="1375"/>
    </row>
    <row r="104" spans="1:10" ht="14.1" customHeight="1" x14ac:dyDescent="0.25">
      <c r="A104" s="1375"/>
      <c r="B104" s="39" t="s">
        <v>49</v>
      </c>
      <c r="C104" s="40">
        <v>0</v>
      </c>
      <c r="D104" s="40">
        <v>5000000</v>
      </c>
      <c r="E104" s="40">
        <v>5000000</v>
      </c>
      <c r="F104" s="40">
        <v>5000000</v>
      </c>
      <c r="G104" s="1375"/>
      <c r="H104" s="1375"/>
      <c r="I104" s="1375"/>
      <c r="J104" s="1375"/>
    </row>
    <row r="105" spans="1:10" ht="14.1" customHeight="1" x14ac:dyDescent="0.25">
      <c r="A105" s="1375"/>
      <c r="B105" s="39" t="s">
        <v>50</v>
      </c>
      <c r="C105" s="40">
        <v>0</v>
      </c>
      <c r="D105" s="40">
        <v>0</v>
      </c>
      <c r="E105" s="40">
        <v>0</v>
      </c>
      <c r="F105" s="40">
        <v>0</v>
      </c>
      <c r="G105" s="1375"/>
      <c r="H105" s="1375"/>
      <c r="I105" s="1375"/>
      <c r="J105" s="1375"/>
    </row>
    <row r="106" spans="1:10" ht="14.1" customHeight="1" x14ac:dyDescent="0.25">
      <c r="A106" s="1375"/>
      <c r="B106" s="39" t="s">
        <v>53</v>
      </c>
      <c r="C106" s="40">
        <v>0</v>
      </c>
      <c r="D106" s="40">
        <v>0</v>
      </c>
      <c r="E106" s="40">
        <v>0</v>
      </c>
      <c r="F106" s="40">
        <v>0</v>
      </c>
      <c r="G106" s="1375"/>
      <c r="H106" s="1375"/>
      <c r="I106" s="1375"/>
      <c r="J106" s="1375"/>
    </row>
    <row r="107" spans="1:10" ht="14.1" customHeight="1" x14ac:dyDescent="0.25">
      <c r="A107" s="1375"/>
      <c r="B107" s="39" t="s">
        <v>49</v>
      </c>
      <c r="C107" s="40">
        <v>0</v>
      </c>
      <c r="D107" s="40">
        <v>0</v>
      </c>
      <c r="E107" s="40">
        <v>0</v>
      </c>
      <c r="F107" s="40">
        <v>0</v>
      </c>
      <c r="G107" s="1375"/>
      <c r="H107" s="1375"/>
      <c r="I107" s="1375"/>
      <c r="J107" s="1375"/>
    </row>
    <row r="108" spans="1:10" ht="14.1" customHeight="1" x14ac:dyDescent="0.25">
      <c r="A108" s="1375"/>
      <c r="B108" s="39" t="s">
        <v>50</v>
      </c>
      <c r="C108" s="40">
        <v>0</v>
      </c>
      <c r="D108" s="40">
        <v>0</v>
      </c>
      <c r="E108" s="40">
        <v>0</v>
      </c>
      <c r="F108" s="40">
        <v>0</v>
      </c>
      <c r="G108" s="1375"/>
      <c r="H108" s="1375"/>
      <c r="I108" s="1375"/>
      <c r="J108" s="1375"/>
    </row>
    <row r="109" spans="1:10" ht="14.1" customHeight="1" x14ac:dyDescent="0.25">
      <c r="A109" s="1375"/>
      <c r="B109" s="39" t="s">
        <v>54</v>
      </c>
      <c r="C109" s="40">
        <v>0</v>
      </c>
      <c r="D109" s="40">
        <v>0</v>
      </c>
      <c r="E109" s="40">
        <v>0</v>
      </c>
      <c r="F109" s="40">
        <v>0</v>
      </c>
      <c r="G109" s="1375"/>
      <c r="H109" s="1375"/>
      <c r="I109" s="1375"/>
      <c r="J109" s="1375"/>
    </row>
    <row r="110" spans="1:10" ht="14.1" customHeight="1" x14ac:dyDescent="0.25">
      <c r="A110" s="1375"/>
      <c r="B110" s="39" t="s">
        <v>49</v>
      </c>
      <c r="C110" s="40">
        <v>0</v>
      </c>
      <c r="D110" s="40">
        <v>0</v>
      </c>
      <c r="E110" s="40">
        <v>0</v>
      </c>
      <c r="F110" s="40">
        <v>0</v>
      </c>
      <c r="G110" s="1375"/>
      <c r="H110" s="1375"/>
      <c r="I110" s="1375"/>
      <c r="J110" s="1375"/>
    </row>
    <row r="111" spans="1:10" ht="14.1" customHeight="1" x14ac:dyDescent="0.25">
      <c r="A111" s="1375"/>
      <c r="B111" s="39" t="s">
        <v>50</v>
      </c>
      <c r="C111" s="40">
        <v>0</v>
      </c>
      <c r="D111" s="40">
        <v>0</v>
      </c>
      <c r="E111" s="40">
        <v>0</v>
      </c>
      <c r="F111" s="40">
        <v>0</v>
      </c>
      <c r="G111" s="1375"/>
      <c r="H111" s="1375"/>
      <c r="I111" s="1375"/>
      <c r="J111" s="1375"/>
    </row>
    <row r="112" spans="1:10" ht="14.1" customHeight="1" x14ac:dyDescent="0.25">
      <c r="A112" s="1375"/>
      <c r="B112" s="39" t="s">
        <v>55</v>
      </c>
      <c r="C112" s="40">
        <v>0</v>
      </c>
      <c r="D112" s="40">
        <v>0</v>
      </c>
      <c r="E112" s="40">
        <v>0</v>
      </c>
      <c r="F112" s="40">
        <v>0</v>
      </c>
      <c r="G112" s="1375"/>
      <c r="H112" s="1375"/>
      <c r="I112" s="1375"/>
      <c r="J112" s="1375"/>
    </row>
    <row r="113" spans="1:10" ht="14.1" customHeight="1" x14ac:dyDescent="0.25">
      <c r="A113" s="1375"/>
      <c r="B113" s="39" t="s">
        <v>49</v>
      </c>
      <c r="C113" s="40">
        <v>0</v>
      </c>
      <c r="D113" s="40">
        <v>0</v>
      </c>
      <c r="E113" s="40">
        <v>0</v>
      </c>
      <c r="F113" s="40">
        <v>0</v>
      </c>
      <c r="G113" s="1375"/>
      <c r="H113" s="1375"/>
      <c r="I113" s="1375"/>
      <c r="J113" s="1375"/>
    </row>
    <row r="114" spans="1:10" ht="14.1" customHeight="1" x14ac:dyDescent="0.25">
      <c r="A114" s="1375"/>
      <c r="B114" s="39" t="s">
        <v>50</v>
      </c>
      <c r="C114" s="40">
        <v>0</v>
      </c>
      <c r="D114" s="40">
        <v>0</v>
      </c>
      <c r="E114" s="40">
        <v>0</v>
      </c>
      <c r="F114" s="40">
        <v>0</v>
      </c>
      <c r="G114" s="1375"/>
      <c r="H114" s="1375"/>
      <c r="I114" s="1375"/>
      <c r="J114" s="1375"/>
    </row>
    <row r="115" spans="1:10" ht="14.1" customHeight="1" x14ac:dyDescent="0.25">
      <c r="A115" s="1375"/>
      <c r="B115" s="39" t="s">
        <v>56</v>
      </c>
      <c r="C115" s="40">
        <v>0</v>
      </c>
      <c r="D115" s="40">
        <v>0</v>
      </c>
      <c r="E115" s="40">
        <v>0</v>
      </c>
      <c r="F115" s="40">
        <v>0</v>
      </c>
      <c r="G115" s="1375"/>
      <c r="H115" s="1375"/>
      <c r="I115" s="1375"/>
      <c r="J115" s="1375"/>
    </row>
    <row r="116" spans="1:10" ht="14.1" customHeight="1" x14ac:dyDescent="0.25">
      <c r="A116" s="1375"/>
      <c r="B116" s="39" t="s">
        <v>49</v>
      </c>
      <c r="C116" s="40">
        <v>0</v>
      </c>
      <c r="D116" s="40">
        <v>0</v>
      </c>
      <c r="E116" s="40">
        <v>0</v>
      </c>
      <c r="F116" s="40">
        <v>0</v>
      </c>
      <c r="G116" s="1375"/>
      <c r="H116" s="1375"/>
      <c r="I116" s="1375"/>
      <c r="J116" s="1375"/>
    </row>
    <row r="117" spans="1:10" ht="14.1" customHeight="1" x14ac:dyDescent="0.25">
      <c r="A117" s="1375"/>
      <c r="B117" s="39" t="s">
        <v>50</v>
      </c>
      <c r="C117" s="40">
        <v>0</v>
      </c>
      <c r="D117" s="40">
        <v>0</v>
      </c>
      <c r="E117" s="40">
        <v>0</v>
      </c>
      <c r="F117" s="40">
        <v>0</v>
      </c>
      <c r="G117" s="1375"/>
      <c r="H117" s="1375"/>
      <c r="I117" s="1375"/>
      <c r="J117" s="1375"/>
    </row>
    <row r="118" spans="1:10" ht="14.1" customHeight="1" x14ac:dyDescent="0.25">
      <c r="A118" s="1375"/>
      <c r="B118" s="39" t="s">
        <v>57</v>
      </c>
      <c r="C118" s="40">
        <v>0</v>
      </c>
      <c r="D118" s="40">
        <v>0</v>
      </c>
      <c r="E118" s="40">
        <v>0</v>
      </c>
      <c r="F118" s="40">
        <v>0</v>
      </c>
      <c r="G118" s="1375"/>
      <c r="H118" s="1375"/>
      <c r="I118" s="1375"/>
      <c r="J118" s="1375"/>
    </row>
    <row r="119" spans="1:10" ht="14.1" customHeight="1" x14ac:dyDescent="0.25">
      <c r="A119" s="1375"/>
      <c r="B119" s="39" t="s">
        <v>49</v>
      </c>
      <c r="C119" s="40">
        <v>0</v>
      </c>
      <c r="D119" s="40">
        <v>0</v>
      </c>
      <c r="E119" s="40">
        <v>0</v>
      </c>
      <c r="F119" s="40">
        <v>0</v>
      </c>
      <c r="G119" s="1375"/>
      <c r="H119" s="1375"/>
      <c r="I119" s="1375"/>
      <c r="J119" s="1375"/>
    </row>
    <row r="120" spans="1:10" ht="14.1" customHeight="1" x14ac:dyDescent="0.25">
      <c r="A120" s="1375"/>
      <c r="B120" s="39" t="s">
        <v>58</v>
      </c>
      <c r="C120" s="40">
        <v>0</v>
      </c>
      <c r="D120" s="40">
        <v>0</v>
      </c>
      <c r="E120" s="40">
        <v>0</v>
      </c>
      <c r="F120" s="40">
        <v>0</v>
      </c>
      <c r="G120" s="1375"/>
      <c r="H120" s="1375"/>
      <c r="I120" s="1375"/>
      <c r="J120" s="1375"/>
    </row>
    <row r="121" spans="1:10" ht="14.1" customHeight="1" x14ac:dyDescent="0.25">
      <c r="A121" s="1375"/>
      <c r="B121" s="39" t="s">
        <v>59</v>
      </c>
      <c r="C121" s="40">
        <v>0</v>
      </c>
      <c r="D121" s="40">
        <v>0</v>
      </c>
      <c r="E121" s="40">
        <v>0</v>
      </c>
      <c r="F121" s="40">
        <v>0</v>
      </c>
      <c r="G121" s="1375"/>
      <c r="H121" s="1375"/>
      <c r="I121" s="1375"/>
      <c r="J121" s="1375"/>
    </row>
    <row r="122" spans="1:10" ht="14.1" customHeight="1" x14ac:dyDescent="0.25">
      <c r="A122" s="1375"/>
      <c r="B122" s="39" t="s">
        <v>60</v>
      </c>
      <c r="C122" s="40">
        <v>0</v>
      </c>
      <c r="D122" s="40">
        <v>0</v>
      </c>
      <c r="E122" s="40">
        <v>0</v>
      </c>
      <c r="F122" s="40">
        <v>0</v>
      </c>
      <c r="G122" s="1375"/>
      <c r="H122" s="1375"/>
      <c r="I122" s="1375"/>
      <c r="J122" s="1375"/>
    </row>
    <row r="123" spans="1:10" ht="14.1" customHeight="1" x14ac:dyDescent="0.25">
      <c r="A123" s="1375"/>
      <c r="B123" s="39" t="s">
        <v>61</v>
      </c>
      <c r="C123" s="40">
        <v>0</v>
      </c>
      <c r="D123" s="40">
        <v>0</v>
      </c>
      <c r="E123" s="40">
        <v>0</v>
      </c>
      <c r="F123" s="40">
        <v>0</v>
      </c>
      <c r="G123" s="1375"/>
      <c r="H123" s="1375"/>
      <c r="I123" s="1375"/>
      <c r="J123" s="1375"/>
    </row>
    <row r="124" spans="1:10" ht="14.1" customHeight="1" x14ac:dyDescent="0.25">
      <c r="A124" s="1375"/>
      <c r="B124" s="39" t="s">
        <v>62</v>
      </c>
      <c r="C124" s="40">
        <v>0</v>
      </c>
      <c r="D124" s="40">
        <v>0</v>
      </c>
      <c r="E124" s="40">
        <v>0</v>
      </c>
      <c r="F124" s="40">
        <v>0</v>
      </c>
      <c r="G124" s="1375"/>
      <c r="H124" s="1375"/>
      <c r="I124" s="1375"/>
      <c r="J124" s="1375"/>
    </row>
    <row r="125" spans="1:10" ht="14.1" customHeight="1" x14ac:dyDescent="0.25">
      <c r="A125" s="1375"/>
      <c r="B125" s="39" t="s">
        <v>49</v>
      </c>
      <c r="C125" s="40">
        <v>0</v>
      </c>
      <c r="D125" s="40">
        <v>0</v>
      </c>
      <c r="E125" s="40">
        <v>0</v>
      </c>
      <c r="F125" s="40">
        <v>0</v>
      </c>
      <c r="G125" s="1375"/>
      <c r="H125" s="1375"/>
      <c r="I125" s="1375"/>
      <c r="J125" s="1375"/>
    </row>
    <row r="126" spans="1:10" ht="14.1" customHeight="1" x14ac:dyDescent="0.25">
      <c r="A126" s="1375"/>
      <c r="B126" s="39" t="s">
        <v>58</v>
      </c>
      <c r="C126" s="40">
        <v>0</v>
      </c>
      <c r="D126" s="40">
        <v>0</v>
      </c>
      <c r="E126" s="40">
        <v>0</v>
      </c>
      <c r="F126" s="40">
        <v>0</v>
      </c>
      <c r="G126" s="1375"/>
      <c r="H126" s="1375"/>
      <c r="I126" s="1375"/>
      <c r="J126" s="1375"/>
    </row>
    <row r="127" spans="1:10" ht="14.1" customHeight="1" x14ac:dyDescent="0.25">
      <c r="A127" s="1375"/>
      <c r="B127" s="39" t="s">
        <v>59</v>
      </c>
      <c r="C127" s="40">
        <v>0</v>
      </c>
      <c r="D127" s="40">
        <v>0</v>
      </c>
      <c r="E127" s="40">
        <v>0</v>
      </c>
      <c r="F127" s="40">
        <v>0</v>
      </c>
      <c r="G127" s="1375"/>
      <c r="H127" s="1375"/>
      <c r="I127" s="1375"/>
      <c r="J127" s="1375"/>
    </row>
    <row r="128" spans="1:10" ht="14.1" customHeight="1" x14ac:dyDescent="0.25">
      <c r="A128" s="1375"/>
      <c r="B128" s="39" t="s">
        <v>60</v>
      </c>
      <c r="C128" s="40">
        <v>0</v>
      </c>
      <c r="D128" s="40">
        <v>0</v>
      </c>
      <c r="E128" s="40">
        <v>0</v>
      </c>
      <c r="F128" s="40">
        <v>0</v>
      </c>
      <c r="G128" s="1375"/>
      <c r="H128" s="1375"/>
      <c r="I128" s="1375"/>
      <c r="J128" s="1375"/>
    </row>
    <row r="129" spans="1:10" ht="14.1" customHeight="1" x14ac:dyDescent="0.25">
      <c r="A129" s="1375"/>
      <c r="B129" s="39" t="s">
        <v>61</v>
      </c>
      <c r="C129" s="40">
        <v>0</v>
      </c>
      <c r="D129" s="40">
        <v>0</v>
      </c>
      <c r="E129" s="40">
        <v>0</v>
      </c>
      <c r="F129" s="40">
        <v>0</v>
      </c>
      <c r="G129" s="1375"/>
      <c r="H129" s="1375"/>
      <c r="I129" s="1375"/>
      <c r="J129" s="1375"/>
    </row>
    <row r="130" spans="1:10" ht="14.1" customHeight="1" x14ac:dyDescent="0.25">
      <c r="A130" s="1375"/>
      <c r="B130" s="39" t="s">
        <v>63</v>
      </c>
      <c r="C130" s="40">
        <v>0</v>
      </c>
      <c r="D130" s="40">
        <v>0</v>
      </c>
      <c r="E130" s="40">
        <v>0</v>
      </c>
      <c r="F130" s="40">
        <v>0</v>
      </c>
      <c r="G130" s="1375"/>
      <c r="H130" s="1375"/>
      <c r="I130" s="1375"/>
      <c r="J130" s="1375"/>
    </row>
    <row r="131" spans="1:10" ht="14.1" customHeight="1" x14ac:dyDescent="0.25">
      <c r="A131" s="1375"/>
      <c r="B131" s="39" t="s">
        <v>49</v>
      </c>
      <c r="C131" s="40">
        <v>0</v>
      </c>
      <c r="D131" s="40">
        <v>0</v>
      </c>
      <c r="E131" s="40">
        <v>0</v>
      </c>
      <c r="F131" s="40">
        <v>0</v>
      </c>
      <c r="G131" s="1375"/>
      <c r="H131" s="1375"/>
      <c r="I131" s="1375"/>
      <c r="J131" s="1375"/>
    </row>
    <row r="132" spans="1:10" ht="14.1" customHeight="1" x14ac:dyDescent="0.25">
      <c r="A132" s="1375"/>
      <c r="B132" s="39" t="s">
        <v>58</v>
      </c>
      <c r="C132" s="40">
        <v>0</v>
      </c>
      <c r="D132" s="40">
        <v>0</v>
      </c>
      <c r="E132" s="40">
        <v>0</v>
      </c>
      <c r="F132" s="40">
        <v>0</v>
      </c>
      <c r="G132" s="1375"/>
      <c r="H132" s="1375"/>
      <c r="I132" s="1375"/>
      <c r="J132" s="1375"/>
    </row>
    <row r="133" spans="1:10" ht="14.1" customHeight="1" x14ac:dyDescent="0.25">
      <c r="A133" s="1375"/>
      <c r="B133" s="39" t="s">
        <v>59</v>
      </c>
      <c r="C133" s="40">
        <v>0</v>
      </c>
      <c r="D133" s="40">
        <v>0</v>
      </c>
      <c r="E133" s="40">
        <v>0</v>
      </c>
      <c r="F133" s="40">
        <v>0</v>
      </c>
      <c r="G133" s="1375"/>
      <c r="H133" s="1375"/>
      <c r="I133" s="1375"/>
      <c r="J133" s="1375"/>
    </row>
    <row r="134" spans="1:10" ht="14.1" customHeight="1" x14ac:dyDescent="0.25">
      <c r="A134" s="1375"/>
      <c r="B134" s="39" t="s">
        <v>60</v>
      </c>
      <c r="C134" s="40">
        <v>0</v>
      </c>
      <c r="D134" s="40">
        <v>0</v>
      </c>
      <c r="E134" s="40">
        <v>0</v>
      </c>
      <c r="F134" s="40">
        <v>0</v>
      </c>
      <c r="G134" s="1375"/>
      <c r="H134" s="1375"/>
      <c r="I134" s="1375"/>
      <c r="J134" s="1375"/>
    </row>
    <row r="135" spans="1:10" ht="14.1" customHeight="1" x14ac:dyDescent="0.25">
      <c r="A135" s="1375"/>
      <c r="B135" s="39" t="s">
        <v>61</v>
      </c>
      <c r="C135" s="40">
        <v>0</v>
      </c>
      <c r="D135" s="40">
        <v>0</v>
      </c>
      <c r="E135" s="40">
        <v>0</v>
      </c>
      <c r="F135" s="40">
        <v>0</v>
      </c>
      <c r="G135" s="1375"/>
      <c r="H135" s="1375"/>
      <c r="I135" s="1375"/>
      <c r="J135" s="1375"/>
    </row>
    <row r="136" spans="1:10" ht="14.1" customHeight="1" x14ac:dyDescent="0.25">
      <c r="A136" s="1375"/>
      <c r="B136" s="39" t="s">
        <v>64</v>
      </c>
      <c r="C136" s="40">
        <v>0</v>
      </c>
      <c r="D136" s="40">
        <v>0</v>
      </c>
      <c r="E136" s="40">
        <v>0</v>
      </c>
      <c r="F136" s="40">
        <v>0</v>
      </c>
      <c r="G136" s="1375"/>
      <c r="H136" s="1375"/>
      <c r="I136" s="1375"/>
      <c r="J136" s="1375"/>
    </row>
    <row r="137" spans="1:10" ht="14.1" customHeight="1" x14ac:dyDescent="0.25">
      <c r="A137" s="1375"/>
      <c r="B137" s="39" t="s">
        <v>65</v>
      </c>
      <c r="C137" s="40">
        <v>0</v>
      </c>
      <c r="D137" s="40">
        <v>0</v>
      </c>
      <c r="E137" s="40">
        <v>0</v>
      </c>
      <c r="F137" s="40">
        <v>0</v>
      </c>
      <c r="G137" s="1375"/>
      <c r="H137" s="1375"/>
      <c r="I137" s="1375"/>
      <c r="J137" s="1375"/>
    </row>
    <row r="138" spans="1:10" ht="14.1" customHeight="1" x14ac:dyDescent="0.25">
      <c r="A138" s="1375"/>
      <c r="B138" s="41" t="s">
        <v>25</v>
      </c>
      <c r="C138" s="40">
        <v>0</v>
      </c>
      <c r="D138" s="40">
        <v>5000000</v>
      </c>
      <c r="E138" s="40">
        <v>5000000</v>
      </c>
      <c r="F138" s="40">
        <v>5000000</v>
      </c>
      <c r="G138" s="1375"/>
      <c r="H138" s="1375"/>
      <c r="I138" s="1375"/>
      <c r="J138" s="1375"/>
    </row>
    <row r="139" spans="1:10" ht="14.1" customHeight="1" x14ac:dyDescent="0.25">
      <c r="A139" s="1375"/>
      <c r="B139" s="1621" t="s">
        <v>66</v>
      </c>
      <c r="C139" s="1622"/>
      <c r="D139" s="1622"/>
      <c r="E139" s="1622"/>
      <c r="F139" s="1622"/>
      <c r="G139" s="1375"/>
      <c r="H139" s="1375"/>
      <c r="I139" s="1375"/>
      <c r="J139" s="1375"/>
    </row>
    <row r="140" spans="1:10" ht="14.1" customHeight="1" x14ac:dyDescent="0.25">
      <c r="A140" s="1375"/>
      <c r="B140" s="32" t="s">
        <v>2651</v>
      </c>
      <c r="C140" s="1621" t="s">
        <v>353</v>
      </c>
      <c r="D140" s="1622"/>
      <c r="E140" s="1622"/>
      <c r="F140" s="1622"/>
      <c r="G140" s="1375"/>
      <c r="H140" s="1375"/>
      <c r="I140" s="1375"/>
      <c r="J140" s="1375"/>
    </row>
    <row r="141" spans="1:10" ht="14.1" customHeight="1" x14ac:dyDescent="0.25">
      <c r="A141" s="1375"/>
      <c r="B141" s="33" t="s">
        <v>19</v>
      </c>
      <c r="C141" s="1619" t="s">
        <v>2652</v>
      </c>
      <c r="D141" s="1620"/>
      <c r="E141" s="1620"/>
      <c r="F141" s="1620"/>
      <c r="G141" s="1375"/>
      <c r="H141" s="1375"/>
      <c r="I141" s="1375"/>
      <c r="J141" s="1375"/>
    </row>
    <row r="142" spans="1:10" ht="14.1" customHeight="1" x14ac:dyDescent="0.25">
      <c r="A142" s="1375"/>
      <c r="B142" s="34" t="s">
        <v>20</v>
      </c>
      <c r="C142" s="1615" t="s">
        <v>2653</v>
      </c>
      <c r="D142" s="1616"/>
      <c r="E142" s="1616"/>
      <c r="F142" s="1616"/>
      <c r="G142" s="1375"/>
      <c r="H142" s="1375"/>
      <c r="I142" s="1375"/>
      <c r="J142" s="1375"/>
    </row>
    <row r="143" spans="1:10" ht="14.1" customHeight="1" x14ac:dyDescent="0.25">
      <c r="A143" s="1375"/>
      <c r="B143" s="34" t="s">
        <v>21</v>
      </c>
      <c r="C143" s="1615" t="s">
        <v>2654</v>
      </c>
      <c r="D143" s="1616"/>
      <c r="E143" s="1616"/>
      <c r="F143" s="1616"/>
      <c r="G143" s="1375"/>
      <c r="H143" s="1375"/>
      <c r="I143" s="1375"/>
      <c r="J143" s="1375"/>
    </row>
    <row r="144" spans="1:10" ht="15" customHeight="1" x14ac:dyDescent="0.25">
      <c r="A144" s="1375"/>
      <c r="B144" s="1376"/>
      <c r="C144" s="36">
        <v>2023</v>
      </c>
      <c r="D144" s="36">
        <v>2024</v>
      </c>
      <c r="E144" s="36">
        <v>2025</v>
      </c>
      <c r="F144" s="36">
        <v>2026</v>
      </c>
      <c r="G144" s="1375"/>
      <c r="H144" s="1375"/>
      <c r="I144" s="1375"/>
      <c r="J144" s="1375"/>
    </row>
    <row r="145" spans="1:10" ht="15" customHeight="1" x14ac:dyDescent="0.25">
      <c r="A145" s="1375"/>
      <c r="B145" s="1377"/>
      <c r="C145" s="38" t="s">
        <v>22</v>
      </c>
      <c r="D145" s="38" t="s">
        <v>23</v>
      </c>
      <c r="E145" s="38" t="s">
        <v>23</v>
      </c>
      <c r="F145" s="38" t="s">
        <v>23</v>
      </c>
      <c r="G145" s="1375"/>
      <c r="H145" s="1375"/>
      <c r="I145" s="1375"/>
      <c r="J145" s="1375"/>
    </row>
    <row r="146" spans="1:10" ht="14.1" customHeight="1" x14ac:dyDescent="0.25">
      <c r="A146" s="1375"/>
      <c r="B146" s="27" t="s">
        <v>33</v>
      </c>
      <c r="C146" s="31" t="s">
        <v>129</v>
      </c>
      <c r="D146" s="31" t="s">
        <v>129</v>
      </c>
      <c r="E146" s="31" t="s">
        <v>129</v>
      </c>
      <c r="F146" s="31" t="s">
        <v>129</v>
      </c>
      <c r="G146" s="1375"/>
      <c r="H146" s="1375"/>
      <c r="I146" s="1375"/>
      <c r="J146" s="1375"/>
    </row>
    <row r="147" spans="1:10" ht="14.1" customHeight="1" x14ac:dyDescent="0.25">
      <c r="A147" s="1375"/>
      <c r="B147" s="27" t="s">
        <v>35</v>
      </c>
      <c r="C147" s="31" t="s">
        <v>1420</v>
      </c>
      <c r="D147" s="31" t="s">
        <v>1420</v>
      </c>
      <c r="E147" s="31" t="s">
        <v>1420</v>
      </c>
      <c r="F147" s="31" t="s">
        <v>1420</v>
      </c>
      <c r="G147" s="1375"/>
      <c r="H147" s="1375"/>
      <c r="I147" s="1375"/>
      <c r="J147" s="1375"/>
    </row>
    <row r="148" spans="1:10" ht="14.1" customHeight="1" x14ac:dyDescent="0.25">
      <c r="A148" s="1375"/>
      <c r="B148" s="27" t="s">
        <v>40</v>
      </c>
      <c r="C148" s="31" t="s">
        <v>240</v>
      </c>
      <c r="D148" s="31" t="s">
        <v>240</v>
      </c>
      <c r="E148" s="31" t="s">
        <v>240</v>
      </c>
      <c r="F148" s="31" t="s">
        <v>240</v>
      </c>
      <c r="G148" s="1375"/>
      <c r="H148" s="1375"/>
      <c r="I148" s="1375"/>
      <c r="J148" s="1375"/>
    </row>
    <row r="149" spans="1:10" ht="14.1" customHeight="1" x14ac:dyDescent="0.25">
      <c r="A149" s="1375"/>
      <c r="B149" s="27" t="s">
        <v>41</v>
      </c>
      <c r="C149" s="31" t="s">
        <v>18</v>
      </c>
      <c r="D149" s="31" t="s">
        <v>42</v>
      </c>
      <c r="E149" s="31" t="s">
        <v>42</v>
      </c>
      <c r="F149" s="31" t="s">
        <v>42</v>
      </c>
      <c r="G149" s="1375"/>
      <c r="H149" s="1375"/>
      <c r="I149" s="1375"/>
      <c r="J149" s="1375"/>
    </row>
    <row r="150" spans="1:10" ht="14.1" customHeight="1" x14ac:dyDescent="0.25">
      <c r="A150" s="1375"/>
      <c r="B150" s="27" t="s">
        <v>43</v>
      </c>
      <c r="C150" s="31" t="s">
        <v>18</v>
      </c>
      <c r="D150" s="31" t="s">
        <v>42</v>
      </c>
      <c r="E150" s="31" t="s">
        <v>42</v>
      </c>
      <c r="F150" s="31" t="s">
        <v>42</v>
      </c>
      <c r="G150" s="1375"/>
      <c r="H150" s="1375"/>
      <c r="I150" s="1375"/>
      <c r="J150" s="1375"/>
    </row>
    <row r="151" spans="1:10" ht="14.1" customHeight="1" x14ac:dyDescent="0.25">
      <c r="A151" s="1375"/>
      <c r="B151" s="27" t="s">
        <v>47</v>
      </c>
      <c r="C151" s="31" t="s">
        <v>18</v>
      </c>
      <c r="D151" s="31" t="s">
        <v>42</v>
      </c>
      <c r="E151" s="31" t="s">
        <v>42</v>
      </c>
      <c r="F151" s="31" t="s">
        <v>42</v>
      </c>
      <c r="G151" s="1375"/>
      <c r="H151" s="1375"/>
      <c r="I151" s="1375"/>
      <c r="J151" s="1375"/>
    </row>
    <row r="152" spans="1:10" ht="14.1" customHeight="1" x14ac:dyDescent="0.25">
      <c r="A152" s="1375"/>
      <c r="B152" s="1617" t="s">
        <v>24</v>
      </c>
      <c r="C152" s="1618"/>
      <c r="D152" s="1618"/>
      <c r="E152" s="1618"/>
      <c r="F152" s="1618"/>
      <c r="G152" s="1375"/>
      <c r="H152" s="1375"/>
      <c r="I152" s="1375"/>
      <c r="J152" s="1375"/>
    </row>
    <row r="153" spans="1:10" ht="14.1" customHeight="1" x14ac:dyDescent="0.25">
      <c r="A153" s="1375"/>
      <c r="B153" s="1376"/>
      <c r="C153" s="36">
        <v>2023</v>
      </c>
      <c r="D153" s="36">
        <v>2024</v>
      </c>
      <c r="E153" s="36">
        <v>2025</v>
      </c>
      <c r="F153" s="36">
        <v>2026</v>
      </c>
      <c r="G153" s="1375"/>
      <c r="H153" s="1375"/>
      <c r="I153" s="1375"/>
      <c r="J153" s="1375"/>
    </row>
    <row r="154" spans="1:10" ht="14.1" customHeight="1" x14ac:dyDescent="0.25">
      <c r="A154" s="1375"/>
      <c r="B154" s="1377"/>
      <c r="C154" s="38" t="s">
        <v>22</v>
      </c>
      <c r="D154" s="38" t="s">
        <v>23</v>
      </c>
      <c r="E154" s="38" t="s">
        <v>23</v>
      </c>
      <c r="F154" s="38" t="s">
        <v>23</v>
      </c>
      <c r="G154" s="1375"/>
      <c r="H154" s="1375"/>
      <c r="I154" s="1375"/>
      <c r="J154" s="1375"/>
    </row>
    <row r="155" spans="1:10" ht="14.1" customHeight="1" x14ac:dyDescent="0.25">
      <c r="A155" s="1375"/>
      <c r="B155" s="39" t="s">
        <v>48</v>
      </c>
      <c r="C155" s="40">
        <v>0</v>
      </c>
      <c r="D155" s="40">
        <v>0</v>
      </c>
      <c r="E155" s="40">
        <v>0</v>
      </c>
      <c r="F155" s="40">
        <v>0</v>
      </c>
      <c r="G155" s="1375"/>
      <c r="H155" s="1375"/>
      <c r="I155" s="1375"/>
      <c r="J155" s="1375"/>
    </row>
    <row r="156" spans="1:10" ht="14.1" customHeight="1" x14ac:dyDescent="0.25">
      <c r="A156" s="1375"/>
      <c r="B156" s="39" t="s">
        <v>49</v>
      </c>
      <c r="C156" s="40">
        <v>0</v>
      </c>
      <c r="D156" s="40">
        <v>0</v>
      </c>
      <c r="E156" s="40">
        <v>0</v>
      </c>
      <c r="F156" s="40">
        <v>0</v>
      </c>
      <c r="G156" s="1375"/>
      <c r="H156" s="1375"/>
      <c r="I156" s="1375"/>
      <c r="J156" s="1375"/>
    </row>
    <row r="157" spans="1:10" ht="14.1" customHeight="1" x14ac:dyDescent="0.25">
      <c r="A157" s="1375"/>
      <c r="B157" s="39" t="s">
        <v>50</v>
      </c>
      <c r="C157" s="40">
        <v>0</v>
      </c>
      <c r="D157" s="40">
        <v>0</v>
      </c>
      <c r="E157" s="40">
        <v>0</v>
      </c>
      <c r="F157" s="40">
        <v>0</v>
      </c>
      <c r="G157" s="1375"/>
      <c r="H157" s="1375"/>
      <c r="I157" s="1375"/>
      <c r="J157" s="1375"/>
    </row>
    <row r="158" spans="1:10" ht="14.1" customHeight="1" x14ac:dyDescent="0.25">
      <c r="A158" s="1375"/>
      <c r="B158" s="39" t="s">
        <v>51</v>
      </c>
      <c r="C158" s="40">
        <v>0</v>
      </c>
      <c r="D158" s="40">
        <v>0</v>
      </c>
      <c r="E158" s="40">
        <v>0</v>
      </c>
      <c r="F158" s="40">
        <v>0</v>
      </c>
      <c r="G158" s="1375"/>
      <c r="H158" s="1375"/>
      <c r="I158" s="1375"/>
      <c r="J158" s="1375"/>
    </row>
    <row r="159" spans="1:10" ht="14.1" customHeight="1" x14ac:dyDescent="0.25">
      <c r="A159" s="1375"/>
      <c r="B159" s="39" t="s">
        <v>49</v>
      </c>
      <c r="C159" s="40">
        <v>0</v>
      </c>
      <c r="D159" s="40">
        <v>0</v>
      </c>
      <c r="E159" s="40">
        <v>0</v>
      </c>
      <c r="F159" s="40">
        <v>0</v>
      </c>
      <c r="G159" s="1375"/>
      <c r="H159" s="1375"/>
      <c r="I159" s="1375"/>
      <c r="J159" s="1375"/>
    </row>
    <row r="160" spans="1:10" ht="14.1" customHeight="1" x14ac:dyDescent="0.25">
      <c r="A160" s="1375"/>
      <c r="B160" s="39" t="s">
        <v>50</v>
      </c>
      <c r="C160" s="40">
        <v>0</v>
      </c>
      <c r="D160" s="40">
        <v>0</v>
      </c>
      <c r="E160" s="40">
        <v>0</v>
      </c>
      <c r="F160" s="40">
        <v>0</v>
      </c>
      <c r="G160" s="1375"/>
      <c r="H160" s="1375"/>
      <c r="I160" s="1375"/>
      <c r="J160" s="1375"/>
    </row>
    <row r="161" spans="1:10" ht="14.1" customHeight="1" x14ac:dyDescent="0.25">
      <c r="A161" s="1375"/>
      <c r="B161" s="39" t="s">
        <v>52</v>
      </c>
      <c r="C161" s="40">
        <v>0</v>
      </c>
      <c r="D161" s="40">
        <v>0</v>
      </c>
      <c r="E161" s="40">
        <v>0</v>
      </c>
      <c r="F161" s="40">
        <v>0</v>
      </c>
      <c r="G161" s="1375"/>
      <c r="H161" s="1375"/>
      <c r="I161" s="1375"/>
      <c r="J161" s="1375"/>
    </row>
    <row r="162" spans="1:10" ht="14.1" customHeight="1" x14ac:dyDescent="0.25">
      <c r="A162" s="1375"/>
      <c r="B162" s="39" t="s">
        <v>49</v>
      </c>
      <c r="C162" s="40">
        <v>0</v>
      </c>
      <c r="D162" s="40">
        <v>0</v>
      </c>
      <c r="E162" s="40">
        <v>0</v>
      </c>
      <c r="F162" s="40">
        <v>0</v>
      </c>
      <c r="G162" s="1375"/>
      <c r="H162" s="1375"/>
      <c r="I162" s="1375"/>
      <c r="J162" s="1375"/>
    </row>
    <row r="163" spans="1:10" ht="14.1" customHeight="1" x14ac:dyDescent="0.25">
      <c r="A163" s="1375"/>
      <c r="B163" s="39" t="s">
        <v>50</v>
      </c>
      <c r="C163" s="40">
        <v>0</v>
      </c>
      <c r="D163" s="40">
        <v>0</v>
      </c>
      <c r="E163" s="40">
        <v>0</v>
      </c>
      <c r="F163" s="40">
        <v>0</v>
      </c>
      <c r="G163" s="1375"/>
      <c r="H163" s="1375"/>
      <c r="I163" s="1375"/>
      <c r="J163" s="1375"/>
    </row>
    <row r="164" spans="1:10" ht="14.1" customHeight="1" x14ac:dyDescent="0.25">
      <c r="A164" s="1375"/>
      <c r="B164" s="39" t="s">
        <v>53</v>
      </c>
      <c r="C164" s="40">
        <v>0</v>
      </c>
      <c r="D164" s="40">
        <v>0</v>
      </c>
      <c r="E164" s="40">
        <v>0</v>
      </c>
      <c r="F164" s="40">
        <v>0</v>
      </c>
      <c r="G164" s="1375"/>
      <c r="H164" s="1375"/>
      <c r="I164" s="1375"/>
      <c r="J164" s="1375"/>
    </row>
    <row r="165" spans="1:10" ht="14.1" customHeight="1" x14ac:dyDescent="0.25">
      <c r="A165" s="1375"/>
      <c r="B165" s="39" t="s">
        <v>49</v>
      </c>
      <c r="C165" s="40">
        <v>0</v>
      </c>
      <c r="D165" s="40">
        <v>0</v>
      </c>
      <c r="E165" s="40">
        <v>0</v>
      </c>
      <c r="F165" s="40">
        <v>0</v>
      </c>
      <c r="G165" s="1375"/>
      <c r="H165" s="1375"/>
      <c r="I165" s="1375"/>
      <c r="J165" s="1375"/>
    </row>
    <row r="166" spans="1:10" ht="14.1" customHeight="1" x14ac:dyDescent="0.25">
      <c r="A166" s="1375"/>
      <c r="B166" s="39" t="s">
        <v>50</v>
      </c>
      <c r="C166" s="40">
        <v>0</v>
      </c>
      <c r="D166" s="40">
        <v>0</v>
      </c>
      <c r="E166" s="40">
        <v>0</v>
      </c>
      <c r="F166" s="40">
        <v>0</v>
      </c>
      <c r="G166" s="1375"/>
      <c r="H166" s="1375"/>
      <c r="I166" s="1375"/>
      <c r="J166" s="1375"/>
    </row>
    <row r="167" spans="1:10" ht="14.1" customHeight="1" x14ac:dyDescent="0.25">
      <c r="A167" s="1375"/>
      <c r="B167" s="39" t="s">
        <v>54</v>
      </c>
      <c r="C167" s="40">
        <v>0</v>
      </c>
      <c r="D167" s="40">
        <v>0</v>
      </c>
      <c r="E167" s="40">
        <v>0</v>
      </c>
      <c r="F167" s="40">
        <v>0</v>
      </c>
      <c r="G167" s="1375"/>
      <c r="H167" s="1375"/>
      <c r="I167" s="1375"/>
      <c r="J167" s="1375"/>
    </row>
    <row r="168" spans="1:10" ht="14.1" customHeight="1" x14ac:dyDescent="0.25">
      <c r="A168" s="1375"/>
      <c r="B168" s="39" t="s">
        <v>49</v>
      </c>
      <c r="C168" s="40">
        <v>0</v>
      </c>
      <c r="D168" s="40">
        <v>0</v>
      </c>
      <c r="E168" s="40">
        <v>0</v>
      </c>
      <c r="F168" s="40">
        <v>0</v>
      </c>
      <c r="G168" s="1375"/>
      <c r="H168" s="1375"/>
      <c r="I168" s="1375"/>
      <c r="J168" s="1375"/>
    </row>
    <row r="169" spans="1:10" ht="14.1" customHeight="1" x14ac:dyDescent="0.25">
      <c r="A169" s="1375"/>
      <c r="B169" s="39" t="s">
        <v>50</v>
      </c>
      <c r="C169" s="40">
        <v>0</v>
      </c>
      <c r="D169" s="40">
        <v>0</v>
      </c>
      <c r="E169" s="40">
        <v>0</v>
      </c>
      <c r="F169" s="40">
        <v>0</v>
      </c>
      <c r="G169" s="1375"/>
      <c r="H169" s="1375"/>
      <c r="I169" s="1375"/>
      <c r="J169" s="1375"/>
    </row>
    <row r="170" spans="1:10" ht="14.1" customHeight="1" x14ac:dyDescent="0.25">
      <c r="A170" s="1375"/>
      <c r="B170" s="39" t="s">
        <v>55</v>
      </c>
      <c r="C170" s="40">
        <v>0</v>
      </c>
      <c r="D170" s="40">
        <v>0</v>
      </c>
      <c r="E170" s="40">
        <v>0</v>
      </c>
      <c r="F170" s="40">
        <v>0</v>
      </c>
      <c r="G170" s="1375"/>
      <c r="H170" s="1375"/>
      <c r="I170" s="1375"/>
      <c r="J170" s="1375"/>
    </row>
    <row r="171" spans="1:10" ht="14.1" customHeight="1" x14ac:dyDescent="0.25">
      <c r="A171" s="1375"/>
      <c r="B171" s="39" t="s">
        <v>49</v>
      </c>
      <c r="C171" s="40">
        <v>0</v>
      </c>
      <c r="D171" s="40">
        <v>0</v>
      </c>
      <c r="E171" s="40">
        <v>0</v>
      </c>
      <c r="F171" s="40">
        <v>0</v>
      </c>
      <c r="G171" s="1375"/>
      <c r="H171" s="1375"/>
      <c r="I171" s="1375"/>
      <c r="J171" s="1375"/>
    </row>
    <row r="172" spans="1:10" ht="14.1" customHeight="1" x14ac:dyDescent="0.25">
      <c r="A172" s="1375"/>
      <c r="B172" s="39" t="s">
        <v>50</v>
      </c>
      <c r="C172" s="40">
        <v>0</v>
      </c>
      <c r="D172" s="40">
        <v>0</v>
      </c>
      <c r="E172" s="40">
        <v>0</v>
      </c>
      <c r="F172" s="40">
        <v>0</v>
      </c>
      <c r="G172" s="1375"/>
      <c r="H172" s="1375"/>
      <c r="I172" s="1375"/>
      <c r="J172" s="1375"/>
    </row>
    <row r="173" spans="1:10" ht="14.1" customHeight="1" x14ac:dyDescent="0.25">
      <c r="A173" s="1375"/>
      <c r="B173" s="39" t="s">
        <v>56</v>
      </c>
      <c r="C173" s="40">
        <v>0</v>
      </c>
      <c r="D173" s="40">
        <v>0</v>
      </c>
      <c r="E173" s="40">
        <v>0</v>
      </c>
      <c r="F173" s="40">
        <v>0</v>
      </c>
      <c r="G173" s="1375"/>
      <c r="H173" s="1375"/>
      <c r="I173" s="1375"/>
      <c r="J173" s="1375"/>
    </row>
    <row r="174" spans="1:10" ht="14.1" customHeight="1" x14ac:dyDescent="0.25">
      <c r="A174" s="1375"/>
      <c r="B174" s="39" t="s">
        <v>49</v>
      </c>
      <c r="C174" s="40">
        <v>0</v>
      </c>
      <c r="D174" s="40">
        <v>0</v>
      </c>
      <c r="E174" s="40">
        <v>0</v>
      </c>
      <c r="F174" s="40">
        <v>0</v>
      </c>
      <c r="G174" s="1375"/>
      <c r="H174" s="1375"/>
      <c r="I174" s="1375"/>
      <c r="J174" s="1375"/>
    </row>
    <row r="175" spans="1:10" ht="14.1" customHeight="1" x14ac:dyDescent="0.25">
      <c r="A175" s="1375"/>
      <c r="B175" s="39" t="s">
        <v>50</v>
      </c>
      <c r="C175" s="40">
        <v>0</v>
      </c>
      <c r="D175" s="40">
        <v>0</v>
      </c>
      <c r="E175" s="40">
        <v>0</v>
      </c>
      <c r="F175" s="40">
        <v>0</v>
      </c>
      <c r="G175" s="1375"/>
      <c r="H175" s="1375"/>
      <c r="I175" s="1375"/>
      <c r="J175" s="1375"/>
    </row>
    <row r="176" spans="1:10" ht="14.1" customHeight="1" x14ac:dyDescent="0.25">
      <c r="A176" s="1375"/>
      <c r="B176" s="39" t="s">
        <v>57</v>
      </c>
      <c r="C176" s="40">
        <v>0</v>
      </c>
      <c r="D176" s="40">
        <v>0</v>
      </c>
      <c r="E176" s="40">
        <v>0</v>
      </c>
      <c r="F176" s="40">
        <v>0</v>
      </c>
      <c r="G176" s="1375"/>
      <c r="H176" s="1375"/>
      <c r="I176" s="1375"/>
      <c r="J176" s="1375"/>
    </row>
    <row r="177" spans="1:10" ht="14.1" customHeight="1" x14ac:dyDescent="0.25">
      <c r="A177" s="1375"/>
      <c r="B177" s="39" t="s">
        <v>49</v>
      </c>
      <c r="C177" s="40">
        <v>0</v>
      </c>
      <c r="D177" s="40">
        <v>0</v>
      </c>
      <c r="E177" s="40">
        <v>0</v>
      </c>
      <c r="F177" s="40">
        <v>0</v>
      </c>
      <c r="G177" s="1375"/>
      <c r="H177" s="1375"/>
      <c r="I177" s="1375"/>
      <c r="J177" s="1375"/>
    </row>
    <row r="178" spans="1:10" ht="14.1" customHeight="1" x14ac:dyDescent="0.25">
      <c r="A178" s="1375"/>
      <c r="B178" s="39" t="s">
        <v>58</v>
      </c>
      <c r="C178" s="40">
        <v>0</v>
      </c>
      <c r="D178" s="40">
        <v>0</v>
      </c>
      <c r="E178" s="40">
        <v>0</v>
      </c>
      <c r="F178" s="40">
        <v>0</v>
      </c>
      <c r="G178" s="1375"/>
      <c r="H178" s="1375"/>
      <c r="I178" s="1375"/>
      <c r="J178" s="1375"/>
    </row>
    <row r="179" spans="1:10" ht="14.1" customHeight="1" x14ac:dyDescent="0.25">
      <c r="A179" s="1375"/>
      <c r="B179" s="39" t="s">
        <v>59</v>
      </c>
      <c r="C179" s="40">
        <v>0</v>
      </c>
      <c r="D179" s="40">
        <v>0</v>
      </c>
      <c r="E179" s="40">
        <v>0</v>
      </c>
      <c r="F179" s="40">
        <v>0</v>
      </c>
      <c r="G179" s="1375"/>
      <c r="H179" s="1375"/>
      <c r="I179" s="1375"/>
      <c r="J179" s="1375"/>
    </row>
    <row r="180" spans="1:10" ht="14.1" customHeight="1" x14ac:dyDescent="0.25">
      <c r="A180" s="1375"/>
      <c r="B180" s="39" t="s">
        <v>60</v>
      </c>
      <c r="C180" s="40">
        <v>0</v>
      </c>
      <c r="D180" s="40">
        <v>0</v>
      </c>
      <c r="E180" s="40">
        <v>0</v>
      </c>
      <c r="F180" s="40">
        <v>0</v>
      </c>
      <c r="G180" s="1375"/>
      <c r="H180" s="1375"/>
      <c r="I180" s="1375"/>
      <c r="J180" s="1375"/>
    </row>
    <row r="181" spans="1:10" ht="14.1" customHeight="1" x14ac:dyDescent="0.25">
      <c r="A181" s="1375"/>
      <c r="B181" s="39" t="s">
        <v>61</v>
      </c>
      <c r="C181" s="40">
        <v>0</v>
      </c>
      <c r="D181" s="40">
        <v>0</v>
      </c>
      <c r="E181" s="40">
        <v>0</v>
      </c>
      <c r="F181" s="40">
        <v>0</v>
      </c>
      <c r="G181" s="1375"/>
      <c r="H181" s="1375"/>
      <c r="I181" s="1375"/>
      <c r="J181" s="1375"/>
    </row>
    <row r="182" spans="1:10" ht="14.1" customHeight="1" x14ac:dyDescent="0.25">
      <c r="A182" s="1375"/>
      <c r="B182" s="39" t="s">
        <v>62</v>
      </c>
      <c r="C182" s="40">
        <v>0</v>
      </c>
      <c r="D182" s="40">
        <v>600000</v>
      </c>
      <c r="E182" s="40">
        <v>600000</v>
      </c>
      <c r="F182" s="40">
        <v>600000</v>
      </c>
      <c r="G182" s="1375"/>
      <c r="H182" s="1375"/>
      <c r="I182" s="1375"/>
      <c r="J182" s="1375"/>
    </row>
    <row r="183" spans="1:10" ht="14.1" customHeight="1" x14ac:dyDescent="0.25">
      <c r="A183" s="1375"/>
      <c r="B183" s="39" t="s">
        <v>49</v>
      </c>
      <c r="C183" s="40">
        <v>0</v>
      </c>
      <c r="D183" s="40">
        <v>600000</v>
      </c>
      <c r="E183" s="40">
        <v>600000</v>
      </c>
      <c r="F183" s="40">
        <v>600000</v>
      </c>
      <c r="G183" s="1375"/>
      <c r="H183" s="1375"/>
      <c r="I183" s="1375"/>
      <c r="J183" s="1375"/>
    </row>
    <row r="184" spans="1:10" ht="14.1" customHeight="1" x14ac:dyDescent="0.25">
      <c r="A184" s="1375"/>
      <c r="B184" s="39" t="s">
        <v>58</v>
      </c>
      <c r="C184" s="40">
        <v>0</v>
      </c>
      <c r="D184" s="40">
        <v>0</v>
      </c>
      <c r="E184" s="40">
        <v>0</v>
      </c>
      <c r="F184" s="40">
        <v>0</v>
      </c>
      <c r="G184" s="1375"/>
      <c r="H184" s="1375"/>
      <c r="I184" s="1375"/>
      <c r="J184" s="1375"/>
    </row>
    <row r="185" spans="1:10" ht="14.1" customHeight="1" x14ac:dyDescent="0.25">
      <c r="A185" s="1375"/>
      <c r="B185" s="39" t="s">
        <v>59</v>
      </c>
      <c r="C185" s="40">
        <v>0</v>
      </c>
      <c r="D185" s="40">
        <v>0</v>
      </c>
      <c r="E185" s="40">
        <v>0</v>
      </c>
      <c r="F185" s="40">
        <v>0</v>
      </c>
      <c r="G185" s="1375"/>
      <c r="H185" s="1375"/>
      <c r="I185" s="1375"/>
      <c r="J185" s="1375"/>
    </row>
    <row r="186" spans="1:10" ht="14.1" customHeight="1" x14ac:dyDescent="0.25">
      <c r="A186" s="1375"/>
      <c r="B186" s="39" t="s">
        <v>60</v>
      </c>
      <c r="C186" s="40">
        <v>0</v>
      </c>
      <c r="D186" s="40">
        <v>0</v>
      </c>
      <c r="E186" s="40">
        <v>0</v>
      </c>
      <c r="F186" s="40">
        <v>0</v>
      </c>
      <c r="G186" s="1375"/>
      <c r="H186" s="1375"/>
      <c r="I186" s="1375"/>
      <c r="J186" s="1375"/>
    </row>
    <row r="187" spans="1:10" ht="14.1" customHeight="1" x14ac:dyDescent="0.25">
      <c r="A187" s="1375"/>
      <c r="B187" s="39" t="s">
        <v>61</v>
      </c>
      <c r="C187" s="40">
        <v>0</v>
      </c>
      <c r="D187" s="40">
        <v>0</v>
      </c>
      <c r="E187" s="40">
        <v>0</v>
      </c>
      <c r="F187" s="40">
        <v>0</v>
      </c>
      <c r="G187" s="1375"/>
      <c r="H187" s="1375"/>
      <c r="I187" s="1375"/>
      <c r="J187" s="1375"/>
    </row>
    <row r="188" spans="1:10" ht="14.1" customHeight="1" x14ac:dyDescent="0.25">
      <c r="A188" s="1375"/>
      <c r="B188" s="39" t="s">
        <v>63</v>
      </c>
      <c r="C188" s="40">
        <v>0</v>
      </c>
      <c r="D188" s="40">
        <v>0</v>
      </c>
      <c r="E188" s="40">
        <v>0</v>
      </c>
      <c r="F188" s="40">
        <v>0</v>
      </c>
      <c r="G188" s="1375"/>
      <c r="H188" s="1375"/>
      <c r="I188" s="1375"/>
      <c r="J188" s="1375"/>
    </row>
    <row r="189" spans="1:10" ht="14.1" customHeight="1" x14ac:dyDescent="0.25">
      <c r="A189" s="1375"/>
      <c r="B189" s="39" t="s">
        <v>49</v>
      </c>
      <c r="C189" s="40">
        <v>0</v>
      </c>
      <c r="D189" s="40">
        <v>0</v>
      </c>
      <c r="E189" s="40">
        <v>0</v>
      </c>
      <c r="F189" s="40">
        <v>0</v>
      </c>
      <c r="G189" s="1375"/>
      <c r="H189" s="1375"/>
      <c r="I189" s="1375"/>
      <c r="J189" s="1375"/>
    </row>
    <row r="190" spans="1:10" ht="14.1" customHeight="1" x14ac:dyDescent="0.25">
      <c r="A190" s="1375"/>
      <c r="B190" s="39" t="s">
        <v>58</v>
      </c>
      <c r="C190" s="40">
        <v>0</v>
      </c>
      <c r="D190" s="40">
        <v>0</v>
      </c>
      <c r="E190" s="40">
        <v>0</v>
      </c>
      <c r="F190" s="40">
        <v>0</v>
      </c>
      <c r="G190" s="1375"/>
      <c r="H190" s="1375"/>
      <c r="I190" s="1375"/>
      <c r="J190" s="1375"/>
    </row>
    <row r="191" spans="1:10" ht="14.1" customHeight="1" x14ac:dyDescent="0.25">
      <c r="A191" s="1375"/>
      <c r="B191" s="39" t="s">
        <v>59</v>
      </c>
      <c r="C191" s="40">
        <v>0</v>
      </c>
      <c r="D191" s="40">
        <v>0</v>
      </c>
      <c r="E191" s="40">
        <v>0</v>
      </c>
      <c r="F191" s="40">
        <v>0</v>
      </c>
      <c r="G191" s="1375"/>
      <c r="H191" s="1375"/>
      <c r="I191" s="1375"/>
      <c r="J191" s="1375"/>
    </row>
    <row r="192" spans="1:10" ht="14.1" customHeight="1" x14ac:dyDescent="0.25">
      <c r="A192" s="1375"/>
      <c r="B192" s="39" t="s">
        <v>60</v>
      </c>
      <c r="C192" s="40">
        <v>0</v>
      </c>
      <c r="D192" s="40">
        <v>0</v>
      </c>
      <c r="E192" s="40">
        <v>0</v>
      </c>
      <c r="F192" s="40">
        <v>0</v>
      </c>
      <c r="G192" s="1375"/>
      <c r="H192" s="1375"/>
      <c r="I192" s="1375"/>
      <c r="J192" s="1375"/>
    </row>
    <row r="193" spans="1:10" ht="14.1" customHeight="1" x14ac:dyDescent="0.25">
      <c r="A193" s="1375"/>
      <c r="B193" s="39" t="s">
        <v>61</v>
      </c>
      <c r="C193" s="40">
        <v>0</v>
      </c>
      <c r="D193" s="40">
        <v>0</v>
      </c>
      <c r="E193" s="40">
        <v>0</v>
      </c>
      <c r="F193" s="40">
        <v>0</v>
      </c>
      <c r="G193" s="1375"/>
      <c r="H193" s="1375"/>
      <c r="I193" s="1375"/>
      <c r="J193" s="1375"/>
    </row>
    <row r="194" spans="1:10" ht="14.1" customHeight="1" x14ac:dyDescent="0.25">
      <c r="A194" s="1375"/>
      <c r="B194" s="39" t="s">
        <v>64</v>
      </c>
      <c r="C194" s="40">
        <v>0</v>
      </c>
      <c r="D194" s="40">
        <v>0</v>
      </c>
      <c r="E194" s="40">
        <v>0</v>
      </c>
      <c r="F194" s="40">
        <v>0</v>
      </c>
      <c r="G194" s="1375"/>
      <c r="H194" s="1375"/>
      <c r="I194" s="1375"/>
      <c r="J194" s="1375"/>
    </row>
    <row r="195" spans="1:10" ht="14.1" customHeight="1" x14ac:dyDescent="0.25">
      <c r="A195" s="1375"/>
      <c r="B195" s="39" t="s">
        <v>65</v>
      </c>
      <c r="C195" s="40">
        <v>0</v>
      </c>
      <c r="D195" s="40">
        <v>0</v>
      </c>
      <c r="E195" s="40">
        <v>0</v>
      </c>
      <c r="F195" s="40">
        <v>0</v>
      </c>
      <c r="G195" s="1375"/>
      <c r="H195" s="1375"/>
      <c r="I195" s="1375"/>
      <c r="J195" s="1375"/>
    </row>
    <row r="196" spans="1:10" ht="14.1" customHeight="1" x14ac:dyDescent="0.25">
      <c r="A196" s="1375"/>
      <c r="B196" s="41" t="s">
        <v>25</v>
      </c>
      <c r="C196" s="40">
        <v>0</v>
      </c>
      <c r="D196" s="40">
        <v>600000</v>
      </c>
      <c r="E196" s="40">
        <v>600000</v>
      </c>
      <c r="F196" s="40">
        <v>600000</v>
      </c>
      <c r="G196" s="1375"/>
      <c r="H196" s="1375"/>
      <c r="I196" s="1375"/>
      <c r="J196" s="1375"/>
    </row>
    <row r="197" spans="1:10" ht="14.1" customHeight="1" x14ac:dyDescent="0.25">
      <c r="A197" s="1375"/>
      <c r="B197" s="33" t="s">
        <v>19</v>
      </c>
      <c r="C197" s="1619" t="s">
        <v>2655</v>
      </c>
      <c r="D197" s="1620"/>
      <c r="E197" s="1620"/>
      <c r="F197" s="1620"/>
      <c r="G197" s="1375"/>
      <c r="H197" s="1375"/>
      <c r="I197" s="1375"/>
      <c r="J197" s="1375"/>
    </row>
    <row r="198" spans="1:10" ht="14.1" customHeight="1" x14ac:dyDescent="0.25">
      <c r="A198" s="1375"/>
      <c r="B198" s="34" t="s">
        <v>20</v>
      </c>
      <c r="C198" s="1615" t="s">
        <v>2656</v>
      </c>
      <c r="D198" s="1616"/>
      <c r="E198" s="1616"/>
      <c r="F198" s="1616"/>
      <c r="G198" s="1375"/>
      <c r="H198" s="1375"/>
      <c r="I198" s="1375"/>
      <c r="J198" s="1375"/>
    </row>
    <row r="199" spans="1:10" ht="14.1" customHeight="1" x14ac:dyDescent="0.25">
      <c r="A199" s="1375"/>
      <c r="B199" s="34" t="s">
        <v>21</v>
      </c>
      <c r="C199" s="1615" t="s">
        <v>2657</v>
      </c>
      <c r="D199" s="1616"/>
      <c r="E199" s="1616"/>
      <c r="F199" s="1616"/>
      <c r="G199" s="1375"/>
      <c r="H199" s="1375"/>
      <c r="I199" s="1375"/>
      <c r="J199" s="1375"/>
    </row>
    <row r="200" spans="1:10" ht="15" customHeight="1" x14ac:dyDescent="0.25">
      <c r="A200" s="1375"/>
      <c r="B200" s="1376"/>
      <c r="C200" s="36">
        <v>2023</v>
      </c>
      <c r="D200" s="36">
        <v>2024</v>
      </c>
      <c r="E200" s="36">
        <v>2025</v>
      </c>
      <c r="F200" s="36">
        <v>2026</v>
      </c>
      <c r="G200" s="1375"/>
      <c r="H200" s="1375"/>
      <c r="I200" s="1375"/>
      <c r="J200" s="1375"/>
    </row>
    <row r="201" spans="1:10" ht="15" customHeight="1" x14ac:dyDescent="0.25">
      <c r="A201" s="1375"/>
      <c r="B201" s="1377"/>
      <c r="C201" s="38" t="s">
        <v>22</v>
      </c>
      <c r="D201" s="38" t="s">
        <v>23</v>
      </c>
      <c r="E201" s="38" t="s">
        <v>23</v>
      </c>
      <c r="F201" s="38" t="s">
        <v>23</v>
      </c>
      <c r="G201" s="1375"/>
      <c r="H201" s="1375"/>
      <c r="I201" s="1375"/>
      <c r="J201" s="1375"/>
    </row>
    <row r="202" spans="1:10" ht="14.1" customHeight="1" x14ac:dyDescent="0.25">
      <c r="A202" s="1375"/>
      <c r="B202" s="27" t="s">
        <v>33</v>
      </c>
      <c r="C202" s="31" t="s">
        <v>155</v>
      </c>
      <c r="D202" s="31" t="s">
        <v>155</v>
      </c>
      <c r="E202" s="31" t="s">
        <v>155</v>
      </c>
      <c r="F202" s="31" t="s">
        <v>155</v>
      </c>
      <c r="G202" s="1375"/>
      <c r="H202" s="1375"/>
      <c r="I202" s="1375"/>
      <c r="J202" s="1375"/>
    </row>
    <row r="203" spans="1:10" ht="14.1" customHeight="1" x14ac:dyDescent="0.25">
      <c r="A203" s="1375"/>
      <c r="B203" s="27" t="s">
        <v>35</v>
      </c>
      <c r="C203" s="31" t="s">
        <v>254</v>
      </c>
      <c r="D203" s="31" t="s">
        <v>254</v>
      </c>
      <c r="E203" s="31" t="s">
        <v>254</v>
      </c>
      <c r="F203" s="31" t="s">
        <v>254</v>
      </c>
      <c r="G203" s="1375"/>
      <c r="H203" s="1375"/>
      <c r="I203" s="1375"/>
      <c r="J203" s="1375"/>
    </row>
    <row r="204" spans="1:10" ht="14.1" customHeight="1" x14ac:dyDescent="0.25">
      <c r="A204" s="1375"/>
      <c r="B204" s="27" t="s">
        <v>40</v>
      </c>
      <c r="C204" s="31" t="s">
        <v>1570</v>
      </c>
      <c r="D204" s="31" t="s">
        <v>1570</v>
      </c>
      <c r="E204" s="31" t="s">
        <v>1570</v>
      </c>
      <c r="F204" s="31" t="s">
        <v>1570</v>
      </c>
      <c r="G204" s="1375"/>
      <c r="H204" s="1375"/>
      <c r="I204" s="1375"/>
      <c r="J204" s="1375"/>
    </row>
    <row r="205" spans="1:10" ht="14.1" customHeight="1" x14ac:dyDescent="0.25">
      <c r="A205" s="1375"/>
      <c r="B205" s="27" t="s">
        <v>41</v>
      </c>
      <c r="C205" s="31" t="s">
        <v>18</v>
      </c>
      <c r="D205" s="31" t="s">
        <v>42</v>
      </c>
      <c r="E205" s="31" t="s">
        <v>42</v>
      </c>
      <c r="F205" s="31" t="s">
        <v>42</v>
      </c>
      <c r="G205" s="1375"/>
      <c r="H205" s="1375"/>
      <c r="I205" s="1375"/>
      <c r="J205" s="1375"/>
    </row>
    <row r="206" spans="1:10" ht="14.1" customHeight="1" x14ac:dyDescent="0.25">
      <c r="A206" s="1375"/>
      <c r="B206" s="27" t="s">
        <v>43</v>
      </c>
      <c r="C206" s="31" t="s">
        <v>18</v>
      </c>
      <c r="D206" s="31" t="s">
        <v>42</v>
      </c>
      <c r="E206" s="31" t="s">
        <v>42</v>
      </c>
      <c r="F206" s="31" t="s">
        <v>42</v>
      </c>
      <c r="G206" s="1375"/>
      <c r="H206" s="1375"/>
      <c r="I206" s="1375"/>
      <c r="J206" s="1375"/>
    </row>
    <row r="207" spans="1:10" ht="14.1" customHeight="1" x14ac:dyDescent="0.25">
      <c r="A207" s="1375"/>
      <c r="B207" s="27" t="s">
        <v>47</v>
      </c>
      <c r="C207" s="31" t="s">
        <v>18</v>
      </c>
      <c r="D207" s="31" t="s">
        <v>42</v>
      </c>
      <c r="E207" s="31" t="s">
        <v>42</v>
      </c>
      <c r="F207" s="31" t="s">
        <v>42</v>
      </c>
      <c r="G207" s="1375"/>
      <c r="H207" s="1375"/>
      <c r="I207" s="1375"/>
      <c r="J207" s="1375"/>
    </row>
    <row r="208" spans="1:10" ht="14.1" customHeight="1" x14ac:dyDescent="0.25">
      <c r="A208" s="1375"/>
      <c r="B208" s="1617" t="s">
        <v>24</v>
      </c>
      <c r="C208" s="1618"/>
      <c r="D208" s="1618"/>
      <c r="E208" s="1618"/>
      <c r="F208" s="1618"/>
      <c r="G208" s="1375"/>
      <c r="H208" s="1375"/>
      <c r="I208" s="1375"/>
      <c r="J208" s="1375"/>
    </row>
    <row r="209" spans="1:10" ht="14.1" customHeight="1" x14ac:dyDescent="0.25">
      <c r="A209" s="1375"/>
      <c r="B209" s="1376"/>
      <c r="C209" s="36">
        <v>2023</v>
      </c>
      <c r="D209" s="36">
        <v>2024</v>
      </c>
      <c r="E209" s="36">
        <v>2025</v>
      </c>
      <c r="F209" s="36">
        <v>2026</v>
      </c>
      <c r="G209" s="1375"/>
      <c r="H209" s="1375"/>
      <c r="I209" s="1375"/>
      <c r="J209" s="1375"/>
    </row>
    <row r="210" spans="1:10" ht="14.1" customHeight="1" x14ac:dyDescent="0.25">
      <c r="A210" s="1375"/>
      <c r="B210" s="1377"/>
      <c r="C210" s="38" t="s">
        <v>22</v>
      </c>
      <c r="D210" s="38" t="s">
        <v>23</v>
      </c>
      <c r="E210" s="38" t="s">
        <v>23</v>
      </c>
      <c r="F210" s="38" t="s">
        <v>23</v>
      </c>
      <c r="G210" s="1375"/>
      <c r="H210" s="1375"/>
      <c r="I210" s="1375"/>
      <c r="J210" s="1375"/>
    </row>
    <row r="211" spans="1:10" ht="14.1" customHeight="1" x14ac:dyDescent="0.25">
      <c r="A211" s="1375"/>
      <c r="B211" s="39" t="s">
        <v>48</v>
      </c>
      <c r="C211" s="40">
        <v>0</v>
      </c>
      <c r="D211" s="40">
        <v>0</v>
      </c>
      <c r="E211" s="40">
        <v>0</v>
      </c>
      <c r="F211" s="40">
        <v>0</v>
      </c>
      <c r="G211" s="1375"/>
      <c r="H211" s="1375"/>
      <c r="I211" s="1375"/>
      <c r="J211" s="1375"/>
    </row>
    <row r="212" spans="1:10" ht="14.1" customHeight="1" x14ac:dyDescent="0.25">
      <c r="A212" s="1375"/>
      <c r="B212" s="39" t="s">
        <v>49</v>
      </c>
      <c r="C212" s="40">
        <v>0</v>
      </c>
      <c r="D212" s="40">
        <v>0</v>
      </c>
      <c r="E212" s="40">
        <v>0</v>
      </c>
      <c r="F212" s="40">
        <v>0</v>
      </c>
      <c r="G212" s="1375"/>
      <c r="H212" s="1375"/>
      <c r="I212" s="1375"/>
      <c r="J212" s="1375"/>
    </row>
    <row r="213" spans="1:10" ht="14.1" customHeight="1" x14ac:dyDescent="0.25">
      <c r="A213" s="1375"/>
      <c r="B213" s="39" t="s">
        <v>50</v>
      </c>
      <c r="C213" s="40">
        <v>0</v>
      </c>
      <c r="D213" s="40">
        <v>0</v>
      </c>
      <c r="E213" s="40">
        <v>0</v>
      </c>
      <c r="F213" s="40">
        <v>0</v>
      </c>
      <c r="G213" s="1375"/>
      <c r="H213" s="1375"/>
      <c r="I213" s="1375"/>
      <c r="J213" s="1375"/>
    </row>
    <row r="214" spans="1:10" ht="14.1" customHeight="1" x14ac:dyDescent="0.25">
      <c r="A214" s="1375"/>
      <c r="B214" s="39" t="s">
        <v>51</v>
      </c>
      <c r="C214" s="40">
        <v>0</v>
      </c>
      <c r="D214" s="40">
        <v>0</v>
      </c>
      <c r="E214" s="40">
        <v>0</v>
      </c>
      <c r="F214" s="40">
        <v>0</v>
      </c>
      <c r="G214" s="1375"/>
      <c r="H214" s="1375"/>
      <c r="I214" s="1375"/>
      <c r="J214" s="1375"/>
    </row>
    <row r="215" spans="1:10" ht="14.1" customHeight="1" x14ac:dyDescent="0.25">
      <c r="A215" s="1375"/>
      <c r="B215" s="39" t="s">
        <v>49</v>
      </c>
      <c r="C215" s="40">
        <v>0</v>
      </c>
      <c r="D215" s="40">
        <v>0</v>
      </c>
      <c r="E215" s="40">
        <v>0</v>
      </c>
      <c r="F215" s="40">
        <v>0</v>
      </c>
      <c r="G215" s="1375"/>
      <c r="H215" s="1375"/>
      <c r="I215" s="1375"/>
      <c r="J215" s="1375"/>
    </row>
    <row r="216" spans="1:10" ht="14.1" customHeight="1" x14ac:dyDescent="0.25">
      <c r="A216" s="1375"/>
      <c r="B216" s="39" t="s">
        <v>50</v>
      </c>
      <c r="C216" s="40">
        <v>0</v>
      </c>
      <c r="D216" s="40">
        <v>0</v>
      </c>
      <c r="E216" s="40">
        <v>0</v>
      </c>
      <c r="F216" s="40">
        <v>0</v>
      </c>
      <c r="G216" s="1375"/>
      <c r="H216" s="1375"/>
      <c r="I216" s="1375"/>
      <c r="J216" s="1375"/>
    </row>
    <row r="217" spans="1:10" ht="14.1" customHeight="1" x14ac:dyDescent="0.25">
      <c r="A217" s="1375"/>
      <c r="B217" s="39" t="s">
        <v>52</v>
      </c>
      <c r="C217" s="40">
        <v>0</v>
      </c>
      <c r="D217" s="40">
        <v>0</v>
      </c>
      <c r="E217" s="40">
        <v>0</v>
      </c>
      <c r="F217" s="40">
        <v>0</v>
      </c>
      <c r="G217" s="1375"/>
      <c r="H217" s="1375"/>
      <c r="I217" s="1375"/>
      <c r="J217" s="1375"/>
    </row>
    <row r="218" spans="1:10" ht="14.1" customHeight="1" x14ac:dyDescent="0.25">
      <c r="A218" s="1375"/>
      <c r="B218" s="39" t="s">
        <v>49</v>
      </c>
      <c r="C218" s="40">
        <v>0</v>
      </c>
      <c r="D218" s="40">
        <v>0</v>
      </c>
      <c r="E218" s="40">
        <v>0</v>
      </c>
      <c r="F218" s="40">
        <v>0</v>
      </c>
      <c r="G218" s="1375"/>
      <c r="H218" s="1375"/>
      <c r="I218" s="1375"/>
      <c r="J218" s="1375"/>
    </row>
    <row r="219" spans="1:10" ht="14.1" customHeight="1" x14ac:dyDescent="0.25">
      <c r="A219" s="1375"/>
      <c r="B219" s="39" t="s">
        <v>50</v>
      </c>
      <c r="C219" s="40">
        <v>0</v>
      </c>
      <c r="D219" s="40">
        <v>0</v>
      </c>
      <c r="E219" s="40">
        <v>0</v>
      </c>
      <c r="F219" s="40">
        <v>0</v>
      </c>
      <c r="G219" s="1375"/>
      <c r="H219" s="1375"/>
      <c r="I219" s="1375"/>
      <c r="J219" s="1375"/>
    </row>
    <row r="220" spans="1:10" ht="14.1" customHeight="1" x14ac:dyDescent="0.25">
      <c r="A220" s="1375"/>
      <c r="B220" s="39" t="s">
        <v>53</v>
      </c>
      <c r="C220" s="40">
        <v>0</v>
      </c>
      <c r="D220" s="40">
        <v>0</v>
      </c>
      <c r="E220" s="40">
        <v>0</v>
      </c>
      <c r="F220" s="40">
        <v>0</v>
      </c>
      <c r="G220" s="1375"/>
      <c r="H220" s="1375"/>
      <c r="I220" s="1375"/>
      <c r="J220" s="1375"/>
    </row>
    <row r="221" spans="1:10" ht="14.1" customHeight="1" x14ac:dyDescent="0.25">
      <c r="A221" s="1375"/>
      <c r="B221" s="39" t="s">
        <v>49</v>
      </c>
      <c r="C221" s="40">
        <v>0</v>
      </c>
      <c r="D221" s="40">
        <v>0</v>
      </c>
      <c r="E221" s="40">
        <v>0</v>
      </c>
      <c r="F221" s="40">
        <v>0</v>
      </c>
      <c r="G221" s="1375"/>
      <c r="H221" s="1375"/>
      <c r="I221" s="1375"/>
      <c r="J221" s="1375"/>
    </row>
    <row r="222" spans="1:10" ht="14.1" customHeight="1" x14ac:dyDescent="0.25">
      <c r="A222" s="1375"/>
      <c r="B222" s="39" t="s">
        <v>50</v>
      </c>
      <c r="C222" s="40">
        <v>0</v>
      </c>
      <c r="D222" s="40">
        <v>0</v>
      </c>
      <c r="E222" s="40">
        <v>0</v>
      </c>
      <c r="F222" s="40">
        <v>0</v>
      </c>
      <c r="G222" s="1375"/>
      <c r="H222" s="1375"/>
      <c r="I222" s="1375"/>
      <c r="J222" s="1375"/>
    </row>
    <row r="223" spans="1:10" ht="14.1" customHeight="1" x14ac:dyDescent="0.25">
      <c r="A223" s="1375"/>
      <c r="B223" s="39" t="s">
        <v>54</v>
      </c>
      <c r="C223" s="40">
        <v>0</v>
      </c>
      <c r="D223" s="40">
        <v>0</v>
      </c>
      <c r="E223" s="40">
        <v>0</v>
      </c>
      <c r="F223" s="40">
        <v>0</v>
      </c>
      <c r="G223" s="1375"/>
      <c r="H223" s="1375"/>
      <c r="I223" s="1375"/>
      <c r="J223" s="1375"/>
    </row>
    <row r="224" spans="1:10" ht="14.1" customHeight="1" x14ac:dyDescent="0.25">
      <c r="A224" s="1375"/>
      <c r="B224" s="39" t="s">
        <v>49</v>
      </c>
      <c r="C224" s="40">
        <v>0</v>
      </c>
      <c r="D224" s="40">
        <v>0</v>
      </c>
      <c r="E224" s="40">
        <v>0</v>
      </c>
      <c r="F224" s="40">
        <v>0</v>
      </c>
      <c r="G224" s="1375"/>
      <c r="H224" s="1375"/>
      <c r="I224" s="1375"/>
      <c r="J224" s="1375"/>
    </row>
    <row r="225" spans="1:10" ht="14.1" customHeight="1" x14ac:dyDescent="0.25">
      <c r="A225" s="1375"/>
      <c r="B225" s="39" t="s">
        <v>50</v>
      </c>
      <c r="C225" s="40">
        <v>0</v>
      </c>
      <c r="D225" s="40">
        <v>0</v>
      </c>
      <c r="E225" s="40">
        <v>0</v>
      </c>
      <c r="F225" s="40">
        <v>0</v>
      </c>
      <c r="G225" s="1375"/>
      <c r="H225" s="1375"/>
      <c r="I225" s="1375"/>
      <c r="J225" s="1375"/>
    </row>
    <row r="226" spans="1:10" ht="14.1" customHeight="1" x14ac:dyDescent="0.25">
      <c r="A226" s="1375"/>
      <c r="B226" s="39" t="s">
        <v>55</v>
      </c>
      <c r="C226" s="40">
        <v>0</v>
      </c>
      <c r="D226" s="40">
        <v>0</v>
      </c>
      <c r="E226" s="40">
        <v>0</v>
      </c>
      <c r="F226" s="40">
        <v>0</v>
      </c>
      <c r="G226" s="1375"/>
      <c r="H226" s="1375"/>
      <c r="I226" s="1375"/>
      <c r="J226" s="1375"/>
    </row>
    <row r="227" spans="1:10" ht="14.1" customHeight="1" x14ac:dyDescent="0.25">
      <c r="A227" s="1375"/>
      <c r="B227" s="39" t="s">
        <v>49</v>
      </c>
      <c r="C227" s="40">
        <v>0</v>
      </c>
      <c r="D227" s="40">
        <v>0</v>
      </c>
      <c r="E227" s="40">
        <v>0</v>
      </c>
      <c r="F227" s="40">
        <v>0</v>
      </c>
      <c r="G227" s="1375"/>
      <c r="H227" s="1375"/>
      <c r="I227" s="1375"/>
      <c r="J227" s="1375"/>
    </row>
    <row r="228" spans="1:10" ht="14.1" customHeight="1" x14ac:dyDescent="0.25">
      <c r="A228" s="1375"/>
      <c r="B228" s="39" t="s">
        <v>50</v>
      </c>
      <c r="C228" s="40">
        <v>0</v>
      </c>
      <c r="D228" s="40">
        <v>0</v>
      </c>
      <c r="E228" s="40">
        <v>0</v>
      </c>
      <c r="F228" s="40">
        <v>0</v>
      </c>
      <c r="G228" s="1375"/>
      <c r="H228" s="1375"/>
      <c r="I228" s="1375"/>
      <c r="J228" s="1375"/>
    </row>
    <row r="229" spans="1:10" ht="14.1" customHeight="1" x14ac:dyDescent="0.25">
      <c r="A229" s="1375"/>
      <c r="B229" s="39" t="s">
        <v>56</v>
      </c>
      <c r="C229" s="40">
        <v>0</v>
      </c>
      <c r="D229" s="40">
        <v>0</v>
      </c>
      <c r="E229" s="40">
        <v>0</v>
      </c>
      <c r="F229" s="40">
        <v>0</v>
      </c>
      <c r="G229" s="1375"/>
      <c r="H229" s="1375"/>
      <c r="I229" s="1375"/>
      <c r="J229" s="1375"/>
    </row>
    <row r="230" spans="1:10" ht="14.1" customHeight="1" x14ac:dyDescent="0.25">
      <c r="A230" s="1375"/>
      <c r="B230" s="39" t="s">
        <v>49</v>
      </c>
      <c r="C230" s="40">
        <v>0</v>
      </c>
      <c r="D230" s="40">
        <v>0</v>
      </c>
      <c r="E230" s="40">
        <v>0</v>
      </c>
      <c r="F230" s="40">
        <v>0</v>
      </c>
      <c r="G230" s="1375"/>
      <c r="H230" s="1375"/>
      <c r="I230" s="1375"/>
      <c r="J230" s="1375"/>
    </row>
    <row r="231" spans="1:10" ht="14.1" customHeight="1" x14ac:dyDescent="0.25">
      <c r="A231" s="1375"/>
      <c r="B231" s="39" t="s">
        <v>50</v>
      </c>
      <c r="C231" s="40">
        <v>0</v>
      </c>
      <c r="D231" s="40">
        <v>0</v>
      </c>
      <c r="E231" s="40">
        <v>0</v>
      </c>
      <c r="F231" s="40">
        <v>0</v>
      </c>
      <c r="G231" s="1375"/>
      <c r="H231" s="1375"/>
      <c r="I231" s="1375"/>
      <c r="J231" s="1375"/>
    </row>
    <row r="232" spans="1:10" ht="14.1" customHeight="1" x14ac:dyDescent="0.25">
      <c r="A232" s="1375"/>
      <c r="B232" s="39" t="s">
        <v>57</v>
      </c>
      <c r="C232" s="40">
        <v>0</v>
      </c>
      <c r="D232" s="40">
        <v>0</v>
      </c>
      <c r="E232" s="40">
        <v>0</v>
      </c>
      <c r="F232" s="40">
        <v>0</v>
      </c>
      <c r="G232" s="1375"/>
      <c r="H232" s="1375"/>
      <c r="I232" s="1375"/>
      <c r="J232" s="1375"/>
    </row>
    <row r="233" spans="1:10" ht="14.1" customHeight="1" x14ac:dyDescent="0.25">
      <c r="A233" s="1375"/>
      <c r="B233" s="39" t="s">
        <v>49</v>
      </c>
      <c r="C233" s="40">
        <v>0</v>
      </c>
      <c r="D233" s="40">
        <v>0</v>
      </c>
      <c r="E233" s="40">
        <v>0</v>
      </c>
      <c r="F233" s="40">
        <v>0</v>
      </c>
      <c r="G233" s="1375"/>
      <c r="H233" s="1375"/>
      <c r="I233" s="1375"/>
      <c r="J233" s="1375"/>
    </row>
    <row r="234" spans="1:10" ht="14.1" customHeight="1" x14ac:dyDescent="0.25">
      <c r="A234" s="1375"/>
      <c r="B234" s="39" t="s">
        <v>58</v>
      </c>
      <c r="C234" s="40">
        <v>0</v>
      </c>
      <c r="D234" s="40">
        <v>0</v>
      </c>
      <c r="E234" s="40">
        <v>0</v>
      </c>
      <c r="F234" s="40">
        <v>0</v>
      </c>
      <c r="G234" s="1375"/>
      <c r="H234" s="1375"/>
      <c r="I234" s="1375"/>
      <c r="J234" s="1375"/>
    </row>
    <row r="235" spans="1:10" ht="14.1" customHeight="1" x14ac:dyDescent="0.25">
      <c r="A235" s="1375"/>
      <c r="B235" s="39" t="s">
        <v>59</v>
      </c>
      <c r="C235" s="40">
        <v>0</v>
      </c>
      <c r="D235" s="40">
        <v>0</v>
      </c>
      <c r="E235" s="40">
        <v>0</v>
      </c>
      <c r="F235" s="40">
        <v>0</v>
      </c>
      <c r="G235" s="1375"/>
      <c r="H235" s="1375"/>
      <c r="I235" s="1375"/>
      <c r="J235" s="1375"/>
    </row>
    <row r="236" spans="1:10" ht="14.1" customHeight="1" x14ac:dyDescent="0.25">
      <c r="A236" s="1375"/>
      <c r="B236" s="39" t="s">
        <v>60</v>
      </c>
      <c r="C236" s="40">
        <v>0</v>
      </c>
      <c r="D236" s="40">
        <v>0</v>
      </c>
      <c r="E236" s="40">
        <v>0</v>
      </c>
      <c r="F236" s="40">
        <v>0</v>
      </c>
      <c r="G236" s="1375"/>
      <c r="H236" s="1375"/>
      <c r="I236" s="1375"/>
      <c r="J236" s="1375"/>
    </row>
    <row r="237" spans="1:10" ht="14.1" customHeight="1" x14ac:dyDescent="0.25">
      <c r="A237" s="1375"/>
      <c r="B237" s="39" t="s">
        <v>61</v>
      </c>
      <c r="C237" s="40">
        <v>0</v>
      </c>
      <c r="D237" s="40">
        <v>0</v>
      </c>
      <c r="E237" s="40">
        <v>0</v>
      </c>
      <c r="F237" s="40">
        <v>0</v>
      </c>
      <c r="G237" s="1375"/>
      <c r="H237" s="1375"/>
      <c r="I237" s="1375"/>
      <c r="J237" s="1375"/>
    </row>
    <row r="238" spans="1:10" ht="14.1" customHeight="1" x14ac:dyDescent="0.25">
      <c r="A238" s="1375"/>
      <c r="B238" s="39" t="s">
        <v>62</v>
      </c>
      <c r="C238" s="40">
        <v>0</v>
      </c>
      <c r="D238" s="40">
        <v>400000</v>
      </c>
      <c r="E238" s="40">
        <v>400000</v>
      </c>
      <c r="F238" s="40">
        <v>400000</v>
      </c>
      <c r="G238" s="1375"/>
      <c r="H238" s="1375"/>
      <c r="I238" s="1375"/>
      <c r="J238" s="1375"/>
    </row>
    <row r="239" spans="1:10" ht="14.1" customHeight="1" x14ac:dyDescent="0.25">
      <c r="A239" s="1375"/>
      <c r="B239" s="39" t="s">
        <v>49</v>
      </c>
      <c r="C239" s="40">
        <v>0</v>
      </c>
      <c r="D239" s="40">
        <v>400000</v>
      </c>
      <c r="E239" s="40">
        <v>400000</v>
      </c>
      <c r="F239" s="40">
        <v>400000</v>
      </c>
      <c r="G239" s="1375"/>
      <c r="H239" s="1375"/>
      <c r="I239" s="1375"/>
      <c r="J239" s="1375"/>
    </row>
    <row r="240" spans="1:10" ht="14.1" customHeight="1" x14ac:dyDescent="0.25">
      <c r="A240" s="1375"/>
      <c r="B240" s="39" t="s">
        <v>58</v>
      </c>
      <c r="C240" s="40">
        <v>0</v>
      </c>
      <c r="D240" s="40">
        <v>0</v>
      </c>
      <c r="E240" s="40">
        <v>0</v>
      </c>
      <c r="F240" s="40">
        <v>0</v>
      </c>
      <c r="G240" s="1375"/>
      <c r="H240" s="1375"/>
      <c r="I240" s="1375"/>
      <c r="J240" s="1375"/>
    </row>
    <row r="241" spans="1:10" ht="14.1" customHeight="1" x14ac:dyDescent="0.25">
      <c r="A241" s="1375"/>
      <c r="B241" s="39" t="s">
        <v>59</v>
      </c>
      <c r="C241" s="40">
        <v>0</v>
      </c>
      <c r="D241" s="40">
        <v>0</v>
      </c>
      <c r="E241" s="40">
        <v>0</v>
      </c>
      <c r="F241" s="40">
        <v>0</v>
      </c>
      <c r="G241" s="1375"/>
      <c r="H241" s="1375"/>
      <c r="I241" s="1375"/>
      <c r="J241" s="1375"/>
    </row>
    <row r="242" spans="1:10" ht="14.1" customHeight="1" x14ac:dyDescent="0.25">
      <c r="A242" s="1375"/>
      <c r="B242" s="39" t="s">
        <v>60</v>
      </c>
      <c r="C242" s="40">
        <v>0</v>
      </c>
      <c r="D242" s="40">
        <v>0</v>
      </c>
      <c r="E242" s="40">
        <v>0</v>
      </c>
      <c r="F242" s="40">
        <v>0</v>
      </c>
      <c r="G242" s="1375"/>
      <c r="H242" s="1375"/>
      <c r="I242" s="1375"/>
      <c r="J242" s="1375"/>
    </row>
    <row r="243" spans="1:10" ht="14.1" customHeight="1" x14ac:dyDescent="0.25">
      <c r="A243" s="1375"/>
      <c r="B243" s="39" t="s">
        <v>61</v>
      </c>
      <c r="C243" s="40">
        <v>0</v>
      </c>
      <c r="D243" s="40">
        <v>0</v>
      </c>
      <c r="E243" s="40">
        <v>0</v>
      </c>
      <c r="F243" s="40">
        <v>0</v>
      </c>
      <c r="G243" s="1375"/>
      <c r="H243" s="1375"/>
      <c r="I243" s="1375"/>
      <c r="J243" s="1375"/>
    </row>
    <row r="244" spans="1:10" ht="14.1" customHeight="1" x14ac:dyDescent="0.25">
      <c r="A244" s="1375"/>
      <c r="B244" s="39" t="s">
        <v>63</v>
      </c>
      <c r="C244" s="40">
        <v>0</v>
      </c>
      <c r="D244" s="40">
        <v>0</v>
      </c>
      <c r="E244" s="40">
        <v>0</v>
      </c>
      <c r="F244" s="40">
        <v>0</v>
      </c>
      <c r="G244" s="1375"/>
      <c r="H244" s="1375"/>
      <c r="I244" s="1375"/>
      <c r="J244" s="1375"/>
    </row>
    <row r="245" spans="1:10" ht="14.1" customHeight="1" x14ac:dyDescent="0.25">
      <c r="A245" s="1375"/>
      <c r="B245" s="39" t="s">
        <v>49</v>
      </c>
      <c r="C245" s="40">
        <v>0</v>
      </c>
      <c r="D245" s="40">
        <v>0</v>
      </c>
      <c r="E245" s="40">
        <v>0</v>
      </c>
      <c r="F245" s="40">
        <v>0</v>
      </c>
      <c r="G245" s="1375"/>
      <c r="H245" s="1375"/>
      <c r="I245" s="1375"/>
      <c r="J245" s="1375"/>
    </row>
    <row r="246" spans="1:10" ht="14.1" customHeight="1" x14ac:dyDescent="0.25">
      <c r="A246" s="1375"/>
      <c r="B246" s="39" t="s">
        <v>58</v>
      </c>
      <c r="C246" s="40">
        <v>0</v>
      </c>
      <c r="D246" s="40">
        <v>0</v>
      </c>
      <c r="E246" s="40">
        <v>0</v>
      </c>
      <c r="F246" s="40">
        <v>0</v>
      </c>
      <c r="G246" s="1375"/>
      <c r="H246" s="1375"/>
      <c r="I246" s="1375"/>
      <c r="J246" s="1375"/>
    </row>
    <row r="247" spans="1:10" ht="14.1" customHeight="1" x14ac:dyDescent="0.25">
      <c r="A247" s="1375"/>
      <c r="B247" s="39" t="s">
        <v>59</v>
      </c>
      <c r="C247" s="40">
        <v>0</v>
      </c>
      <c r="D247" s="40">
        <v>0</v>
      </c>
      <c r="E247" s="40">
        <v>0</v>
      </c>
      <c r="F247" s="40">
        <v>0</v>
      </c>
      <c r="G247" s="1375"/>
      <c r="H247" s="1375"/>
      <c r="I247" s="1375"/>
      <c r="J247" s="1375"/>
    </row>
    <row r="248" spans="1:10" ht="14.1" customHeight="1" x14ac:dyDescent="0.25">
      <c r="A248" s="1375"/>
      <c r="B248" s="39" t="s">
        <v>60</v>
      </c>
      <c r="C248" s="40">
        <v>0</v>
      </c>
      <c r="D248" s="40">
        <v>0</v>
      </c>
      <c r="E248" s="40">
        <v>0</v>
      </c>
      <c r="F248" s="40">
        <v>0</v>
      </c>
      <c r="G248" s="1375"/>
      <c r="H248" s="1375"/>
      <c r="I248" s="1375"/>
      <c r="J248" s="1375"/>
    </row>
    <row r="249" spans="1:10" ht="14.1" customHeight="1" x14ac:dyDescent="0.25">
      <c r="A249" s="1375"/>
      <c r="B249" s="39" t="s">
        <v>61</v>
      </c>
      <c r="C249" s="40">
        <v>0</v>
      </c>
      <c r="D249" s="40">
        <v>0</v>
      </c>
      <c r="E249" s="40">
        <v>0</v>
      </c>
      <c r="F249" s="40">
        <v>0</v>
      </c>
      <c r="G249" s="1375"/>
      <c r="H249" s="1375"/>
      <c r="I249" s="1375"/>
      <c r="J249" s="1375"/>
    </row>
    <row r="250" spans="1:10" ht="14.1" customHeight="1" x14ac:dyDescent="0.25">
      <c r="A250" s="1375"/>
      <c r="B250" s="39" t="s">
        <v>64</v>
      </c>
      <c r="C250" s="40">
        <v>0</v>
      </c>
      <c r="D250" s="40">
        <v>0</v>
      </c>
      <c r="E250" s="40">
        <v>0</v>
      </c>
      <c r="F250" s="40">
        <v>0</v>
      </c>
      <c r="G250" s="1375"/>
      <c r="H250" s="1375"/>
      <c r="I250" s="1375"/>
      <c r="J250" s="1375"/>
    </row>
    <row r="251" spans="1:10" ht="14.1" customHeight="1" x14ac:dyDescent="0.25">
      <c r="A251" s="1375"/>
      <c r="B251" s="39" t="s">
        <v>65</v>
      </c>
      <c r="C251" s="40">
        <v>0</v>
      </c>
      <c r="D251" s="40">
        <v>0</v>
      </c>
      <c r="E251" s="40">
        <v>0</v>
      </c>
      <c r="F251" s="40">
        <v>0</v>
      </c>
      <c r="G251" s="1375"/>
      <c r="H251" s="1375"/>
      <c r="I251" s="1375"/>
      <c r="J251" s="1375"/>
    </row>
    <row r="252" spans="1:10" ht="14.1" customHeight="1" x14ac:dyDescent="0.25">
      <c r="A252" s="1375"/>
      <c r="B252" s="41" t="s">
        <v>25</v>
      </c>
      <c r="C252" s="40">
        <v>0</v>
      </c>
      <c r="D252" s="40">
        <v>400000</v>
      </c>
      <c r="E252" s="40">
        <v>400000</v>
      </c>
      <c r="F252" s="40">
        <v>400000</v>
      </c>
      <c r="G252" s="1375"/>
      <c r="H252" s="1375"/>
      <c r="I252" s="1375"/>
      <c r="J252" s="1375"/>
    </row>
    <row r="253" spans="1:10" ht="15" customHeight="1" x14ac:dyDescent="0.25">
      <c r="A253" s="1375"/>
      <c r="B253" s="42" t="s">
        <v>18</v>
      </c>
      <c r="C253" s="43" t="s">
        <v>18</v>
      </c>
      <c r="D253" s="43" t="s">
        <v>18</v>
      </c>
      <c r="E253" s="43" t="s">
        <v>18</v>
      </c>
      <c r="F253" s="43" t="s">
        <v>18</v>
      </c>
      <c r="G253" s="1375"/>
      <c r="H253" s="1375"/>
      <c r="I253" s="1375"/>
      <c r="J253" s="1375"/>
    </row>
    <row r="254" spans="1:10" ht="15" customHeight="1" x14ac:dyDescent="0.25">
      <c r="A254" s="1375"/>
      <c r="B254" s="26" t="s">
        <v>171</v>
      </c>
      <c r="C254" s="44">
        <v>0</v>
      </c>
      <c r="D254" s="44">
        <v>56050000</v>
      </c>
      <c r="E254" s="44">
        <v>56500000</v>
      </c>
      <c r="F254" s="44">
        <v>56500000</v>
      </c>
      <c r="G254" s="1375"/>
      <c r="H254" s="1375"/>
      <c r="I254" s="1375"/>
      <c r="J254" s="1375"/>
    </row>
    <row r="255" spans="1:10" ht="15" customHeight="1" x14ac:dyDescent="0.25">
      <c r="A255" s="1375"/>
      <c r="B255" s="27" t="s">
        <v>48</v>
      </c>
      <c r="C255" s="45">
        <v>0</v>
      </c>
      <c r="D255" s="45">
        <v>36600000</v>
      </c>
      <c r="E255" s="45">
        <v>36600000</v>
      </c>
      <c r="F255" s="45">
        <v>36600000</v>
      </c>
      <c r="G255" s="1375"/>
      <c r="H255" s="1375"/>
      <c r="I255" s="1375"/>
      <c r="J255" s="1375"/>
    </row>
    <row r="256" spans="1:10" ht="15" customHeight="1" x14ac:dyDescent="0.25">
      <c r="A256" s="1375"/>
      <c r="B256" s="27" t="s">
        <v>49</v>
      </c>
      <c r="C256" s="45">
        <v>0</v>
      </c>
      <c r="D256" s="45">
        <v>36600000</v>
      </c>
      <c r="E256" s="45">
        <v>36600000</v>
      </c>
      <c r="F256" s="45">
        <v>36600000</v>
      </c>
      <c r="G256" s="1375"/>
      <c r="H256" s="1375"/>
      <c r="I256" s="1375"/>
      <c r="J256" s="1375"/>
    </row>
    <row r="257" spans="1:10" ht="15" customHeight="1" x14ac:dyDescent="0.25">
      <c r="A257" s="1375"/>
      <c r="B257" s="27" t="s">
        <v>50</v>
      </c>
      <c r="C257" s="45">
        <v>0</v>
      </c>
      <c r="D257" s="45">
        <v>0</v>
      </c>
      <c r="E257" s="45">
        <v>0</v>
      </c>
      <c r="F257" s="45">
        <v>0</v>
      </c>
      <c r="G257" s="1375"/>
      <c r="H257" s="1375"/>
      <c r="I257" s="1375"/>
      <c r="J257" s="1375"/>
    </row>
    <row r="258" spans="1:10" ht="15" customHeight="1" x14ac:dyDescent="0.25">
      <c r="A258" s="1375"/>
      <c r="B258" s="27" t="s">
        <v>51</v>
      </c>
      <c r="C258" s="45">
        <v>0</v>
      </c>
      <c r="D258" s="45">
        <v>6330000</v>
      </c>
      <c r="E258" s="45">
        <v>6330000</v>
      </c>
      <c r="F258" s="45">
        <v>6330000</v>
      </c>
      <c r="G258" s="1375"/>
      <c r="H258" s="1375"/>
      <c r="I258" s="1375"/>
      <c r="J258" s="1375"/>
    </row>
    <row r="259" spans="1:10" ht="15" customHeight="1" x14ac:dyDescent="0.25">
      <c r="A259" s="1375"/>
      <c r="B259" s="27" t="s">
        <v>49</v>
      </c>
      <c r="C259" s="45">
        <v>0</v>
      </c>
      <c r="D259" s="45">
        <v>6330000</v>
      </c>
      <c r="E259" s="45">
        <v>6330000</v>
      </c>
      <c r="F259" s="45">
        <v>6330000</v>
      </c>
      <c r="G259" s="1375"/>
      <c r="H259" s="1375"/>
      <c r="I259" s="1375"/>
      <c r="J259" s="1375"/>
    </row>
    <row r="260" spans="1:10" ht="15" customHeight="1" x14ac:dyDescent="0.25">
      <c r="A260" s="1375"/>
      <c r="B260" s="27" t="s">
        <v>50</v>
      </c>
      <c r="C260" s="45">
        <v>0</v>
      </c>
      <c r="D260" s="45">
        <v>0</v>
      </c>
      <c r="E260" s="45">
        <v>0</v>
      </c>
      <c r="F260" s="45">
        <v>0</v>
      </c>
      <c r="G260" s="1375"/>
      <c r="H260" s="1375"/>
      <c r="I260" s="1375"/>
      <c r="J260" s="1375"/>
    </row>
    <row r="261" spans="1:10" ht="15" customHeight="1" x14ac:dyDescent="0.25">
      <c r="A261" s="1375"/>
      <c r="B261" s="27" t="s">
        <v>52</v>
      </c>
      <c r="C261" s="45">
        <v>0</v>
      </c>
      <c r="D261" s="45">
        <v>11880000</v>
      </c>
      <c r="E261" s="45">
        <v>12330000</v>
      </c>
      <c r="F261" s="45">
        <v>12330000</v>
      </c>
      <c r="G261" s="1375"/>
      <c r="H261" s="1375"/>
      <c r="I261" s="1375"/>
      <c r="J261" s="1375"/>
    </row>
    <row r="262" spans="1:10" ht="15" customHeight="1" x14ac:dyDescent="0.25">
      <c r="A262" s="1375"/>
      <c r="B262" s="27" t="s">
        <v>49</v>
      </c>
      <c r="C262" s="45">
        <v>0</v>
      </c>
      <c r="D262" s="45">
        <v>11880000</v>
      </c>
      <c r="E262" s="45">
        <v>12330000</v>
      </c>
      <c r="F262" s="45">
        <v>12330000</v>
      </c>
      <c r="G262" s="1375"/>
      <c r="H262" s="1375"/>
      <c r="I262" s="1375"/>
      <c r="J262" s="1375"/>
    </row>
    <row r="263" spans="1:10" ht="15" customHeight="1" x14ac:dyDescent="0.25">
      <c r="A263" s="1375"/>
      <c r="B263" s="27" t="s">
        <v>50</v>
      </c>
      <c r="C263" s="45">
        <v>0</v>
      </c>
      <c r="D263" s="45">
        <v>0</v>
      </c>
      <c r="E263" s="45">
        <v>0</v>
      </c>
      <c r="F263" s="45">
        <v>0</v>
      </c>
      <c r="G263" s="1375"/>
      <c r="H263" s="1375"/>
      <c r="I263" s="1375"/>
      <c r="J263" s="1375"/>
    </row>
    <row r="264" spans="1:10" ht="15" customHeight="1" x14ac:dyDescent="0.25">
      <c r="A264" s="1375"/>
      <c r="B264" s="27" t="s">
        <v>53</v>
      </c>
      <c r="C264" s="45">
        <v>0</v>
      </c>
      <c r="D264" s="45">
        <v>0</v>
      </c>
      <c r="E264" s="45">
        <v>0</v>
      </c>
      <c r="F264" s="45">
        <v>0</v>
      </c>
      <c r="G264" s="1375"/>
      <c r="H264" s="1375"/>
      <c r="I264" s="1375"/>
      <c r="J264" s="1375"/>
    </row>
    <row r="265" spans="1:10" ht="15" customHeight="1" x14ac:dyDescent="0.25">
      <c r="A265" s="1375"/>
      <c r="B265" s="27" t="s">
        <v>49</v>
      </c>
      <c r="C265" s="45">
        <v>0</v>
      </c>
      <c r="D265" s="45">
        <v>0</v>
      </c>
      <c r="E265" s="45">
        <v>0</v>
      </c>
      <c r="F265" s="45">
        <v>0</v>
      </c>
      <c r="G265" s="1375"/>
      <c r="H265" s="1375"/>
      <c r="I265" s="1375"/>
      <c r="J265" s="1375"/>
    </row>
    <row r="266" spans="1:10" ht="15" customHeight="1" x14ac:dyDescent="0.25">
      <c r="A266" s="1375"/>
      <c r="B266" s="27" t="s">
        <v>50</v>
      </c>
      <c r="C266" s="45">
        <v>0</v>
      </c>
      <c r="D266" s="45">
        <v>0</v>
      </c>
      <c r="E266" s="45">
        <v>0</v>
      </c>
      <c r="F266" s="45">
        <v>0</v>
      </c>
      <c r="G266" s="1375"/>
      <c r="H266" s="1375"/>
      <c r="I266" s="1375"/>
      <c r="J266" s="1375"/>
    </row>
    <row r="267" spans="1:10" ht="20.100000000000001" customHeight="1" x14ac:dyDescent="0.25">
      <c r="A267" s="1375"/>
      <c r="B267" s="27" t="s">
        <v>172</v>
      </c>
      <c r="C267" s="46">
        <v>0</v>
      </c>
      <c r="D267" s="46">
        <v>0</v>
      </c>
      <c r="E267" s="46">
        <v>0</v>
      </c>
      <c r="F267" s="46">
        <v>0</v>
      </c>
      <c r="G267" s="1375"/>
      <c r="H267" s="1375"/>
      <c r="I267" s="1375"/>
      <c r="J267" s="1375"/>
    </row>
    <row r="268" spans="1:10" ht="15" customHeight="1" x14ac:dyDescent="0.25">
      <c r="A268" s="1375"/>
      <c r="B268" s="27" t="s">
        <v>49</v>
      </c>
      <c r="C268" s="45">
        <v>0</v>
      </c>
      <c r="D268" s="45">
        <v>0</v>
      </c>
      <c r="E268" s="45">
        <v>0</v>
      </c>
      <c r="F268" s="45">
        <v>0</v>
      </c>
      <c r="G268" s="1375"/>
      <c r="H268" s="1375"/>
      <c r="I268" s="1375"/>
      <c r="J268" s="1375"/>
    </row>
    <row r="269" spans="1:10" ht="15" customHeight="1" x14ac:dyDescent="0.25">
      <c r="A269" s="1375"/>
      <c r="B269" s="27" t="s">
        <v>50</v>
      </c>
      <c r="C269" s="45">
        <v>0</v>
      </c>
      <c r="D269" s="45">
        <v>0</v>
      </c>
      <c r="E269" s="45">
        <v>0</v>
      </c>
      <c r="F269" s="45">
        <v>0</v>
      </c>
      <c r="G269" s="1375"/>
      <c r="H269" s="1375"/>
      <c r="I269" s="1375"/>
      <c r="J269" s="1375"/>
    </row>
    <row r="270" spans="1:10" ht="15" customHeight="1" x14ac:dyDescent="0.25">
      <c r="A270" s="1375"/>
      <c r="B270" s="27" t="s">
        <v>55</v>
      </c>
      <c r="C270" s="45">
        <v>0</v>
      </c>
      <c r="D270" s="45">
        <v>0</v>
      </c>
      <c r="E270" s="45">
        <v>0</v>
      </c>
      <c r="F270" s="45">
        <v>0</v>
      </c>
      <c r="G270" s="1375"/>
      <c r="H270" s="1375"/>
      <c r="I270" s="1375"/>
      <c r="J270" s="1375"/>
    </row>
    <row r="271" spans="1:10" ht="15" customHeight="1" x14ac:dyDescent="0.25">
      <c r="A271" s="1375"/>
      <c r="B271" s="27" t="s">
        <v>49</v>
      </c>
      <c r="C271" s="45">
        <v>0</v>
      </c>
      <c r="D271" s="45">
        <v>0</v>
      </c>
      <c r="E271" s="45">
        <v>0</v>
      </c>
      <c r="F271" s="45">
        <v>0</v>
      </c>
      <c r="G271" s="1375"/>
      <c r="H271" s="1375"/>
      <c r="I271" s="1375"/>
      <c r="J271" s="1375"/>
    </row>
    <row r="272" spans="1:10" ht="15" customHeight="1" x14ac:dyDescent="0.25">
      <c r="A272" s="1375"/>
      <c r="B272" s="27" t="s">
        <v>50</v>
      </c>
      <c r="C272" s="45">
        <v>0</v>
      </c>
      <c r="D272" s="45">
        <v>0</v>
      </c>
      <c r="E272" s="45">
        <v>0</v>
      </c>
      <c r="F272" s="45">
        <v>0</v>
      </c>
      <c r="G272" s="1375"/>
      <c r="H272" s="1375"/>
      <c r="I272" s="1375"/>
      <c r="J272" s="1375"/>
    </row>
    <row r="273" spans="1:10" ht="15" customHeight="1" x14ac:dyDescent="0.25">
      <c r="A273" s="1375"/>
      <c r="B273" s="27" t="s">
        <v>56</v>
      </c>
      <c r="C273" s="45">
        <v>0</v>
      </c>
      <c r="D273" s="45">
        <v>240000</v>
      </c>
      <c r="E273" s="45">
        <v>240000</v>
      </c>
      <c r="F273" s="45">
        <v>240000</v>
      </c>
      <c r="G273" s="1375"/>
      <c r="H273" s="1375"/>
      <c r="I273" s="1375"/>
      <c r="J273" s="1375"/>
    </row>
    <row r="274" spans="1:10" ht="15" customHeight="1" x14ac:dyDescent="0.25">
      <c r="A274" s="1375"/>
      <c r="B274" s="27" t="s">
        <v>49</v>
      </c>
      <c r="C274" s="45">
        <v>0</v>
      </c>
      <c r="D274" s="45">
        <v>240000</v>
      </c>
      <c r="E274" s="45">
        <v>240000</v>
      </c>
      <c r="F274" s="45">
        <v>240000</v>
      </c>
      <c r="G274" s="1375"/>
      <c r="H274" s="1375"/>
      <c r="I274" s="1375"/>
      <c r="J274" s="1375"/>
    </row>
    <row r="275" spans="1:10" ht="15" customHeight="1" x14ac:dyDescent="0.25">
      <c r="A275" s="1375"/>
      <c r="B275" s="27" t="s">
        <v>50</v>
      </c>
      <c r="C275" s="45">
        <v>0</v>
      </c>
      <c r="D275" s="45">
        <v>0</v>
      </c>
      <c r="E275" s="45">
        <v>0</v>
      </c>
      <c r="F275" s="45">
        <v>0</v>
      </c>
      <c r="G275" s="1375"/>
      <c r="H275" s="1375"/>
      <c r="I275" s="1375"/>
      <c r="J275" s="1375"/>
    </row>
    <row r="276" spans="1:10" ht="15" customHeight="1" x14ac:dyDescent="0.25">
      <c r="A276" s="1375"/>
      <c r="B276" s="27" t="s">
        <v>57</v>
      </c>
      <c r="C276" s="45">
        <v>0</v>
      </c>
      <c r="D276" s="45">
        <v>0</v>
      </c>
      <c r="E276" s="45">
        <v>0</v>
      </c>
      <c r="F276" s="45">
        <v>0</v>
      </c>
      <c r="G276" s="1375"/>
      <c r="H276" s="1375"/>
      <c r="I276" s="1375"/>
      <c r="J276" s="1375"/>
    </row>
    <row r="277" spans="1:10" ht="15" customHeight="1" x14ac:dyDescent="0.25">
      <c r="A277" s="1375"/>
      <c r="B277" s="27" t="s">
        <v>49</v>
      </c>
      <c r="C277" s="45">
        <v>0</v>
      </c>
      <c r="D277" s="45">
        <v>0</v>
      </c>
      <c r="E277" s="45">
        <v>0</v>
      </c>
      <c r="F277" s="45">
        <v>0</v>
      </c>
      <c r="G277" s="1375"/>
      <c r="H277" s="1375"/>
      <c r="I277" s="1375"/>
      <c r="J277" s="1375"/>
    </row>
    <row r="278" spans="1:10" ht="15" customHeight="1" x14ac:dyDescent="0.25">
      <c r="A278" s="1375"/>
      <c r="B278" s="27" t="s">
        <v>58</v>
      </c>
      <c r="C278" s="45">
        <v>0</v>
      </c>
      <c r="D278" s="45">
        <v>0</v>
      </c>
      <c r="E278" s="45">
        <v>0</v>
      </c>
      <c r="F278" s="45">
        <v>0</v>
      </c>
      <c r="G278" s="1375"/>
      <c r="H278" s="1375"/>
      <c r="I278" s="1375"/>
      <c r="J278" s="1375"/>
    </row>
    <row r="279" spans="1:10" ht="15" customHeight="1" x14ac:dyDescent="0.25">
      <c r="A279" s="1375"/>
      <c r="B279" s="27" t="s">
        <v>59</v>
      </c>
      <c r="C279" s="45">
        <v>0</v>
      </c>
      <c r="D279" s="45">
        <v>0</v>
      </c>
      <c r="E279" s="45">
        <v>0</v>
      </c>
      <c r="F279" s="45">
        <v>0</v>
      </c>
      <c r="G279" s="1375"/>
      <c r="H279" s="1375"/>
      <c r="I279" s="1375"/>
      <c r="J279" s="1375"/>
    </row>
    <row r="280" spans="1:10" ht="15" customHeight="1" x14ac:dyDescent="0.25">
      <c r="A280" s="1375"/>
      <c r="B280" s="27" t="s">
        <v>60</v>
      </c>
      <c r="C280" s="45">
        <v>0</v>
      </c>
      <c r="D280" s="45">
        <v>0</v>
      </c>
      <c r="E280" s="45">
        <v>0</v>
      </c>
      <c r="F280" s="45">
        <v>0</v>
      </c>
      <c r="G280" s="1375"/>
      <c r="H280" s="1375"/>
      <c r="I280" s="1375"/>
      <c r="J280" s="1375"/>
    </row>
    <row r="281" spans="1:10" ht="15" customHeight="1" x14ac:dyDescent="0.25">
      <c r="A281" s="1375"/>
      <c r="B281" s="27" t="s">
        <v>61</v>
      </c>
      <c r="C281" s="45">
        <v>0</v>
      </c>
      <c r="D281" s="45">
        <v>0</v>
      </c>
      <c r="E281" s="45">
        <v>0</v>
      </c>
      <c r="F281" s="45">
        <v>0</v>
      </c>
      <c r="G281" s="1375"/>
      <c r="H281" s="1375"/>
      <c r="I281" s="1375"/>
      <c r="J281" s="1375"/>
    </row>
    <row r="282" spans="1:10" ht="15" customHeight="1" x14ac:dyDescent="0.25">
      <c r="A282" s="1375"/>
      <c r="B282" s="27" t="s">
        <v>62</v>
      </c>
      <c r="C282" s="45">
        <v>0</v>
      </c>
      <c r="D282" s="45">
        <v>1000000</v>
      </c>
      <c r="E282" s="45">
        <v>1000000</v>
      </c>
      <c r="F282" s="45">
        <v>1000000</v>
      </c>
      <c r="G282" s="1375"/>
      <c r="H282" s="1375"/>
      <c r="I282" s="1375"/>
      <c r="J282" s="1375"/>
    </row>
    <row r="283" spans="1:10" ht="15" customHeight="1" x14ac:dyDescent="0.25">
      <c r="A283" s="1375"/>
      <c r="B283" s="27" t="s">
        <v>49</v>
      </c>
      <c r="C283" s="45">
        <v>0</v>
      </c>
      <c r="D283" s="45">
        <v>1000000</v>
      </c>
      <c r="E283" s="45">
        <v>1000000</v>
      </c>
      <c r="F283" s="45">
        <v>1000000</v>
      </c>
      <c r="G283" s="1375"/>
      <c r="H283" s="1375"/>
      <c r="I283" s="1375"/>
      <c r="J283" s="1375"/>
    </row>
    <row r="284" spans="1:10" ht="15" customHeight="1" x14ac:dyDescent="0.25">
      <c r="A284" s="1375"/>
      <c r="B284" s="27" t="s">
        <v>58</v>
      </c>
      <c r="C284" s="45">
        <v>0</v>
      </c>
      <c r="D284" s="45">
        <v>0</v>
      </c>
      <c r="E284" s="45">
        <v>0</v>
      </c>
      <c r="F284" s="45">
        <v>0</v>
      </c>
      <c r="G284" s="1375"/>
      <c r="H284" s="1375"/>
      <c r="I284" s="1375"/>
      <c r="J284" s="1375"/>
    </row>
    <row r="285" spans="1:10" ht="15" customHeight="1" x14ac:dyDescent="0.25">
      <c r="A285" s="1375"/>
      <c r="B285" s="27" t="s">
        <v>59</v>
      </c>
      <c r="C285" s="45">
        <v>0</v>
      </c>
      <c r="D285" s="45">
        <v>0</v>
      </c>
      <c r="E285" s="45">
        <v>0</v>
      </c>
      <c r="F285" s="45">
        <v>0</v>
      </c>
      <c r="G285" s="1375"/>
      <c r="H285" s="1375"/>
      <c r="I285" s="1375"/>
      <c r="J285" s="1375"/>
    </row>
    <row r="286" spans="1:10" ht="15" customHeight="1" x14ac:dyDescent="0.25">
      <c r="A286" s="1375"/>
      <c r="B286" s="27" t="s">
        <v>60</v>
      </c>
      <c r="C286" s="45">
        <v>0</v>
      </c>
      <c r="D286" s="45">
        <v>0</v>
      </c>
      <c r="E286" s="45">
        <v>0</v>
      </c>
      <c r="F286" s="45">
        <v>0</v>
      </c>
      <c r="G286" s="1375"/>
      <c r="H286" s="1375"/>
      <c r="I286" s="1375"/>
      <c r="J286" s="1375"/>
    </row>
    <row r="287" spans="1:10" ht="15" customHeight="1" x14ac:dyDescent="0.25">
      <c r="A287" s="1375"/>
      <c r="B287" s="27" t="s">
        <v>61</v>
      </c>
      <c r="C287" s="45">
        <v>0</v>
      </c>
      <c r="D287" s="45">
        <v>0</v>
      </c>
      <c r="E287" s="45">
        <v>0</v>
      </c>
      <c r="F287" s="45">
        <v>0</v>
      </c>
      <c r="G287" s="1375"/>
      <c r="H287" s="1375"/>
      <c r="I287" s="1375"/>
      <c r="J287" s="1375"/>
    </row>
    <row r="288" spans="1:10" ht="15" customHeight="1" x14ac:dyDescent="0.25">
      <c r="A288" s="1375"/>
      <c r="B288" s="27" t="s">
        <v>63</v>
      </c>
      <c r="C288" s="45">
        <v>0</v>
      </c>
      <c r="D288" s="45">
        <v>0</v>
      </c>
      <c r="E288" s="45">
        <v>0</v>
      </c>
      <c r="F288" s="45">
        <v>0</v>
      </c>
      <c r="G288" s="1375"/>
      <c r="H288" s="1375"/>
      <c r="I288" s="1375"/>
      <c r="J288" s="1375"/>
    </row>
    <row r="289" spans="1:10" ht="15" customHeight="1" x14ac:dyDescent="0.25">
      <c r="A289" s="1375"/>
      <c r="B289" s="27" t="s">
        <v>49</v>
      </c>
      <c r="C289" s="45">
        <v>0</v>
      </c>
      <c r="D289" s="45">
        <v>0</v>
      </c>
      <c r="E289" s="45">
        <v>0</v>
      </c>
      <c r="F289" s="45">
        <v>0</v>
      </c>
      <c r="G289" s="1375"/>
      <c r="H289" s="1375"/>
      <c r="I289" s="1375"/>
      <c r="J289" s="1375"/>
    </row>
    <row r="290" spans="1:10" ht="15" customHeight="1" x14ac:dyDescent="0.25">
      <c r="A290" s="1375"/>
      <c r="B290" s="27" t="s">
        <v>58</v>
      </c>
      <c r="C290" s="45">
        <v>0</v>
      </c>
      <c r="D290" s="45">
        <v>0</v>
      </c>
      <c r="E290" s="45">
        <v>0</v>
      </c>
      <c r="F290" s="45">
        <v>0</v>
      </c>
      <c r="G290" s="1375"/>
      <c r="H290" s="1375"/>
      <c r="I290" s="1375"/>
      <c r="J290" s="1375"/>
    </row>
    <row r="291" spans="1:10" ht="15" customHeight="1" x14ac:dyDescent="0.25">
      <c r="A291" s="1375"/>
      <c r="B291" s="27" t="s">
        <v>59</v>
      </c>
      <c r="C291" s="45">
        <v>0</v>
      </c>
      <c r="D291" s="45">
        <v>0</v>
      </c>
      <c r="E291" s="45">
        <v>0</v>
      </c>
      <c r="F291" s="45">
        <v>0</v>
      </c>
      <c r="G291" s="1375"/>
      <c r="H291" s="1375"/>
      <c r="I291" s="1375"/>
      <c r="J291" s="1375"/>
    </row>
    <row r="292" spans="1:10" ht="15" customHeight="1" x14ac:dyDescent="0.25">
      <c r="A292" s="1375"/>
      <c r="B292" s="27" t="s">
        <v>60</v>
      </c>
      <c r="C292" s="45">
        <v>0</v>
      </c>
      <c r="D292" s="45">
        <v>0</v>
      </c>
      <c r="E292" s="45">
        <v>0</v>
      </c>
      <c r="F292" s="45">
        <v>0</v>
      </c>
      <c r="G292" s="1375"/>
      <c r="H292" s="1375"/>
      <c r="I292" s="1375"/>
      <c r="J292" s="1375"/>
    </row>
    <row r="293" spans="1:10" ht="15" customHeight="1" x14ac:dyDescent="0.25">
      <c r="A293" s="1375"/>
      <c r="B293" s="27" t="s">
        <v>61</v>
      </c>
      <c r="C293" s="45">
        <v>0</v>
      </c>
      <c r="D293" s="45">
        <v>0</v>
      </c>
      <c r="E293" s="45">
        <v>0</v>
      </c>
      <c r="F293" s="45">
        <v>0</v>
      </c>
      <c r="G293" s="1375"/>
      <c r="H293" s="1375"/>
      <c r="I293" s="1375"/>
      <c r="J293" s="1375"/>
    </row>
    <row r="294" spans="1:10" ht="15" customHeight="1" x14ac:dyDescent="0.25">
      <c r="A294" s="1375"/>
      <c r="B294" s="27" t="s">
        <v>64</v>
      </c>
      <c r="C294" s="45">
        <v>0</v>
      </c>
      <c r="D294" s="45">
        <v>0</v>
      </c>
      <c r="E294" s="45">
        <v>0</v>
      </c>
      <c r="F294" s="45">
        <v>0</v>
      </c>
      <c r="G294" s="1375"/>
      <c r="H294" s="1375"/>
      <c r="I294" s="1375"/>
      <c r="J294" s="1375"/>
    </row>
    <row r="295" spans="1:10" ht="15" customHeight="1" x14ac:dyDescent="0.25">
      <c r="A295" s="1375"/>
      <c r="B295" s="27" t="s">
        <v>65</v>
      </c>
      <c r="C295" s="45">
        <v>0</v>
      </c>
      <c r="D295" s="45">
        <v>0</v>
      </c>
      <c r="E295" s="45">
        <v>0</v>
      </c>
      <c r="F295" s="45">
        <v>0</v>
      </c>
      <c r="G295" s="1375"/>
      <c r="H295" s="1375"/>
      <c r="I295" s="1375"/>
      <c r="J295" s="1375"/>
    </row>
    <row r="296" spans="1:10" ht="20.100000000000001" customHeight="1" x14ac:dyDescent="0.25">
      <c r="A296" s="1375"/>
      <c r="B296" s="47" t="s">
        <v>18</v>
      </c>
      <c r="C296" s="1375"/>
      <c r="D296" s="1375"/>
      <c r="E296" s="1375"/>
      <c r="F296" s="1375"/>
      <c r="G296" s="1375"/>
      <c r="H296" s="1375"/>
      <c r="I296" s="1375"/>
      <c r="J296" s="1375"/>
    </row>
  </sheetData>
  <mergeCells count="31">
    <mergeCell ref="B25:F25"/>
    <mergeCell ref="B1:F1"/>
    <mergeCell ref="B2:F2"/>
    <mergeCell ref="C3:F3"/>
    <mergeCell ref="C4:F4"/>
    <mergeCell ref="C5:F5"/>
    <mergeCell ref="C6:F6"/>
    <mergeCell ref="C7:F7"/>
    <mergeCell ref="B8:F8"/>
    <mergeCell ref="B9:F9"/>
    <mergeCell ref="C10:F10"/>
    <mergeCell ref="C14:F14"/>
    <mergeCell ref="C141:F141"/>
    <mergeCell ref="C26:F26"/>
    <mergeCell ref="C27:F27"/>
    <mergeCell ref="C28:F28"/>
    <mergeCell ref="C29:F29"/>
    <mergeCell ref="B38:F38"/>
    <mergeCell ref="C83:F83"/>
    <mergeCell ref="C84:F84"/>
    <mergeCell ref="C85:F85"/>
    <mergeCell ref="B94:F94"/>
    <mergeCell ref="B139:F139"/>
    <mergeCell ref="C140:F140"/>
    <mergeCell ref="B208:F208"/>
    <mergeCell ref="C142:F142"/>
    <mergeCell ref="C143:F143"/>
    <mergeCell ref="B152:F152"/>
    <mergeCell ref="C197:F197"/>
    <mergeCell ref="C198:F198"/>
    <mergeCell ref="C199:F199"/>
  </mergeCells>
  <pageMargins left="0" right="0" top="0" bottom="0" header="0" footer="0"/>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346"/>
  <sheetViews>
    <sheetView view="pageBreakPreview" topLeftCell="A318" zoomScale="60" zoomScaleNormal="100" workbookViewId="0">
      <selection activeCell="J364" sqref="J364"/>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ht="24.95" customHeight="1" x14ac:dyDescent="0.25">
      <c r="A2" s="23"/>
      <c r="B2" s="1635" t="s">
        <v>1</v>
      </c>
      <c r="C2" s="1636"/>
      <c r="D2" s="1636"/>
      <c r="E2" s="1636"/>
      <c r="F2" s="1636"/>
      <c r="G2" s="23"/>
      <c r="H2" s="23"/>
      <c r="I2" s="23"/>
      <c r="J2" s="23"/>
    </row>
    <row r="3" spans="1:10" ht="14.1" customHeight="1" x14ac:dyDescent="0.25">
      <c r="A3" s="23"/>
      <c r="B3" s="25" t="s">
        <v>2</v>
      </c>
      <c r="C3" s="1631" t="s">
        <v>2311</v>
      </c>
      <c r="D3" s="1632"/>
      <c r="E3" s="1632"/>
      <c r="F3" s="1632"/>
      <c r="G3" s="23"/>
      <c r="H3" s="23"/>
      <c r="I3" s="23"/>
      <c r="J3" s="23"/>
    </row>
    <row r="4" spans="1:10" ht="14.1" customHeight="1" x14ac:dyDescent="0.25">
      <c r="A4" s="23"/>
      <c r="B4" s="25" t="s">
        <v>4</v>
      </c>
      <c r="C4" s="1631" t="s">
        <v>2312</v>
      </c>
      <c r="D4" s="1632"/>
      <c r="E4" s="1632"/>
      <c r="F4" s="1632"/>
      <c r="G4" s="23"/>
      <c r="H4" s="23"/>
      <c r="I4" s="23"/>
      <c r="J4" s="23"/>
    </row>
    <row r="5" spans="1:10" ht="14.1" customHeight="1" x14ac:dyDescent="0.25">
      <c r="A5" s="23"/>
      <c r="B5" s="25" t="s">
        <v>6</v>
      </c>
      <c r="C5" s="1631" t="s">
        <v>364</v>
      </c>
      <c r="D5" s="1632"/>
      <c r="E5" s="1632"/>
      <c r="F5" s="1632"/>
      <c r="G5" s="23"/>
      <c r="H5" s="23"/>
      <c r="I5" s="23"/>
      <c r="J5" s="23"/>
    </row>
    <row r="6" spans="1:10" ht="14.1" customHeight="1" x14ac:dyDescent="0.25">
      <c r="A6" s="23"/>
      <c r="B6" s="25" t="s">
        <v>8</v>
      </c>
      <c r="C6" s="1631" t="s">
        <v>365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30.95" customHeight="1" x14ac:dyDescent="0.25">
      <c r="A9" s="23"/>
      <c r="B9" s="1629" t="s">
        <v>2313</v>
      </c>
      <c r="C9" s="1630"/>
      <c r="D9" s="1630"/>
      <c r="E9" s="1630"/>
      <c r="F9" s="1630"/>
      <c r="G9" s="23"/>
      <c r="H9" s="23"/>
      <c r="I9" s="23"/>
      <c r="J9" s="23"/>
    </row>
    <row r="10" spans="1:10" ht="53.25" customHeight="1" x14ac:dyDescent="0.25">
      <c r="A10" s="23"/>
      <c r="B10" s="26" t="s">
        <v>14</v>
      </c>
      <c r="C10" s="1623" t="s">
        <v>2314</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83.1" customHeight="1" x14ac:dyDescent="0.25">
      <c r="A13" s="23"/>
      <c r="B13" s="27" t="s">
        <v>2315</v>
      </c>
      <c r="C13" s="31" t="s">
        <v>130</v>
      </c>
      <c r="D13" s="31" t="s">
        <v>121</v>
      </c>
      <c r="E13" s="31" t="s">
        <v>121</v>
      </c>
      <c r="F13" s="31" t="s">
        <v>121</v>
      </c>
      <c r="G13" s="23"/>
      <c r="H13" s="23"/>
      <c r="I13" s="23"/>
      <c r="J13" s="23"/>
    </row>
    <row r="14" spans="1:10" ht="72.95" customHeight="1" x14ac:dyDescent="0.25">
      <c r="A14" s="23"/>
      <c r="B14" s="27" t="s">
        <v>2316</v>
      </c>
      <c r="C14" s="31" t="s">
        <v>2317</v>
      </c>
      <c r="D14" s="31" t="s">
        <v>2318</v>
      </c>
      <c r="E14" s="31" t="s">
        <v>2318</v>
      </c>
      <c r="F14" s="31" t="s">
        <v>2318</v>
      </c>
      <c r="G14" s="23"/>
      <c r="H14" s="23"/>
      <c r="I14" s="23"/>
      <c r="J14" s="23"/>
    </row>
    <row r="15" spans="1:10" ht="30.95" customHeight="1" x14ac:dyDescent="0.25">
      <c r="A15" s="23"/>
      <c r="B15" s="26" t="s">
        <v>16</v>
      </c>
      <c r="C15" s="1623" t="s">
        <v>2319</v>
      </c>
      <c r="D15" s="1624"/>
      <c r="E15" s="1624"/>
      <c r="F15" s="1624"/>
      <c r="G15" s="23"/>
      <c r="H15" s="23"/>
      <c r="I15" s="23"/>
      <c r="J15" s="23"/>
    </row>
    <row r="16" spans="1:10" ht="27.95" customHeight="1" x14ac:dyDescent="0.25">
      <c r="A16" s="23"/>
      <c r="B16" s="27" t="s">
        <v>184</v>
      </c>
      <c r="C16" s="28">
        <v>2023</v>
      </c>
      <c r="D16" s="28">
        <v>2024</v>
      </c>
      <c r="E16" s="28">
        <v>2025</v>
      </c>
      <c r="F16" s="28">
        <v>2026</v>
      </c>
      <c r="G16" s="23"/>
      <c r="H16" s="23"/>
      <c r="I16" s="23"/>
      <c r="J16" s="23"/>
    </row>
    <row r="17" spans="1:10" ht="14.1" customHeight="1" x14ac:dyDescent="0.25">
      <c r="A17" s="23"/>
      <c r="B17" s="29"/>
      <c r="C17" s="30" t="s">
        <v>22</v>
      </c>
      <c r="D17" s="30" t="s">
        <v>23</v>
      </c>
      <c r="E17" s="30" t="s">
        <v>23</v>
      </c>
      <c r="F17" s="30" t="s">
        <v>23</v>
      </c>
      <c r="G17" s="23"/>
      <c r="H17" s="23"/>
      <c r="I17" s="23"/>
      <c r="J17" s="23"/>
    </row>
    <row r="18" spans="1:10" ht="14.1" customHeight="1" x14ac:dyDescent="0.25">
      <c r="A18" s="23"/>
      <c r="B18" s="27" t="s">
        <v>2320</v>
      </c>
      <c r="C18" s="31" t="s">
        <v>130</v>
      </c>
      <c r="D18" s="31" t="s">
        <v>121</v>
      </c>
      <c r="E18" s="31" t="s">
        <v>121</v>
      </c>
      <c r="F18" s="31" t="s">
        <v>121</v>
      </c>
      <c r="G18" s="23"/>
      <c r="H18" s="23"/>
      <c r="I18" s="23"/>
      <c r="J18" s="23"/>
    </row>
    <row r="19" spans="1:10" ht="14.1" customHeight="1" x14ac:dyDescent="0.25">
      <c r="A19" s="23"/>
      <c r="B19" s="1621" t="s">
        <v>27</v>
      </c>
      <c r="C19" s="1622"/>
      <c r="D19" s="1622"/>
      <c r="E19" s="1622"/>
      <c r="F19" s="1622"/>
      <c r="G19" s="23"/>
      <c r="H19" s="23"/>
      <c r="I19" s="23"/>
      <c r="J19" s="23"/>
    </row>
    <row r="20" spans="1:10" ht="14.1" customHeight="1" x14ac:dyDescent="0.25">
      <c r="A20" s="23"/>
      <c r="B20" s="32" t="s">
        <v>2321</v>
      </c>
      <c r="C20" s="1621" t="s">
        <v>2322</v>
      </c>
      <c r="D20" s="1622"/>
      <c r="E20" s="1622"/>
      <c r="F20" s="1622"/>
      <c r="G20" s="23"/>
      <c r="H20" s="23"/>
      <c r="I20" s="23"/>
      <c r="J20" s="23"/>
    </row>
    <row r="21" spans="1:10" x14ac:dyDescent="0.25">
      <c r="A21" s="23"/>
      <c r="B21" s="33" t="s">
        <v>19</v>
      </c>
      <c r="C21" s="1619" t="s">
        <v>2323</v>
      </c>
      <c r="D21" s="1620"/>
      <c r="E21" s="1620"/>
      <c r="F21" s="1620"/>
      <c r="G21" s="23"/>
      <c r="H21" s="23"/>
      <c r="I21" s="23"/>
      <c r="J21" s="23"/>
    </row>
    <row r="22" spans="1:10" ht="36.950000000000003" customHeight="1" x14ac:dyDescent="0.25">
      <c r="A22" s="23"/>
      <c r="B22" s="34" t="s">
        <v>20</v>
      </c>
      <c r="C22" s="1615" t="s">
        <v>2324</v>
      </c>
      <c r="D22" s="1616"/>
      <c r="E22" s="1616"/>
      <c r="F22" s="1616"/>
      <c r="G22" s="23"/>
      <c r="H22" s="23"/>
      <c r="I22" s="23"/>
      <c r="J22" s="23"/>
    </row>
    <row r="23" spans="1:10" x14ac:dyDescent="0.25">
      <c r="A23" s="23"/>
      <c r="B23" s="34" t="s">
        <v>21</v>
      </c>
      <c r="C23" s="1615" t="s">
        <v>462</v>
      </c>
      <c r="D23" s="1616"/>
      <c r="E23" s="1616"/>
      <c r="F23" s="1616"/>
      <c r="G23" s="23"/>
      <c r="H23" s="23"/>
      <c r="I23" s="23"/>
      <c r="J23" s="23"/>
    </row>
    <row r="24" spans="1:10" ht="15" customHeight="1" x14ac:dyDescent="0.25">
      <c r="A24" s="23"/>
      <c r="B24" s="35"/>
      <c r="C24" s="36">
        <v>2023</v>
      </c>
      <c r="D24" s="36">
        <v>2024</v>
      </c>
      <c r="E24" s="36">
        <v>2025</v>
      </c>
      <c r="F24" s="36">
        <v>2026</v>
      </c>
      <c r="G24" s="23"/>
      <c r="H24" s="23"/>
      <c r="I24" s="23"/>
      <c r="J24" s="23"/>
    </row>
    <row r="25" spans="1:10" ht="15" customHeight="1" x14ac:dyDescent="0.25">
      <c r="A25" s="23"/>
      <c r="B25" s="37"/>
      <c r="C25" s="38" t="s">
        <v>22</v>
      </c>
      <c r="D25" s="38" t="s">
        <v>23</v>
      </c>
      <c r="E25" s="38" t="s">
        <v>23</v>
      </c>
      <c r="F25" s="38" t="s">
        <v>23</v>
      </c>
      <c r="G25" s="23"/>
      <c r="H25" s="23"/>
      <c r="I25" s="23"/>
      <c r="J25" s="23"/>
    </row>
    <row r="26" spans="1:10" ht="14.1" customHeight="1" x14ac:dyDescent="0.25">
      <c r="A26" s="23"/>
      <c r="B26" s="27" t="s">
        <v>33</v>
      </c>
      <c r="C26" s="31" t="s">
        <v>2317</v>
      </c>
      <c r="D26" s="31" t="s">
        <v>2317</v>
      </c>
      <c r="E26" s="31" t="s">
        <v>2317</v>
      </c>
      <c r="F26" s="31" t="s">
        <v>2317</v>
      </c>
      <c r="G26" s="23"/>
      <c r="H26" s="23"/>
      <c r="I26" s="23"/>
      <c r="J26" s="23"/>
    </row>
    <row r="27" spans="1:10" ht="14.1" customHeight="1" x14ac:dyDescent="0.25">
      <c r="A27" s="23"/>
      <c r="B27" s="27" t="s">
        <v>35</v>
      </c>
      <c r="C27" s="31" t="s">
        <v>2325</v>
      </c>
      <c r="D27" s="31" t="s">
        <v>2326</v>
      </c>
      <c r="E27" s="31" t="s">
        <v>2326</v>
      </c>
      <c r="F27" s="31" t="s">
        <v>2326</v>
      </c>
      <c r="G27" s="23"/>
      <c r="H27" s="23"/>
      <c r="I27" s="23"/>
      <c r="J27" s="23"/>
    </row>
    <row r="28" spans="1:10" ht="14.1" customHeight="1" x14ac:dyDescent="0.25">
      <c r="A28" s="23"/>
      <c r="B28" s="27" t="s">
        <v>40</v>
      </c>
      <c r="C28" s="31" t="s">
        <v>2327</v>
      </c>
      <c r="D28" s="31" t="s">
        <v>2328</v>
      </c>
      <c r="E28" s="31" t="s">
        <v>2328</v>
      </c>
      <c r="F28" s="31" t="s">
        <v>2328</v>
      </c>
      <c r="G28" s="23"/>
      <c r="H28" s="23"/>
      <c r="I28" s="23"/>
      <c r="J28" s="23"/>
    </row>
    <row r="29" spans="1:10" ht="14.1" customHeight="1" x14ac:dyDescent="0.25">
      <c r="A29" s="23"/>
      <c r="B29" s="27" t="s">
        <v>41</v>
      </c>
      <c r="C29" s="31" t="s">
        <v>18</v>
      </c>
      <c r="D29" s="31" t="s">
        <v>42</v>
      </c>
      <c r="E29" s="31" t="s">
        <v>42</v>
      </c>
      <c r="F29" s="31" t="s">
        <v>42</v>
      </c>
      <c r="G29" s="23"/>
      <c r="H29" s="23"/>
      <c r="I29" s="23"/>
      <c r="J29" s="23"/>
    </row>
    <row r="30" spans="1:10" ht="14.1" customHeight="1" x14ac:dyDescent="0.25">
      <c r="A30" s="23"/>
      <c r="B30" s="27" t="s">
        <v>43</v>
      </c>
      <c r="C30" s="31" t="s">
        <v>18</v>
      </c>
      <c r="D30" s="31" t="s">
        <v>2329</v>
      </c>
      <c r="E30" s="31" t="s">
        <v>42</v>
      </c>
      <c r="F30" s="31" t="s">
        <v>42</v>
      </c>
      <c r="G30" s="23"/>
      <c r="H30" s="23"/>
      <c r="I30" s="23"/>
      <c r="J30" s="23"/>
    </row>
    <row r="31" spans="1:10" ht="14.1" customHeight="1" x14ac:dyDescent="0.25">
      <c r="A31" s="23"/>
      <c r="B31" s="27" t="s">
        <v>47</v>
      </c>
      <c r="C31" s="31" t="s">
        <v>18</v>
      </c>
      <c r="D31" s="31" t="s">
        <v>2329</v>
      </c>
      <c r="E31" s="31" t="s">
        <v>42</v>
      </c>
      <c r="F31" s="31" t="s">
        <v>42</v>
      </c>
      <c r="G31" s="23"/>
      <c r="H31" s="23"/>
      <c r="I31" s="23"/>
      <c r="J31" s="23"/>
    </row>
    <row r="32" spans="1:10" ht="14.1" customHeight="1" x14ac:dyDescent="0.25">
      <c r="A32" s="23"/>
      <c r="B32" s="1617" t="s">
        <v>24</v>
      </c>
      <c r="C32" s="1618"/>
      <c r="D32" s="1618"/>
      <c r="E32" s="1618"/>
      <c r="F32" s="1618"/>
      <c r="G32" s="23"/>
      <c r="H32" s="23"/>
      <c r="I32" s="23"/>
      <c r="J32" s="23"/>
    </row>
    <row r="33" spans="1:10" ht="14.1" customHeight="1" x14ac:dyDescent="0.25">
      <c r="A33" s="23"/>
      <c r="B33" s="35"/>
      <c r="C33" s="36">
        <v>2023</v>
      </c>
      <c r="D33" s="36">
        <v>2024</v>
      </c>
      <c r="E33" s="36">
        <v>2025</v>
      </c>
      <c r="F33" s="36">
        <v>2026</v>
      </c>
      <c r="G33" s="23"/>
      <c r="H33" s="23"/>
      <c r="I33" s="23"/>
      <c r="J33" s="23"/>
    </row>
    <row r="34" spans="1:10" ht="14.1" customHeight="1" x14ac:dyDescent="0.25">
      <c r="A34" s="23"/>
      <c r="B34" s="37"/>
      <c r="C34" s="38" t="s">
        <v>22</v>
      </c>
      <c r="D34" s="38" t="s">
        <v>23</v>
      </c>
      <c r="E34" s="38" t="s">
        <v>23</v>
      </c>
      <c r="F34" s="38" t="s">
        <v>23</v>
      </c>
      <c r="G34" s="23"/>
      <c r="H34" s="23"/>
      <c r="I34" s="23"/>
      <c r="J34" s="23"/>
    </row>
    <row r="35" spans="1:10" ht="14.1" customHeight="1" x14ac:dyDescent="0.25">
      <c r="A35" s="23"/>
      <c r="B35" s="39" t="s">
        <v>48</v>
      </c>
      <c r="C35" s="40">
        <v>0</v>
      </c>
      <c r="D35" s="40">
        <v>25130000</v>
      </c>
      <c r="E35" s="40">
        <v>25130000</v>
      </c>
      <c r="F35" s="40">
        <v>25130000</v>
      </c>
      <c r="G35" s="23"/>
      <c r="H35" s="23"/>
      <c r="I35" s="23"/>
      <c r="J35" s="23"/>
    </row>
    <row r="36" spans="1:10" ht="14.1" customHeight="1" x14ac:dyDescent="0.25">
      <c r="A36" s="23"/>
      <c r="B36" s="39" t="s">
        <v>49</v>
      </c>
      <c r="C36" s="40">
        <v>0</v>
      </c>
      <c r="D36" s="40">
        <v>25130000</v>
      </c>
      <c r="E36" s="40">
        <v>25130000</v>
      </c>
      <c r="F36" s="40">
        <v>25130000</v>
      </c>
      <c r="G36" s="23"/>
      <c r="H36" s="23"/>
      <c r="I36" s="23"/>
      <c r="J36" s="23"/>
    </row>
    <row r="37" spans="1:10" ht="14.1" customHeight="1" x14ac:dyDescent="0.25">
      <c r="A37" s="23"/>
      <c r="B37" s="39" t="s">
        <v>50</v>
      </c>
      <c r="C37" s="40">
        <v>0</v>
      </c>
      <c r="D37" s="40">
        <v>0</v>
      </c>
      <c r="E37" s="40">
        <v>0</v>
      </c>
      <c r="F37" s="40">
        <v>0</v>
      </c>
      <c r="G37" s="23"/>
      <c r="H37" s="23"/>
      <c r="I37" s="23"/>
      <c r="J37" s="23"/>
    </row>
    <row r="38" spans="1:10" ht="14.1" customHeight="1" x14ac:dyDescent="0.25">
      <c r="A38" s="23"/>
      <c r="B38" s="39" t="s">
        <v>51</v>
      </c>
      <c r="C38" s="40">
        <v>0</v>
      </c>
      <c r="D38" s="40">
        <v>3990000</v>
      </c>
      <c r="E38" s="40">
        <v>3990000</v>
      </c>
      <c r="F38" s="40">
        <v>3990000</v>
      </c>
      <c r="G38" s="23"/>
      <c r="H38" s="23"/>
      <c r="I38" s="23"/>
      <c r="J38" s="23"/>
    </row>
    <row r="39" spans="1:10" ht="14.1" customHeight="1" x14ac:dyDescent="0.25">
      <c r="A39" s="23"/>
      <c r="B39" s="39" t="s">
        <v>49</v>
      </c>
      <c r="C39" s="40">
        <v>0</v>
      </c>
      <c r="D39" s="40">
        <v>3990000</v>
      </c>
      <c r="E39" s="40">
        <v>3990000</v>
      </c>
      <c r="F39" s="40">
        <v>3990000</v>
      </c>
      <c r="G39" s="23"/>
      <c r="H39" s="23"/>
      <c r="I39" s="23"/>
      <c r="J39" s="23"/>
    </row>
    <row r="40" spans="1:10" ht="14.1" customHeight="1" x14ac:dyDescent="0.25">
      <c r="A40" s="23"/>
      <c r="B40" s="39" t="s">
        <v>50</v>
      </c>
      <c r="C40" s="40">
        <v>0</v>
      </c>
      <c r="D40" s="40">
        <v>0</v>
      </c>
      <c r="E40" s="40">
        <v>0</v>
      </c>
      <c r="F40" s="40">
        <v>0</v>
      </c>
      <c r="G40" s="23"/>
      <c r="H40" s="23"/>
      <c r="I40" s="23"/>
      <c r="J40" s="23"/>
    </row>
    <row r="41" spans="1:10" ht="14.1" customHeight="1" x14ac:dyDescent="0.25">
      <c r="A41" s="23"/>
      <c r="B41" s="39" t="s">
        <v>52</v>
      </c>
      <c r="C41" s="40">
        <v>0</v>
      </c>
      <c r="D41" s="40">
        <v>11260000</v>
      </c>
      <c r="E41" s="40">
        <v>11260000</v>
      </c>
      <c r="F41" s="40">
        <v>11260000</v>
      </c>
      <c r="G41" s="23"/>
      <c r="H41" s="23"/>
      <c r="I41" s="23"/>
      <c r="J41" s="23"/>
    </row>
    <row r="42" spans="1:10" ht="14.1" customHeight="1" x14ac:dyDescent="0.25">
      <c r="A42" s="23"/>
      <c r="B42" s="39" t="s">
        <v>49</v>
      </c>
      <c r="C42" s="40">
        <v>0</v>
      </c>
      <c r="D42" s="40">
        <v>11260000</v>
      </c>
      <c r="E42" s="40">
        <v>11260000</v>
      </c>
      <c r="F42" s="40">
        <v>11260000</v>
      </c>
      <c r="G42" s="23"/>
      <c r="H42" s="23"/>
      <c r="I42" s="23"/>
      <c r="J42" s="23"/>
    </row>
    <row r="43" spans="1:10" ht="14.1" customHeight="1" x14ac:dyDescent="0.25">
      <c r="A43" s="23"/>
      <c r="B43" s="39" t="s">
        <v>50</v>
      </c>
      <c r="C43" s="40">
        <v>0</v>
      </c>
      <c r="D43" s="40">
        <v>0</v>
      </c>
      <c r="E43" s="40">
        <v>0</v>
      </c>
      <c r="F43" s="40">
        <v>0</v>
      </c>
      <c r="G43" s="23"/>
      <c r="H43" s="23"/>
      <c r="I43" s="23"/>
      <c r="J43" s="23"/>
    </row>
    <row r="44" spans="1:10" ht="14.1" customHeight="1" x14ac:dyDescent="0.25">
      <c r="A44" s="23"/>
      <c r="B44" s="39" t="s">
        <v>53</v>
      </c>
      <c r="C44" s="40">
        <v>0</v>
      </c>
      <c r="D44" s="40">
        <v>0</v>
      </c>
      <c r="E44" s="40">
        <v>0</v>
      </c>
      <c r="F44" s="40">
        <v>0</v>
      </c>
      <c r="G44" s="23"/>
      <c r="H44" s="23"/>
      <c r="I44" s="23"/>
      <c r="J44" s="23"/>
    </row>
    <row r="45" spans="1:10" ht="14.1" customHeight="1" x14ac:dyDescent="0.25">
      <c r="A45" s="23"/>
      <c r="B45" s="39" t="s">
        <v>49</v>
      </c>
      <c r="C45" s="40">
        <v>0</v>
      </c>
      <c r="D45" s="40">
        <v>0</v>
      </c>
      <c r="E45" s="40">
        <v>0</v>
      </c>
      <c r="F45" s="40">
        <v>0</v>
      </c>
      <c r="G45" s="23"/>
      <c r="H45" s="23"/>
      <c r="I45" s="23"/>
      <c r="J45" s="23"/>
    </row>
    <row r="46" spans="1:10" ht="14.1" customHeight="1" x14ac:dyDescent="0.25">
      <c r="A46" s="23"/>
      <c r="B46" s="39" t="s">
        <v>50</v>
      </c>
      <c r="C46" s="40">
        <v>0</v>
      </c>
      <c r="D46" s="40">
        <v>0</v>
      </c>
      <c r="E46" s="40">
        <v>0</v>
      </c>
      <c r="F46" s="40">
        <v>0</v>
      </c>
      <c r="G46" s="23"/>
      <c r="H46" s="23"/>
      <c r="I46" s="23"/>
      <c r="J46" s="23"/>
    </row>
    <row r="47" spans="1:10" ht="14.1" customHeight="1" x14ac:dyDescent="0.25">
      <c r="A47" s="23"/>
      <c r="B47" s="39" t="s">
        <v>54</v>
      </c>
      <c r="C47" s="40">
        <v>0</v>
      </c>
      <c r="D47" s="40">
        <v>0</v>
      </c>
      <c r="E47" s="40">
        <v>0</v>
      </c>
      <c r="F47" s="40">
        <v>0</v>
      </c>
      <c r="G47" s="23"/>
      <c r="H47" s="23"/>
      <c r="I47" s="23"/>
      <c r="J47" s="23"/>
    </row>
    <row r="48" spans="1:10" ht="14.1" customHeight="1" x14ac:dyDescent="0.25">
      <c r="A48" s="23"/>
      <c r="B48" s="39" t="s">
        <v>49</v>
      </c>
      <c r="C48" s="40">
        <v>0</v>
      </c>
      <c r="D48" s="40">
        <v>0</v>
      </c>
      <c r="E48" s="40">
        <v>0</v>
      </c>
      <c r="F48" s="40">
        <v>0</v>
      </c>
      <c r="G48" s="23"/>
      <c r="H48" s="23"/>
      <c r="I48" s="23"/>
      <c r="J48" s="23"/>
    </row>
    <row r="49" spans="1:10" ht="14.1" customHeight="1" x14ac:dyDescent="0.25">
      <c r="A49" s="23"/>
      <c r="B49" s="39" t="s">
        <v>50</v>
      </c>
      <c r="C49" s="40">
        <v>0</v>
      </c>
      <c r="D49" s="40">
        <v>0</v>
      </c>
      <c r="E49" s="40">
        <v>0</v>
      </c>
      <c r="F49" s="40">
        <v>0</v>
      </c>
      <c r="G49" s="23"/>
      <c r="H49" s="23"/>
      <c r="I49" s="23"/>
      <c r="J49" s="23"/>
    </row>
    <row r="50" spans="1:10" ht="14.1" customHeight="1" x14ac:dyDescent="0.25">
      <c r="A50" s="23"/>
      <c r="B50" s="39" t="s">
        <v>55</v>
      </c>
      <c r="C50" s="40">
        <v>0</v>
      </c>
      <c r="D50" s="40">
        <v>0</v>
      </c>
      <c r="E50" s="40">
        <v>0</v>
      </c>
      <c r="F50" s="40">
        <v>0</v>
      </c>
      <c r="G50" s="23"/>
      <c r="H50" s="23"/>
      <c r="I50" s="23"/>
      <c r="J50" s="23"/>
    </row>
    <row r="51" spans="1:10" ht="14.1" customHeight="1" x14ac:dyDescent="0.25">
      <c r="A51" s="23"/>
      <c r="B51" s="39" t="s">
        <v>49</v>
      </c>
      <c r="C51" s="40">
        <v>0</v>
      </c>
      <c r="D51" s="40">
        <v>0</v>
      </c>
      <c r="E51" s="40">
        <v>0</v>
      </c>
      <c r="F51" s="40">
        <v>0</v>
      </c>
      <c r="G51" s="23"/>
      <c r="H51" s="23"/>
      <c r="I51" s="23"/>
      <c r="J51" s="23"/>
    </row>
    <row r="52" spans="1:10" ht="14.1" customHeight="1" x14ac:dyDescent="0.25">
      <c r="A52" s="23"/>
      <c r="B52" s="39" t="s">
        <v>50</v>
      </c>
      <c r="C52" s="40">
        <v>0</v>
      </c>
      <c r="D52" s="40">
        <v>0</v>
      </c>
      <c r="E52" s="40">
        <v>0</v>
      </c>
      <c r="F52" s="40">
        <v>0</v>
      </c>
      <c r="G52" s="23"/>
      <c r="H52" s="23"/>
      <c r="I52" s="23"/>
      <c r="J52" s="23"/>
    </row>
    <row r="53" spans="1:10" ht="14.1" customHeight="1" x14ac:dyDescent="0.25">
      <c r="A53" s="23"/>
      <c r="B53" s="39" t="s">
        <v>56</v>
      </c>
      <c r="C53" s="40">
        <v>0</v>
      </c>
      <c r="D53" s="40">
        <v>120000</v>
      </c>
      <c r="E53" s="40">
        <v>120000</v>
      </c>
      <c r="F53" s="40">
        <v>120000</v>
      </c>
      <c r="G53" s="23"/>
      <c r="H53" s="23"/>
      <c r="I53" s="23"/>
      <c r="J53" s="23"/>
    </row>
    <row r="54" spans="1:10" ht="14.1" customHeight="1" x14ac:dyDescent="0.25">
      <c r="A54" s="23"/>
      <c r="B54" s="39" t="s">
        <v>49</v>
      </c>
      <c r="C54" s="40">
        <v>0</v>
      </c>
      <c r="D54" s="40">
        <v>120000</v>
      </c>
      <c r="E54" s="40">
        <v>120000</v>
      </c>
      <c r="F54" s="40">
        <v>120000</v>
      </c>
      <c r="G54" s="23"/>
      <c r="H54" s="23"/>
      <c r="I54" s="23"/>
      <c r="J54" s="23"/>
    </row>
    <row r="55" spans="1:10" ht="14.1" customHeight="1" x14ac:dyDescent="0.25">
      <c r="A55" s="23"/>
      <c r="B55" s="39" t="s">
        <v>50</v>
      </c>
      <c r="C55" s="40">
        <v>0</v>
      </c>
      <c r="D55" s="40">
        <v>0</v>
      </c>
      <c r="E55" s="40">
        <v>0</v>
      </c>
      <c r="F55" s="40">
        <v>0</v>
      </c>
      <c r="G55" s="23"/>
      <c r="H55" s="23"/>
      <c r="I55" s="23"/>
      <c r="J55" s="23"/>
    </row>
    <row r="56" spans="1:10" ht="14.1" customHeight="1" x14ac:dyDescent="0.25">
      <c r="A56" s="23"/>
      <c r="B56" s="39" t="s">
        <v>57</v>
      </c>
      <c r="C56" s="40">
        <v>0</v>
      </c>
      <c r="D56" s="40">
        <v>0</v>
      </c>
      <c r="E56" s="40">
        <v>0</v>
      </c>
      <c r="F56" s="40">
        <v>0</v>
      </c>
      <c r="G56" s="23"/>
      <c r="H56" s="23"/>
      <c r="I56" s="23"/>
      <c r="J56" s="23"/>
    </row>
    <row r="57" spans="1:10" ht="14.1" customHeight="1" x14ac:dyDescent="0.25">
      <c r="A57" s="23"/>
      <c r="B57" s="39" t="s">
        <v>49</v>
      </c>
      <c r="C57" s="40">
        <v>0</v>
      </c>
      <c r="D57" s="40">
        <v>0</v>
      </c>
      <c r="E57" s="40">
        <v>0</v>
      </c>
      <c r="F57" s="40">
        <v>0</v>
      </c>
      <c r="G57" s="23"/>
      <c r="H57" s="23"/>
      <c r="I57" s="23"/>
      <c r="J57" s="23"/>
    </row>
    <row r="58" spans="1:10" ht="14.1" customHeight="1" x14ac:dyDescent="0.25">
      <c r="A58" s="23"/>
      <c r="B58" s="39" t="s">
        <v>58</v>
      </c>
      <c r="C58" s="40">
        <v>0</v>
      </c>
      <c r="D58" s="40">
        <v>0</v>
      </c>
      <c r="E58" s="40">
        <v>0</v>
      </c>
      <c r="F58" s="40">
        <v>0</v>
      </c>
      <c r="G58" s="23"/>
      <c r="H58" s="23"/>
      <c r="I58" s="23"/>
      <c r="J58" s="23"/>
    </row>
    <row r="59" spans="1:10" ht="14.1" customHeight="1" x14ac:dyDescent="0.25">
      <c r="A59" s="23"/>
      <c r="B59" s="39" t="s">
        <v>59</v>
      </c>
      <c r="C59" s="40">
        <v>0</v>
      </c>
      <c r="D59" s="40">
        <v>0</v>
      </c>
      <c r="E59" s="40">
        <v>0</v>
      </c>
      <c r="F59" s="40">
        <v>0</v>
      </c>
      <c r="G59" s="23"/>
      <c r="H59" s="23"/>
      <c r="I59" s="23"/>
      <c r="J59" s="23"/>
    </row>
    <row r="60" spans="1:10" ht="14.1" customHeight="1" x14ac:dyDescent="0.25">
      <c r="A60" s="23"/>
      <c r="B60" s="39" t="s">
        <v>60</v>
      </c>
      <c r="C60" s="40">
        <v>0</v>
      </c>
      <c r="D60" s="40">
        <v>0</v>
      </c>
      <c r="E60" s="40">
        <v>0</v>
      </c>
      <c r="F60" s="40">
        <v>0</v>
      </c>
      <c r="G60" s="23"/>
      <c r="H60" s="23"/>
      <c r="I60" s="23"/>
      <c r="J60" s="23"/>
    </row>
    <row r="61" spans="1:10" ht="14.1" customHeight="1" x14ac:dyDescent="0.25">
      <c r="A61" s="23"/>
      <c r="B61" s="39" t="s">
        <v>61</v>
      </c>
      <c r="C61" s="40">
        <v>0</v>
      </c>
      <c r="D61" s="40">
        <v>0</v>
      </c>
      <c r="E61" s="40">
        <v>0</v>
      </c>
      <c r="F61" s="40">
        <v>0</v>
      </c>
      <c r="G61" s="23"/>
      <c r="H61" s="23"/>
      <c r="I61" s="23"/>
      <c r="J61" s="23"/>
    </row>
    <row r="62" spans="1:10" ht="14.1" customHeight="1" x14ac:dyDescent="0.25">
      <c r="A62" s="23"/>
      <c r="B62" s="39" t="s">
        <v>62</v>
      </c>
      <c r="C62" s="40">
        <v>0</v>
      </c>
      <c r="D62" s="40">
        <v>0</v>
      </c>
      <c r="E62" s="40">
        <v>0</v>
      </c>
      <c r="F62" s="40">
        <v>0</v>
      </c>
      <c r="G62" s="23"/>
      <c r="H62" s="23"/>
      <c r="I62" s="23"/>
      <c r="J62" s="23"/>
    </row>
    <row r="63" spans="1:10" ht="14.1" customHeight="1" x14ac:dyDescent="0.25">
      <c r="A63" s="23"/>
      <c r="B63" s="39" t="s">
        <v>49</v>
      </c>
      <c r="C63" s="40">
        <v>0</v>
      </c>
      <c r="D63" s="40">
        <v>0</v>
      </c>
      <c r="E63" s="40">
        <v>0</v>
      </c>
      <c r="F63" s="40">
        <v>0</v>
      </c>
      <c r="G63" s="23"/>
      <c r="H63" s="23"/>
      <c r="I63" s="23"/>
      <c r="J63" s="23"/>
    </row>
    <row r="64" spans="1:10" ht="14.1" customHeight="1" x14ac:dyDescent="0.25">
      <c r="A64" s="23"/>
      <c r="B64" s="39" t="s">
        <v>58</v>
      </c>
      <c r="C64" s="40">
        <v>0</v>
      </c>
      <c r="D64" s="40">
        <v>0</v>
      </c>
      <c r="E64" s="40">
        <v>0</v>
      </c>
      <c r="F64" s="40">
        <v>0</v>
      </c>
      <c r="G64" s="23"/>
      <c r="H64" s="23"/>
      <c r="I64" s="23"/>
      <c r="J64" s="23"/>
    </row>
    <row r="65" spans="1:10" ht="14.1" customHeight="1" x14ac:dyDescent="0.25">
      <c r="A65" s="23"/>
      <c r="B65" s="39" t="s">
        <v>59</v>
      </c>
      <c r="C65" s="40">
        <v>0</v>
      </c>
      <c r="D65" s="40">
        <v>0</v>
      </c>
      <c r="E65" s="40">
        <v>0</v>
      </c>
      <c r="F65" s="40">
        <v>0</v>
      </c>
      <c r="G65" s="23"/>
      <c r="H65" s="23"/>
      <c r="I65" s="23"/>
      <c r="J65" s="23"/>
    </row>
    <row r="66" spans="1:10" ht="14.1" customHeight="1" x14ac:dyDescent="0.25">
      <c r="A66" s="23"/>
      <c r="B66" s="39" t="s">
        <v>60</v>
      </c>
      <c r="C66" s="40">
        <v>0</v>
      </c>
      <c r="D66" s="40">
        <v>0</v>
      </c>
      <c r="E66" s="40">
        <v>0</v>
      </c>
      <c r="F66" s="40">
        <v>0</v>
      </c>
      <c r="G66" s="23"/>
      <c r="H66" s="23"/>
      <c r="I66" s="23"/>
      <c r="J66" s="23"/>
    </row>
    <row r="67" spans="1:10" ht="14.1" customHeight="1" x14ac:dyDescent="0.25">
      <c r="A67" s="23"/>
      <c r="B67" s="39" t="s">
        <v>61</v>
      </c>
      <c r="C67" s="40">
        <v>0</v>
      </c>
      <c r="D67" s="40">
        <v>0</v>
      </c>
      <c r="E67" s="40">
        <v>0</v>
      </c>
      <c r="F67" s="40">
        <v>0</v>
      </c>
      <c r="G67" s="23"/>
      <c r="H67" s="23"/>
      <c r="I67" s="23"/>
      <c r="J67" s="23"/>
    </row>
    <row r="68" spans="1:10" ht="14.1" customHeight="1" x14ac:dyDescent="0.25">
      <c r="A68" s="23"/>
      <c r="B68" s="39" t="s">
        <v>63</v>
      </c>
      <c r="C68" s="40">
        <v>0</v>
      </c>
      <c r="D68" s="40">
        <v>0</v>
      </c>
      <c r="E68" s="40">
        <v>0</v>
      </c>
      <c r="F68" s="40">
        <v>0</v>
      </c>
      <c r="G68" s="23"/>
      <c r="H68" s="23"/>
      <c r="I68" s="23"/>
      <c r="J68" s="23"/>
    </row>
    <row r="69" spans="1:10" ht="14.1" customHeight="1" x14ac:dyDescent="0.25">
      <c r="A69" s="23"/>
      <c r="B69" s="39" t="s">
        <v>49</v>
      </c>
      <c r="C69" s="40">
        <v>0</v>
      </c>
      <c r="D69" s="40">
        <v>0</v>
      </c>
      <c r="E69" s="40">
        <v>0</v>
      </c>
      <c r="F69" s="40">
        <v>0</v>
      </c>
      <c r="G69" s="23"/>
      <c r="H69" s="23"/>
      <c r="I69" s="23"/>
      <c r="J69" s="23"/>
    </row>
    <row r="70" spans="1:10" ht="14.1" customHeight="1" x14ac:dyDescent="0.25">
      <c r="A70" s="23"/>
      <c r="B70" s="39" t="s">
        <v>58</v>
      </c>
      <c r="C70" s="40">
        <v>0</v>
      </c>
      <c r="D70" s="40">
        <v>0</v>
      </c>
      <c r="E70" s="40">
        <v>0</v>
      </c>
      <c r="F70" s="40">
        <v>0</v>
      </c>
      <c r="G70" s="23"/>
      <c r="H70" s="23"/>
      <c r="I70" s="23"/>
      <c r="J70" s="23"/>
    </row>
    <row r="71" spans="1:10" ht="14.1" customHeight="1" x14ac:dyDescent="0.25">
      <c r="A71" s="23"/>
      <c r="B71" s="39" t="s">
        <v>59</v>
      </c>
      <c r="C71" s="40">
        <v>0</v>
      </c>
      <c r="D71" s="40">
        <v>0</v>
      </c>
      <c r="E71" s="40">
        <v>0</v>
      </c>
      <c r="F71" s="40">
        <v>0</v>
      </c>
      <c r="G71" s="23"/>
      <c r="H71" s="23"/>
      <c r="I71" s="23"/>
      <c r="J71" s="23"/>
    </row>
    <row r="72" spans="1:10" ht="14.1" customHeight="1" x14ac:dyDescent="0.25">
      <c r="A72" s="23"/>
      <c r="B72" s="39" t="s">
        <v>60</v>
      </c>
      <c r="C72" s="40">
        <v>0</v>
      </c>
      <c r="D72" s="40">
        <v>0</v>
      </c>
      <c r="E72" s="40">
        <v>0</v>
      </c>
      <c r="F72" s="40">
        <v>0</v>
      </c>
      <c r="G72" s="23"/>
      <c r="H72" s="23"/>
      <c r="I72" s="23"/>
      <c r="J72" s="23"/>
    </row>
    <row r="73" spans="1:10" ht="14.1" customHeight="1" x14ac:dyDescent="0.25">
      <c r="A73" s="23"/>
      <c r="B73" s="39" t="s">
        <v>61</v>
      </c>
      <c r="C73" s="40">
        <v>0</v>
      </c>
      <c r="D73" s="40">
        <v>0</v>
      </c>
      <c r="E73" s="40">
        <v>0</v>
      </c>
      <c r="F73" s="40">
        <v>0</v>
      </c>
      <c r="G73" s="23"/>
      <c r="H73" s="23"/>
      <c r="I73" s="23"/>
      <c r="J73" s="23"/>
    </row>
    <row r="74" spans="1:10" ht="14.1" customHeight="1" x14ac:dyDescent="0.25">
      <c r="A74" s="23"/>
      <c r="B74" s="39" t="s">
        <v>64</v>
      </c>
      <c r="C74" s="40">
        <v>0</v>
      </c>
      <c r="D74" s="40">
        <v>0</v>
      </c>
      <c r="E74" s="40">
        <v>0</v>
      </c>
      <c r="F74" s="40">
        <v>0</v>
      </c>
      <c r="G74" s="23"/>
      <c r="H74" s="23"/>
      <c r="I74" s="23"/>
      <c r="J74" s="23"/>
    </row>
    <row r="75" spans="1:10" ht="14.1" customHeight="1" x14ac:dyDescent="0.25">
      <c r="A75" s="23"/>
      <c r="B75" s="39" t="s">
        <v>65</v>
      </c>
      <c r="C75" s="40">
        <v>0</v>
      </c>
      <c r="D75" s="40">
        <v>0</v>
      </c>
      <c r="E75" s="40">
        <v>0</v>
      </c>
      <c r="F75" s="40">
        <v>0</v>
      </c>
      <c r="G75" s="23"/>
      <c r="H75" s="23"/>
      <c r="I75" s="23"/>
      <c r="J75" s="23"/>
    </row>
    <row r="76" spans="1:10" ht="14.1" customHeight="1" x14ac:dyDescent="0.25">
      <c r="A76" s="23"/>
      <c r="B76" s="41" t="s">
        <v>25</v>
      </c>
      <c r="C76" s="40">
        <v>0</v>
      </c>
      <c r="D76" s="40">
        <v>40500000</v>
      </c>
      <c r="E76" s="40">
        <v>40500000</v>
      </c>
      <c r="F76" s="40">
        <v>40500000</v>
      </c>
      <c r="G76" s="23"/>
      <c r="H76" s="23"/>
      <c r="I76" s="23"/>
      <c r="J76" s="23"/>
    </row>
    <row r="77" spans="1:10" x14ac:dyDescent="0.25">
      <c r="A77" s="23"/>
      <c r="B77" s="33" t="s">
        <v>19</v>
      </c>
      <c r="C77" s="1619" t="s">
        <v>2330</v>
      </c>
      <c r="D77" s="1620"/>
      <c r="E77" s="1620"/>
      <c r="F77" s="1620"/>
      <c r="G77" s="23"/>
      <c r="H77" s="23"/>
      <c r="I77" s="23"/>
      <c r="J77" s="23"/>
    </row>
    <row r="78" spans="1:10" ht="21.95" customHeight="1" x14ac:dyDescent="0.25">
      <c r="A78" s="23"/>
      <c r="B78" s="34" t="s">
        <v>20</v>
      </c>
      <c r="C78" s="1615" t="s">
        <v>2331</v>
      </c>
      <c r="D78" s="1616"/>
      <c r="E78" s="1616"/>
      <c r="F78" s="1616"/>
      <c r="G78" s="23"/>
      <c r="H78" s="23"/>
      <c r="I78" s="23"/>
      <c r="J78" s="23"/>
    </row>
    <row r="79" spans="1:10" x14ac:dyDescent="0.25">
      <c r="A79" s="23"/>
      <c r="B79" s="34" t="s">
        <v>21</v>
      </c>
      <c r="C79" s="1615" t="s">
        <v>2332</v>
      </c>
      <c r="D79" s="1616"/>
      <c r="E79" s="1616"/>
      <c r="F79" s="1616"/>
      <c r="G79" s="23"/>
      <c r="H79" s="23"/>
      <c r="I79" s="23"/>
      <c r="J79" s="23"/>
    </row>
    <row r="80" spans="1:10" ht="15" customHeight="1" x14ac:dyDescent="0.25">
      <c r="A80" s="23"/>
      <c r="B80" s="35"/>
      <c r="C80" s="36">
        <v>2023</v>
      </c>
      <c r="D80" s="36">
        <v>2024</v>
      </c>
      <c r="E80" s="36">
        <v>2025</v>
      </c>
      <c r="F80" s="36">
        <v>2026</v>
      </c>
      <c r="G80" s="23"/>
      <c r="H80" s="23"/>
      <c r="I80" s="23"/>
      <c r="J80" s="23"/>
    </row>
    <row r="81" spans="1:10" ht="15" customHeight="1" x14ac:dyDescent="0.25">
      <c r="A81" s="23"/>
      <c r="B81" s="37"/>
      <c r="C81" s="38" t="s">
        <v>22</v>
      </c>
      <c r="D81" s="38" t="s">
        <v>23</v>
      </c>
      <c r="E81" s="38" t="s">
        <v>23</v>
      </c>
      <c r="F81" s="38" t="s">
        <v>23</v>
      </c>
      <c r="G81" s="23"/>
      <c r="H81" s="23"/>
      <c r="I81" s="23"/>
      <c r="J81" s="23"/>
    </row>
    <row r="82" spans="1:10" ht="14.1" customHeight="1" x14ac:dyDescent="0.25">
      <c r="A82" s="23"/>
      <c r="B82" s="27" t="s">
        <v>33</v>
      </c>
      <c r="C82" s="31" t="s">
        <v>155</v>
      </c>
      <c r="D82" s="31" t="s">
        <v>155</v>
      </c>
      <c r="E82" s="31" t="s">
        <v>155</v>
      </c>
      <c r="F82" s="31" t="s">
        <v>155</v>
      </c>
      <c r="G82" s="23"/>
      <c r="H82" s="23"/>
      <c r="I82" s="23"/>
      <c r="J82" s="23"/>
    </row>
    <row r="83" spans="1:10" ht="14.1" customHeight="1" x14ac:dyDescent="0.25">
      <c r="A83" s="23"/>
      <c r="B83" s="27" t="s">
        <v>35</v>
      </c>
      <c r="C83" s="31" t="s">
        <v>2333</v>
      </c>
      <c r="D83" s="31" t="s">
        <v>2333</v>
      </c>
      <c r="E83" s="31" t="s">
        <v>2333</v>
      </c>
      <c r="F83" s="31" t="s">
        <v>2333</v>
      </c>
      <c r="G83" s="23"/>
      <c r="H83" s="23"/>
      <c r="I83" s="23"/>
      <c r="J83" s="23"/>
    </row>
    <row r="84" spans="1:10" ht="14.1" customHeight="1" x14ac:dyDescent="0.25">
      <c r="A84" s="23"/>
      <c r="B84" s="27" t="s">
        <v>40</v>
      </c>
      <c r="C84" s="31" t="s">
        <v>2334</v>
      </c>
      <c r="D84" s="31" t="s">
        <v>2334</v>
      </c>
      <c r="E84" s="31" t="s">
        <v>2334</v>
      </c>
      <c r="F84" s="31" t="s">
        <v>2334</v>
      </c>
      <c r="G84" s="23"/>
      <c r="H84" s="23"/>
      <c r="I84" s="23"/>
      <c r="J84" s="23"/>
    </row>
    <row r="85" spans="1:10" ht="14.1" customHeight="1" x14ac:dyDescent="0.25">
      <c r="A85" s="23"/>
      <c r="B85" s="27" t="s">
        <v>41</v>
      </c>
      <c r="C85" s="31" t="s">
        <v>18</v>
      </c>
      <c r="D85" s="31" t="s">
        <v>42</v>
      </c>
      <c r="E85" s="31" t="s">
        <v>42</v>
      </c>
      <c r="F85" s="31" t="s">
        <v>42</v>
      </c>
      <c r="G85" s="23"/>
      <c r="H85" s="23"/>
      <c r="I85" s="23"/>
      <c r="J85" s="23"/>
    </row>
    <row r="86" spans="1:10" ht="14.1" customHeight="1" x14ac:dyDescent="0.25">
      <c r="A86" s="23"/>
      <c r="B86" s="27" t="s">
        <v>43</v>
      </c>
      <c r="C86" s="31" t="s">
        <v>18</v>
      </c>
      <c r="D86" s="31" t="s">
        <v>42</v>
      </c>
      <c r="E86" s="31" t="s">
        <v>42</v>
      </c>
      <c r="F86" s="31" t="s">
        <v>42</v>
      </c>
      <c r="G86" s="23"/>
      <c r="H86" s="23"/>
      <c r="I86" s="23"/>
      <c r="J86" s="23"/>
    </row>
    <row r="87" spans="1:10" ht="14.1" customHeight="1" x14ac:dyDescent="0.25">
      <c r="A87" s="23"/>
      <c r="B87" s="27" t="s">
        <v>47</v>
      </c>
      <c r="C87" s="31" t="s">
        <v>18</v>
      </c>
      <c r="D87" s="31" t="s">
        <v>42</v>
      </c>
      <c r="E87" s="31" t="s">
        <v>42</v>
      </c>
      <c r="F87" s="31" t="s">
        <v>42</v>
      </c>
      <c r="G87" s="23"/>
      <c r="H87" s="23"/>
      <c r="I87" s="23"/>
      <c r="J87" s="23"/>
    </row>
    <row r="88" spans="1:10" ht="14.1" customHeight="1" x14ac:dyDescent="0.25">
      <c r="A88" s="23"/>
      <c r="B88" s="1617" t="s">
        <v>24</v>
      </c>
      <c r="C88" s="1618"/>
      <c r="D88" s="1618"/>
      <c r="E88" s="1618"/>
      <c r="F88" s="1618"/>
      <c r="G88" s="23"/>
      <c r="H88" s="23"/>
      <c r="I88" s="23"/>
      <c r="J88" s="23"/>
    </row>
    <row r="89" spans="1:10" ht="14.1" customHeight="1" x14ac:dyDescent="0.25">
      <c r="A89" s="23"/>
      <c r="B89" s="35"/>
      <c r="C89" s="36">
        <v>2023</v>
      </c>
      <c r="D89" s="36">
        <v>2024</v>
      </c>
      <c r="E89" s="36">
        <v>2025</v>
      </c>
      <c r="F89" s="36">
        <v>2026</v>
      </c>
      <c r="G89" s="23"/>
      <c r="H89" s="23"/>
      <c r="I89" s="23"/>
      <c r="J89" s="23"/>
    </row>
    <row r="90" spans="1:10" ht="14.1" customHeight="1" x14ac:dyDescent="0.25">
      <c r="A90" s="23"/>
      <c r="B90" s="37"/>
      <c r="C90" s="38" t="s">
        <v>22</v>
      </c>
      <c r="D90" s="38" t="s">
        <v>23</v>
      </c>
      <c r="E90" s="38" t="s">
        <v>23</v>
      </c>
      <c r="F90" s="38" t="s">
        <v>23</v>
      </c>
      <c r="G90" s="23"/>
      <c r="H90" s="23"/>
      <c r="I90" s="23"/>
      <c r="J90" s="23"/>
    </row>
    <row r="91" spans="1:10" ht="14.1" customHeight="1" x14ac:dyDescent="0.25">
      <c r="A91" s="23"/>
      <c r="B91" s="39" t="s">
        <v>48</v>
      </c>
      <c r="C91" s="40">
        <v>0</v>
      </c>
      <c r="D91" s="40">
        <v>0</v>
      </c>
      <c r="E91" s="40">
        <v>0</v>
      </c>
      <c r="F91" s="40">
        <v>0</v>
      </c>
      <c r="G91" s="23"/>
      <c r="H91" s="23"/>
      <c r="I91" s="23"/>
      <c r="J91" s="23"/>
    </row>
    <row r="92" spans="1:10" ht="14.1" customHeight="1" x14ac:dyDescent="0.25">
      <c r="A92" s="23"/>
      <c r="B92" s="39" t="s">
        <v>49</v>
      </c>
      <c r="C92" s="40">
        <v>0</v>
      </c>
      <c r="D92" s="40">
        <v>0</v>
      </c>
      <c r="E92" s="40">
        <v>0</v>
      </c>
      <c r="F92" s="40">
        <v>0</v>
      </c>
      <c r="G92" s="23"/>
      <c r="H92" s="23"/>
      <c r="I92" s="23"/>
      <c r="J92" s="23"/>
    </row>
    <row r="93" spans="1:10" ht="14.1" customHeight="1" x14ac:dyDescent="0.25">
      <c r="A93" s="23"/>
      <c r="B93" s="39" t="s">
        <v>50</v>
      </c>
      <c r="C93" s="40">
        <v>0</v>
      </c>
      <c r="D93" s="40">
        <v>0</v>
      </c>
      <c r="E93" s="40">
        <v>0</v>
      </c>
      <c r="F93" s="40">
        <v>0</v>
      </c>
      <c r="G93" s="23"/>
      <c r="H93" s="23"/>
      <c r="I93" s="23"/>
      <c r="J93" s="23"/>
    </row>
    <row r="94" spans="1:10" ht="14.1" customHeight="1" x14ac:dyDescent="0.25">
      <c r="A94" s="23"/>
      <c r="B94" s="39" t="s">
        <v>51</v>
      </c>
      <c r="C94" s="40">
        <v>0</v>
      </c>
      <c r="D94" s="40">
        <v>0</v>
      </c>
      <c r="E94" s="40">
        <v>0</v>
      </c>
      <c r="F94" s="40">
        <v>0</v>
      </c>
      <c r="G94" s="23"/>
      <c r="H94" s="23"/>
      <c r="I94" s="23"/>
      <c r="J94" s="23"/>
    </row>
    <row r="95" spans="1:10" ht="14.1" customHeight="1" x14ac:dyDescent="0.25">
      <c r="A95" s="23"/>
      <c r="B95" s="39" t="s">
        <v>49</v>
      </c>
      <c r="C95" s="40">
        <v>0</v>
      </c>
      <c r="D95" s="40">
        <v>0</v>
      </c>
      <c r="E95" s="40">
        <v>0</v>
      </c>
      <c r="F95" s="40">
        <v>0</v>
      </c>
      <c r="G95" s="23"/>
      <c r="H95" s="23"/>
      <c r="I95" s="23"/>
      <c r="J95" s="23"/>
    </row>
    <row r="96" spans="1:10" ht="14.1" customHeight="1" x14ac:dyDescent="0.25">
      <c r="A96" s="23"/>
      <c r="B96" s="39" t="s">
        <v>50</v>
      </c>
      <c r="C96" s="40">
        <v>0</v>
      </c>
      <c r="D96" s="40">
        <v>0</v>
      </c>
      <c r="E96" s="40">
        <v>0</v>
      </c>
      <c r="F96" s="40">
        <v>0</v>
      </c>
      <c r="G96" s="23"/>
      <c r="H96" s="23"/>
      <c r="I96" s="23"/>
      <c r="J96" s="23"/>
    </row>
    <row r="97" spans="1:10" ht="14.1" customHeight="1" x14ac:dyDescent="0.25">
      <c r="A97" s="23"/>
      <c r="B97" s="39" t="s">
        <v>52</v>
      </c>
      <c r="C97" s="40">
        <v>0</v>
      </c>
      <c r="D97" s="40">
        <v>1460000</v>
      </c>
      <c r="E97" s="40">
        <v>1460000</v>
      </c>
      <c r="F97" s="40">
        <v>1460000</v>
      </c>
      <c r="G97" s="23"/>
      <c r="H97" s="23"/>
      <c r="I97" s="23"/>
      <c r="J97" s="23"/>
    </row>
    <row r="98" spans="1:10" ht="14.1" customHeight="1" x14ac:dyDescent="0.25">
      <c r="A98" s="23"/>
      <c r="B98" s="39" t="s">
        <v>49</v>
      </c>
      <c r="C98" s="40">
        <v>0</v>
      </c>
      <c r="D98" s="40">
        <v>1460000</v>
      </c>
      <c r="E98" s="40">
        <v>1460000</v>
      </c>
      <c r="F98" s="40">
        <v>1460000</v>
      </c>
      <c r="G98" s="23"/>
      <c r="H98" s="23"/>
      <c r="I98" s="23"/>
      <c r="J98" s="23"/>
    </row>
    <row r="99" spans="1:10" ht="14.1" customHeight="1" x14ac:dyDescent="0.25">
      <c r="A99" s="23"/>
      <c r="B99" s="39" t="s">
        <v>50</v>
      </c>
      <c r="C99" s="40">
        <v>0</v>
      </c>
      <c r="D99" s="40">
        <v>0</v>
      </c>
      <c r="E99" s="40">
        <v>0</v>
      </c>
      <c r="F99" s="40">
        <v>0</v>
      </c>
      <c r="G99" s="23"/>
      <c r="H99" s="23"/>
      <c r="I99" s="23"/>
      <c r="J99" s="23"/>
    </row>
    <row r="100" spans="1:10" ht="14.1" customHeight="1" x14ac:dyDescent="0.25">
      <c r="A100" s="23"/>
      <c r="B100" s="39" t="s">
        <v>53</v>
      </c>
      <c r="C100" s="40">
        <v>0</v>
      </c>
      <c r="D100" s="40">
        <v>0</v>
      </c>
      <c r="E100" s="40">
        <v>0</v>
      </c>
      <c r="F100" s="40">
        <v>0</v>
      </c>
      <c r="G100" s="23"/>
      <c r="H100" s="23"/>
      <c r="I100" s="23"/>
      <c r="J100" s="23"/>
    </row>
    <row r="101" spans="1:10" ht="14.1" customHeight="1" x14ac:dyDescent="0.25">
      <c r="A101" s="23"/>
      <c r="B101" s="39" t="s">
        <v>49</v>
      </c>
      <c r="C101" s="40">
        <v>0</v>
      </c>
      <c r="D101" s="40">
        <v>0</v>
      </c>
      <c r="E101" s="40">
        <v>0</v>
      </c>
      <c r="F101" s="40">
        <v>0</v>
      </c>
      <c r="G101" s="23"/>
      <c r="H101" s="23"/>
      <c r="I101" s="23"/>
      <c r="J101" s="23"/>
    </row>
    <row r="102" spans="1:10" ht="14.1" customHeight="1" x14ac:dyDescent="0.25">
      <c r="A102" s="23"/>
      <c r="B102" s="39" t="s">
        <v>50</v>
      </c>
      <c r="C102" s="40">
        <v>0</v>
      </c>
      <c r="D102" s="40">
        <v>0</v>
      </c>
      <c r="E102" s="40">
        <v>0</v>
      </c>
      <c r="F102" s="40">
        <v>0</v>
      </c>
      <c r="G102" s="23"/>
      <c r="H102" s="23"/>
      <c r="I102" s="23"/>
      <c r="J102" s="23"/>
    </row>
    <row r="103" spans="1:10" ht="14.1" customHeight="1" x14ac:dyDescent="0.25">
      <c r="A103" s="23"/>
      <c r="B103" s="39" t="s">
        <v>54</v>
      </c>
      <c r="C103" s="40">
        <v>0</v>
      </c>
      <c r="D103" s="40">
        <v>0</v>
      </c>
      <c r="E103" s="40">
        <v>0</v>
      </c>
      <c r="F103" s="40">
        <v>0</v>
      </c>
      <c r="G103" s="23"/>
      <c r="H103" s="23"/>
      <c r="I103" s="23"/>
      <c r="J103" s="23"/>
    </row>
    <row r="104" spans="1:10" ht="14.1" customHeight="1" x14ac:dyDescent="0.25">
      <c r="A104" s="23"/>
      <c r="B104" s="39" t="s">
        <v>49</v>
      </c>
      <c r="C104" s="40">
        <v>0</v>
      </c>
      <c r="D104" s="40">
        <v>0</v>
      </c>
      <c r="E104" s="40">
        <v>0</v>
      </c>
      <c r="F104" s="40">
        <v>0</v>
      </c>
      <c r="G104" s="23"/>
      <c r="H104" s="23"/>
      <c r="I104" s="23"/>
      <c r="J104" s="23"/>
    </row>
    <row r="105" spans="1:10" ht="14.1" customHeight="1" x14ac:dyDescent="0.25">
      <c r="A105" s="23"/>
      <c r="B105" s="39" t="s">
        <v>50</v>
      </c>
      <c r="C105" s="40">
        <v>0</v>
      </c>
      <c r="D105" s="40">
        <v>0</v>
      </c>
      <c r="E105" s="40">
        <v>0</v>
      </c>
      <c r="F105" s="40">
        <v>0</v>
      </c>
      <c r="G105" s="23"/>
      <c r="H105" s="23"/>
      <c r="I105" s="23"/>
      <c r="J105" s="23"/>
    </row>
    <row r="106" spans="1:10" ht="14.1" customHeight="1" x14ac:dyDescent="0.25">
      <c r="A106" s="23"/>
      <c r="B106" s="39" t="s">
        <v>55</v>
      </c>
      <c r="C106" s="40">
        <v>0</v>
      </c>
      <c r="D106" s="40">
        <v>0</v>
      </c>
      <c r="E106" s="40">
        <v>0</v>
      </c>
      <c r="F106" s="40">
        <v>0</v>
      </c>
      <c r="G106" s="23"/>
      <c r="H106" s="23"/>
      <c r="I106" s="23"/>
      <c r="J106" s="23"/>
    </row>
    <row r="107" spans="1:10" ht="14.1" customHeight="1" x14ac:dyDescent="0.25">
      <c r="A107" s="23"/>
      <c r="B107" s="39" t="s">
        <v>49</v>
      </c>
      <c r="C107" s="40">
        <v>0</v>
      </c>
      <c r="D107" s="40">
        <v>0</v>
      </c>
      <c r="E107" s="40">
        <v>0</v>
      </c>
      <c r="F107" s="40">
        <v>0</v>
      </c>
      <c r="G107" s="23"/>
      <c r="H107" s="23"/>
      <c r="I107" s="23"/>
      <c r="J107" s="23"/>
    </row>
    <row r="108" spans="1:10" ht="14.1" customHeight="1" x14ac:dyDescent="0.25">
      <c r="A108" s="23"/>
      <c r="B108" s="39" t="s">
        <v>50</v>
      </c>
      <c r="C108" s="40">
        <v>0</v>
      </c>
      <c r="D108" s="40">
        <v>0</v>
      </c>
      <c r="E108" s="40">
        <v>0</v>
      </c>
      <c r="F108" s="40">
        <v>0</v>
      </c>
      <c r="G108" s="23"/>
      <c r="H108" s="23"/>
      <c r="I108" s="23"/>
      <c r="J108" s="23"/>
    </row>
    <row r="109" spans="1:10" ht="14.1" customHeight="1" x14ac:dyDescent="0.25">
      <c r="A109" s="23"/>
      <c r="B109" s="39" t="s">
        <v>56</v>
      </c>
      <c r="C109" s="40">
        <v>0</v>
      </c>
      <c r="D109" s="40">
        <v>0</v>
      </c>
      <c r="E109" s="40">
        <v>0</v>
      </c>
      <c r="F109" s="40">
        <v>0</v>
      </c>
      <c r="G109" s="23"/>
      <c r="H109" s="23"/>
      <c r="I109" s="23"/>
      <c r="J109" s="23"/>
    </row>
    <row r="110" spans="1:10" ht="14.1" customHeight="1" x14ac:dyDescent="0.25">
      <c r="A110" s="23"/>
      <c r="B110" s="39" t="s">
        <v>49</v>
      </c>
      <c r="C110" s="40">
        <v>0</v>
      </c>
      <c r="D110" s="40">
        <v>0</v>
      </c>
      <c r="E110" s="40">
        <v>0</v>
      </c>
      <c r="F110" s="40">
        <v>0</v>
      </c>
      <c r="G110" s="23"/>
      <c r="H110" s="23"/>
      <c r="I110" s="23"/>
      <c r="J110" s="23"/>
    </row>
    <row r="111" spans="1:10" ht="14.1" customHeight="1" x14ac:dyDescent="0.25">
      <c r="A111" s="23"/>
      <c r="B111" s="39" t="s">
        <v>50</v>
      </c>
      <c r="C111" s="40">
        <v>0</v>
      </c>
      <c r="D111" s="40">
        <v>0</v>
      </c>
      <c r="E111" s="40">
        <v>0</v>
      </c>
      <c r="F111" s="40">
        <v>0</v>
      </c>
      <c r="G111" s="23"/>
      <c r="H111" s="23"/>
      <c r="I111" s="23"/>
      <c r="J111" s="23"/>
    </row>
    <row r="112" spans="1:10" ht="14.1" customHeight="1" x14ac:dyDescent="0.25">
      <c r="A112" s="23"/>
      <c r="B112" s="39" t="s">
        <v>57</v>
      </c>
      <c r="C112" s="40">
        <v>0</v>
      </c>
      <c r="D112" s="40">
        <v>0</v>
      </c>
      <c r="E112" s="40">
        <v>0</v>
      </c>
      <c r="F112" s="40">
        <v>0</v>
      </c>
      <c r="G112" s="23"/>
      <c r="H112" s="23"/>
      <c r="I112" s="23"/>
      <c r="J112" s="23"/>
    </row>
    <row r="113" spans="1:10" ht="14.1" customHeight="1" x14ac:dyDescent="0.25">
      <c r="A113" s="23"/>
      <c r="B113" s="39" t="s">
        <v>49</v>
      </c>
      <c r="C113" s="40">
        <v>0</v>
      </c>
      <c r="D113" s="40">
        <v>0</v>
      </c>
      <c r="E113" s="40">
        <v>0</v>
      </c>
      <c r="F113" s="40">
        <v>0</v>
      </c>
      <c r="G113" s="23"/>
      <c r="H113" s="23"/>
      <c r="I113" s="23"/>
      <c r="J113" s="23"/>
    </row>
    <row r="114" spans="1:10" ht="14.1" customHeight="1" x14ac:dyDescent="0.25">
      <c r="A114" s="23"/>
      <c r="B114" s="39" t="s">
        <v>58</v>
      </c>
      <c r="C114" s="40">
        <v>0</v>
      </c>
      <c r="D114" s="40">
        <v>0</v>
      </c>
      <c r="E114" s="40">
        <v>0</v>
      </c>
      <c r="F114" s="40">
        <v>0</v>
      </c>
      <c r="G114" s="23"/>
      <c r="H114" s="23"/>
      <c r="I114" s="23"/>
      <c r="J114" s="23"/>
    </row>
    <row r="115" spans="1:10" ht="14.1" customHeight="1" x14ac:dyDescent="0.25">
      <c r="A115" s="23"/>
      <c r="B115" s="39" t="s">
        <v>59</v>
      </c>
      <c r="C115" s="40">
        <v>0</v>
      </c>
      <c r="D115" s="40">
        <v>0</v>
      </c>
      <c r="E115" s="40">
        <v>0</v>
      </c>
      <c r="F115" s="40">
        <v>0</v>
      </c>
      <c r="G115" s="23"/>
      <c r="H115" s="23"/>
      <c r="I115" s="23"/>
      <c r="J115" s="23"/>
    </row>
    <row r="116" spans="1:10" ht="14.1" customHeight="1" x14ac:dyDescent="0.25">
      <c r="A116" s="23"/>
      <c r="B116" s="39" t="s">
        <v>60</v>
      </c>
      <c r="C116" s="40">
        <v>0</v>
      </c>
      <c r="D116" s="40">
        <v>0</v>
      </c>
      <c r="E116" s="40">
        <v>0</v>
      </c>
      <c r="F116" s="40">
        <v>0</v>
      </c>
      <c r="G116" s="23"/>
      <c r="H116" s="23"/>
      <c r="I116" s="23"/>
      <c r="J116" s="23"/>
    </row>
    <row r="117" spans="1:10" ht="14.1" customHeight="1" x14ac:dyDescent="0.25">
      <c r="A117" s="23"/>
      <c r="B117" s="39" t="s">
        <v>61</v>
      </c>
      <c r="C117" s="40">
        <v>0</v>
      </c>
      <c r="D117" s="40">
        <v>0</v>
      </c>
      <c r="E117" s="40">
        <v>0</v>
      </c>
      <c r="F117" s="40">
        <v>0</v>
      </c>
      <c r="G117" s="23"/>
      <c r="H117" s="23"/>
      <c r="I117" s="23"/>
      <c r="J117" s="23"/>
    </row>
    <row r="118" spans="1:10" ht="14.1" customHeight="1" x14ac:dyDescent="0.25">
      <c r="A118" s="23"/>
      <c r="B118" s="39" t="s">
        <v>62</v>
      </c>
      <c r="C118" s="40">
        <v>0</v>
      </c>
      <c r="D118" s="40">
        <v>0</v>
      </c>
      <c r="E118" s="40">
        <v>0</v>
      </c>
      <c r="F118" s="40">
        <v>0</v>
      </c>
      <c r="G118" s="23"/>
      <c r="H118" s="23"/>
      <c r="I118" s="23"/>
      <c r="J118" s="23"/>
    </row>
    <row r="119" spans="1:10" ht="14.1" customHeight="1" x14ac:dyDescent="0.25">
      <c r="A119" s="23"/>
      <c r="B119" s="39" t="s">
        <v>49</v>
      </c>
      <c r="C119" s="40">
        <v>0</v>
      </c>
      <c r="D119" s="40">
        <v>0</v>
      </c>
      <c r="E119" s="40">
        <v>0</v>
      </c>
      <c r="F119" s="40">
        <v>0</v>
      </c>
      <c r="G119" s="23"/>
      <c r="H119" s="23"/>
      <c r="I119" s="23"/>
      <c r="J119" s="23"/>
    </row>
    <row r="120" spans="1:10" ht="14.1" customHeight="1" x14ac:dyDescent="0.25">
      <c r="A120" s="23"/>
      <c r="B120" s="39" t="s">
        <v>58</v>
      </c>
      <c r="C120" s="40">
        <v>0</v>
      </c>
      <c r="D120" s="40">
        <v>0</v>
      </c>
      <c r="E120" s="40">
        <v>0</v>
      </c>
      <c r="F120" s="40">
        <v>0</v>
      </c>
      <c r="G120" s="23"/>
      <c r="H120" s="23"/>
      <c r="I120" s="23"/>
      <c r="J120" s="23"/>
    </row>
    <row r="121" spans="1:10" ht="14.1" customHeight="1" x14ac:dyDescent="0.25">
      <c r="A121" s="23"/>
      <c r="B121" s="39" t="s">
        <v>59</v>
      </c>
      <c r="C121" s="40">
        <v>0</v>
      </c>
      <c r="D121" s="40">
        <v>0</v>
      </c>
      <c r="E121" s="40">
        <v>0</v>
      </c>
      <c r="F121" s="40">
        <v>0</v>
      </c>
      <c r="G121" s="23"/>
      <c r="H121" s="23"/>
      <c r="I121" s="23"/>
      <c r="J121" s="23"/>
    </row>
    <row r="122" spans="1:10" ht="14.1" customHeight="1" x14ac:dyDescent="0.25">
      <c r="A122" s="23"/>
      <c r="B122" s="39" t="s">
        <v>60</v>
      </c>
      <c r="C122" s="40">
        <v>0</v>
      </c>
      <c r="D122" s="40">
        <v>0</v>
      </c>
      <c r="E122" s="40">
        <v>0</v>
      </c>
      <c r="F122" s="40">
        <v>0</v>
      </c>
      <c r="G122" s="23"/>
      <c r="H122" s="23"/>
      <c r="I122" s="23"/>
      <c r="J122" s="23"/>
    </row>
    <row r="123" spans="1:10" ht="14.1" customHeight="1" x14ac:dyDescent="0.25">
      <c r="A123" s="23"/>
      <c r="B123" s="39" t="s">
        <v>61</v>
      </c>
      <c r="C123" s="40">
        <v>0</v>
      </c>
      <c r="D123" s="40">
        <v>0</v>
      </c>
      <c r="E123" s="40">
        <v>0</v>
      </c>
      <c r="F123" s="40">
        <v>0</v>
      </c>
      <c r="G123" s="23"/>
      <c r="H123" s="23"/>
      <c r="I123" s="23"/>
      <c r="J123" s="23"/>
    </row>
    <row r="124" spans="1:10" ht="14.1" customHeight="1" x14ac:dyDescent="0.25">
      <c r="A124" s="23"/>
      <c r="B124" s="39" t="s">
        <v>63</v>
      </c>
      <c r="C124" s="40">
        <v>0</v>
      </c>
      <c r="D124" s="40">
        <v>0</v>
      </c>
      <c r="E124" s="40">
        <v>0</v>
      </c>
      <c r="F124" s="40">
        <v>0</v>
      </c>
      <c r="G124" s="23"/>
      <c r="H124" s="23"/>
      <c r="I124" s="23"/>
      <c r="J124" s="23"/>
    </row>
    <row r="125" spans="1:10" ht="14.1" customHeight="1" x14ac:dyDescent="0.25">
      <c r="A125" s="23"/>
      <c r="B125" s="39" t="s">
        <v>49</v>
      </c>
      <c r="C125" s="40">
        <v>0</v>
      </c>
      <c r="D125" s="40">
        <v>0</v>
      </c>
      <c r="E125" s="40">
        <v>0</v>
      </c>
      <c r="F125" s="40">
        <v>0</v>
      </c>
      <c r="G125" s="23"/>
      <c r="H125" s="23"/>
      <c r="I125" s="23"/>
      <c r="J125" s="23"/>
    </row>
    <row r="126" spans="1:10" ht="14.1" customHeight="1" x14ac:dyDescent="0.25">
      <c r="A126" s="23"/>
      <c r="B126" s="39" t="s">
        <v>58</v>
      </c>
      <c r="C126" s="40">
        <v>0</v>
      </c>
      <c r="D126" s="40">
        <v>0</v>
      </c>
      <c r="E126" s="40">
        <v>0</v>
      </c>
      <c r="F126" s="40">
        <v>0</v>
      </c>
      <c r="G126" s="23"/>
      <c r="H126" s="23"/>
      <c r="I126" s="23"/>
      <c r="J126" s="23"/>
    </row>
    <row r="127" spans="1:10" ht="14.1" customHeight="1" x14ac:dyDescent="0.25">
      <c r="A127" s="23"/>
      <c r="B127" s="39" t="s">
        <v>59</v>
      </c>
      <c r="C127" s="40">
        <v>0</v>
      </c>
      <c r="D127" s="40">
        <v>0</v>
      </c>
      <c r="E127" s="40">
        <v>0</v>
      </c>
      <c r="F127" s="40">
        <v>0</v>
      </c>
      <c r="G127" s="23"/>
      <c r="H127" s="23"/>
      <c r="I127" s="23"/>
      <c r="J127" s="23"/>
    </row>
    <row r="128" spans="1:10" ht="14.1" customHeight="1" x14ac:dyDescent="0.25">
      <c r="A128" s="23"/>
      <c r="B128" s="39" t="s">
        <v>60</v>
      </c>
      <c r="C128" s="40">
        <v>0</v>
      </c>
      <c r="D128" s="40">
        <v>0</v>
      </c>
      <c r="E128" s="40">
        <v>0</v>
      </c>
      <c r="F128" s="40">
        <v>0</v>
      </c>
      <c r="G128" s="23"/>
      <c r="H128" s="23"/>
      <c r="I128" s="23"/>
      <c r="J128" s="23"/>
    </row>
    <row r="129" spans="1:10" ht="14.1" customHeight="1" x14ac:dyDescent="0.25">
      <c r="A129" s="23"/>
      <c r="B129" s="39" t="s">
        <v>61</v>
      </c>
      <c r="C129" s="40">
        <v>0</v>
      </c>
      <c r="D129" s="40">
        <v>0</v>
      </c>
      <c r="E129" s="40">
        <v>0</v>
      </c>
      <c r="F129" s="40">
        <v>0</v>
      </c>
      <c r="G129" s="23"/>
      <c r="H129" s="23"/>
      <c r="I129" s="23"/>
      <c r="J129" s="23"/>
    </row>
    <row r="130" spans="1:10" ht="14.1" customHeight="1" x14ac:dyDescent="0.25">
      <c r="A130" s="23"/>
      <c r="B130" s="39" t="s">
        <v>64</v>
      </c>
      <c r="C130" s="40">
        <v>0</v>
      </c>
      <c r="D130" s="40">
        <v>0</v>
      </c>
      <c r="E130" s="40">
        <v>0</v>
      </c>
      <c r="F130" s="40">
        <v>0</v>
      </c>
      <c r="G130" s="23"/>
      <c r="H130" s="23"/>
      <c r="I130" s="23"/>
      <c r="J130" s="23"/>
    </row>
    <row r="131" spans="1:10" ht="14.1" customHeight="1" x14ac:dyDescent="0.25">
      <c r="A131" s="23"/>
      <c r="B131" s="39" t="s">
        <v>65</v>
      </c>
      <c r="C131" s="40">
        <v>0</v>
      </c>
      <c r="D131" s="40">
        <v>0</v>
      </c>
      <c r="E131" s="40">
        <v>0</v>
      </c>
      <c r="F131" s="40">
        <v>0</v>
      </c>
      <c r="G131" s="23"/>
      <c r="H131" s="23"/>
      <c r="I131" s="23"/>
      <c r="J131" s="23"/>
    </row>
    <row r="132" spans="1:10" ht="14.1" customHeight="1" x14ac:dyDescent="0.25">
      <c r="A132" s="23"/>
      <c r="B132" s="41" t="s">
        <v>25</v>
      </c>
      <c r="C132" s="40">
        <v>0</v>
      </c>
      <c r="D132" s="40">
        <v>1460000</v>
      </c>
      <c r="E132" s="40">
        <v>1460000</v>
      </c>
      <c r="F132" s="40">
        <v>1460000</v>
      </c>
      <c r="G132" s="23"/>
      <c r="H132" s="23"/>
      <c r="I132" s="23"/>
      <c r="J132" s="23"/>
    </row>
    <row r="133" spans="1:10" ht="14.1" customHeight="1" x14ac:dyDescent="0.25">
      <c r="A133" s="23"/>
      <c r="B133" s="1621" t="s">
        <v>66</v>
      </c>
      <c r="C133" s="1622"/>
      <c r="D133" s="1622"/>
      <c r="E133" s="1622"/>
      <c r="F133" s="1622"/>
      <c r="G133" s="23"/>
      <c r="H133" s="23"/>
      <c r="I133" s="23"/>
      <c r="J133" s="23"/>
    </row>
    <row r="134" spans="1:10" ht="14.1" customHeight="1" x14ac:dyDescent="0.25">
      <c r="A134" s="23"/>
      <c r="B134" s="32" t="s">
        <v>2335</v>
      </c>
      <c r="C134" s="1621" t="s">
        <v>2336</v>
      </c>
      <c r="D134" s="1622"/>
      <c r="E134" s="1622"/>
      <c r="F134" s="1622"/>
      <c r="G134" s="23"/>
      <c r="H134" s="23"/>
      <c r="I134" s="23"/>
      <c r="J134" s="23"/>
    </row>
    <row r="135" spans="1:10" ht="18" customHeight="1" x14ac:dyDescent="0.25">
      <c r="A135" s="23"/>
      <c r="B135" s="33" t="s">
        <v>19</v>
      </c>
      <c r="C135" s="1619" t="s">
        <v>2337</v>
      </c>
      <c r="D135" s="1620"/>
      <c r="E135" s="1620"/>
      <c r="F135" s="1620"/>
      <c r="G135" s="23"/>
      <c r="H135" s="23"/>
      <c r="I135" s="23"/>
      <c r="J135" s="23"/>
    </row>
    <row r="136" spans="1:10" ht="18" customHeight="1" x14ac:dyDescent="0.25">
      <c r="A136" s="23"/>
      <c r="B136" s="34" t="s">
        <v>20</v>
      </c>
      <c r="C136" s="1615" t="s">
        <v>2338</v>
      </c>
      <c r="D136" s="1616"/>
      <c r="E136" s="1616"/>
      <c r="F136" s="1616"/>
      <c r="G136" s="23"/>
      <c r="H136" s="23"/>
      <c r="I136" s="23"/>
      <c r="J136" s="23"/>
    </row>
    <row r="137" spans="1:10" ht="18" customHeight="1" x14ac:dyDescent="0.25">
      <c r="A137" s="23"/>
      <c r="B137" s="34" t="s">
        <v>21</v>
      </c>
      <c r="C137" s="1615" t="s">
        <v>462</v>
      </c>
      <c r="D137" s="1616"/>
      <c r="E137" s="1616"/>
      <c r="F137" s="1616"/>
      <c r="G137" s="23"/>
      <c r="H137" s="23"/>
      <c r="I137" s="23"/>
      <c r="J137" s="23"/>
    </row>
    <row r="138" spans="1:10" ht="15" customHeight="1" x14ac:dyDescent="0.25">
      <c r="A138" s="23"/>
      <c r="B138" s="35"/>
      <c r="C138" s="36">
        <v>2023</v>
      </c>
      <c r="D138" s="36">
        <v>2024</v>
      </c>
      <c r="E138" s="36">
        <v>2025</v>
      </c>
      <c r="F138" s="36">
        <v>2026</v>
      </c>
      <c r="G138" s="23"/>
      <c r="H138" s="23"/>
      <c r="I138" s="23"/>
      <c r="J138" s="23"/>
    </row>
    <row r="139" spans="1:10" ht="15" customHeight="1" x14ac:dyDescent="0.25">
      <c r="A139" s="23"/>
      <c r="B139" s="37"/>
      <c r="C139" s="38" t="s">
        <v>22</v>
      </c>
      <c r="D139" s="38" t="s">
        <v>23</v>
      </c>
      <c r="E139" s="38" t="s">
        <v>23</v>
      </c>
      <c r="F139" s="38" t="s">
        <v>23</v>
      </c>
      <c r="G139" s="23"/>
      <c r="H139" s="23"/>
      <c r="I139" s="23"/>
      <c r="J139" s="23"/>
    </row>
    <row r="140" spans="1:10" ht="14.1" customHeight="1" x14ac:dyDescent="0.25">
      <c r="A140" s="23"/>
      <c r="B140" s="27" t="s">
        <v>33</v>
      </c>
      <c r="C140" s="31" t="s">
        <v>155</v>
      </c>
      <c r="D140" s="31" t="s">
        <v>155</v>
      </c>
      <c r="E140" s="31" t="s">
        <v>155</v>
      </c>
      <c r="F140" s="31" t="s">
        <v>155</v>
      </c>
      <c r="G140" s="23"/>
      <c r="H140" s="23"/>
      <c r="I140" s="23"/>
      <c r="J140" s="23"/>
    </row>
    <row r="141" spans="1:10" ht="14.1" customHeight="1" x14ac:dyDescent="0.25">
      <c r="A141" s="23"/>
      <c r="B141" s="27" t="s">
        <v>35</v>
      </c>
      <c r="C141" s="31" t="s">
        <v>1420</v>
      </c>
      <c r="D141" s="31" t="s">
        <v>1420</v>
      </c>
      <c r="E141" s="31" t="s">
        <v>1420</v>
      </c>
      <c r="F141" s="31" t="s">
        <v>1420</v>
      </c>
      <c r="G141" s="23"/>
      <c r="H141" s="23"/>
      <c r="I141" s="23"/>
      <c r="J141" s="23"/>
    </row>
    <row r="142" spans="1:10" ht="14.1" customHeight="1" x14ac:dyDescent="0.25">
      <c r="A142" s="23"/>
      <c r="B142" s="27" t="s">
        <v>40</v>
      </c>
      <c r="C142" s="31" t="s">
        <v>1560</v>
      </c>
      <c r="D142" s="31" t="s">
        <v>1560</v>
      </c>
      <c r="E142" s="31" t="s">
        <v>1560</v>
      </c>
      <c r="F142" s="31" t="s">
        <v>1560</v>
      </c>
      <c r="G142" s="23"/>
      <c r="H142" s="23"/>
      <c r="I142" s="23"/>
      <c r="J142" s="23"/>
    </row>
    <row r="143" spans="1:10" ht="14.1" customHeight="1" x14ac:dyDescent="0.25">
      <c r="A143" s="23"/>
      <c r="B143" s="27" t="s">
        <v>41</v>
      </c>
      <c r="C143" s="31" t="s">
        <v>18</v>
      </c>
      <c r="D143" s="31" t="s">
        <v>42</v>
      </c>
      <c r="E143" s="31" t="s">
        <v>42</v>
      </c>
      <c r="F143" s="31" t="s">
        <v>42</v>
      </c>
      <c r="G143" s="23"/>
      <c r="H143" s="23"/>
      <c r="I143" s="23"/>
      <c r="J143" s="23"/>
    </row>
    <row r="144" spans="1:10" ht="14.1" customHeight="1" x14ac:dyDescent="0.25">
      <c r="A144" s="23"/>
      <c r="B144" s="27" t="s">
        <v>43</v>
      </c>
      <c r="C144" s="31" t="s">
        <v>18</v>
      </c>
      <c r="D144" s="31" t="s">
        <v>42</v>
      </c>
      <c r="E144" s="31" t="s">
        <v>42</v>
      </c>
      <c r="F144" s="31" t="s">
        <v>42</v>
      </c>
      <c r="G144" s="23"/>
      <c r="H144" s="23"/>
      <c r="I144" s="23"/>
      <c r="J144" s="23"/>
    </row>
    <row r="145" spans="1:10" ht="14.1" customHeight="1" x14ac:dyDescent="0.25">
      <c r="A145" s="23"/>
      <c r="B145" s="27" t="s">
        <v>47</v>
      </c>
      <c r="C145" s="31" t="s">
        <v>18</v>
      </c>
      <c r="D145" s="31" t="s">
        <v>42</v>
      </c>
      <c r="E145" s="31" t="s">
        <v>42</v>
      </c>
      <c r="F145" s="31" t="s">
        <v>42</v>
      </c>
      <c r="G145" s="23"/>
      <c r="H145" s="23"/>
      <c r="I145" s="23"/>
      <c r="J145" s="23"/>
    </row>
    <row r="146" spans="1:10" ht="14.1" customHeight="1" x14ac:dyDescent="0.25">
      <c r="A146" s="23"/>
      <c r="B146" s="1617" t="s">
        <v>24</v>
      </c>
      <c r="C146" s="1618"/>
      <c r="D146" s="1618"/>
      <c r="E146" s="1618"/>
      <c r="F146" s="1618"/>
      <c r="G146" s="23"/>
      <c r="H146" s="23"/>
      <c r="I146" s="23"/>
      <c r="J146" s="23"/>
    </row>
    <row r="147" spans="1:10" ht="14.1" customHeight="1" x14ac:dyDescent="0.25">
      <c r="A147" s="23"/>
      <c r="B147" s="35"/>
      <c r="C147" s="36">
        <v>2023</v>
      </c>
      <c r="D147" s="36">
        <v>2024</v>
      </c>
      <c r="E147" s="36">
        <v>2025</v>
      </c>
      <c r="F147" s="36">
        <v>2026</v>
      </c>
      <c r="G147" s="23"/>
      <c r="H147" s="23"/>
      <c r="I147" s="23"/>
      <c r="J147" s="23"/>
    </row>
    <row r="148" spans="1:10" ht="14.1" customHeight="1" x14ac:dyDescent="0.25">
      <c r="A148" s="23"/>
      <c r="B148" s="37"/>
      <c r="C148" s="38" t="s">
        <v>22</v>
      </c>
      <c r="D148" s="38" t="s">
        <v>23</v>
      </c>
      <c r="E148" s="38" t="s">
        <v>23</v>
      </c>
      <c r="F148" s="38" t="s">
        <v>23</v>
      </c>
      <c r="G148" s="23"/>
      <c r="H148" s="23"/>
      <c r="I148" s="23"/>
      <c r="J148" s="23"/>
    </row>
    <row r="149" spans="1:10" ht="14.1" customHeight="1" x14ac:dyDescent="0.25">
      <c r="A149" s="23"/>
      <c r="B149" s="39" t="s">
        <v>48</v>
      </c>
      <c r="C149" s="40">
        <v>0</v>
      </c>
      <c r="D149" s="40">
        <v>0</v>
      </c>
      <c r="E149" s="40">
        <v>0</v>
      </c>
      <c r="F149" s="40">
        <v>0</v>
      </c>
      <c r="G149" s="23"/>
      <c r="H149" s="23"/>
      <c r="I149" s="23"/>
      <c r="J149" s="23"/>
    </row>
    <row r="150" spans="1:10" ht="14.1" customHeight="1" x14ac:dyDescent="0.25">
      <c r="A150" s="23"/>
      <c r="B150" s="39" t="s">
        <v>49</v>
      </c>
      <c r="C150" s="40">
        <v>0</v>
      </c>
      <c r="D150" s="40">
        <v>0</v>
      </c>
      <c r="E150" s="40">
        <v>0</v>
      </c>
      <c r="F150" s="40">
        <v>0</v>
      </c>
      <c r="G150" s="23"/>
      <c r="H150" s="23"/>
      <c r="I150" s="23"/>
      <c r="J150" s="23"/>
    </row>
    <row r="151" spans="1:10" ht="14.1" customHeight="1" x14ac:dyDescent="0.25">
      <c r="A151" s="23"/>
      <c r="B151" s="39" t="s">
        <v>50</v>
      </c>
      <c r="C151" s="40">
        <v>0</v>
      </c>
      <c r="D151" s="40">
        <v>0</v>
      </c>
      <c r="E151" s="40">
        <v>0</v>
      </c>
      <c r="F151" s="40">
        <v>0</v>
      </c>
      <c r="G151" s="23"/>
      <c r="H151" s="23"/>
      <c r="I151" s="23"/>
      <c r="J151" s="23"/>
    </row>
    <row r="152" spans="1:10" ht="14.1" customHeight="1" x14ac:dyDescent="0.25">
      <c r="A152" s="23"/>
      <c r="B152" s="39" t="s">
        <v>51</v>
      </c>
      <c r="C152" s="40">
        <v>0</v>
      </c>
      <c r="D152" s="40">
        <v>0</v>
      </c>
      <c r="E152" s="40">
        <v>0</v>
      </c>
      <c r="F152" s="40">
        <v>0</v>
      </c>
      <c r="G152" s="23"/>
      <c r="H152" s="23"/>
      <c r="I152" s="23"/>
      <c r="J152" s="23"/>
    </row>
    <row r="153" spans="1:10" ht="14.1" customHeight="1" x14ac:dyDescent="0.25">
      <c r="A153" s="23"/>
      <c r="B153" s="39" t="s">
        <v>49</v>
      </c>
      <c r="C153" s="40">
        <v>0</v>
      </c>
      <c r="D153" s="40">
        <v>0</v>
      </c>
      <c r="E153" s="40">
        <v>0</v>
      </c>
      <c r="F153" s="40">
        <v>0</v>
      </c>
      <c r="G153" s="23"/>
      <c r="H153" s="23"/>
      <c r="I153" s="23"/>
      <c r="J153" s="23"/>
    </row>
    <row r="154" spans="1:10" ht="14.1" customHeight="1" x14ac:dyDescent="0.25">
      <c r="A154" s="23"/>
      <c r="B154" s="39" t="s">
        <v>50</v>
      </c>
      <c r="C154" s="40">
        <v>0</v>
      </c>
      <c r="D154" s="40">
        <v>0</v>
      </c>
      <c r="E154" s="40">
        <v>0</v>
      </c>
      <c r="F154" s="40">
        <v>0</v>
      </c>
      <c r="G154" s="23"/>
      <c r="H154" s="23"/>
      <c r="I154" s="23"/>
      <c r="J154" s="23"/>
    </row>
    <row r="155" spans="1:10" ht="14.1" customHeight="1" x14ac:dyDescent="0.25">
      <c r="A155" s="23"/>
      <c r="B155" s="39" t="s">
        <v>52</v>
      </c>
      <c r="C155" s="40">
        <v>0</v>
      </c>
      <c r="D155" s="40">
        <v>0</v>
      </c>
      <c r="E155" s="40">
        <v>0</v>
      </c>
      <c r="F155" s="40">
        <v>0</v>
      </c>
      <c r="G155" s="23"/>
      <c r="H155" s="23"/>
      <c r="I155" s="23"/>
      <c r="J155" s="23"/>
    </row>
    <row r="156" spans="1:10" ht="14.1" customHeight="1" x14ac:dyDescent="0.25">
      <c r="A156" s="23"/>
      <c r="B156" s="39" t="s">
        <v>49</v>
      </c>
      <c r="C156" s="40">
        <v>0</v>
      </c>
      <c r="D156" s="40">
        <v>0</v>
      </c>
      <c r="E156" s="40">
        <v>0</v>
      </c>
      <c r="F156" s="40">
        <v>0</v>
      </c>
      <c r="G156" s="23"/>
      <c r="H156" s="23"/>
      <c r="I156" s="23"/>
      <c r="J156" s="23"/>
    </row>
    <row r="157" spans="1:10" ht="14.1" customHeight="1" x14ac:dyDescent="0.25">
      <c r="A157" s="23"/>
      <c r="B157" s="39" t="s">
        <v>50</v>
      </c>
      <c r="C157" s="40">
        <v>0</v>
      </c>
      <c r="D157" s="40">
        <v>0</v>
      </c>
      <c r="E157" s="40">
        <v>0</v>
      </c>
      <c r="F157" s="40">
        <v>0</v>
      </c>
      <c r="G157" s="23"/>
      <c r="H157" s="23"/>
      <c r="I157" s="23"/>
      <c r="J157" s="23"/>
    </row>
    <row r="158" spans="1:10" ht="14.1" customHeight="1" x14ac:dyDescent="0.25">
      <c r="A158" s="23"/>
      <c r="B158" s="39" t="s">
        <v>53</v>
      </c>
      <c r="C158" s="40">
        <v>0</v>
      </c>
      <c r="D158" s="40">
        <v>0</v>
      </c>
      <c r="E158" s="40">
        <v>0</v>
      </c>
      <c r="F158" s="40">
        <v>0</v>
      </c>
      <c r="G158" s="23"/>
      <c r="H158" s="23"/>
      <c r="I158" s="23"/>
      <c r="J158" s="23"/>
    </row>
    <row r="159" spans="1:10" ht="14.1" customHeight="1" x14ac:dyDescent="0.25">
      <c r="A159" s="23"/>
      <c r="B159" s="39" t="s">
        <v>49</v>
      </c>
      <c r="C159" s="40">
        <v>0</v>
      </c>
      <c r="D159" s="40">
        <v>0</v>
      </c>
      <c r="E159" s="40">
        <v>0</v>
      </c>
      <c r="F159" s="40">
        <v>0</v>
      </c>
      <c r="G159" s="23"/>
      <c r="H159" s="23"/>
      <c r="I159" s="23"/>
      <c r="J159" s="23"/>
    </row>
    <row r="160" spans="1:10" ht="14.1" customHeight="1" x14ac:dyDescent="0.25">
      <c r="A160" s="23"/>
      <c r="B160" s="39" t="s">
        <v>50</v>
      </c>
      <c r="C160" s="40">
        <v>0</v>
      </c>
      <c r="D160" s="40">
        <v>0</v>
      </c>
      <c r="E160" s="40">
        <v>0</v>
      </c>
      <c r="F160" s="40">
        <v>0</v>
      </c>
      <c r="G160" s="23"/>
      <c r="H160" s="23"/>
      <c r="I160" s="23"/>
      <c r="J160" s="23"/>
    </row>
    <row r="161" spans="1:10" ht="14.1" customHeight="1" x14ac:dyDescent="0.25">
      <c r="A161" s="23"/>
      <c r="B161" s="39" t="s">
        <v>54</v>
      </c>
      <c r="C161" s="40">
        <v>0</v>
      </c>
      <c r="D161" s="40">
        <v>0</v>
      </c>
      <c r="E161" s="40">
        <v>0</v>
      </c>
      <c r="F161" s="40">
        <v>0</v>
      </c>
      <c r="G161" s="23"/>
      <c r="H161" s="23"/>
      <c r="I161" s="23"/>
      <c r="J161" s="23"/>
    </row>
    <row r="162" spans="1:10" ht="14.1" customHeight="1" x14ac:dyDescent="0.25">
      <c r="A162" s="23"/>
      <c r="B162" s="39" t="s">
        <v>49</v>
      </c>
      <c r="C162" s="40">
        <v>0</v>
      </c>
      <c r="D162" s="40">
        <v>0</v>
      </c>
      <c r="E162" s="40">
        <v>0</v>
      </c>
      <c r="F162" s="40">
        <v>0</v>
      </c>
      <c r="G162" s="23"/>
      <c r="H162" s="23"/>
      <c r="I162" s="23"/>
      <c r="J162" s="23"/>
    </row>
    <row r="163" spans="1:10" ht="14.1" customHeight="1" x14ac:dyDescent="0.25">
      <c r="A163" s="23"/>
      <c r="B163" s="39" t="s">
        <v>50</v>
      </c>
      <c r="C163" s="40">
        <v>0</v>
      </c>
      <c r="D163" s="40">
        <v>0</v>
      </c>
      <c r="E163" s="40">
        <v>0</v>
      </c>
      <c r="F163" s="40">
        <v>0</v>
      </c>
      <c r="G163" s="23"/>
      <c r="H163" s="23"/>
      <c r="I163" s="23"/>
      <c r="J163" s="23"/>
    </row>
    <row r="164" spans="1:10" ht="14.1" customHeight="1" x14ac:dyDescent="0.25">
      <c r="A164" s="23"/>
      <c r="B164" s="39" t="s">
        <v>55</v>
      </c>
      <c r="C164" s="40">
        <v>0</v>
      </c>
      <c r="D164" s="40">
        <v>0</v>
      </c>
      <c r="E164" s="40">
        <v>0</v>
      </c>
      <c r="F164" s="40">
        <v>0</v>
      </c>
      <c r="G164" s="23"/>
      <c r="H164" s="23"/>
      <c r="I164" s="23"/>
      <c r="J164" s="23"/>
    </row>
    <row r="165" spans="1:10" ht="14.1" customHeight="1" x14ac:dyDescent="0.25">
      <c r="A165" s="23"/>
      <c r="B165" s="39" t="s">
        <v>49</v>
      </c>
      <c r="C165" s="40">
        <v>0</v>
      </c>
      <c r="D165" s="40">
        <v>0</v>
      </c>
      <c r="E165" s="40">
        <v>0</v>
      </c>
      <c r="F165" s="40">
        <v>0</v>
      </c>
      <c r="G165" s="23"/>
      <c r="H165" s="23"/>
      <c r="I165" s="23"/>
      <c r="J165" s="23"/>
    </row>
    <row r="166" spans="1:10" ht="14.1" customHeight="1" x14ac:dyDescent="0.25">
      <c r="A166" s="23"/>
      <c r="B166" s="39" t="s">
        <v>50</v>
      </c>
      <c r="C166" s="40">
        <v>0</v>
      </c>
      <c r="D166" s="40">
        <v>0</v>
      </c>
      <c r="E166" s="40">
        <v>0</v>
      </c>
      <c r="F166" s="40">
        <v>0</v>
      </c>
      <c r="G166" s="23"/>
      <c r="H166" s="23"/>
      <c r="I166" s="23"/>
      <c r="J166" s="23"/>
    </row>
    <row r="167" spans="1:10" ht="14.1" customHeight="1" x14ac:dyDescent="0.25">
      <c r="A167" s="23"/>
      <c r="B167" s="39" t="s">
        <v>56</v>
      </c>
      <c r="C167" s="40">
        <v>0</v>
      </c>
      <c r="D167" s="40">
        <v>0</v>
      </c>
      <c r="E167" s="40">
        <v>0</v>
      </c>
      <c r="F167" s="40">
        <v>0</v>
      </c>
      <c r="G167" s="23"/>
      <c r="H167" s="23"/>
      <c r="I167" s="23"/>
      <c r="J167" s="23"/>
    </row>
    <row r="168" spans="1:10" ht="14.1" customHeight="1" x14ac:dyDescent="0.25">
      <c r="A168" s="23"/>
      <c r="B168" s="39" t="s">
        <v>49</v>
      </c>
      <c r="C168" s="40">
        <v>0</v>
      </c>
      <c r="D168" s="40">
        <v>0</v>
      </c>
      <c r="E168" s="40">
        <v>0</v>
      </c>
      <c r="F168" s="40">
        <v>0</v>
      </c>
      <c r="G168" s="23"/>
      <c r="H168" s="23"/>
      <c r="I168" s="23"/>
      <c r="J168" s="23"/>
    </row>
    <row r="169" spans="1:10" ht="14.1" customHeight="1" x14ac:dyDescent="0.25">
      <c r="A169" s="23"/>
      <c r="B169" s="39" t="s">
        <v>50</v>
      </c>
      <c r="C169" s="40">
        <v>0</v>
      </c>
      <c r="D169" s="40">
        <v>0</v>
      </c>
      <c r="E169" s="40">
        <v>0</v>
      </c>
      <c r="F169" s="40">
        <v>0</v>
      </c>
      <c r="G169" s="23"/>
      <c r="H169" s="23"/>
      <c r="I169" s="23"/>
      <c r="J169" s="23"/>
    </row>
    <row r="170" spans="1:10" ht="14.1" customHeight="1" x14ac:dyDescent="0.25">
      <c r="A170" s="23"/>
      <c r="B170" s="39" t="s">
        <v>57</v>
      </c>
      <c r="C170" s="40">
        <v>0</v>
      </c>
      <c r="D170" s="40">
        <v>0</v>
      </c>
      <c r="E170" s="40">
        <v>0</v>
      </c>
      <c r="F170" s="40">
        <v>0</v>
      </c>
      <c r="G170" s="23"/>
      <c r="H170" s="23"/>
      <c r="I170" s="23"/>
      <c r="J170" s="23"/>
    </row>
    <row r="171" spans="1:10" ht="14.1" customHeight="1" x14ac:dyDescent="0.25">
      <c r="A171" s="23"/>
      <c r="B171" s="39" t="s">
        <v>49</v>
      </c>
      <c r="C171" s="40">
        <v>0</v>
      </c>
      <c r="D171" s="40">
        <v>0</v>
      </c>
      <c r="E171" s="40">
        <v>0</v>
      </c>
      <c r="F171" s="40">
        <v>0</v>
      </c>
      <c r="G171" s="23"/>
      <c r="H171" s="23"/>
      <c r="I171" s="23"/>
      <c r="J171" s="23"/>
    </row>
    <row r="172" spans="1:10" ht="14.1" customHeight="1" x14ac:dyDescent="0.25">
      <c r="A172" s="23"/>
      <c r="B172" s="39" t="s">
        <v>58</v>
      </c>
      <c r="C172" s="40">
        <v>0</v>
      </c>
      <c r="D172" s="40">
        <v>0</v>
      </c>
      <c r="E172" s="40">
        <v>0</v>
      </c>
      <c r="F172" s="40">
        <v>0</v>
      </c>
      <c r="G172" s="23"/>
      <c r="H172" s="23"/>
      <c r="I172" s="23"/>
      <c r="J172" s="23"/>
    </row>
    <row r="173" spans="1:10" ht="14.1" customHeight="1" x14ac:dyDescent="0.25">
      <c r="A173" s="23"/>
      <c r="B173" s="39" t="s">
        <v>59</v>
      </c>
      <c r="C173" s="40">
        <v>0</v>
      </c>
      <c r="D173" s="40">
        <v>0</v>
      </c>
      <c r="E173" s="40">
        <v>0</v>
      </c>
      <c r="F173" s="40">
        <v>0</v>
      </c>
      <c r="G173" s="23"/>
      <c r="H173" s="23"/>
      <c r="I173" s="23"/>
      <c r="J173" s="23"/>
    </row>
    <row r="174" spans="1:10" ht="14.1" customHeight="1" x14ac:dyDescent="0.25">
      <c r="A174" s="23"/>
      <c r="B174" s="39" t="s">
        <v>60</v>
      </c>
      <c r="C174" s="40">
        <v>0</v>
      </c>
      <c r="D174" s="40">
        <v>0</v>
      </c>
      <c r="E174" s="40">
        <v>0</v>
      </c>
      <c r="F174" s="40">
        <v>0</v>
      </c>
      <c r="G174" s="23"/>
      <c r="H174" s="23"/>
      <c r="I174" s="23"/>
      <c r="J174" s="23"/>
    </row>
    <row r="175" spans="1:10" ht="14.1" customHeight="1" x14ac:dyDescent="0.25">
      <c r="A175" s="23"/>
      <c r="B175" s="39" t="s">
        <v>61</v>
      </c>
      <c r="C175" s="40">
        <v>0</v>
      </c>
      <c r="D175" s="40">
        <v>0</v>
      </c>
      <c r="E175" s="40">
        <v>0</v>
      </c>
      <c r="F175" s="40">
        <v>0</v>
      </c>
      <c r="G175" s="23"/>
      <c r="H175" s="23"/>
      <c r="I175" s="23"/>
      <c r="J175" s="23"/>
    </row>
    <row r="176" spans="1:10" ht="14.1" customHeight="1" x14ac:dyDescent="0.25">
      <c r="A176" s="23"/>
      <c r="B176" s="39" t="s">
        <v>62</v>
      </c>
      <c r="C176" s="40">
        <v>0</v>
      </c>
      <c r="D176" s="40">
        <v>600000</v>
      </c>
      <c r="E176" s="40">
        <v>600000</v>
      </c>
      <c r="F176" s="40">
        <v>600000</v>
      </c>
      <c r="G176" s="23"/>
      <c r="H176" s="23"/>
      <c r="I176" s="23"/>
      <c r="J176" s="23"/>
    </row>
    <row r="177" spans="1:10" ht="14.1" customHeight="1" x14ac:dyDescent="0.25">
      <c r="A177" s="23"/>
      <c r="B177" s="39" t="s">
        <v>49</v>
      </c>
      <c r="C177" s="40">
        <v>0</v>
      </c>
      <c r="D177" s="40">
        <v>600000</v>
      </c>
      <c r="E177" s="40">
        <v>600000</v>
      </c>
      <c r="F177" s="40">
        <v>600000</v>
      </c>
      <c r="G177" s="23"/>
      <c r="H177" s="23"/>
      <c r="I177" s="23"/>
      <c r="J177" s="23"/>
    </row>
    <row r="178" spans="1:10" ht="14.1" customHeight="1" x14ac:dyDescent="0.25">
      <c r="A178" s="23"/>
      <c r="B178" s="39" t="s">
        <v>58</v>
      </c>
      <c r="C178" s="40">
        <v>0</v>
      </c>
      <c r="D178" s="40">
        <v>0</v>
      </c>
      <c r="E178" s="40">
        <v>0</v>
      </c>
      <c r="F178" s="40">
        <v>0</v>
      </c>
      <c r="G178" s="23"/>
      <c r="H178" s="23"/>
      <c r="I178" s="23"/>
      <c r="J178" s="23"/>
    </row>
    <row r="179" spans="1:10" ht="14.1" customHeight="1" x14ac:dyDescent="0.25">
      <c r="A179" s="23"/>
      <c r="B179" s="39" t="s">
        <v>59</v>
      </c>
      <c r="C179" s="40">
        <v>0</v>
      </c>
      <c r="D179" s="40">
        <v>0</v>
      </c>
      <c r="E179" s="40">
        <v>0</v>
      </c>
      <c r="F179" s="40">
        <v>0</v>
      </c>
      <c r="G179" s="23"/>
      <c r="H179" s="23"/>
      <c r="I179" s="23"/>
      <c r="J179" s="23"/>
    </row>
    <row r="180" spans="1:10" ht="14.1" customHeight="1" x14ac:dyDescent="0.25">
      <c r="A180" s="23"/>
      <c r="B180" s="39" t="s">
        <v>60</v>
      </c>
      <c r="C180" s="40">
        <v>0</v>
      </c>
      <c r="D180" s="40">
        <v>0</v>
      </c>
      <c r="E180" s="40">
        <v>0</v>
      </c>
      <c r="F180" s="40">
        <v>0</v>
      </c>
      <c r="G180" s="23"/>
      <c r="H180" s="23"/>
      <c r="I180" s="23"/>
      <c r="J180" s="23"/>
    </row>
    <row r="181" spans="1:10" ht="14.1" customHeight="1" x14ac:dyDescent="0.25">
      <c r="A181" s="23"/>
      <c r="B181" s="39" t="s">
        <v>61</v>
      </c>
      <c r="C181" s="40">
        <v>0</v>
      </c>
      <c r="D181" s="40">
        <v>0</v>
      </c>
      <c r="E181" s="40">
        <v>0</v>
      </c>
      <c r="F181" s="40">
        <v>0</v>
      </c>
      <c r="G181" s="23"/>
      <c r="H181" s="23"/>
      <c r="I181" s="23"/>
      <c r="J181" s="23"/>
    </row>
    <row r="182" spans="1:10" ht="14.1" customHeight="1" x14ac:dyDescent="0.25">
      <c r="A182" s="23"/>
      <c r="B182" s="39" t="s">
        <v>63</v>
      </c>
      <c r="C182" s="40">
        <v>0</v>
      </c>
      <c r="D182" s="40">
        <v>0</v>
      </c>
      <c r="E182" s="40">
        <v>0</v>
      </c>
      <c r="F182" s="40">
        <v>0</v>
      </c>
      <c r="G182" s="23"/>
      <c r="H182" s="23"/>
      <c r="I182" s="23"/>
      <c r="J182" s="23"/>
    </row>
    <row r="183" spans="1:10" ht="14.1" customHeight="1" x14ac:dyDescent="0.25">
      <c r="A183" s="23"/>
      <c r="B183" s="39" t="s">
        <v>49</v>
      </c>
      <c r="C183" s="40">
        <v>0</v>
      </c>
      <c r="D183" s="40">
        <v>0</v>
      </c>
      <c r="E183" s="40">
        <v>0</v>
      </c>
      <c r="F183" s="40">
        <v>0</v>
      </c>
      <c r="G183" s="23"/>
      <c r="H183" s="23"/>
      <c r="I183" s="23"/>
      <c r="J183" s="23"/>
    </row>
    <row r="184" spans="1:10" ht="14.1" customHeight="1" x14ac:dyDescent="0.25">
      <c r="A184" s="23"/>
      <c r="B184" s="39" t="s">
        <v>58</v>
      </c>
      <c r="C184" s="40">
        <v>0</v>
      </c>
      <c r="D184" s="40">
        <v>0</v>
      </c>
      <c r="E184" s="40">
        <v>0</v>
      </c>
      <c r="F184" s="40">
        <v>0</v>
      </c>
      <c r="G184" s="23"/>
      <c r="H184" s="23"/>
      <c r="I184" s="23"/>
      <c r="J184" s="23"/>
    </row>
    <row r="185" spans="1:10" ht="14.1" customHeight="1" x14ac:dyDescent="0.25">
      <c r="A185" s="23"/>
      <c r="B185" s="39" t="s">
        <v>59</v>
      </c>
      <c r="C185" s="40">
        <v>0</v>
      </c>
      <c r="D185" s="40">
        <v>0</v>
      </c>
      <c r="E185" s="40">
        <v>0</v>
      </c>
      <c r="F185" s="40">
        <v>0</v>
      </c>
      <c r="G185" s="23"/>
      <c r="H185" s="23"/>
      <c r="I185" s="23"/>
      <c r="J185" s="23"/>
    </row>
    <row r="186" spans="1:10" ht="14.1" customHeight="1" x14ac:dyDescent="0.25">
      <c r="A186" s="23"/>
      <c r="B186" s="39" t="s">
        <v>60</v>
      </c>
      <c r="C186" s="40">
        <v>0</v>
      </c>
      <c r="D186" s="40">
        <v>0</v>
      </c>
      <c r="E186" s="40">
        <v>0</v>
      </c>
      <c r="F186" s="40">
        <v>0</v>
      </c>
      <c r="G186" s="23"/>
      <c r="H186" s="23"/>
      <c r="I186" s="23"/>
      <c r="J186" s="23"/>
    </row>
    <row r="187" spans="1:10" ht="14.1" customHeight="1" x14ac:dyDescent="0.25">
      <c r="A187" s="23"/>
      <c r="B187" s="39" t="s">
        <v>61</v>
      </c>
      <c r="C187" s="40">
        <v>0</v>
      </c>
      <c r="D187" s="40">
        <v>0</v>
      </c>
      <c r="E187" s="40">
        <v>0</v>
      </c>
      <c r="F187" s="40">
        <v>0</v>
      </c>
      <c r="G187" s="23"/>
      <c r="H187" s="23"/>
      <c r="I187" s="23"/>
      <c r="J187" s="23"/>
    </row>
    <row r="188" spans="1:10" ht="14.1" customHeight="1" x14ac:dyDescent="0.25">
      <c r="A188" s="23"/>
      <c r="B188" s="39" t="s">
        <v>64</v>
      </c>
      <c r="C188" s="40">
        <v>0</v>
      </c>
      <c r="D188" s="40">
        <v>0</v>
      </c>
      <c r="E188" s="40">
        <v>0</v>
      </c>
      <c r="F188" s="40">
        <v>0</v>
      </c>
      <c r="G188" s="23"/>
      <c r="H188" s="23"/>
      <c r="I188" s="23"/>
      <c r="J188" s="23"/>
    </row>
    <row r="189" spans="1:10" ht="14.1" customHeight="1" x14ac:dyDescent="0.25">
      <c r="A189" s="23"/>
      <c r="B189" s="39" t="s">
        <v>65</v>
      </c>
      <c r="C189" s="40">
        <v>0</v>
      </c>
      <c r="D189" s="40">
        <v>0</v>
      </c>
      <c r="E189" s="40">
        <v>0</v>
      </c>
      <c r="F189" s="40">
        <v>0</v>
      </c>
      <c r="G189" s="23"/>
      <c r="H189" s="23"/>
      <c r="I189" s="23"/>
      <c r="J189" s="23"/>
    </row>
    <row r="190" spans="1:10" ht="14.1" customHeight="1" x14ac:dyDescent="0.25">
      <c r="A190" s="23"/>
      <c r="B190" s="41" t="s">
        <v>25</v>
      </c>
      <c r="C190" s="40">
        <v>0</v>
      </c>
      <c r="D190" s="40">
        <v>600000</v>
      </c>
      <c r="E190" s="40">
        <v>600000</v>
      </c>
      <c r="F190" s="40">
        <v>600000</v>
      </c>
      <c r="G190" s="23"/>
      <c r="H190" s="23"/>
      <c r="I190" s="23"/>
      <c r="J190" s="23"/>
    </row>
    <row r="191" spans="1:10" ht="18" customHeight="1" x14ac:dyDescent="0.25">
      <c r="A191" s="23"/>
      <c r="B191" s="33" t="s">
        <v>19</v>
      </c>
      <c r="C191" s="1619" t="s">
        <v>2339</v>
      </c>
      <c r="D191" s="1620"/>
      <c r="E191" s="1620"/>
      <c r="F191" s="1620"/>
      <c r="G191" s="23"/>
      <c r="H191" s="23"/>
      <c r="I191" s="23"/>
      <c r="J191" s="23"/>
    </row>
    <row r="192" spans="1:10" ht="18" customHeight="1" x14ac:dyDescent="0.25">
      <c r="A192" s="23"/>
      <c r="B192" s="34" t="s">
        <v>20</v>
      </c>
      <c r="C192" s="1615" t="s">
        <v>2340</v>
      </c>
      <c r="D192" s="1616"/>
      <c r="E192" s="1616"/>
      <c r="F192" s="1616"/>
      <c r="G192" s="23"/>
      <c r="H192" s="23"/>
      <c r="I192" s="23"/>
      <c r="J192" s="23"/>
    </row>
    <row r="193" spans="1:10" ht="18" customHeight="1" x14ac:dyDescent="0.25">
      <c r="A193" s="23"/>
      <c r="B193" s="34" t="s">
        <v>21</v>
      </c>
      <c r="C193" s="1615" t="s">
        <v>2341</v>
      </c>
      <c r="D193" s="1616"/>
      <c r="E193" s="1616"/>
      <c r="F193" s="1616"/>
      <c r="G193" s="23"/>
      <c r="H193" s="23"/>
      <c r="I193" s="23"/>
      <c r="J193" s="23"/>
    </row>
    <row r="194" spans="1:10" ht="15" customHeight="1" x14ac:dyDescent="0.25">
      <c r="A194" s="23"/>
      <c r="B194" s="35"/>
      <c r="C194" s="36">
        <v>2023</v>
      </c>
      <c r="D194" s="36">
        <v>2024</v>
      </c>
      <c r="E194" s="36">
        <v>2025</v>
      </c>
      <c r="F194" s="36">
        <v>2026</v>
      </c>
      <c r="G194" s="23"/>
      <c r="H194" s="23"/>
      <c r="I194" s="23"/>
      <c r="J194" s="23"/>
    </row>
    <row r="195" spans="1:10" ht="15" customHeight="1" x14ac:dyDescent="0.25">
      <c r="A195" s="23"/>
      <c r="B195" s="37"/>
      <c r="C195" s="38" t="s">
        <v>22</v>
      </c>
      <c r="D195" s="38" t="s">
        <v>23</v>
      </c>
      <c r="E195" s="38" t="s">
        <v>23</v>
      </c>
      <c r="F195" s="38" t="s">
        <v>23</v>
      </c>
      <c r="G195" s="23"/>
      <c r="H195" s="23"/>
      <c r="I195" s="23"/>
      <c r="J195" s="23"/>
    </row>
    <row r="196" spans="1:10" ht="14.1" customHeight="1" x14ac:dyDescent="0.25">
      <c r="A196" s="23"/>
      <c r="B196" s="27" t="s">
        <v>33</v>
      </c>
      <c r="C196" s="31" t="s">
        <v>220</v>
      </c>
      <c r="D196" s="31" t="s">
        <v>220</v>
      </c>
      <c r="E196" s="31" t="s">
        <v>220</v>
      </c>
      <c r="F196" s="31" t="s">
        <v>220</v>
      </c>
      <c r="G196" s="23"/>
      <c r="H196" s="23"/>
      <c r="I196" s="23"/>
      <c r="J196" s="23"/>
    </row>
    <row r="197" spans="1:10" ht="14.1" customHeight="1" x14ac:dyDescent="0.25">
      <c r="A197" s="23"/>
      <c r="B197" s="27" t="s">
        <v>35</v>
      </c>
      <c r="C197" s="31" t="s">
        <v>232</v>
      </c>
      <c r="D197" s="31" t="s">
        <v>232</v>
      </c>
      <c r="E197" s="31" t="s">
        <v>232</v>
      </c>
      <c r="F197" s="31" t="s">
        <v>232</v>
      </c>
      <c r="G197" s="23"/>
      <c r="H197" s="23"/>
      <c r="I197" s="23"/>
      <c r="J197" s="23"/>
    </row>
    <row r="198" spans="1:10" ht="14.1" customHeight="1" x14ac:dyDescent="0.25">
      <c r="A198" s="23"/>
      <c r="B198" s="27" t="s">
        <v>40</v>
      </c>
      <c r="C198" s="31" t="s">
        <v>240</v>
      </c>
      <c r="D198" s="31" t="s">
        <v>240</v>
      </c>
      <c r="E198" s="31" t="s">
        <v>240</v>
      </c>
      <c r="F198" s="31" t="s">
        <v>240</v>
      </c>
      <c r="G198" s="23"/>
      <c r="H198" s="23"/>
      <c r="I198" s="23"/>
      <c r="J198" s="23"/>
    </row>
    <row r="199" spans="1:10" ht="14.1" customHeight="1" x14ac:dyDescent="0.25">
      <c r="A199" s="23"/>
      <c r="B199" s="27" t="s">
        <v>41</v>
      </c>
      <c r="C199" s="31" t="s">
        <v>18</v>
      </c>
      <c r="D199" s="31" t="s">
        <v>42</v>
      </c>
      <c r="E199" s="31" t="s">
        <v>42</v>
      </c>
      <c r="F199" s="31" t="s">
        <v>42</v>
      </c>
      <c r="G199" s="23"/>
      <c r="H199" s="23"/>
      <c r="I199" s="23"/>
      <c r="J199" s="23"/>
    </row>
    <row r="200" spans="1:10" ht="14.1" customHeight="1" x14ac:dyDescent="0.25">
      <c r="A200" s="23"/>
      <c r="B200" s="27" t="s">
        <v>43</v>
      </c>
      <c r="C200" s="31" t="s">
        <v>18</v>
      </c>
      <c r="D200" s="31" t="s">
        <v>42</v>
      </c>
      <c r="E200" s="31" t="s">
        <v>42</v>
      </c>
      <c r="F200" s="31" t="s">
        <v>42</v>
      </c>
      <c r="G200" s="23"/>
      <c r="H200" s="23"/>
      <c r="I200" s="23"/>
      <c r="J200" s="23"/>
    </row>
    <row r="201" spans="1:10" ht="14.1" customHeight="1" x14ac:dyDescent="0.25">
      <c r="A201" s="23"/>
      <c r="B201" s="27" t="s">
        <v>47</v>
      </c>
      <c r="C201" s="31" t="s">
        <v>18</v>
      </c>
      <c r="D201" s="31" t="s">
        <v>42</v>
      </c>
      <c r="E201" s="31" t="s">
        <v>42</v>
      </c>
      <c r="F201" s="31" t="s">
        <v>42</v>
      </c>
      <c r="G201" s="23"/>
      <c r="H201" s="23"/>
      <c r="I201" s="23"/>
      <c r="J201" s="23"/>
    </row>
    <row r="202" spans="1:10" ht="14.1" customHeight="1" x14ac:dyDescent="0.25">
      <c r="A202" s="23"/>
      <c r="B202" s="1617" t="s">
        <v>24</v>
      </c>
      <c r="C202" s="1618"/>
      <c r="D202" s="1618"/>
      <c r="E202" s="1618"/>
      <c r="F202" s="1618"/>
      <c r="G202" s="23"/>
      <c r="H202" s="23"/>
      <c r="I202" s="23"/>
      <c r="J202" s="23"/>
    </row>
    <row r="203" spans="1:10" ht="14.1" customHeight="1" x14ac:dyDescent="0.25">
      <c r="A203" s="23"/>
      <c r="B203" s="35"/>
      <c r="C203" s="36">
        <v>2023</v>
      </c>
      <c r="D203" s="36">
        <v>2024</v>
      </c>
      <c r="E203" s="36">
        <v>2025</v>
      </c>
      <c r="F203" s="36">
        <v>2026</v>
      </c>
      <c r="G203" s="23"/>
      <c r="H203" s="23"/>
      <c r="I203" s="23"/>
      <c r="J203" s="23"/>
    </row>
    <row r="204" spans="1:10" ht="14.1" customHeight="1" x14ac:dyDescent="0.25">
      <c r="A204" s="23"/>
      <c r="B204" s="37"/>
      <c r="C204" s="38" t="s">
        <v>22</v>
      </c>
      <c r="D204" s="38" t="s">
        <v>23</v>
      </c>
      <c r="E204" s="38" t="s">
        <v>23</v>
      </c>
      <c r="F204" s="38" t="s">
        <v>23</v>
      </c>
      <c r="G204" s="23"/>
      <c r="H204" s="23"/>
      <c r="I204" s="23"/>
      <c r="J204" s="23"/>
    </row>
    <row r="205" spans="1:10" ht="14.1" customHeight="1" x14ac:dyDescent="0.25">
      <c r="A205" s="23"/>
      <c r="B205" s="39" t="s">
        <v>48</v>
      </c>
      <c r="C205" s="40">
        <v>0</v>
      </c>
      <c r="D205" s="40">
        <v>0</v>
      </c>
      <c r="E205" s="40">
        <v>0</v>
      </c>
      <c r="F205" s="40">
        <v>0</v>
      </c>
      <c r="G205" s="23"/>
      <c r="H205" s="23"/>
      <c r="I205" s="23"/>
      <c r="J205" s="23"/>
    </row>
    <row r="206" spans="1:10" ht="14.1" customHeight="1" x14ac:dyDescent="0.25">
      <c r="A206" s="23"/>
      <c r="B206" s="39" t="s">
        <v>49</v>
      </c>
      <c r="C206" s="40">
        <v>0</v>
      </c>
      <c r="D206" s="40">
        <v>0</v>
      </c>
      <c r="E206" s="40">
        <v>0</v>
      </c>
      <c r="F206" s="40">
        <v>0</v>
      </c>
      <c r="G206" s="23"/>
      <c r="H206" s="23"/>
      <c r="I206" s="23"/>
      <c r="J206" s="23"/>
    </row>
    <row r="207" spans="1:10" ht="14.1" customHeight="1" x14ac:dyDescent="0.25">
      <c r="A207" s="23"/>
      <c r="B207" s="39" t="s">
        <v>50</v>
      </c>
      <c r="C207" s="40">
        <v>0</v>
      </c>
      <c r="D207" s="40">
        <v>0</v>
      </c>
      <c r="E207" s="40">
        <v>0</v>
      </c>
      <c r="F207" s="40">
        <v>0</v>
      </c>
      <c r="G207" s="23"/>
      <c r="H207" s="23"/>
      <c r="I207" s="23"/>
      <c r="J207" s="23"/>
    </row>
    <row r="208" spans="1:10" ht="14.1" customHeight="1" x14ac:dyDescent="0.25">
      <c r="A208" s="23"/>
      <c r="B208" s="39" t="s">
        <v>51</v>
      </c>
      <c r="C208" s="40">
        <v>0</v>
      </c>
      <c r="D208" s="40">
        <v>0</v>
      </c>
      <c r="E208" s="40">
        <v>0</v>
      </c>
      <c r="F208" s="40">
        <v>0</v>
      </c>
      <c r="G208" s="23"/>
      <c r="H208" s="23"/>
      <c r="I208" s="23"/>
      <c r="J208" s="23"/>
    </row>
    <row r="209" spans="1:10" ht="14.1" customHeight="1" x14ac:dyDescent="0.25">
      <c r="A209" s="23"/>
      <c r="B209" s="39" t="s">
        <v>49</v>
      </c>
      <c r="C209" s="40">
        <v>0</v>
      </c>
      <c r="D209" s="40">
        <v>0</v>
      </c>
      <c r="E209" s="40">
        <v>0</v>
      </c>
      <c r="F209" s="40">
        <v>0</v>
      </c>
      <c r="G209" s="23"/>
      <c r="H209" s="23"/>
      <c r="I209" s="23"/>
      <c r="J209" s="23"/>
    </row>
    <row r="210" spans="1:10" ht="14.1" customHeight="1" x14ac:dyDescent="0.25">
      <c r="A210" s="23"/>
      <c r="B210" s="39" t="s">
        <v>50</v>
      </c>
      <c r="C210" s="40">
        <v>0</v>
      </c>
      <c r="D210" s="40">
        <v>0</v>
      </c>
      <c r="E210" s="40">
        <v>0</v>
      </c>
      <c r="F210" s="40">
        <v>0</v>
      </c>
      <c r="G210" s="23"/>
      <c r="H210" s="23"/>
      <c r="I210" s="23"/>
      <c r="J210" s="23"/>
    </row>
    <row r="211" spans="1:10" ht="14.1" customHeight="1" x14ac:dyDescent="0.25">
      <c r="A211" s="23"/>
      <c r="B211" s="39" t="s">
        <v>52</v>
      </c>
      <c r="C211" s="40">
        <v>0</v>
      </c>
      <c r="D211" s="40">
        <v>0</v>
      </c>
      <c r="E211" s="40">
        <v>0</v>
      </c>
      <c r="F211" s="40">
        <v>0</v>
      </c>
      <c r="G211" s="23"/>
      <c r="H211" s="23"/>
      <c r="I211" s="23"/>
      <c r="J211" s="23"/>
    </row>
    <row r="212" spans="1:10" ht="14.1" customHeight="1" x14ac:dyDescent="0.25">
      <c r="A212" s="23"/>
      <c r="B212" s="39" t="s">
        <v>49</v>
      </c>
      <c r="C212" s="40">
        <v>0</v>
      </c>
      <c r="D212" s="40">
        <v>0</v>
      </c>
      <c r="E212" s="40">
        <v>0</v>
      </c>
      <c r="F212" s="40">
        <v>0</v>
      </c>
      <c r="G212" s="23"/>
      <c r="H212" s="23"/>
      <c r="I212" s="23"/>
      <c r="J212" s="23"/>
    </row>
    <row r="213" spans="1:10" ht="14.1" customHeight="1" x14ac:dyDescent="0.25">
      <c r="A213" s="23"/>
      <c r="B213" s="39" t="s">
        <v>50</v>
      </c>
      <c r="C213" s="40">
        <v>0</v>
      </c>
      <c r="D213" s="40">
        <v>0</v>
      </c>
      <c r="E213" s="40">
        <v>0</v>
      </c>
      <c r="F213" s="40">
        <v>0</v>
      </c>
      <c r="G213" s="23"/>
      <c r="H213" s="23"/>
      <c r="I213" s="23"/>
      <c r="J213" s="23"/>
    </row>
    <row r="214" spans="1:10" ht="14.1" customHeight="1" x14ac:dyDescent="0.25">
      <c r="A214" s="23"/>
      <c r="B214" s="39" t="s">
        <v>53</v>
      </c>
      <c r="C214" s="40">
        <v>0</v>
      </c>
      <c r="D214" s="40">
        <v>0</v>
      </c>
      <c r="E214" s="40">
        <v>0</v>
      </c>
      <c r="F214" s="40">
        <v>0</v>
      </c>
      <c r="G214" s="23"/>
      <c r="H214" s="23"/>
      <c r="I214" s="23"/>
      <c r="J214" s="23"/>
    </row>
    <row r="215" spans="1:10" ht="14.1" customHeight="1" x14ac:dyDescent="0.25">
      <c r="A215" s="23"/>
      <c r="B215" s="39" t="s">
        <v>49</v>
      </c>
      <c r="C215" s="40">
        <v>0</v>
      </c>
      <c r="D215" s="40">
        <v>0</v>
      </c>
      <c r="E215" s="40">
        <v>0</v>
      </c>
      <c r="F215" s="40">
        <v>0</v>
      </c>
      <c r="G215" s="23"/>
      <c r="H215" s="23"/>
      <c r="I215" s="23"/>
      <c r="J215" s="23"/>
    </row>
    <row r="216" spans="1:10" ht="14.1" customHeight="1" x14ac:dyDescent="0.25">
      <c r="A216" s="23"/>
      <c r="B216" s="39" t="s">
        <v>50</v>
      </c>
      <c r="C216" s="40">
        <v>0</v>
      </c>
      <c r="D216" s="40">
        <v>0</v>
      </c>
      <c r="E216" s="40">
        <v>0</v>
      </c>
      <c r="F216" s="40">
        <v>0</v>
      </c>
      <c r="G216" s="23"/>
      <c r="H216" s="23"/>
      <c r="I216" s="23"/>
      <c r="J216" s="23"/>
    </row>
    <row r="217" spans="1:10" ht="14.1" customHeight="1" x14ac:dyDescent="0.25">
      <c r="A217" s="23"/>
      <c r="B217" s="39" t="s">
        <v>54</v>
      </c>
      <c r="C217" s="40">
        <v>0</v>
      </c>
      <c r="D217" s="40">
        <v>0</v>
      </c>
      <c r="E217" s="40">
        <v>0</v>
      </c>
      <c r="F217" s="40">
        <v>0</v>
      </c>
      <c r="G217" s="23"/>
      <c r="H217" s="23"/>
      <c r="I217" s="23"/>
      <c r="J217" s="23"/>
    </row>
    <row r="218" spans="1:10" ht="14.1" customHeight="1" x14ac:dyDescent="0.25">
      <c r="A218" s="23"/>
      <c r="B218" s="39" t="s">
        <v>49</v>
      </c>
      <c r="C218" s="40">
        <v>0</v>
      </c>
      <c r="D218" s="40">
        <v>0</v>
      </c>
      <c r="E218" s="40">
        <v>0</v>
      </c>
      <c r="F218" s="40">
        <v>0</v>
      </c>
      <c r="G218" s="23"/>
      <c r="H218" s="23"/>
      <c r="I218" s="23"/>
      <c r="J218" s="23"/>
    </row>
    <row r="219" spans="1:10" ht="14.1" customHeight="1" x14ac:dyDescent="0.25">
      <c r="A219" s="23"/>
      <c r="B219" s="39" t="s">
        <v>50</v>
      </c>
      <c r="C219" s="40">
        <v>0</v>
      </c>
      <c r="D219" s="40">
        <v>0</v>
      </c>
      <c r="E219" s="40">
        <v>0</v>
      </c>
      <c r="F219" s="40">
        <v>0</v>
      </c>
      <c r="G219" s="23"/>
      <c r="H219" s="23"/>
      <c r="I219" s="23"/>
      <c r="J219" s="23"/>
    </row>
    <row r="220" spans="1:10" ht="14.1" customHeight="1" x14ac:dyDescent="0.25">
      <c r="A220" s="23"/>
      <c r="B220" s="39" t="s">
        <v>55</v>
      </c>
      <c r="C220" s="40">
        <v>0</v>
      </c>
      <c r="D220" s="40">
        <v>0</v>
      </c>
      <c r="E220" s="40">
        <v>0</v>
      </c>
      <c r="F220" s="40">
        <v>0</v>
      </c>
      <c r="G220" s="23"/>
      <c r="H220" s="23"/>
      <c r="I220" s="23"/>
      <c r="J220" s="23"/>
    </row>
    <row r="221" spans="1:10" ht="14.1" customHeight="1" x14ac:dyDescent="0.25">
      <c r="A221" s="23"/>
      <c r="B221" s="39" t="s">
        <v>49</v>
      </c>
      <c r="C221" s="40">
        <v>0</v>
      </c>
      <c r="D221" s="40">
        <v>0</v>
      </c>
      <c r="E221" s="40">
        <v>0</v>
      </c>
      <c r="F221" s="40">
        <v>0</v>
      </c>
      <c r="G221" s="23"/>
      <c r="H221" s="23"/>
      <c r="I221" s="23"/>
      <c r="J221" s="23"/>
    </row>
    <row r="222" spans="1:10" ht="14.1" customHeight="1" x14ac:dyDescent="0.25">
      <c r="A222" s="23"/>
      <c r="B222" s="39" t="s">
        <v>50</v>
      </c>
      <c r="C222" s="40">
        <v>0</v>
      </c>
      <c r="D222" s="40">
        <v>0</v>
      </c>
      <c r="E222" s="40">
        <v>0</v>
      </c>
      <c r="F222" s="40">
        <v>0</v>
      </c>
      <c r="G222" s="23"/>
      <c r="H222" s="23"/>
      <c r="I222" s="23"/>
      <c r="J222" s="23"/>
    </row>
    <row r="223" spans="1:10" ht="14.1" customHeight="1" x14ac:dyDescent="0.25">
      <c r="A223" s="23"/>
      <c r="B223" s="39" t="s">
        <v>56</v>
      </c>
      <c r="C223" s="40">
        <v>0</v>
      </c>
      <c r="D223" s="40">
        <v>0</v>
      </c>
      <c r="E223" s="40">
        <v>0</v>
      </c>
      <c r="F223" s="40">
        <v>0</v>
      </c>
      <c r="G223" s="23"/>
      <c r="H223" s="23"/>
      <c r="I223" s="23"/>
      <c r="J223" s="23"/>
    </row>
    <row r="224" spans="1:10" ht="14.1" customHeight="1" x14ac:dyDescent="0.25">
      <c r="A224" s="23"/>
      <c r="B224" s="39" t="s">
        <v>49</v>
      </c>
      <c r="C224" s="40">
        <v>0</v>
      </c>
      <c r="D224" s="40">
        <v>0</v>
      </c>
      <c r="E224" s="40">
        <v>0</v>
      </c>
      <c r="F224" s="40">
        <v>0</v>
      </c>
      <c r="G224" s="23"/>
      <c r="H224" s="23"/>
      <c r="I224" s="23"/>
      <c r="J224" s="23"/>
    </row>
    <row r="225" spans="1:10" ht="14.1" customHeight="1" x14ac:dyDescent="0.25">
      <c r="A225" s="23"/>
      <c r="B225" s="39" t="s">
        <v>50</v>
      </c>
      <c r="C225" s="40">
        <v>0</v>
      </c>
      <c r="D225" s="40">
        <v>0</v>
      </c>
      <c r="E225" s="40">
        <v>0</v>
      </c>
      <c r="F225" s="40">
        <v>0</v>
      </c>
      <c r="G225" s="23"/>
      <c r="H225" s="23"/>
      <c r="I225" s="23"/>
      <c r="J225" s="23"/>
    </row>
    <row r="226" spans="1:10" ht="14.1" customHeight="1" x14ac:dyDescent="0.25">
      <c r="A226" s="23"/>
      <c r="B226" s="39" t="s">
        <v>57</v>
      </c>
      <c r="C226" s="40">
        <v>0</v>
      </c>
      <c r="D226" s="40">
        <v>0</v>
      </c>
      <c r="E226" s="40">
        <v>0</v>
      </c>
      <c r="F226" s="40">
        <v>0</v>
      </c>
      <c r="G226" s="23"/>
      <c r="H226" s="23"/>
      <c r="I226" s="23"/>
      <c r="J226" s="23"/>
    </row>
    <row r="227" spans="1:10" ht="14.1" customHeight="1" x14ac:dyDescent="0.25">
      <c r="A227" s="23"/>
      <c r="B227" s="39" t="s">
        <v>49</v>
      </c>
      <c r="C227" s="40">
        <v>0</v>
      </c>
      <c r="D227" s="40">
        <v>0</v>
      </c>
      <c r="E227" s="40">
        <v>0</v>
      </c>
      <c r="F227" s="40">
        <v>0</v>
      </c>
      <c r="G227" s="23"/>
      <c r="H227" s="23"/>
      <c r="I227" s="23"/>
      <c r="J227" s="23"/>
    </row>
    <row r="228" spans="1:10" ht="14.1" customHeight="1" x14ac:dyDescent="0.25">
      <c r="A228" s="23"/>
      <c r="B228" s="39" t="s">
        <v>58</v>
      </c>
      <c r="C228" s="40">
        <v>0</v>
      </c>
      <c r="D228" s="40">
        <v>0</v>
      </c>
      <c r="E228" s="40">
        <v>0</v>
      </c>
      <c r="F228" s="40">
        <v>0</v>
      </c>
      <c r="G228" s="23"/>
      <c r="H228" s="23"/>
      <c r="I228" s="23"/>
      <c r="J228" s="23"/>
    </row>
    <row r="229" spans="1:10" ht="14.1" customHeight="1" x14ac:dyDescent="0.25">
      <c r="A229" s="23"/>
      <c r="B229" s="39" t="s">
        <v>59</v>
      </c>
      <c r="C229" s="40">
        <v>0</v>
      </c>
      <c r="D229" s="40">
        <v>0</v>
      </c>
      <c r="E229" s="40">
        <v>0</v>
      </c>
      <c r="F229" s="40">
        <v>0</v>
      </c>
      <c r="G229" s="23"/>
      <c r="H229" s="23"/>
      <c r="I229" s="23"/>
      <c r="J229" s="23"/>
    </row>
    <row r="230" spans="1:10" ht="14.1" customHeight="1" x14ac:dyDescent="0.25">
      <c r="A230" s="23"/>
      <c r="B230" s="39" t="s">
        <v>60</v>
      </c>
      <c r="C230" s="40">
        <v>0</v>
      </c>
      <c r="D230" s="40">
        <v>0</v>
      </c>
      <c r="E230" s="40">
        <v>0</v>
      </c>
      <c r="F230" s="40">
        <v>0</v>
      </c>
      <c r="G230" s="23"/>
      <c r="H230" s="23"/>
      <c r="I230" s="23"/>
      <c r="J230" s="23"/>
    </row>
    <row r="231" spans="1:10" ht="14.1" customHeight="1" x14ac:dyDescent="0.25">
      <c r="A231" s="23"/>
      <c r="B231" s="39" t="s">
        <v>61</v>
      </c>
      <c r="C231" s="40">
        <v>0</v>
      </c>
      <c r="D231" s="40">
        <v>0</v>
      </c>
      <c r="E231" s="40">
        <v>0</v>
      </c>
      <c r="F231" s="40">
        <v>0</v>
      </c>
      <c r="G231" s="23"/>
      <c r="H231" s="23"/>
      <c r="I231" s="23"/>
      <c r="J231" s="23"/>
    </row>
    <row r="232" spans="1:10" ht="14.1" customHeight="1" x14ac:dyDescent="0.25">
      <c r="A232" s="23"/>
      <c r="B232" s="39" t="s">
        <v>62</v>
      </c>
      <c r="C232" s="40">
        <v>0</v>
      </c>
      <c r="D232" s="40">
        <v>300000</v>
      </c>
      <c r="E232" s="40">
        <v>300000</v>
      </c>
      <c r="F232" s="40">
        <v>300000</v>
      </c>
      <c r="G232" s="23"/>
      <c r="H232" s="23"/>
      <c r="I232" s="23"/>
      <c r="J232" s="23"/>
    </row>
    <row r="233" spans="1:10" ht="14.1" customHeight="1" x14ac:dyDescent="0.25">
      <c r="A233" s="23"/>
      <c r="B233" s="39" t="s">
        <v>49</v>
      </c>
      <c r="C233" s="40">
        <v>0</v>
      </c>
      <c r="D233" s="40">
        <v>300000</v>
      </c>
      <c r="E233" s="40">
        <v>300000</v>
      </c>
      <c r="F233" s="40">
        <v>300000</v>
      </c>
      <c r="G233" s="23"/>
      <c r="H233" s="23"/>
      <c r="I233" s="23"/>
      <c r="J233" s="23"/>
    </row>
    <row r="234" spans="1:10" ht="14.1" customHeight="1" x14ac:dyDescent="0.25">
      <c r="A234" s="23"/>
      <c r="B234" s="39" t="s">
        <v>58</v>
      </c>
      <c r="C234" s="40">
        <v>0</v>
      </c>
      <c r="D234" s="40">
        <v>0</v>
      </c>
      <c r="E234" s="40">
        <v>0</v>
      </c>
      <c r="F234" s="40">
        <v>0</v>
      </c>
      <c r="G234" s="23"/>
      <c r="H234" s="23"/>
      <c r="I234" s="23"/>
      <c r="J234" s="23"/>
    </row>
    <row r="235" spans="1:10" ht="14.1" customHeight="1" x14ac:dyDescent="0.25">
      <c r="A235" s="23"/>
      <c r="B235" s="39" t="s">
        <v>59</v>
      </c>
      <c r="C235" s="40">
        <v>0</v>
      </c>
      <c r="D235" s="40">
        <v>0</v>
      </c>
      <c r="E235" s="40">
        <v>0</v>
      </c>
      <c r="F235" s="40">
        <v>0</v>
      </c>
      <c r="G235" s="23"/>
      <c r="H235" s="23"/>
      <c r="I235" s="23"/>
      <c r="J235" s="23"/>
    </row>
    <row r="236" spans="1:10" ht="14.1" customHeight="1" x14ac:dyDescent="0.25">
      <c r="A236" s="23"/>
      <c r="B236" s="39" t="s">
        <v>60</v>
      </c>
      <c r="C236" s="40">
        <v>0</v>
      </c>
      <c r="D236" s="40">
        <v>0</v>
      </c>
      <c r="E236" s="40">
        <v>0</v>
      </c>
      <c r="F236" s="40">
        <v>0</v>
      </c>
      <c r="G236" s="23"/>
      <c r="H236" s="23"/>
      <c r="I236" s="23"/>
      <c r="J236" s="23"/>
    </row>
    <row r="237" spans="1:10" ht="14.1" customHeight="1" x14ac:dyDescent="0.25">
      <c r="A237" s="23"/>
      <c r="B237" s="39" t="s">
        <v>61</v>
      </c>
      <c r="C237" s="40">
        <v>0</v>
      </c>
      <c r="D237" s="40">
        <v>0</v>
      </c>
      <c r="E237" s="40">
        <v>0</v>
      </c>
      <c r="F237" s="40">
        <v>0</v>
      </c>
      <c r="G237" s="23"/>
      <c r="H237" s="23"/>
      <c r="I237" s="23"/>
      <c r="J237" s="23"/>
    </row>
    <row r="238" spans="1:10" ht="14.1" customHeight="1" x14ac:dyDescent="0.25">
      <c r="A238" s="23"/>
      <c r="B238" s="39" t="s">
        <v>63</v>
      </c>
      <c r="C238" s="40">
        <v>0</v>
      </c>
      <c r="D238" s="40">
        <v>0</v>
      </c>
      <c r="E238" s="40">
        <v>0</v>
      </c>
      <c r="F238" s="40">
        <v>0</v>
      </c>
      <c r="G238" s="23"/>
      <c r="H238" s="23"/>
      <c r="I238" s="23"/>
      <c r="J238" s="23"/>
    </row>
    <row r="239" spans="1:10" ht="14.1" customHeight="1" x14ac:dyDescent="0.25">
      <c r="A239" s="23"/>
      <c r="B239" s="39" t="s">
        <v>49</v>
      </c>
      <c r="C239" s="40">
        <v>0</v>
      </c>
      <c r="D239" s="40">
        <v>0</v>
      </c>
      <c r="E239" s="40">
        <v>0</v>
      </c>
      <c r="F239" s="40">
        <v>0</v>
      </c>
      <c r="G239" s="23"/>
      <c r="H239" s="23"/>
      <c r="I239" s="23"/>
      <c r="J239" s="23"/>
    </row>
    <row r="240" spans="1:10" ht="14.1" customHeight="1" x14ac:dyDescent="0.25">
      <c r="A240" s="23"/>
      <c r="B240" s="39" t="s">
        <v>58</v>
      </c>
      <c r="C240" s="40">
        <v>0</v>
      </c>
      <c r="D240" s="40">
        <v>0</v>
      </c>
      <c r="E240" s="40">
        <v>0</v>
      </c>
      <c r="F240" s="40">
        <v>0</v>
      </c>
      <c r="G240" s="23"/>
      <c r="H240" s="23"/>
      <c r="I240" s="23"/>
      <c r="J240" s="23"/>
    </row>
    <row r="241" spans="1:10" ht="14.1" customHeight="1" x14ac:dyDescent="0.25">
      <c r="A241" s="23"/>
      <c r="B241" s="39" t="s">
        <v>59</v>
      </c>
      <c r="C241" s="40">
        <v>0</v>
      </c>
      <c r="D241" s="40">
        <v>0</v>
      </c>
      <c r="E241" s="40">
        <v>0</v>
      </c>
      <c r="F241" s="40">
        <v>0</v>
      </c>
      <c r="G241" s="23"/>
      <c r="H241" s="23"/>
      <c r="I241" s="23"/>
      <c r="J241" s="23"/>
    </row>
    <row r="242" spans="1:10" ht="14.1" customHeight="1" x14ac:dyDescent="0.25">
      <c r="A242" s="23"/>
      <c r="B242" s="39" t="s">
        <v>60</v>
      </c>
      <c r="C242" s="40">
        <v>0</v>
      </c>
      <c r="D242" s="40">
        <v>0</v>
      </c>
      <c r="E242" s="40">
        <v>0</v>
      </c>
      <c r="F242" s="40">
        <v>0</v>
      </c>
      <c r="G242" s="23"/>
      <c r="H242" s="23"/>
      <c r="I242" s="23"/>
      <c r="J242" s="23"/>
    </row>
    <row r="243" spans="1:10" ht="14.1" customHeight="1" x14ac:dyDescent="0.25">
      <c r="A243" s="23"/>
      <c r="B243" s="39" t="s">
        <v>61</v>
      </c>
      <c r="C243" s="40">
        <v>0</v>
      </c>
      <c r="D243" s="40">
        <v>0</v>
      </c>
      <c r="E243" s="40">
        <v>0</v>
      </c>
      <c r="F243" s="40">
        <v>0</v>
      </c>
      <c r="G243" s="23"/>
      <c r="H243" s="23"/>
      <c r="I243" s="23"/>
      <c r="J243" s="23"/>
    </row>
    <row r="244" spans="1:10" ht="14.1" customHeight="1" x14ac:dyDescent="0.25">
      <c r="A244" s="23"/>
      <c r="B244" s="39" t="s">
        <v>64</v>
      </c>
      <c r="C244" s="40">
        <v>0</v>
      </c>
      <c r="D244" s="40">
        <v>0</v>
      </c>
      <c r="E244" s="40">
        <v>0</v>
      </c>
      <c r="F244" s="40">
        <v>0</v>
      </c>
      <c r="G244" s="23"/>
      <c r="H244" s="23"/>
      <c r="I244" s="23"/>
      <c r="J244" s="23"/>
    </row>
    <row r="245" spans="1:10" ht="14.1" customHeight="1" x14ac:dyDescent="0.25">
      <c r="A245" s="23"/>
      <c r="B245" s="39" t="s">
        <v>65</v>
      </c>
      <c r="C245" s="40">
        <v>0</v>
      </c>
      <c r="D245" s="40">
        <v>0</v>
      </c>
      <c r="E245" s="40">
        <v>0</v>
      </c>
      <c r="F245" s="40">
        <v>0</v>
      </c>
      <c r="G245" s="23"/>
      <c r="H245" s="23"/>
      <c r="I245" s="23"/>
      <c r="J245" s="23"/>
    </row>
    <row r="246" spans="1:10" ht="14.1" customHeight="1" x14ac:dyDescent="0.25">
      <c r="A246" s="23"/>
      <c r="B246" s="41" t="s">
        <v>25</v>
      </c>
      <c r="C246" s="40">
        <v>0</v>
      </c>
      <c r="D246" s="40">
        <v>300000</v>
      </c>
      <c r="E246" s="40">
        <v>300000</v>
      </c>
      <c r="F246" s="40">
        <v>300000</v>
      </c>
      <c r="G246" s="23"/>
      <c r="H246" s="23"/>
      <c r="I246" s="23"/>
      <c r="J246" s="23"/>
    </row>
    <row r="247" spans="1:10" ht="18" customHeight="1" x14ac:dyDescent="0.25">
      <c r="A247" s="23"/>
      <c r="B247" s="33" t="s">
        <v>19</v>
      </c>
      <c r="C247" s="1619" t="s">
        <v>2342</v>
      </c>
      <c r="D247" s="1620"/>
      <c r="E247" s="1620"/>
      <c r="F247" s="1620"/>
      <c r="G247" s="23"/>
      <c r="H247" s="23"/>
      <c r="I247" s="23"/>
      <c r="J247" s="23"/>
    </row>
    <row r="248" spans="1:10" ht="18" customHeight="1" x14ac:dyDescent="0.25">
      <c r="A248" s="23"/>
      <c r="B248" s="34" t="s">
        <v>20</v>
      </c>
      <c r="C248" s="1615" t="s">
        <v>2343</v>
      </c>
      <c r="D248" s="1616"/>
      <c r="E248" s="1616"/>
      <c r="F248" s="1616"/>
      <c r="G248" s="23"/>
      <c r="H248" s="23"/>
      <c r="I248" s="23"/>
      <c r="J248" s="23"/>
    </row>
    <row r="249" spans="1:10" ht="18" customHeight="1" x14ac:dyDescent="0.25">
      <c r="A249" s="23"/>
      <c r="B249" s="34" t="s">
        <v>21</v>
      </c>
      <c r="C249" s="1615" t="s">
        <v>154</v>
      </c>
      <c r="D249" s="1616"/>
      <c r="E249" s="1616"/>
      <c r="F249" s="1616"/>
      <c r="G249" s="23"/>
      <c r="H249" s="23"/>
      <c r="I249" s="23"/>
      <c r="J249" s="23"/>
    </row>
    <row r="250" spans="1:10" ht="15" customHeight="1" x14ac:dyDescent="0.25">
      <c r="A250" s="23"/>
      <c r="B250" s="35"/>
      <c r="C250" s="36">
        <v>2023</v>
      </c>
      <c r="D250" s="36">
        <v>2024</v>
      </c>
      <c r="E250" s="36">
        <v>2025</v>
      </c>
      <c r="F250" s="36">
        <v>2026</v>
      </c>
      <c r="G250" s="23"/>
      <c r="H250" s="23"/>
      <c r="I250" s="23"/>
      <c r="J250" s="23"/>
    </row>
    <row r="251" spans="1:10" ht="15" customHeight="1" x14ac:dyDescent="0.25">
      <c r="A251" s="23"/>
      <c r="B251" s="37"/>
      <c r="C251" s="38" t="s">
        <v>22</v>
      </c>
      <c r="D251" s="38" t="s">
        <v>23</v>
      </c>
      <c r="E251" s="38" t="s">
        <v>23</v>
      </c>
      <c r="F251" s="38" t="s">
        <v>23</v>
      </c>
      <c r="G251" s="23"/>
      <c r="H251" s="23"/>
      <c r="I251" s="23"/>
      <c r="J251" s="23"/>
    </row>
    <row r="252" spans="1:10" ht="14.1" customHeight="1" x14ac:dyDescent="0.25">
      <c r="A252" s="23"/>
      <c r="B252" s="27" t="s">
        <v>33</v>
      </c>
      <c r="C252" s="31" t="s">
        <v>1352</v>
      </c>
      <c r="D252" s="31" t="s">
        <v>1352</v>
      </c>
      <c r="E252" s="31" t="s">
        <v>1352</v>
      </c>
      <c r="F252" s="31" t="s">
        <v>130</v>
      </c>
      <c r="G252" s="23"/>
      <c r="H252" s="23"/>
      <c r="I252" s="23"/>
      <c r="J252" s="23"/>
    </row>
    <row r="253" spans="1:10" ht="14.1" customHeight="1" x14ac:dyDescent="0.25">
      <c r="A253" s="23"/>
      <c r="B253" s="27" t="s">
        <v>35</v>
      </c>
      <c r="C253" s="31" t="s">
        <v>18</v>
      </c>
      <c r="D253" s="31" t="s">
        <v>240</v>
      </c>
      <c r="E253" s="31" t="s">
        <v>240</v>
      </c>
      <c r="F253" s="31" t="s">
        <v>240</v>
      </c>
      <c r="G253" s="23"/>
      <c r="H253" s="23"/>
      <c r="I253" s="23"/>
      <c r="J253" s="23"/>
    </row>
    <row r="254" spans="1:10" ht="14.1" customHeight="1" x14ac:dyDescent="0.25">
      <c r="A254" s="23"/>
      <c r="B254" s="27" t="s">
        <v>40</v>
      </c>
      <c r="C254" s="31" t="s">
        <v>42</v>
      </c>
      <c r="D254" s="31" t="s">
        <v>2344</v>
      </c>
      <c r="E254" s="31" t="s">
        <v>2344</v>
      </c>
      <c r="F254" s="31" t="s">
        <v>1572</v>
      </c>
      <c r="G254" s="23"/>
      <c r="H254" s="23"/>
      <c r="I254" s="23"/>
      <c r="J254" s="23"/>
    </row>
    <row r="255" spans="1:10" ht="14.1" customHeight="1" x14ac:dyDescent="0.25">
      <c r="A255" s="23"/>
      <c r="B255" s="27" t="s">
        <v>41</v>
      </c>
      <c r="C255" s="31" t="s">
        <v>18</v>
      </c>
      <c r="D255" s="31" t="s">
        <v>42</v>
      </c>
      <c r="E255" s="31" t="s">
        <v>42</v>
      </c>
      <c r="F255" s="31" t="s">
        <v>2345</v>
      </c>
      <c r="G255" s="23"/>
      <c r="H255" s="23"/>
      <c r="I255" s="23"/>
      <c r="J255" s="23"/>
    </row>
    <row r="256" spans="1:10" ht="14.1" customHeight="1" x14ac:dyDescent="0.25">
      <c r="A256" s="23"/>
      <c r="B256" s="27" t="s">
        <v>43</v>
      </c>
      <c r="C256" s="31" t="s">
        <v>18</v>
      </c>
      <c r="D256" s="31" t="s">
        <v>18</v>
      </c>
      <c r="E256" s="31" t="s">
        <v>42</v>
      </c>
      <c r="F256" s="31" t="s">
        <v>42</v>
      </c>
      <c r="G256" s="23"/>
      <c r="H256" s="23"/>
      <c r="I256" s="23"/>
      <c r="J256" s="23"/>
    </row>
    <row r="257" spans="1:10" ht="14.1" customHeight="1" x14ac:dyDescent="0.25">
      <c r="A257" s="23"/>
      <c r="B257" s="27" t="s">
        <v>47</v>
      </c>
      <c r="C257" s="31" t="s">
        <v>18</v>
      </c>
      <c r="D257" s="31" t="s">
        <v>18</v>
      </c>
      <c r="E257" s="31" t="s">
        <v>42</v>
      </c>
      <c r="F257" s="31" t="s">
        <v>2346</v>
      </c>
      <c r="G257" s="23"/>
      <c r="H257" s="23"/>
      <c r="I257" s="23"/>
      <c r="J257" s="23"/>
    </row>
    <row r="258" spans="1:10" ht="14.1" customHeight="1" x14ac:dyDescent="0.25">
      <c r="A258" s="23"/>
      <c r="B258" s="1617" t="s">
        <v>24</v>
      </c>
      <c r="C258" s="1618"/>
      <c r="D258" s="1618"/>
      <c r="E258" s="1618"/>
      <c r="F258" s="1618"/>
      <c r="G258" s="23"/>
      <c r="H258" s="23"/>
      <c r="I258" s="23"/>
      <c r="J258" s="23"/>
    </row>
    <row r="259" spans="1:10" ht="14.1" customHeight="1" x14ac:dyDescent="0.25">
      <c r="A259" s="23"/>
      <c r="B259" s="35"/>
      <c r="C259" s="36">
        <v>2023</v>
      </c>
      <c r="D259" s="36">
        <v>2024</v>
      </c>
      <c r="E259" s="36">
        <v>2025</v>
      </c>
      <c r="F259" s="36">
        <v>2026</v>
      </c>
      <c r="G259" s="23"/>
      <c r="H259" s="23"/>
      <c r="I259" s="23"/>
      <c r="J259" s="23"/>
    </row>
    <row r="260" spans="1:10" ht="14.1" customHeight="1" x14ac:dyDescent="0.25">
      <c r="A260" s="23"/>
      <c r="B260" s="37"/>
      <c r="C260" s="38" t="s">
        <v>22</v>
      </c>
      <c r="D260" s="38" t="s">
        <v>23</v>
      </c>
      <c r="E260" s="38" t="s">
        <v>23</v>
      </c>
      <c r="F260" s="38" t="s">
        <v>23</v>
      </c>
      <c r="G260" s="23"/>
      <c r="H260" s="23"/>
      <c r="I260" s="23"/>
      <c r="J260" s="23"/>
    </row>
    <row r="261" spans="1:10" ht="14.1" customHeight="1" x14ac:dyDescent="0.25">
      <c r="A261" s="23"/>
      <c r="B261" s="39" t="s">
        <v>48</v>
      </c>
      <c r="C261" s="1347" t="s">
        <v>18</v>
      </c>
      <c r="D261" s="40">
        <v>0</v>
      </c>
      <c r="E261" s="40">
        <v>0</v>
      </c>
      <c r="F261" s="40">
        <v>0</v>
      </c>
      <c r="G261" s="23"/>
      <c r="H261" s="23"/>
      <c r="I261" s="23"/>
      <c r="J261" s="23"/>
    </row>
    <row r="262" spans="1:10" ht="14.1" customHeight="1" x14ac:dyDescent="0.25">
      <c r="A262" s="23"/>
      <c r="B262" s="39" t="s">
        <v>49</v>
      </c>
      <c r="C262" s="1347" t="s">
        <v>18</v>
      </c>
      <c r="D262" s="40">
        <v>0</v>
      </c>
      <c r="E262" s="40">
        <v>0</v>
      </c>
      <c r="F262" s="40">
        <v>0</v>
      </c>
      <c r="G262" s="23"/>
      <c r="H262" s="23"/>
      <c r="I262" s="23"/>
      <c r="J262" s="23"/>
    </row>
    <row r="263" spans="1:10" ht="14.1" customHeight="1" x14ac:dyDescent="0.25">
      <c r="A263" s="23"/>
      <c r="B263" s="39" t="s">
        <v>50</v>
      </c>
      <c r="C263" s="1347" t="s">
        <v>18</v>
      </c>
      <c r="D263" s="40">
        <v>0</v>
      </c>
      <c r="E263" s="40">
        <v>0</v>
      </c>
      <c r="F263" s="40">
        <v>0</v>
      </c>
      <c r="G263" s="23"/>
      <c r="H263" s="23"/>
      <c r="I263" s="23"/>
      <c r="J263" s="23"/>
    </row>
    <row r="264" spans="1:10" ht="14.1" customHeight="1" x14ac:dyDescent="0.25">
      <c r="A264" s="23"/>
      <c r="B264" s="39" t="s">
        <v>51</v>
      </c>
      <c r="C264" s="1347" t="s">
        <v>18</v>
      </c>
      <c r="D264" s="40">
        <v>0</v>
      </c>
      <c r="E264" s="40">
        <v>0</v>
      </c>
      <c r="F264" s="40">
        <v>0</v>
      </c>
      <c r="G264" s="23"/>
      <c r="H264" s="23"/>
      <c r="I264" s="23"/>
      <c r="J264" s="23"/>
    </row>
    <row r="265" spans="1:10" ht="14.1" customHeight="1" x14ac:dyDescent="0.25">
      <c r="A265" s="23"/>
      <c r="B265" s="39" t="s">
        <v>49</v>
      </c>
      <c r="C265" s="1347" t="s">
        <v>18</v>
      </c>
      <c r="D265" s="40">
        <v>0</v>
      </c>
      <c r="E265" s="40">
        <v>0</v>
      </c>
      <c r="F265" s="40">
        <v>0</v>
      </c>
      <c r="G265" s="23"/>
      <c r="H265" s="23"/>
      <c r="I265" s="23"/>
      <c r="J265" s="23"/>
    </row>
    <row r="266" spans="1:10" ht="14.1" customHeight="1" x14ac:dyDescent="0.25">
      <c r="A266" s="23"/>
      <c r="B266" s="39" t="s">
        <v>50</v>
      </c>
      <c r="C266" s="1347" t="s">
        <v>18</v>
      </c>
      <c r="D266" s="40">
        <v>0</v>
      </c>
      <c r="E266" s="40">
        <v>0</v>
      </c>
      <c r="F266" s="40">
        <v>0</v>
      </c>
      <c r="G266" s="23"/>
      <c r="H266" s="23"/>
      <c r="I266" s="23"/>
      <c r="J266" s="23"/>
    </row>
    <row r="267" spans="1:10" ht="14.1" customHeight="1" x14ac:dyDescent="0.25">
      <c r="A267" s="23"/>
      <c r="B267" s="39" t="s">
        <v>52</v>
      </c>
      <c r="C267" s="1347" t="s">
        <v>18</v>
      </c>
      <c r="D267" s="40">
        <v>0</v>
      </c>
      <c r="E267" s="40">
        <v>0</v>
      </c>
      <c r="F267" s="40">
        <v>0</v>
      </c>
      <c r="G267" s="23"/>
      <c r="H267" s="23"/>
      <c r="I267" s="23"/>
      <c r="J267" s="23"/>
    </row>
    <row r="268" spans="1:10" ht="14.1" customHeight="1" x14ac:dyDescent="0.25">
      <c r="A268" s="23"/>
      <c r="B268" s="39" t="s">
        <v>49</v>
      </c>
      <c r="C268" s="1347" t="s">
        <v>18</v>
      </c>
      <c r="D268" s="40">
        <v>0</v>
      </c>
      <c r="E268" s="40">
        <v>0</v>
      </c>
      <c r="F268" s="40">
        <v>0</v>
      </c>
      <c r="G268" s="23"/>
      <c r="H268" s="23"/>
      <c r="I268" s="23"/>
      <c r="J268" s="23"/>
    </row>
    <row r="269" spans="1:10" ht="14.1" customHeight="1" x14ac:dyDescent="0.25">
      <c r="A269" s="23"/>
      <c r="B269" s="39" t="s">
        <v>50</v>
      </c>
      <c r="C269" s="1347" t="s">
        <v>18</v>
      </c>
      <c r="D269" s="40">
        <v>0</v>
      </c>
      <c r="E269" s="40">
        <v>0</v>
      </c>
      <c r="F269" s="40">
        <v>0</v>
      </c>
      <c r="G269" s="23"/>
      <c r="H269" s="23"/>
      <c r="I269" s="23"/>
      <c r="J269" s="23"/>
    </row>
    <row r="270" spans="1:10" ht="14.1" customHeight="1" x14ac:dyDescent="0.25">
      <c r="A270" s="23"/>
      <c r="B270" s="39" t="s">
        <v>53</v>
      </c>
      <c r="C270" s="1347" t="s">
        <v>18</v>
      </c>
      <c r="D270" s="40">
        <v>0</v>
      </c>
      <c r="E270" s="40">
        <v>0</v>
      </c>
      <c r="F270" s="40">
        <v>0</v>
      </c>
      <c r="G270" s="23"/>
      <c r="H270" s="23"/>
      <c r="I270" s="23"/>
      <c r="J270" s="23"/>
    </row>
    <row r="271" spans="1:10" ht="14.1" customHeight="1" x14ac:dyDescent="0.25">
      <c r="A271" s="23"/>
      <c r="B271" s="39" t="s">
        <v>49</v>
      </c>
      <c r="C271" s="1347" t="s">
        <v>18</v>
      </c>
      <c r="D271" s="40">
        <v>0</v>
      </c>
      <c r="E271" s="40">
        <v>0</v>
      </c>
      <c r="F271" s="40">
        <v>0</v>
      </c>
      <c r="G271" s="23"/>
      <c r="H271" s="23"/>
      <c r="I271" s="23"/>
      <c r="J271" s="23"/>
    </row>
    <row r="272" spans="1:10" ht="14.1" customHeight="1" x14ac:dyDescent="0.25">
      <c r="A272" s="23"/>
      <c r="B272" s="39" t="s">
        <v>50</v>
      </c>
      <c r="C272" s="1347" t="s">
        <v>18</v>
      </c>
      <c r="D272" s="40">
        <v>0</v>
      </c>
      <c r="E272" s="40">
        <v>0</v>
      </c>
      <c r="F272" s="40">
        <v>0</v>
      </c>
      <c r="G272" s="23"/>
      <c r="H272" s="23"/>
      <c r="I272" s="23"/>
      <c r="J272" s="23"/>
    </row>
    <row r="273" spans="1:10" ht="14.1" customHeight="1" x14ac:dyDescent="0.25">
      <c r="A273" s="23"/>
      <c r="B273" s="39" t="s">
        <v>54</v>
      </c>
      <c r="C273" s="1347" t="s">
        <v>18</v>
      </c>
      <c r="D273" s="40">
        <v>0</v>
      </c>
      <c r="E273" s="40">
        <v>0</v>
      </c>
      <c r="F273" s="40">
        <v>0</v>
      </c>
      <c r="G273" s="23"/>
      <c r="H273" s="23"/>
      <c r="I273" s="23"/>
      <c r="J273" s="23"/>
    </row>
    <row r="274" spans="1:10" ht="14.1" customHeight="1" x14ac:dyDescent="0.25">
      <c r="A274" s="23"/>
      <c r="B274" s="39" t="s">
        <v>49</v>
      </c>
      <c r="C274" s="1347" t="s">
        <v>18</v>
      </c>
      <c r="D274" s="40">
        <v>0</v>
      </c>
      <c r="E274" s="40">
        <v>0</v>
      </c>
      <c r="F274" s="40">
        <v>0</v>
      </c>
      <c r="G274" s="23"/>
      <c r="H274" s="23"/>
      <c r="I274" s="23"/>
      <c r="J274" s="23"/>
    </row>
    <row r="275" spans="1:10" ht="14.1" customHeight="1" x14ac:dyDescent="0.25">
      <c r="A275" s="23"/>
      <c r="B275" s="39" t="s">
        <v>50</v>
      </c>
      <c r="C275" s="1347" t="s">
        <v>18</v>
      </c>
      <c r="D275" s="40">
        <v>0</v>
      </c>
      <c r="E275" s="40">
        <v>0</v>
      </c>
      <c r="F275" s="40">
        <v>0</v>
      </c>
      <c r="G275" s="23"/>
      <c r="H275" s="23"/>
      <c r="I275" s="23"/>
      <c r="J275" s="23"/>
    </row>
    <row r="276" spans="1:10" ht="14.1" customHeight="1" x14ac:dyDescent="0.25">
      <c r="A276" s="23"/>
      <c r="B276" s="39" t="s">
        <v>55</v>
      </c>
      <c r="C276" s="1347" t="s">
        <v>18</v>
      </c>
      <c r="D276" s="40">
        <v>0</v>
      </c>
      <c r="E276" s="40">
        <v>0</v>
      </c>
      <c r="F276" s="40">
        <v>0</v>
      </c>
      <c r="G276" s="23"/>
      <c r="H276" s="23"/>
      <c r="I276" s="23"/>
      <c r="J276" s="23"/>
    </row>
    <row r="277" spans="1:10" ht="14.1" customHeight="1" x14ac:dyDescent="0.25">
      <c r="A277" s="23"/>
      <c r="B277" s="39" t="s">
        <v>49</v>
      </c>
      <c r="C277" s="1347" t="s">
        <v>18</v>
      </c>
      <c r="D277" s="40">
        <v>0</v>
      </c>
      <c r="E277" s="40">
        <v>0</v>
      </c>
      <c r="F277" s="40">
        <v>0</v>
      </c>
      <c r="G277" s="23"/>
      <c r="H277" s="23"/>
      <c r="I277" s="23"/>
      <c r="J277" s="23"/>
    </row>
    <row r="278" spans="1:10" ht="14.1" customHeight="1" x14ac:dyDescent="0.25">
      <c r="A278" s="23"/>
      <c r="B278" s="39" t="s">
        <v>50</v>
      </c>
      <c r="C278" s="1347" t="s">
        <v>18</v>
      </c>
      <c r="D278" s="40">
        <v>0</v>
      </c>
      <c r="E278" s="40">
        <v>0</v>
      </c>
      <c r="F278" s="40">
        <v>0</v>
      </c>
      <c r="G278" s="23"/>
      <c r="H278" s="23"/>
      <c r="I278" s="23"/>
      <c r="J278" s="23"/>
    </row>
    <row r="279" spans="1:10" ht="14.1" customHeight="1" x14ac:dyDescent="0.25">
      <c r="A279" s="23"/>
      <c r="B279" s="39" t="s">
        <v>56</v>
      </c>
      <c r="C279" s="1347" t="s">
        <v>18</v>
      </c>
      <c r="D279" s="40">
        <v>0</v>
      </c>
      <c r="E279" s="40">
        <v>0</v>
      </c>
      <c r="F279" s="40">
        <v>0</v>
      </c>
      <c r="G279" s="23"/>
      <c r="H279" s="23"/>
      <c r="I279" s="23"/>
      <c r="J279" s="23"/>
    </row>
    <row r="280" spans="1:10" ht="14.1" customHeight="1" x14ac:dyDescent="0.25">
      <c r="A280" s="23"/>
      <c r="B280" s="39" t="s">
        <v>49</v>
      </c>
      <c r="C280" s="1347" t="s">
        <v>18</v>
      </c>
      <c r="D280" s="40">
        <v>0</v>
      </c>
      <c r="E280" s="40">
        <v>0</v>
      </c>
      <c r="F280" s="40">
        <v>0</v>
      </c>
      <c r="G280" s="23"/>
      <c r="H280" s="23"/>
      <c r="I280" s="23"/>
      <c r="J280" s="23"/>
    </row>
    <row r="281" spans="1:10" ht="14.1" customHeight="1" x14ac:dyDescent="0.25">
      <c r="A281" s="23"/>
      <c r="B281" s="39" t="s">
        <v>50</v>
      </c>
      <c r="C281" s="1347" t="s">
        <v>18</v>
      </c>
      <c r="D281" s="40">
        <v>0</v>
      </c>
      <c r="E281" s="40">
        <v>0</v>
      </c>
      <c r="F281" s="40">
        <v>0</v>
      </c>
      <c r="G281" s="23"/>
      <c r="H281" s="23"/>
      <c r="I281" s="23"/>
      <c r="J281" s="23"/>
    </row>
    <row r="282" spans="1:10" ht="14.1" customHeight="1" x14ac:dyDescent="0.25">
      <c r="A282" s="23"/>
      <c r="B282" s="39" t="s">
        <v>57</v>
      </c>
      <c r="C282" s="1347" t="s">
        <v>18</v>
      </c>
      <c r="D282" s="40">
        <v>0</v>
      </c>
      <c r="E282" s="40">
        <v>0</v>
      </c>
      <c r="F282" s="40">
        <v>0</v>
      </c>
      <c r="G282" s="23"/>
      <c r="H282" s="23"/>
      <c r="I282" s="23"/>
      <c r="J282" s="23"/>
    </row>
    <row r="283" spans="1:10" ht="14.1" customHeight="1" x14ac:dyDescent="0.25">
      <c r="A283" s="23"/>
      <c r="B283" s="39" t="s">
        <v>49</v>
      </c>
      <c r="C283" s="1347" t="s">
        <v>18</v>
      </c>
      <c r="D283" s="40">
        <v>0</v>
      </c>
      <c r="E283" s="40">
        <v>0</v>
      </c>
      <c r="F283" s="40">
        <v>0</v>
      </c>
      <c r="G283" s="23"/>
      <c r="H283" s="23"/>
      <c r="I283" s="23"/>
      <c r="J283" s="23"/>
    </row>
    <row r="284" spans="1:10" ht="14.1" customHeight="1" x14ac:dyDescent="0.25">
      <c r="A284" s="23"/>
      <c r="B284" s="39" t="s">
        <v>58</v>
      </c>
      <c r="C284" s="1347" t="s">
        <v>18</v>
      </c>
      <c r="D284" s="40">
        <v>0</v>
      </c>
      <c r="E284" s="40">
        <v>0</v>
      </c>
      <c r="F284" s="40">
        <v>0</v>
      </c>
      <c r="G284" s="23"/>
      <c r="H284" s="23"/>
      <c r="I284" s="23"/>
      <c r="J284" s="23"/>
    </row>
    <row r="285" spans="1:10" ht="14.1" customHeight="1" x14ac:dyDescent="0.25">
      <c r="A285" s="23"/>
      <c r="B285" s="39" t="s">
        <v>59</v>
      </c>
      <c r="C285" s="1347" t="s">
        <v>18</v>
      </c>
      <c r="D285" s="40">
        <v>0</v>
      </c>
      <c r="E285" s="40">
        <v>0</v>
      </c>
      <c r="F285" s="40">
        <v>0</v>
      </c>
      <c r="G285" s="23"/>
      <c r="H285" s="23"/>
      <c r="I285" s="23"/>
      <c r="J285" s="23"/>
    </row>
    <row r="286" spans="1:10" ht="14.1" customHeight="1" x14ac:dyDescent="0.25">
      <c r="A286" s="23"/>
      <c r="B286" s="39" t="s">
        <v>60</v>
      </c>
      <c r="C286" s="1347" t="s">
        <v>18</v>
      </c>
      <c r="D286" s="40">
        <v>0</v>
      </c>
      <c r="E286" s="40">
        <v>0</v>
      </c>
      <c r="F286" s="40">
        <v>0</v>
      </c>
      <c r="G286" s="23"/>
      <c r="H286" s="23"/>
      <c r="I286" s="23"/>
      <c r="J286" s="23"/>
    </row>
    <row r="287" spans="1:10" ht="14.1" customHeight="1" x14ac:dyDescent="0.25">
      <c r="A287" s="23"/>
      <c r="B287" s="39" t="s">
        <v>61</v>
      </c>
      <c r="C287" s="1347" t="s">
        <v>18</v>
      </c>
      <c r="D287" s="40">
        <v>0</v>
      </c>
      <c r="E287" s="40">
        <v>0</v>
      </c>
      <c r="F287" s="40">
        <v>0</v>
      </c>
      <c r="G287" s="23"/>
      <c r="H287" s="23"/>
      <c r="I287" s="23"/>
      <c r="J287" s="23"/>
    </row>
    <row r="288" spans="1:10" ht="14.1" customHeight="1" x14ac:dyDescent="0.25">
      <c r="A288" s="23"/>
      <c r="B288" s="39" t="s">
        <v>62</v>
      </c>
      <c r="C288" s="1347" t="s">
        <v>18</v>
      </c>
      <c r="D288" s="40">
        <v>100000</v>
      </c>
      <c r="E288" s="40">
        <v>100000</v>
      </c>
      <c r="F288" s="40">
        <v>100000</v>
      </c>
      <c r="G288" s="23"/>
      <c r="H288" s="23"/>
      <c r="I288" s="23"/>
      <c r="J288" s="23"/>
    </row>
    <row r="289" spans="1:10" ht="14.1" customHeight="1" x14ac:dyDescent="0.25">
      <c r="A289" s="23"/>
      <c r="B289" s="39" t="s">
        <v>49</v>
      </c>
      <c r="C289" s="1347" t="s">
        <v>18</v>
      </c>
      <c r="D289" s="40">
        <v>100000</v>
      </c>
      <c r="E289" s="40">
        <v>100000</v>
      </c>
      <c r="F289" s="40">
        <v>100000</v>
      </c>
      <c r="G289" s="23"/>
      <c r="H289" s="23"/>
      <c r="I289" s="23"/>
      <c r="J289" s="23"/>
    </row>
    <row r="290" spans="1:10" ht="14.1" customHeight="1" x14ac:dyDescent="0.25">
      <c r="A290" s="23"/>
      <c r="B290" s="39" t="s">
        <v>58</v>
      </c>
      <c r="C290" s="1347" t="s">
        <v>18</v>
      </c>
      <c r="D290" s="40">
        <v>0</v>
      </c>
      <c r="E290" s="40">
        <v>0</v>
      </c>
      <c r="F290" s="40">
        <v>0</v>
      </c>
      <c r="G290" s="23"/>
      <c r="H290" s="23"/>
      <c r="I290" s="23"/>
      <c r="J290" s="23"/>
    </row>
    <row r="291" spans="1:10" ht="14.1" customHeight="1" x14ac:dyDescent="0.25">
      <c r="A291" s="23"/>
      <c r="B291" s="39" t="s">
        <v>59</v>
      </c>
      <c r="C291" s="1347" t="s">
        <v>18</v>
      </c>
      <c r="D291" s="40">
        <v>0</v>
      </c>
      <c r="E291" s="40">
        <v>0</v>
      </c>
      <c r="F291" s="40">
        <v>0</v>
      </c>
      <c r="G291" s="23"/>
      <c r="H291" s="23"/>
      <c r="I291" s="23"/>
      <c r="J291" s="23"/>
    </row>
    <row r="292" spans="1:10" ht="14.1" customHeight="1" x14ac:dyDescent="0.25">
      <c r="A292" s="23"/>
      <c r="B292" s="39" t="s">
        <v>60</v>
      </c>
      <c r="C292" s="1347" t="s">
        <v>18</v>
      </c>
      <c r="D292" s="40">
        <v>0</v>
      </c>
      <c r="E292" s="40">
        <v>0</v>
      </c>
      <c r="F292" s="40">
        <v>0</v>
      </c>
      <c r="G292" s="23"/>
      <c r="H292" s="23"/>
      <c r="I292" s="23"/>
      <c r="J292" s="23"/>
    </row>
    <row r="293" spans="1:10" ht="14.1" customHeight="1" x14ac:dyDescent="0.25">
      <c r="A293" s="23"/>
      <c r="B293" s="39" t="s">
        <v>61</v>
      </c>
      <c r="C293" s="1347" t="s">
        <v>18</v>
      </c>
      <c r="D293" s="40">
        <v>0</v>
      </c>
      <c r="E293" s="40">
        <v>0</v>
      </c>
      <c r="F293" s="40">
        <v>0</v>
      </c>
      <c r="G293" s="23"/>
      <c r="H293" s="23"/>
      <c r="I293" s="23"/>
      <c r="J293" s="23"/>
    </row>
    <row r="294" spans="1:10" ht="14.1" customHeight="1" x14ac:dyDescent="0.25">
      <c r="A294" s="23"/>
      <c r="B294" s="39" t="s">
        <v>63</v>
      </c>
      <c r="C294" s="1347" t="s">
        <v>18</v>
      </c>
      <c r="D294" s="40">
        <v>0</v>
      </c>
      <c r="E294" s="40">
        <v>0</v>
      </c>
      <c r="F294" s="40">
        <v>0</v>
      </c>
      <c r="G294" s="23"/>
      <c r="H294" s="23"/>
      <c r="I294" s="23"/>
      <c r="J294" s="23"/>
    </row>
    <row r="295" spans="1:10" ht="14.1" customHeight="1" x14ac:dyDescent="0.25">
      <c r="A295" s="23"/>
      <c r="B295" s="39" t="s">
        <v>49</v>
      </c>
      <c r="C295" s="1347" t="s">
        <v>18</v>
      </c>
      <c r="D295" s="40">
        <v>0</v>
      </c>
      <c r="E295" s="40">
        <v>0</v>
      </c>
      <c r="F295" s="40">
        <v>0</v>
      </c>
      <c r="G295" s="23"/>
      <c r="H295" s="23"/>
      <c r="I295" s="23"/>
      <c r="J295" s="23"/>
    </row>
    <row r="296" spans="1:10" ht="14.1" customHeight="1" x14ac:dyDescent="0.25">
      <c r="A296" s="23"/>
      <c r="B296" s="39" t="s">
        <v>58</v>
      </c>
      <c r="C296" s="1347" t="s">
        <v>18</v>
      </c>
      <c r="D296" s="40">
        <v>0</v>
      </c>
      <c r="E296" s="40">
        <v>0</v>
      </c>
      <c r="F296" s="40">
        <v>0</v>
      </c>
      <c r="G296" s="23"/>
      <c r="H296" s="23"/>
      <c r="I296" s="23"/>
      <c r="J296" s="23"/>
    </row>
    <row r="297" spans="1:10" ht="14.1" customHeight="1" x14ac:dyDescent="0.25">
      <c r="A297" s="23"/>
      <c r="B297" s="39" t="s">
        <v>59</v>
      </c>
      <c r="C297" s="1347" t="s">
        <v>18</v>
      </c>
      <c r="D297" s="40">
        <v>0</v>
      </c>
      <c r="E297" s="40">
        <v>0</v>
      </c>
      <c r="F297" s="40">
        <v>0</v>
      </c>
      <c r="G297" s="23"/>
      <c r="H297" s="23"/>
      <c r="I297" s="23"/>
      <c r="J297" s="23"/>
    </row>
    <row r="298" spans="1:10" ht="14.1" customHeight="1" x14ac:dyDescent="0.25">
      <c r="A298" s="23"/>
      <c r="B298" s="39" t="s">
        <v>60</v>
      </c>
      <c r="C298" s="1347" t="s">
        <v>18</v>
      </c>
      <c r="D298" s="40">
        <v>0</v>
      </c>
      <c r="E298" s="40">
        <v>0</v>
      </c>
      <c r="F298" s="40">
        <v>0</v>
      </c>
      <c r="G298" s="23"/>
      <c r="H298" s="23"/>
      <c r="I298" s="23"/>
      <c r="J298" s="23"/>
    </row>
    <row r="299" spans="1:10" ht="14.1" customHeight="1" x14ac:dyDescent="0.25">
      <c r="A299" s="23"/>
      <c r="B299" s="39" t="s">
        <v>61</v>
      </c>
      <c r="C299" s="1347" t="s">
        <v>18</v>
      </c>
      <c r="D299" s="40">
        <v>0</v>
      </c>
      <c r="E299" s="40">
        <v>0</v>
      </c>
      <c r="F299" s="40">
        <v>0</v>
      </c>
      <c r="G299" s="23"/>
      <c r="H299" s="23"/>
      <c r="I299" s="23"/>
      <c r="J299" s="23"/>
    </row>
    <row r="300" spans="1:10" ht="14.1" customHeight="1" x14ac:dyDescent="0.25">
      <c r="A300" s="23"/>
      <c r="B300" s="39" t="s">
        <v>64</v>
      </c>
      <c r="C300" s="1347" t="s">
        <v>18</v>
      </c>
      <c r="D300" s="40">
        <v>0</v>
      </c>
      <c r="E300" s="40">
        <v>0</v>
      </c>
      <c r="F300" s="40">
        <v>0</v>
      </c>
      <c r="G300" s="23"/>
      <c r="H300" s="23"/>
      <c r="I300" s="23"/>
      <c r="J300" s="23"/>
    </row>
    <row r="301" spans="1:10" ht="14.1" customHeight="1" x14ac:dyDescent="0.25">
      <c r="A301" s="23"/>
      <c r="B301" s="39" t="s">
        <v>65</v>
      </c>
      <c r="C301" s="1347" t="s">
        <v>18</v>
      </c>
      <c r="D301" s="40">
        <v>0</v>
      </c>
      <c r="E301" s="40">
        <v>0</v>
      </c>
      <c r="F301" s="40">
        <v>0</v>
      </c>
      <c r="G301" s="23"/>
      <c r="H301" s="23"/>
      <c r="I301" s="23"/>
      <c r="J301" s="23"/>
    </row>
    <row r="302" spans="1:10" ht="14.1" customHeight="1" x14ac:dyDescent="0.25">
      <c r="A302" s="23"/>
      <c r="B302" s="41" t="s">
        <v>25</v>
      </c>
      <c r="C302" s="40">
        <v>0</v>
      </c>
      <c r="D302" s="40">
        <v>100000</v>
      </c>
      <c r="E302" s="40">
        <v>100000</v>
      </c>
      <c r="F302" s="40">
        <v>100000</v>
      </c>
      <c r="G302" s="23"/>
      <c r="H302" s="23"/>
      <c r="I302" s="23"/>
      <c r="J302" s="23"/>
    </row>
    <row r="303" spans="1:10" ht="15" customHeight="1" x14ac:dyDescent="0.25">
      <c r="A303" s="23"/>
      <c r="B303" s="42" t="s">
        <v>18</v>
      </c>
      <c r="C303" s="43" t="s">
        <v>18</v>
      </c>
      <c r="D303" s="43" t="s">
        <v>18</v>
      </c>
      <c r="E303" s="43" t="s">
        <v>18</v>
      </c>
      <c r="F303" s="43" t="s">
        <v>18</v>
      </c>
      <c r="G303" s="23"/>
      <c r="H303" s="23"/>
      <c r="I303" s="23"/>
      <c r="J303" s="23"/>
    </row>
    <row r="304" spans="1:10" ht="15" customHeight="1" x14ac:dyDescent="0.25">
      <c r="A304" s="23"/>
      <c r="B304" s="26" t="s">
        <v>171</v>
      </c>
      <c r="C304" s="44">
        <v>0</v>
      </c>
      <c r="D304" s="44">
        <v>42960000</v>
      </c>
      <c r="E304" s="44">
        <v>42960000</v>
      </c>
      <c r="F304" s="44">
        <v>42960000</v>
      </c>
      <c r="G304" s="23"/>
      <c r="H304" s="23"/>
      <c r="I304" s="23"/>
      <c r="J304" s="23"/>
    </row>
    <row r="305" spans="1:10" ht="15" customHeight="1" x14ac:dyDescent="0.25">
      <c r="A305" s="23"/>
      <c r="B305" s="27" t="s">
        <v>48</v>
      </c>
      <c r="C305" s="45">
        <v>0</v>
      </c>
      <c r="D305" s="45">
        <v>25130000</v>
      </c>
      <c r="E305" s="45">
        <v>25130000</v>
      </c>
      <c r="F305" s="45">
        <v>25130000</v>
      </c>
      <c r="G305" s="23"/>
      <c r="H305" s="23"/>
      <c r="I305" s="23"/>
      <c r="J305" s="23"/>
    </row>
    <row r="306" spans="1:10" ht="15" customHeight="1" x14ac:dyDescent="0.25">
      <c r="A306" s="23"/>
      <c r="B306" s="27" t="s">
        <v>49</v>
      </c>
      <c r="C306" s="45">
        <v>0</v>
      </c>
      <c r="D306" s="45">
        <v>25130000</v>
      </c>
      <c r="E306" s="45">
        <v>25130000</v>
      </c>
      <c r="F306" s="45">
        <v>25130000</v>
      </c>
      <c r="G306" s="23"/>
      <c r="H306" s="23"/>
      <c r="I306" s="23"/>
      <c r="J306" s="23"/>
    </row>
    <row r="307" spans="1:10" ht="15" customHeight="1" x14ac:dyDescent="0.25">
      <c r="A307" s="23"/>
      <c r="B307" s="27" t="s">
        <v>50</v>
      </c>
      <c r="C307" s="45">
        <v>0</v>
      </c>
      <c r="D307" s="45">
        <v>0</v>
      </c>
      <c r="E307" s="45">
        <v>0</v>
      </c>
      <c r="F307" s="45">
        <v>0</v>
      </c>
      <c r="G307" s="23"/>
      <c r="H307" s="23"/>
      <c r="I307" s="23"/>
      <c r="J307" s="23"/>
    </row>
    <row r="308" spans="1:10" ht="15" customHeight="1" x14ac:dyDescent="0.25">
      <c r="A308" s="23"/>
      <c r="B308" s="27" t="s">
        <v>51</v>
      </c>
      <c r="C308" s="45">
        <v>0</v>
      </c>
      <c r="D308" s="45">
        <v>3990000</v>
      </c>
      <c r="E308" s="45">
        <v>3990000</v>
      </c>
      <c r="F308" s="45">
        <v>3990000</v>
      </c>
      <c r="G308" s="23"/>
      <c r="H308" s="23"/>
      <c r="I308" s="23"/>
      <c r="J308" s="23"/>
    </row>
    <row r="309" spans="1:10" ht="15" customHeight="1" x14ac:dyDescent="0.25">
      <c r="A309" s="23"/>
      <c r="B309" s="27" t="s">
        <v>49</v>
      </c>
      <c r="C309" s="45">
        <v>0</v>
      </c>
      <c r="D309" s="45">
        <v>3990000</v>
      </c>
      <c r="E309" s="45">
        <v>3990000</v>
      </c>
      <c r="F309" s="45">
        <v>3990000</v>
      </c>
      <c r="G309" s="23"/>
      <c r="H309" s="23"/>
      <c r="I309" s="23"/>
      <c r="J309" s="23"/>
    </row>
    <row r="310" spans="1:10" ht="15" customHeight="1" x14ac:dyDescent="0.25">
      <c r="A310" s="23"/>
      <c r="B310" s="27" t="s">
        <v>50</v>
      </c>
      <c r="C310" s="45">
        <v>0</v>
      </c>
      <c r="D310" s="45">
        <v>0</v>
      </c>
      <c r="E310" s="45">
        <v>0</v>
      </c>
      <c r="F310" s="45">
        <v>0</v>
      </c>
      <c r="G310" s="23"/>
      <c r="H310" s="23"/>
      <c r="I310" s="23"/>
      <c r="J310" s="23"/>
    </row>
    <row r="311" spans="1:10" ht="15" customHeight="1" x14ac:dyDescent="0.25">
      <c r="A311" s="23"/>
      <c r="B311" s="27" t="s">
        <v>52</v>
      </c>
      <c r="C311" s="45">
        <v>0</v>
      </c>
      <c r="D311" s="45">
        <v>12720000</v>
      </c>
      <c r="E311" s="45">
        <v>12720000</v>
      </c>
      <c r="F311" s="45">
        <v>12720000</v>
      </c>
      <c r="G311" s="23"/>
      <c r="H311" s="23"/>
      <c r="I311" s="23"/>
      <c r="J311" s="23"/>
    </row>
    <row r="312" spans="1:10" ht="15" customHeight="1" x14ac:dyDescent="0.25">
      <c r="A312" s="23"/>
      <c r="B312" s="27" t="s">
        <v>49</v>
      </c>
      <c r="C312" s="45">
        <v>0</v>
      </c>
      <c r="D312" s="45">
        <v>12720000</v>
      </c>
      <c r="E312" s="45">
        <v>12720000</v>
      </c>
      <c r="F312" s="45">
        <v>12720000</v>
      </c>
      <c r="G312" s="23"/>
      <c r="H312" s="23"/>
      <c r="I312" s="23"/>
      <c r="J312" s="23"/>
    </row>
    <row r="313" spans="1:10" ht="15" customHeight="1" x14ac:dyDescent="0.25">
      <c r="A313" s="23"/>
      <c r="B313" s="27" t="s">
        <v>50</v>
      </c>
      <c r="C313" s="45">
        <v>0</v>
      </c>
      <c r="D313" s="45">
        <v>0</v>
      </c>
      <c r="E313" s="45">
        <v>0</v>
      </c>
      <c r="F313" s="45">
        <v>0</v>
      </c>
      <c r="G313" s="23"/>
      <c r="H313" s="23"/>
      <c r="I313" s="23"/>
      <c r="J313" s="23"/>
    </row>
    <row r="314" spans="1:10" ht="15" customHeight="1" x14ac:dyDescent="0.25">
      <c r="A314" s="23"/>
      <c r="B314" s="27" t="s">
        <v>53</v>
      </c>
      <c r="C314" s="45">
        <v>0</v>
      </c>
      <c r="D314" s="45">
        <v>0</v>
      </c>
      <c r="E314" s="45">
        <v>0</v>
      </c>
      <c r="F314" s="45">
        <v>0</v>
      </c>
      <c r="G314" s="23"/>
      <c r="H314" s="23"/>
      <c r="I314" s="23"/>
      <c r="J314" s="23"/>
    </row>
    <row r="315" spans="1:10" ht="15" customHeight="1" x14ac:dyDescent="0.25">
      <c r="A315" s="23"/>
      <c r="B315" s="27" t="s">
        <v>49</v>
      </c>
      <c r="C315" s="45">
        <v>0</v>
      </c>
      <c r="D315" s="45">
        <v>0</v>
      </c>
      <c r="E315" s="45">
        <v>0</v>
      </c>
      <c r="F315" s="45">
        <v>0</v>
      </c>
      <c r="G315" s="23"/>
      <c r="H315" s="23"/>
      <c r="I315" s="23"/>
      <c r="J315" s="23"/>
    </row>
    <row r="316" spans="1:10" ht="15" customHeight="1" x14ac:dyDescent="0.25">
      <c r="A316" s="23"/>
      <c r="B316" s="27" t="s">
        <v>50</v>
      </c>
      <c r="C316" s="45">
        <v>0</v>
      </c>
      <c r="D316" s="45">
        <v>0</v>
      </c>
      <c r="E316" s="45">
        <v>0</v>
      </c>
      <c r="F316" s="45">
        <v>0</v>
      </c>
      <c r="G316" s="23"/>
      <c r="H316" s="23"/>
      <c r="I316" s="23"/>
      <c r="J316" s="23"/>
    </row>
    <row r="317" spans="1:10" ht="20.100000000000001" customHeight="1" x14ac:dyDescent="0.25">
      <c r="A317" s="23"/>
      <c r="B317" s="27" t="s">
        <v>172</v>
      </c>
      <c r="C317" s="46">
        <v>0</v>
      </c>
      <c r="D317" s="46">
        <v>0</v>
      </c>
      <c r="E317" s="46">
        <v>0</v>
      </c>
      <c r="F317" s="46">
        <v>0</v>
      </c>
      <c r="G317" s="23"/>
      <c r="H317" s="23"/>
      <c r="I317" s="23"/>
      <c r="J317" s="23"/>
    </row>
    <row r="318" spans="1:10" ht="15" customHeight="1" x14ac:dyDescent="0.25">
      <c r="A318" s="23"/>
      <c r="B318" s="27" t="s">
        <v>49</v>
      </c>
      <c r="C318" s="45">
        <v>0</v>
      </c>
      <c r="D318" s="45">
        <v>0</v>
      </c>
      <c r="E318" s="45">
        <v>0</v>
      </c>
      <c r="F318" s="45">
        <v>0</v>
      </c>
      <c r="G318" s="23"/>
      <c r="H318" s="23"/>
      <c r="I318" s="23"/>
      <c r="J318" s="23"/>
    </row>
    <row r="319" spans="1:10" ht="15" customHeight="1" x14ac:dyDescent="0.25">
      <c r="A319" s="23"/>
      <c r="B319" s="27" t="s">
        <v>50</v>
      </c>
      <c r="C319" s="45">
        <v>0</v>
      </c>
      <c r="D319" s="45">
        <v>0</v>
      </c>
      <c r="E319" s="45">
        <v>0</v>
      </c>
      <c r="F319" s="45">
        <v>0</v>
      </c>
      <c r="G319" s="23"/>
      <c r="H319" s="23"/>
      <c r="I319" s="23"/>
      <c r="J319" s="23"/>
    </row>
    <row r="320" spans="1:10" ht="15" customHeight="1" x14ac:dyDescent="0.25">
      <c r="A320" s="23"/>
      <c r="B320" s="27" t="s">
        <v>55</v>
      </c>
      <c r="C320" s="45">
        <v>0</v>
      </c>
      <c r="D320" s="45">
        <v>0</v>
      </c>
      <c r="E320" s="45">
        <v>0</v>
      </c>
      <c r="F320" s="45">
        <v>0</v>
      </c>
      <c r="G320" s="23"/>
      <c r="H320" s="23"/>
      <c r="I320" s="23"/>
      <c r="J320" s="23"/>
    </row>
    <row r="321" spans="1:10" ht="15" customHeight="1" x14ac:dyDescent="0.25">
      <c r="A321" s="23"/>
      <c r="B321" s="27" t="s">
        <v>49</v>
      </c>
      <c r="C321" s="45">
        <v>0</v>
      </c>
      <c r="D321" s="45">
        <v>0</v>
      </c>
      <c r="E321" s="45">
        <v>0</v>
      </c>
      <c r="F321" s="45">
        <v>0</v>
      </c>
      <c r="G321" s="23"/>
      <c r="H321" s="23"/>
      <c r="I321" s="23"/>
      <c r="J321" s="23"/>
    </row>
    <row r="322" spans="1:10" ht="15" customHeight="1" x14ac:dyDescent="0.25">
      <c r="A322" s="23"/>
      <c r="B322" s="27" t="s">
        <v>50</v>
      </c>
      <c r="C322" s="45">
        <v>0</v>
      </c>
      <c r="D322" s="45">
        <v>0</v>
      </c>
      <c r="E322" s="45">
        <v>0</v>
      </c>
      <c r="F322" s="45">
        <v>0</v>
      </c>
      <c r="G322" s="23"/>
      <c r="H322" s="23"/>
      <c r="I322" s="23"/>
      <c r="J322" s="23"/>
    </row>
    <row r="323" spans="1:10" ht="15" customHeight="1" x14ac:dyDescent="0.25">
      <c r="A323" s="23"/>
      <c r="B323" s="27" t="s">
        <v>56</v>
      </c>
      <c r="C323" s="45">
        <v>0</v>
      </c>
      <c r="D323" s="45">
        <v>120000</v>
      </c>
      <c r="E323" s="45">
        <v>120000</v>
      </c>
      <c r="F323" s="45">
        <v>120000</v>
      </c>
      <c r="G323" s="23"/>
      <c r="H323" s="23"/>
      <c r="I323" s="23"/>
      <c r="J323" s="23"/>
    </row>
    <row r="324" spans="1:10" ht="15" customHeight="1" x14ac:dyDescent="0.25">
      <c r="A324" s="23"/>
      <c r="B324" s="27" t="s">
        <v>49</v>
      </c>
      <c r="C324" s="45">
        <v>0</v>
      </c>
      <c r="D324" s="45">
        <v>120000</v>
      </c>
      <c r="E324" s="45">
        <v>120000</v>
      </c>
      <c r="F324" s="45">
        <v>120000</v>
      </c>
      <c r="G324" s="23"/>
      <c r="H324" s="23"/>
      <c r="I324" s="23"/>
      <c r="J324" s="23"/>
    </row>
    <row r="325" spans="1:10" ht="15" customHeight="1" x14ac:dyDescent="0.25">
      <c r="A325" s="23"/>
      <c r="B325" s="27" t="s">
        <v>50</v>
      </c>
      <c r="C325" s="45">
        <v>0</v>
      </c>
      <c r="D325" s="45">
        <v>0</v>
      </c>
      <c r="E325" s="45">
        <v>0</v>
      </c>
      <c r="F325" s="45">
        <v>0</v>
      </c>
      <c r="G325" s="23"/>
      <c r="H325" s="23"/>
      <c r="I325" s="23"/>
      <c r="J325" s="23"/>
    </row>
    <row r="326" spans="1:10" ht="15" customHeight="1" x14ac:dyDescent="0.25">
      <c r="A326" s="23"/>
      <c r="B326" s="27" t="s">
        <v>57</v>
      </c>
      <c r="C326" s="45">
        <v>0</v>
      </c>
      <c r="D326" s="45">
        <v>0</v>
      </c>
      <c r="E326" s="45">
        <v>0</v>
      </c>
      <c r="F326" s="45">
        <v>0</v>
      </c>
      <c r="G326" s="23"/>
      <c r="H326" s="23"/>
      <c r="I326" s="23"/>
      <c r="J326" s="23"/>
    </row>
    <row r="327" spans="1:10" ht="15" customHeight="1" x14ac:dyDescent="0.25">
      <c r="A327" s="23"/>
      <c r="B327" s="27" t="s">
        <v>49</v>
      </c>
      <c r="C327" s="45">
        <v>0</v>
      </c>
      <c r="D327" s="45">
        <v>0</v>
      </c>
      <c r="E327" s="45">
        <v>0</v>
      </c>
      <c r="F327" s="45">
        <v>0</v>
      </c>
      <c r="G327" s="23"/>
      <c r="H327" s="23"/>
      <c r="I327" s="23"/>
      <c r="J327" s="23"/>
    </row>
    <row r="328" spans="1:10" ht="15" customHeight="1" x14ac:dyDescent="0.25">
      <c r="A328" s="23"/>
      <c r="B328" s="27" t="s">
        <v>58</v>
      </c>
      <c r="C328" s="45">
        <v>0</v>
      </c>
      <c r="D328" s="45">
        <v>0</v>
      </c>
      <c r="E328" s="45">
        <v>0</v>
      </c>
      <c r="F328" s="45">
        <v>0</v>
      </c>
      <c r="G328" s="23"/>
      <c r="H328" s="23"/>
      <c r="I328" s="23"/>
      <c r="J328" s="23"/>
    </row>
    <row r="329" spans="1:10" ht="15" customHeight="1" x14ac:dyDescent="0.25">
      <c r="A329" s="23"/>
      <c r="B329" s="27" t="s">
        <v>59</v>
      </c>
      <c r="C329" s="45">
        <v>0</v>
      </c>
      <c r="D329" s="45">
        <v>0</v>
      </c>
      <c r="E329" s="45">
        <v>0</v>
      </c>
      <c r="F329" s="45">
        <v>0</v>
      </c>
      <c r="G329" s="23"/>
      <c r="H329" s="23"/>
      <c r="I329" s="23"/>
      <c r="J329" s="23"/>
    </row>
    <row r="330" spans="1:10" ht="15" customHeight="1" x14ac:dyDescent="0.25">
      <c r="A330" s="23"/>
      <c r="B330" s="27" t="s">
        <v>60</v>
      </c>
      <c r="C330" s="45">
        <v>0</v>
      </c>
      <c r="D330" s="45">
        <v>0</v>
      </c>
      <c r="E330" s="45">
        <v>0</v>
      </c>
      <c r="F330" s="45">
        <v>0</v>
      </c>
      <c r="G330" s="23"/>
      <c r="H330" s="23"/>
      <c r="I330" s="23"/>
      <c r="J330" s="23"/>
    </row>
    <row r="331" spans="1:10" ht="15" customHeight="1" x14ac:dyDescent="0.25">
      <c r="A331" s="23"/>
      <c r="B331" s="27" t="s">
        <v>61</v>
      </c>
      <c r="C331" s="45">
        <v>0</v>
      </c>
      <c r="D331" s="45">
        <v>0</v>
      </c>
      <c r="E331" s="45">
        <v>0</v>
      </c>
      <c r="F331" s="45">
        <v>0</v>
      </c>
      <c r="G331" s="23"/>
      <c r="H331" s="23"/>
      <c r="I331" s="23"/>
      <c r="J331" s="23"/>
    </row>
    <row r="332" spans="1:10" ht="15" customHeight="1" x14ac:dyDescent="0.25">
      <c r="A332" s="23"/>
      <c r="B332" s="27" t="s">
        <v>62</v>
      </c>
      <c r="C332" s="45">
        <v>0</v>
      </c>
      <c r="D332" s="45">
        <v>1000000</v>
      </c>
      <c r="E332" s="45">
        <v>1000000</v>
      </c>
      <c r="F332" s="45">
        <v>1000000</v>
      </c>
      <c r="G332" s="23"/>
      <c r="H332" s="23"/>
      <c r="I332" s="23"/>
      <c r="J332" s="23"/>
    </row>
    <row r="333" spans="1:10" ht="15" customHeight="1" x14ac:dyDescent="0.25">
      <c r="A333" s="23"/>
      <c r="B333" s="27" t="s">
        <v>49</v>
      </c>
      <c r="C333" s="45">
        <v>0</v>
      </c>
      <c r="D333" s="45">
        <v>1000000</v>
      </c>
      <c r="E333" s="45">
        <v>1000000</v>
      </c>
      <c r="F333" s="45">
        <v>1000000</v>
      </c>
      <c r="G333" s="23"/>
      <c r="H333" s="23"/>
      <c r="I333" s="23"/>
      <c r="J333" s="23"/>
    </row>
    <row r="334" spans="1:10" ht="15" customHeight="1" x14ac:dyDescent="0.25">
      <c r="A334" s="23"/>
      <c r="B334" s="27" t="s">
        <v>58</v>
      </c>
      <c r="C334" s="45">
        <v>0</v>
      </c>
      <c r="D334" s="45">
        <v>0</v>
      </c>
      <c r="E334" s="45">
        <v>0</v>
      </c>
      <c r="F334" s="45">
        <v>0</v>
      </c>
      <c r="G334" s="23"/>
      <c r="H334" s="23"/>
      <c r="I334" s="23"/>
      <c r="J334" s="23"/>
    </row>
    <row r="335" spans="1:10" ht="15" customHeight="1" x14ac:dyDescent="0.25">
      <c r="A335" s="23"/>
      <c r="B335" s="27" t="s">
        <v>59</v>
      </c>
      <c r="C335" s="45">
        <v>0</v>
      </c>
      <c r="D335" s="45">
        <v>0</v>
      </c>
      <c r="E335" s="45">
        <v>0</v>
      </c>
      <c r="F335" s="45">
        <v>0</v>
      </c>
      <c r="G335" s="23"/>
      <c r="H335" s="23"/>
      <c r="I335" s="23"/>
      <c r="J335" s="23"/>
    </row>
    <row r="336" spans="1:10" ht="15" customHeight="1" x14ac:dyDescent="0.25">
      <c r="A336" s="23"/>
      <c r="B336" s="27" t="s">
        <v>60</v>
      </c>
      <c r="C336" s="45">
        <v>0</v>
      </c>
      <c r="D336" s="45">
        <v>0</v>
      </c>
      <c r="E336" s="45">
        <v>0</v>
      </c>
      <c r="F336" s="45">
        <v>0</v>
      </c>
      <c r="G336" s="23"/>
      <c r="H336" s="23"/>
      <c r="I336" s="23"/>
      <c r="J336" s="23"/>
    </row>
    <row r="337" spans="1:10" ht="15" customHeight="1" x14ac:dyDescent="0.25">
      <c r="A337" s="23"/>
      <c r="B337" s="27" t="s">
        <v>61</v>
      </c>
      <c r="C337" s="45">
        <v>0</v>
      </c>
      <c r="D337" s="45">
        <v>0</v>
      </c>
      <c r="E337" s="45">
        <v>0</v>
      </c>
      <c r="F337" s="45">
        <v>0</v>
      </c>
      <c r="G337" s="23"/>
      <c r="H337" s="23"/>
      <c r="I337" s="23"/>
      <c r="J337" s="23"/>
    </row>
    <row r="338" spans="1:10" ht="15" customHeight="1" x14ac:dyDescent="0.25">
      <c r="A338" s="23"/>
      <c r="B338" s="27" t="s">
        <v>63</v>
      </c>
      <c r="C338" s="45">
        <v>0</v>
      </c>
      <c r="D338" s="45">
        <v>0</v>
      </c>
      <c r="E338" s="45">
        <v>0</v>
      </c>
      <c r="F338" s="45">
        <v>0</v>
      </c>
      <c r="G338" s="23"/>
      <c r="H338" s="23"/>
      <c r="I338" s="23"/>
      <c r="J338" s="23"/>
    </row>
    <row r="339" spans="1:10" ht="15" customHeight="1" x14ac:dyDescent="0.25">
      <c r="A339" s="23"/>
      <c r="B339" s="27" t="s">
        <v>49</v>
      </c>
      <c r="C339" s="45">
        <v>0</v>
      </c>
      <c r="D339" s="45">
        <v>0</v>
      </c>
      <c r="E339" s="45">
        <v>0</v>
      </c>
      <c r="F339" s="45">
        <v>0</v>
      </c>
      <c r="G339" s="23"/>
      <c r="H339" s="23"/>
      <c r="I339" s="23"/>
      <c r="J339" s="23"/>
    </row>
    <row r="340" spans="1:10" ht="15" customHeight="1" x14ac:dyDescent="0.25">
      <c r="A340" s="23"/>
      <c r="B340" s="27" t="s">
        <v>58</v>
      </c>
      <c r="C340" s="45">
        <v>0</v>
      </c>
      <c r="D340" s="45">
        <v>0</v>
      </c>
      <c r="E340" s="45">
        <v>0</v>
      </c>
      <c r="F340" s="45">
        <v>0</v>
      </c>
      <c r="G340" s="23"/>
      <c r="H340" s="23"/>
      <c r="I340" s="23"/>
      <c r="J340" s="23"/>
    </row>
    <row r="341" spans="1:10" ht="15" customHeight="1" x14ac:dyDescent="0.25">
      <c r="A341" s="23"/>
      <c r="B341" s="27" t="s">
        <v>59</v>
      </c>
      <c r="C341" s="45">
        <v>0</v>
      </c>
      <c r="D341" s="45">
        <v>0</v>
      </c>
      <c r="E341" s="45">
        <v>0</v>
      </c>
      <c r="F341" s="45">
        <v>0</v>
      </c>
      <c r="G341" s="23"/>
      <c r="H341" s="23"/>
      <c r="I341" s="23"/>
      <c r="J341" s="23"/>
    </row>
    <row r="342" spans="1:10" ht="15" customHeight="1" x14ac:dyDescent="0.25">
      <c r="A342" s="23"/>
      <c r="B342" s="27" t="s">
        <v>60</v>
      </c>
      <c r="C342" s="45">
        <v>0</v>
      </c>
      <c r="D342" s="45">
        <v>0</v>
      </c>
      <c r="E342" s="45">
        <v>0</v>
      </c>
      <c r="F342" s="45">
        <v>0</v>
      </c>
      <c r="G342" s="23"/>
      <c r="H342" s="23"/>
      <c r="I342" s="23"/>
      <c r="J342" s="23"/>
    </row>
    <row r="343" spans="1:10" ht="15" customHeight="1" x14ac:dyDescent="0.25">
      <c r="A343" s="23"/>
      <c r="B343" s="27" t="s">
        <v>61</v>
      </c>
      <c r="C343" s="45">
        <v>0</v>
      </c>
      <c r="D343" s="45">
        <v>0</v>
      </c>
      <c r="E343" s="45">
        <v>0</v>
      </c>
      <c r="F343" s="45">
        <v>0</v>
      </c>
      <c r="G343" s="23"/>
      <c r="H343" s="23"/>
      <c r="I343" s="23"/>
      <c r="J343" s="23"/>
    </row>
    <row r="344" spans="1:10" ht="15" customHeight="1" x14ac:dyDescent="0.25">
      <c r="A344" s="23"/>
      <c r="B344" s="27" t="s">
        <v>64</v>
      </c>
      <c r="C344" s="45">
        <v>0</v>
      </c>
      <c r="D344" s="45">
        <v>0</v>
      </c>
      <c r="E344" s="45">
        <v>0</v>
      </c>
      <c r="F344" s="45">
        <v>0</v>
      </c>
      <c r="G344" s="23"/>
      <c r="H344" s="23"/>
      <c r="I344" s="23"/>
      <c r="J344" s="23"/>
    </row>
    <row r="345" spans="1:10" ht="15" customHeight="1" x14ac:dyDescent="0.25">
      <c r="A345" s="23"/>
      <c r="B345" s="27" t="s">
        <v>65</v>
      </c>
      <c r="C345" s="45">
        <v>0</v>
      </c>
      <c r="D345" s="45">
        <v>0</v>
      </c>
      <c r="E345" s="45">
        <v>0</v>
      </c>
      <c r="F345" s="45">
        <v>0</v>
      </c>
      <c r="G345" s="23"/>
      <c r="H345" s="23"/>
      <c r="I345" s="23"/>
      <c r="J345" s="23"/>
    </row>
    <row r="346" spans="1:10" ht="20.100000000000001" customHeight="1" x14ac:dyDescent="0.25">
      <c r="A346" s="23"/>
      <c r="B346" s="47" t="s">
        <v>18</v>
      </c>
      <c r="C346" s="23"/>
      <c r="D346" s="23"/>
      <c r="E346" s="23"/>
      <c r="F346" s="23"/>
      <c r="G346" s="23"/>
      <c r="H346" s="23"/>
      <c r="I346" s="23"/>
      <c r="J346" s="23"/>
    </row>
  </sheetData>
  <mergeCells count="35">
    <mergeCell ref="C6:F6"/>
    <mergeCell ref="B1:F1"/>
    <mergeCell ref="B2:F2"/>
    <mergeCell ref="C3:F3"/>
    <mergeCell ref="C4:F4"/>
    <mergeCell ref="C5:F5"/>
    <mergeCell ref="C77:F77"/>
    <mergeCell ref="C7:F7"/>
    <mergeCell ref="B8:F8"/>
    <mergeCell ref="B9:F9"/>
    <mergeCell ref="C10:F10"/>
    <mergeCell ref="C15:F15"/>
    <mergeCell ref="B19:F19"/>
    <mergeCell ref="C20:F20"/>
    <mergeCell ref="C21:F21"/>
    <mergeCell ref="C22:F22"/>
    <mergeCell ref="C23:F23"/>
    <mergeCell ref="B32:F32"/>
    <mergeCell ref="C193:F193"/>
    <mergeCell ref="C78:F78"/>
    <mergeCell ref="C79:F79"/>
    <mergeCell ref="B88:F88"/>
    <mergeCell ref="B133:F133"/>
    <mergeCell ref="C134:F134"/>
    <mergeCell ref="C135:F135"/>
    <mergeCell ref="C136:F136"/>
    <mergeCell ref="C137:F137"/>
    <mergeCell ref="B146:F146"/>
    <mergeCell ref="C191:F191"/>
    <mergeCell ref="C192:F192"/>
    <mergeCell ref="B202:F202"/>
    <mergeCell ref="C247:F247"/>
    <mergeCell ref="C248:F248"/>
    <mergeCell ref="C249:F249"/>
    <mergeCell ref="B258:F258"/>
  </mergeCells>
  <pageMargins left="0" right="0" top="0" bottom="0" header="0" footer="0"/>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235"/>
  <sheetViews>
    <sheetView view="pageBreakPreview" topLeftCell="A205" zoomScale="60" zoomScaleNormal="100" workbookViewId="0">
      <selection activeCell="H245" sqref="H245:H246"/>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23"/>
      <c r="B1" s="1633" t="s">
        <v>0</v>
      </c>
      <c r="C1" s="1634"/>
      <c r="D1" s="1634"/>
      <c r="E1" s="1634"/>
      <c r="F1" s="1634"/>
      <c r="G1" s="23"/>
      <c r="H1" s="23"/>
      <c r="I1" s="23"/>
      <c r="J1" s="23"/>
    </row>
    <row r="2" spans="1:10" x14ac:dyDescent="0.25">
      <c r="A2" s="23"/>
      <c r="B2" s="1635" t="s">
        <v>1</v>
      </c>
      <c r="C2" s="1636"/>
      <c r="D2" s="1636"/>
      <c r="E2" s="1636"/>
      <c r="F2" s="1636"/>
      <c r="G2" s="23"/>
      <c r="H2" s="23"/>
      <c r="I2" s="23"/>
      <c r="J2" s="23"/>
    </row>
    <row r="3" spans="1:10" ht="14.1" customHeight="1" x14ac:dyDescent="0.25">
      <c r="A3" s="23"/>
      <c r="B3" s="25" t="s">
        <v>2</v>
      </c>
      <c r="C3" s="1631" t="s">
        <v>2347</v>
      </c>
      <c r="D3" s="1632"/>
      <c r="E3" s="1632"/>
      <c r="F3" s="1632"/>
      <c r="G3" s="23"/>
      <c r="H3" s="23"/>
      <c r="I3" s="23"/>
      <c r="J3" s="23"/>
    </row>
    <row r="4" spans="1:10" ht="14.1" customHeight="1" x14ac:dyDescent="0.25">
      <c r="A4" s="23"/>
      <c r="B4" s="25" t="s">
        <v>4</v>
      </c>
      <c r="C4" s="1631" t="s">
        <v>1158</v>
      </c>
      <c r="D4" s="1632"/>
      <c r="E4" s="1632"/>
      <c r="F4" s="1632"/>
      <c r="G4" s="23"/>
      <c r="H4" s="23"/>
      <c r="I4" s="23"/>
      <c r="J4" s="23"/>
    </row>
    <row r="5" spans="1:10" ht="14.1" customHeight="1" x14ac:dyDescent="0.25">
      <c r="A5" s="23"/>
      <c r="B5" s="25" t="s">
        <v>6</v>
      </c>
      <c r="C5" s="1631" t="s">
        <v>364</v>
      </c>
      <c r="D5" s="1632"/>
      <c r="E5" s="1632"/>
      <c r="F5" s="1632"/>
      <c r="G5" s="23"/>
      <c r="H5" s="23"/>
      <c r="I5" s="23"/>
      <c r="J5" s="23"/>
    </row>
    <row r="6" spans="1:10" ht="14.1" customHeight="1" x14ac:dyDescent="0.25">
      <c r="A6" s="23"/>
      <c r="B6" s="25" t="s">
        <v>8</v>
      </c>
      <c r="C6" s="1631" t="s">
        <v>365</v>
      </c>
      <c r="D6" s="1632"/>
      <c r="E6" s="1632"/>
      <c r="F6" s="1632"/>
      <c r="G6" s="23"/>
      <c r="H6" s="23"/>
      <c r="I6" s="23"/>
      <c r="J6" s="23"/>
    </row>
    <row r="7" spans="1:10" ht="14.1" customHeight="1" x14ac:dyDescent="0.25">
      <c r="A7" s="23"/>
      <c r="B7" s="25" t="s">
        <v>10</v>
      </c>
      <c r="C7" s="1625" t="s">
        <v>11</v>
      </c>
      <c r="D7" s="1626"/>
      <c r="E7" s="1626"/>
      <c r="F7" s="1626"/>
      <c r="G7" s="23"/>
      <c r="H7" s="23"/>
      <c r="I7" s="23"/>
      <c r="J7" s="23"/>
    </row>
    <row r="8" spans="1:10" ht="14.1" customHeight="1" x14ac:dyDescent="0.25">
      <c r="A8" s="23"/>
      <c r="B8" s="1627" t="s">
        <v>12</v>
      </c>
      <c r="C8" s="1628"/>
      <c r="D8" s="1628"/>
      <c r="E8" s="1628"/>
      <c r="F8" s="1628"/>
      <c r="G8" s="23"/>
      <c r="H8" s="23"/>
      <c r="I8" s="23"/>
      <c r="J8" s="23"/>
    </row>
    <row r="9" spans="1:10" ht="30.95" customHeight="1" x14ac:dyDescent="0.25">
      <c r="A9" s="23"/>
      <c r="B9" s="1629" t="s">
        <v>2348</v>
      </c>
      <c r="C9" s="1630"/>
      <c r="D9" s="1630"/>
      <c r="E9" s="1630"/>
      <c r="F9" s="1630"/>
      <c r="G9" s="23"/>
      <c r="H9" s="23"/>
      <c r="I9" s="23"/>
      <c r="J9" s="23"/>
    </row>
    <row r="10" spans="1:10" ht="126" customHeight="1" x14ac:dyDescent="0.25">
      <c r="A10" s="23"/>
      <c r="B10" s="26" t="s">
        <v>14</v>
      </c>
      <c r="C10" s="1623" t="s">
        <v>2349</v>
      </c>
      <c r="D10" s="1624"/>
      <c r="E10" s="1624"/>
      <c r="F10" s="1624"/>
      <c r="G10" s="23"/>
      <c r="H10" s="23"/>
      <c r="I10" s="23"/>
      <c r="J10" s="23"/>
    </row>
    <row r="11" spans="1:10" ht="27.95" customHeight="1" x14ac:dyDescent="0.25">
      <c r="A11" s="23"/>
      <c r="B11" s="27" t="s">
        <v>179</v>
      </c>
      <c r="C11" s="28">
        <v>2023</v>
      </c>
      <c r="D11" s="28">
        <v>2024</v>
      </c>
      <c r="E11" s="28">
        <v>2025</v>
      </c>
      <c r="F11" s="28">
        <v>2026</v>
      </c>
      <c r="G11" s="23"/>
      <c r="H11" s="23"/>
      <c r="I11" s="23"/>
      <c r="J11" s="23"/>
    </row>
    <row r="12" spans="1:10" ht="14.1" customHeight="1" x14ac:dyDescent="0.25">
      <c r="A12" s="23"/>
      <c r="B12" s="29"/>
      <c r="C12" s="30" t="s">
        <v>22</v>
      </c>
      <c r="D12" s="30" t="s">
        <v>23</v>
      </c>
      <c r="E12" s="30" t="s">
        <v>23</v>
      </c>
      <c r="F12" s="30" t="s">
        <v>23</v>
      </c>
      <c r="G12" s="23"/>
      <c r="H12" s="23"/>
      <c r="I12" s="23"/>
      <c r="J12" s="23"/>
    </row>
    <row r="13" spans="1:10" ht="20.100000000000001" customHeight="1" x14ac:dyDescent="0.25">
      <c r="A13" s="23"/>
      <c r="B13" s="27" t="s">
        <v>2350</v>
      </c>
      <c r="C13" s="31" t="s">
        <v>1805</v>
      </c>
      <c r="D13" s="31" t="s">
        <v>1158</v>
      </c>
      <c r="E13" s="31" t="s">
        <v>1158</v>
      </c>
      <c r="F13" s="31" t="s">
        <v>1158</v>
      </c>
      <c r="G13" s="23"/>
      <c r="H13" s="23"/>
      <c r="I13" s="23"/>
      <c r="J13" s="23"/>
    </row>
    <row r="14" spans="1:10" ht="14.1" customHeight="1" x14ac:dyDescent="0.25">
      <c r="A14" s="23"/>
      <c r="B14" s="27" t="s">
        <v>2351</v>
      </c>
      <c r="C14" s="31" t="s">
        <v>2352</v>
      </c>
      <c r="D14" s="31" t="s">
        <v>2353</v>
      </c>
      <c r="E14" s="31" t="s">
        <v>2353</v>
      </c>
      <c r="F14" s="31" t="s">
        <v>2353</v>
      </c>
      <c r="G14" s="23"/>
      <c r="H14" s="23"/>
      <c r="I14" s="23"/>
      <c r="J14" s="23"/>
    </row>
    <row r="15" spans="1:10" ht="54.95" customHeight="1" x14ac:dyDescent="0.25">
      <c r="A15" s="23"/>
      <c r="B15" s="26" t="s">
        <v>16</v>
      </c>
      <c r="C15" s="1623" t="s">
        <v>2354</v>
      </c>
      <c r="D15" s="1624"/>
      <c r="E15" s="1624"/>
      <c r="F15" s="1624"/>
      <c r="G15" s="23"/>
      <c r="H15" s="23"/>
      <c r="I15" s="23"/>
      <c r="J15" s="23"/>
    </row>
    <row r="16" spans="1:10" ht="27.95" customHeight="1" x14ac:dyDescent="0.25">
      <c r="A16" s="23"/>
      <c r="B16" s="27" t="s">
        <v>184</v>
      </c>
      <c r="C16" s="28">
        <v>2023</v>
      </c>
      <c r="D16" s="28">
        <v>2024</v>
      </c>
      <c r="E16" s="28">
        <v>2025</v>
      </c>
      <c r="F16" s="28">
        <v>2026</v>
      </c>
      <c r="G16" s="23"/>
      <c r="H16" s="23"/>
      <c r="I16" s="23"/>
      <c r="J16" s="23"/>
    </row>
    <row r="17" spans="1:10" ht="14.1" customHeight="1" x14ac:dyDescent="0.25">
      <c r="A17" s="23"/>
      <c r="B17" s="29"/>
      <c r="C17" s="30" t="s">
        <v>22</v>
      </c>
      <c r="D17" s="30" t="s">
        <v>23</v>
      </c>
      <c r="E17" s="30" t="s">
        <v>23</v>
      </c>
      <c r="F17" s="30" t="s">
        <v>23</v>
      </c>
      <c r="G17" s="23"/>
      <c r="H17" s="23"/>
      <c r="I17" s="23"/>
      <c r="J17" s="23"/>
    </row>
    <row r="18" spans="1:10" ht="14.1" customHeight="1" x14ac:dyDescent="0.25">
      <c r="A18" s="23"/>
      <c r="B18" s="27" t="s">
        <v>2355</v>
      </c>
      <c r="C18" s="31" t="s">
        <v>2356</v>
      </c>
      <c r="D18" s="31" t="s">
        <v>1569</v>
      </c>
      <c r="E18" s="31" t="s">
        <v>1569</v>
      </c>
      <c r="F18" s="31" t="s">
        <v>1569</v>
      </c>
      <c r="G18" s="23"/>
      <c r="H18" s="23"/>
      <c r="I18" s="23"/>
      <c r="J18" s="23"/>
    </row>
    <row r="19" spans="1:10" ht="14.1" customHeight="1" x14ac:dyDescent="0.25">
      <c r="A19" s="23"/>
      <c r="B19" s="27" t="s">
        <v>2357</v>
      </c>
      <c r="C19" s="31" t="s">
        <v>1240</v>
      </c>
      <c r="D19" s="31" t="s">
        <v>34</v>
      </c>
      <c r="E19" s="31" t="s">
        <v>34</v>
      </c>
      <c r="F19" s="31" t="s">
        <v>34</v>
      </c>
      <c r="G19" s="23"/>
      <c r="H19" s="23"/>
      <c r="I19" s="23"/>
      <c r="J19" s="23"/>
    </row>
    <row r="20" spans="1:10" ht="14.1" customHeight="1" x14ac:dyDescent="0.25">
      <c r="A20" s="23"/>
      <c r="B20" s="1621" t="s">
        <v>27</v>
      </c>
      <c r="C20" s="1622"/>
      <c r="D20" s="1622"/>
      <c r="E20" s="1622"/>
      <c r="F20" s="1622"/>
      <c r="G20" s="23"/>
      <c r="H20" s="23"/>
      <c r="I20" s="23"/>
      <c r="J20" s="23"/>
    </row>
    <row r="21" spans="1:10" ht="14.1" customHeight="1" x14ac:dyDescent="0.25">
      <c r="A21" s="23"/>
      <c r="B21" s="32" t="s">
        <v>2358</v>
      </c>
      <c r="C21" s="1621" t="s">
        <v>2359</v>
      </c>
      <c r="D21" s="1622"/>
      <c r="E21" s="1622"/>
      <c r="F21" s="1622"/>
      <c r="G21" s="23"/>
      <c r="H21" s="23"/>
      <c r="I21" s="23"/>
      <c r="J21" s="23"/>
    </row>
    <row r="22" spans="1:10" ht="18" customHeight="1" x14ac:dyDescent="0.25">
      <c r="A22" s="23"/>
      <c r="B22" s="33" t="s">
        <v>19</v>
      </c>
      <c r="C22" s="1619" t="s">
        <v>2360</v>
      </c>
      <c r="D22" s="1620"/>
      <c r="E22" s="1620"/>
      <c r="F22" s="1620"/>
      <c r="G22" s="23"/>
      <c r="H22" s="23"/>
      <c r="I22" s="23"/>
      <c r="J22" s="23"/>
    </row>
    <row r="23" spans="1:10" ht="18" customHeight="1" x14ac:dyDescent="0.25">
      <c r="A23" s="23"/>
      <c r="B23" s="34" t="s">
        <v>20</v>
      </c>
      <c r="C23" s="1615" t="s">
        <v>2361</v>
      </c>
      <c r="D23" s="1616"/>
      <c r="E23" s="1616"/>
      <c r="F23" s="1616"/>
      <c r="G23" s="23"/>
      <c r="H23" s="23"/>
      <c r="I23" s="23"/>
      <c r="J23" s="23"/>
    </row>
    <row r="24" spans="1:10" ht="18" customHeight="1" x14ac:dyDescent="0.25">
      <c r="A24" s="23"/>
      <c r="B24" s="34" t="s">
        <v>21</v>
      </c>
      <c r="C24" s="1615" t="s">
        <v>2362</v>
      </c>
      <c r="D24" s="1616"/>
      <c r="E24" s="1616"/>
      <c r="F24" s="1616"/>
      <c r="G24" s="23"/>
      <c r="H24" s="23"/>
      <c r="I24" s="23"/>
      <c r="J24" s="23"/>
    </row>
    <row r="25" spans="1:10" ht="15" customHeight="1" x14ac:dyDescent="0.25">
      <c r="A25" s="23"/>
      <c r="B25" s="35"/>
      <c r="C25" s="36">
        <v>2023</v>
      </c>
      <c r="D25" s="36">
        <v>2024</v>
      </c>
      <c r="E25" s="36">
        <v>2025</v>
      </c>
      <c r="F25" s="36">
        <v>2026</v>
      </c>
      <c r="G25" s="23"/>
      <c r="H25" s="23"/>
      <c r="I25" s="23"/>
      <c r="J25" s="23"/>
    </row>
    <row r="26" spans="1:10" ht="15" customHeight="1" x14ac:dyDescent="0.25">
      <c r="A26" s="23"/>
      <c r="B26" s="37"/>
      <c r="C26" s="38" t="s">
        <v>22</v>
      </c>
      <c r="D26" s="38" t="s">
        <v>23</v>
      </c>
      <c r="E26" s="38" t="s">
        <v>23</v>
      </c>
      <c r="F26" s="38" t="s">
        <v>23</v>
      </c>
      <c r="G26" s="23"/>
      <c r="H26" s="23"/>
      <c r="I26" s="23"/>
      <c r="J26" s="23"/>
    </row>
    <row r="27" spans="1:10" ht="14.1" customHeight="1" x14ac:dyDescent="0.25">
      <c r="A27" s="23"/>
      <c r="B27" s="27" t="s">
        <v>33</v>
      </c>
      <c r="C27" s="31" t="s">
        <v>2086</v>
      </c>
      <c r="D27" s="31" t="s">
        <v>2086</v>
      </c>
      <c r="E27" s="31" t="s">
        <v>2086</v>
      </c>
      <c r="F27" s="31" t="s">
        <v>2086</v>
      </c>
      <c r="G27" s="23"/>
      <c r="H27" s="23"/>
      <c r="I27" s="23"/>
      <c r="J27" s="23"/>
    </row>
    <row r="28" spans="1:10" ht="14.1" customHeight="1" x14ac:dyDescent="0.25">
      <c r="A28" s="23"/>
      <c r="B28" s="27" t="s">
        <v>35</v>
      </c>
      <c r="C28" s="31" t="s">
        <v>2363</v>
      </c>
      <c r="D28" s="31" t="s">
        <v>2364</v>
      </c>
      <c r="E28" s="31" t="s">
        <v>2364</v>
      </c>
      <c r="F28" s="31" t="s">
        <v>2365</v>
      </c>
      <c r="G28" s="23"/>
      <c r="H28" s="23"/>
      <c r="I28" s="23"/>
      <c r="J28" s="23"/>
    </row>
    <row r="29" spans="1:10" ht="14.1" customHeight="1" x14ac:dyDescent="0.25">
      <c r="A29" s="23"/>
      <c r="B29" s="27" t="s">
        <v>40</v>
      </c>
      <c r="C29" s="31" t="s">
        <v>2366</v>
      </c>
      <c r="D29" s="31" t="s">
        <v>2367</v>
      </c>
      <c r="E29" s="31" t="s">
        <v>2367</v>
      </c>
      <c r="F29" s="31" t="s">
        <v>2368</v>
      </c>
      <c r="G29" s="23"/>
      <c r="H29" s="23"/>
      <c r="I29" s="23"/>
      <c r="J29" s="23"/>
    </row>
    <row r="30" spans="1:10" ht="14.1" customHeight="1" x14ac:dyDescent="0.25">
      <c r="A30" s="23"/>
      <c r="B30" s="27" t="s">
        <v>41</v>
      </c>
      <c r="C30" s="31" t="s">
        <v>18</v>
      </c>
      <c r="D30" s="31" t="s">
        <v>42</v>
      </c>
      <c r="E30" s="31" t="s">
        <v>42</v>
      </c>
      <c r="F30" s="31" t="s">
        <v>42</v>
      </c>
      <c r="G30" s="23"/>
      <c r="H30" s="23"/>
      <c r="I30" s="23"/>
      <c r="J30" s="23"/>
    </row>
    <row r="31" spans="1:10" ht="14.1" customHeight="1" x14ac:dyDescent="0.25">
      <c r="A31" s="23"/>
      <c r="B31" s="27" t="s">
        <v>43</v>
      </c>
      <c r="C31" s="31" t="s">
        <v>18</v>
      </c>
      <c r="D31" s="31" t="s">
        <v>2369</v>
      </c>
      <c r="E31" s="31" t="s">
        <v>42</v>
      </c>
      <c r="F31" s="31" t="s">
        <v>2370</v>
      </c>
      <c r="G31" s="23"/>
      <c r="H31" s="23"/>
      <c r="I31" s="23"/>
      <c r="J31" s="23"/>
    </row>
    <row r="32" spans="1:10" ht="14.1" customHeight="1" x14ac:dyDescent="0.25">
      <c r="A32" s="23"/>
      <c r="B32" s="27" t="s">
        <v>47</v>
      </c>
      <c r="C32" s="31" t="s">
        <v>18</v>
      </c>
      <c r="D32" s="31" t="s">
        <v>2369</v>
      </c>
      <c r="E32" s="31" t="s">
        <v>42</v>
      </c>
      <c r="F32" s="31" t="s">
        <v>2370</v>
      </c>
      <c r="G32" s="23"/>
      <c r="H32" s="23"/>
      <c r="I32" s="23"/>
      <c r="J32" s="23"/>
    </row>
    <row r="33" spans="1:10" ht="14.1" customHeight="1" x14ac:dyDescent="0.25">
      <c r="A33" s="23"/>
      <c r="B33" s="1617" t="s">
        <v>24</v>
      </c>
      <c r="C33" s="1618"/>
      <c r="D33" s="1618"/>
      <c r="E33" s="1618"/>
      <c r="F33" s="1618"/>
      <c r="G33" s="23"/>
      <c r="H33" s="23"/>
      <c r="I33" s="23"/>
      <c r="J33" s="23"/>
    </row>
    <row r="34" spans="1:10" ht="14.1" customHeight="1" x14ac:dyDescent="0.25">
      <c r="A34" s="23"/>
      <c r="B34" s="35"/>
      <c r="C34" s="36">
        <v>2023</v>
      </c>
      <c r="D34" s="36">
        <v>2024</v>
      </c>
      <c r="E34" s="36">
        <v>2025</v>
      </c>
      <c r="F34" s="36">
        <v>2026</v>
      </c>
      <c r="G34" s="23"/>
      <c r="H34" s="23"/>
      <c r="I34" s="23"/>
      <c r="J34" s="23"/>
    </row>
    <row r="35" spans="1:10" ht="14.1" customHeight="1" x14ac:dyDescent="0.25">
      <c r="A35" s="23"/>
      <c r="B35" s="37"/>
      <c r="C35" s="38" t="s">
        <v>22</v>
      </c>
      <c r="D35" s="38" t="s">
        <v>23</v>
      </c>
      <c r="E35" s="38" t="s">
        <v>23</v>
      </c>
      <c r="F35" s="38" t="s">
        <v>23</v>
      </c>
      <c r="G35" s="23"/>
      <c r="H35" s="23"/>
      <c r="I35" s="23"/>
      <c r="J35" s="23"/>
    </row>
    <row r="36" spans="1:10" ht="14.1" customHeight="1" x14ac:dyDescent="0.25">
      <c r="A36" s="23"/>
      <c r="B36" s="39" t="s">
        <v>48</v>
      </c>
      <c r="C36" s="40">
        <v>0</v>
      </c>
      <c r="D36" s="40">
        <v>75900000</v>
      </c>
      <c r="E36" s="40">
        <v>75900000</v>
      </c>
      <c r="F36" s="40">
        <v>75900000</v>
      </c>
      <c r="G36" s="23"/>
      <c r="H36" s="23"/>
      <c r="I36" s="23"/>
      <c r="J36" s="23"/>
    </row>
    <row r="37" spans="1:10" ht="14.1" customHeight="1" x14ac:dyDescent="0.25">
      <c r="A37" s="23"/>
      <c r="B37" s="39" t="s">
        <v>49</v>
      </c>
      <c r="C37" s="40">
        <v>0</v>
      </c>
      <c r="D37" s="40">
        <v>75900000</v>
      </c>
      <c r="E37" s="40">
        <v>75900000</v>
      </c>
      <c r="F37" s="40">
        <v>75900000</v>
      </c>
      <c r="G37" s="23"/>
      <c r="H37" s="23"/>
      <c r="I37" s="23"/>
      <c r="J37" s="23"/>
    </row>
    <row r="38" spans="1:10" ht="14.1" customHeight="1" x14ac:dyDescent="0.25">
      <c r="A38" s="23"/>
      <c r="B38" s="39" t="s">
        <v>50</v>
      </c>
      <c r="C38" s="40">
        <v>0</v>
      </c>
      <c r="D38" s="40">
        <v>0</v>
      </c>
      <c r="E38" s="40">
        <v>0</v>
      </c>
      <c r="F38" s="40">
        <v>0</v>
      </c>
      <c r="G38" s="23"/>
      <c r="H38" s="23"/>
      <c r="I38" s="23"/>
      <c r="J38" s="23"/>
    </row>
    <row r="39" spans="1:10" ht="14.1" customHeight="1" x14ac:dyDescent="0.25">
      <c r="A39" s="23"/>
      <c r="B39" s="39" t="s">
        <v>51</v>
      </c>
      <c r="C39" s="40">
        <v>0</v>
      </c>
      <c r="D39" s="40">
        <v>13100000</v>
      </c>
      <c r="E39" s="40">
        <v>13100000</v>
      </c>
      <c r="F39" s="40">
        <v>13100000</v>
      </c>
      <c r="G39" s="23"/>
      <c r="H39" s="23"/>
      <c r="I39" s="23"/>
      <c r="J39" s="23"/>
    </row>
    <row r="40" spans="1:10" ht="14.1" customHeight="1" x14ac:dyDescent="0.25">
      <c r="A40" s="23"/>
      <c r="B40" s="39" t="s">
        <v>49</v>
      </c>
      <c r="C40" s="40">
        <v>0</v>
      </c>
      <c r="D40" s="40">
        <v>13100000</v>
      </c>
      <c r="E40" s="40">
        <v>13100000</v>
      </c>
      <c r="F40" s="40">
        <v>13100000</v>
      </c>
      <c r="G40" s="23"/>
      <c r="H40" s="23"/>
      <c r="I40" s="23"/>
      <c r="J40" s="23"/>
    </row>
    <row r="41" spans="1:10" ht="14.1" customHeight="1" x14ac:dyDescent="0.25">
      <c r="A41" s="23"/>
      <c r="B41" s="39" t="s">
        <v>50</v>
      </c>
      <c r="C41" s="40">
        <v>0</v>
      </c>
      <c r="D41" s="40">
        <v>0</v>
      </c>
      <c r="E41" s="40">
        <v>0</v>
      </c>
      <c r="F41" s="40">
        <v>0</v>
      </c>
      <c r="G41" s="23"/>
      <c r="H41" s="23"/>
      <c r="I41" s="23"/>
      <c r="J41" s="23"/>
    </row>
    <row r="42" spans="1:10" ht="14.1" customHeight="1" x14ac:dyDescent="0.25">
      <c r="A42" s="23"/>
      <c r="B42" s="39" t="s">
        <v>52</v>
      </c>
      <c r="C42" s="40">
        <v>0</v>
      </c>
      <c r="D42" s="40">
        <v>26100000</v>
      </c>
      <c r="E42" s="40">
        <v>26100000</v>
      </c>
      <c r="F42" s="40">
        <v>27100000</v>
      </c>
      <c r="G42" s="23"/>
      <c r="H42" s="23"/>
      <c r="I42" s="23"/>
      <c r="J42" s="23"/>
    </row>
    <row r="43" spans="1:10" ht="14.1" customHeight="1" x14ac:dyDescent="0.25">
      <c r="A43" s="23"/>
      <c r="B43" s="39" t="s">
        <v>49</v>
      </c>
      <c r="C43" s="40">
        <v>0</v>
      </c>
      <c r="D43" s="40">
        <v>26100000</v>
      </c>
      <c r="E43" s="40">
        <v>26100000</v>
      </c>
      <c r="F43" s="40">
        <v>27100000</v>
      </c>
      <c r="G43" s="23"/>
      <c r="H43" s="23"/>
      <c r="I43" s="23"/>
      <c r="J43" s="23"/>
    </row>
    <row r="44" spans="1:10" ht="14.1" customHeight="1" x14ac:dyDescent="0.25">
      <c r="A44" s="23"/>
      <c r="B44" s="39" t="s">
        <v>50</v>
      </c>
      <c r="C44" s="40">
        <v>0</v>
      </c>
      <c r="D44" s="40">
        <v>0</v>
      </c>
      <c r="E44" s="40">
        <v>0</v>
      </c>
      <c r="F44" s="40">
        <v>0</v>
      </c>
      <c r="G44" s="23"/>
      <c r="H44" s="23"/>
      <c r="I44" s="23"/>
      <c r="J44" s="23"/>
    </row>
    <row r="45" spans="1:10" ht="14.1" customHeight="1" x14ac:dyDescent="0.25">
      <c r="A45" s="23"/>
      <c r="B45" s="39" t="s">
        <v>53</v>
      </c>
      <c r="C45" s="40">
        <v>0</v>
      </c>
      <c r="D45" s="40">
        <v>0</v>
      </c>
      <c r="E45" s="40">
        <v>0</v>
      </c>
      <c r="F45" s="40">
        <v>0</v>
      </c>
      <c r="G45" s="23"/>
      <c r="H45" s="23"/>
      <c r="I45" s="23"/>
      <c r="J45" s="23"/>
    </row>
    <row r="46" spans="1:10" ht="14.1" customHeight="1" x14ac:dyDescent="0.25">
      <c r="A46" s="23"/>
      <c r="B46" s="39" t="s">
        <v>49</v>
      </c>
      <c r="C46" s="40">
        <v>0</v>
      </c>
      <c r="D46" s="40">
        <v>0</v>
      </c>
      <c r="E46" s="40">
        <v>0</v>
      </c>
      <c r="F46" s="40">
        <v>0</v>
      </c>
      <c r="G46" s="23"/>
      <c r="H46" s="23"/>
      <c r="I46" s="23"/>
      <c r="J46" s="23"/>
    </row>
    <row r="47" spans="1:10" ht="14.1" customHeight="1" x14ac:dyDescent="0.25">
      <c r="A47" s="23"/>
      <c r="B47" s="39" t="s">
        <v>50</v>
      </c>
      <c r="C47" s="40">
        <v>0</v>
      </c>
      <c r="D47" s="40">
        <v>0</v>
      </c>
      <c r="E47" s="40">
        <v>0</v>
      </c>
      <c r="F47" s="40">
        <v>0</v>
      </c>
      <c r="G47" s="23"/>
      <c r="H47" s="23"/>
      <c r="I47" s="23"/>
      <c r="J47" s="23"/>
    </row>
    <row r="48" spans="1:10" ht="14.1" customHeight="1" x14ac:dyDescent="0.25">
      <c r="A48" s="23"/>
      <c r="B48" s="39" t="s">
        <v>54</v>
      </c>
      <c r="C48" s="40">
        <v>0</v>
      </c>
      <c r="D48" s="40">
        <v>0</v>
      </c>
      <c r="E48" s="40">
        <v>0</v>
      </c>
      <c r="F48" s="40">
        <v>0</v>
      </c>
      <c r="G48" s="23"/>
      <c r="H48" s="23"/>
      <c r="I48" s="23"/>
      <c r="J48" s="23"/>
    </row>
    <row r="49" spans="1:10" ht="14.1" customHeight="1" x14ac:dyDescent="0.25">
      <c r="A49" s="23"/>
      <c r="B49" s="39" t="s">
        <v>49</v>
      </c>
      <c r="C49" s="40">
        <v>0</v>
      </c>
      <c r="D49" s="40">
        <v>0</v>
      </c>
      <c r="E49" s="40">
        <v>0</v>
      </c>
      <c r="F49" s="40">
        <v>0</v>
      </c>
      <c r="G49" s="23"/>
      <c r="H49" s="23"/>
      <c r="I49" s="23"/>
      <c r="J49" s="23"/>
    </row>
    <row r="50" spans="1:10" ht="14.1" customHeight="1" x14ac:dyDescent="0.25">
      <c r="A50" s="23"/>
      <c r="B50" s="39" t="s">
        <v>50</v>
      </c>
      <c r="C50" s="40">
        <v>0</v>
      </c>
      <c r="D50" s="40">
        <v>0</v>
      </c>
      <c r="E50" s="40">
        <v>0</v>
      </c>
      <c r="F50" s="40">
        <v>0</v>
      </c>
      <c r="G50" s="23"/>
      <c r="H50" s="23"/>
      <c r="I50" s="23"/>
      <c r="J50" s="23"/>
    </row>
    <row r="51" spans="1:10" ht="14.1" customHeight="1" x14ac:dyDescent="0.25">
      <c r="A51" s="23"/>
      <c r="B51" s="39" t="s">
        <v>55</v>
      </c>
      <c r="C51" s="40">
        <v>0</v>
      </c>
      <c r="D51" s="40">
        <v>0</v>
      </c>
      <c r="E51" s="40">
        <v>0</v>
      </c>
      <c r="F51" s="40">
        <v>0</v>
      </c>
      <c r="G51" s="23"/>
      <c r="H51" s="23"/>
      <c r="I51" s="23"/>
      <c r="J51" s="23"/>
    </row>
    <row r="52" spans="1:10" ht="14.1" customHeight="1" x14ac:dyDescent="0.25">
      <c r="A52" s="23"/>
      <c r="B52" s="39" t="s">
        <v>49</v>
      </c>
      <c r="C52" s="40">
        <v>0</v>
      </c>
      <c r="D52" s="40">
        <v>0</v>
      </c>
      <c r="E52" s="40">
        <v>0</v>
      </c>
      <c r="F52" s="40">
        <v>0</v>
      </c>
      <c r="G52" s="23"/>
      <c r="H52" s="23"/>
      <c r="I52" s="23"/>
      <c r="J52" s="23"/>
    </row>
    <row r="53" spans="1:10" ht="14.1" customHeight="1" x14ac:dyDescent="0.25">
      <c r="A53" s="23"/>
      <c r="B53" s="39" t="s">
        <v>50</v>
      </c>
      <c r="C53" s="40">
        <v>0</v>
      </c>
      <c r="D53" s="40">
        <v>0</v>
      </c>
      <c r="E53" s="40">
        <v>0</v>
      </c>
      <c r="F53" s="40">
        <v>0</v>
      </c>
      <c r="G53" s="23"/>
      <c r="H53" s="23"/>
      <c r="I53" s="23"/>
      <c r="J53" s="23"/>
    </row>
    <row r="54" spans="1:10" ht="14.1" customHeight="1" x14ac:dyDescent="0.25">
      <c r="A54" s="23"/>
      <c r="B54" s="39" t="s">
        <v>56</v>
      </c>
      <c r="C54" s="40">
        <v>0</v>
      </c>
      <c r="D54" s="40">
        <v>0</v>
      </c>
      <c r="E54" s="40">
        <v>0</v>
      </c>
      <c r="F54" s="40">
        <v>0</v>
      </c>
      <c r="G54" s="23"/>
      <c r="H54" s="23"/>
      <c r="I54" s="23"/>
      <c r="J54" s="23"/>
    </row>
    <row r="55" spans="1:10" ht="14.1" customHeight="1" x14ac:dyDescent="0.25">
      <c r="A55" s="23"/>
      <c r="B55" s="39" t="s">
        <v>49</v>
      </c>
      <c r="C55" s="40">
        <v>0</v>
      </c>
      <c r="D55" s="40">
        <v>0</v>
      </c>
      <c r="E55" s="40">
        <v>0</v>
      </c>
      <c r="F55" s="40">
        <v>0</v>
      </c>
      <c r="G55" s="23"/>
      <c r="H55" s="23"/>
      <c r="I55" s="23"/>
      <c r="J55" s="23"/>
    </row>
    <row r="56" spans="1:10" ht="14.1" customHeight="1" x14ac:dyDescent="0.25">
      <c r="A56" s="23"/>
      <c r="B56" s="39" t="s">
        <v>50</v>
      </c>
      <c r="C56" s="40">
        <v>0</v>
      </c>
      <c r="D56" s="40">
        <v>0</v>
      </c>
      <c r="E56" s="40">
        <v>0</v>
      </c>
      <c r="F56" s="40">
        <v>0</v>
      </c>
      <c r="G56" s="23"/>
      <c r="H56" s="23"/>
      <c r="I56" s="23"/>
      <c r="J56" s="23"/>
    </row>
    <row r="57" spans="1:10" ht="14.1" customHeight="1" x14ac:dyDescent="0.25">
      <c r="A57" s="23"/>
      <c r="B57" s="39" t="s">
        <v>57</v>
      </c>
      <c r="C57" s="40">
        <v>0</v>
      </c>
      <c r="D57" s="40">
        <v>0</v>
      </c>
      <c r="E57" s="40">
        <v>0</v>
      </c>
      <c r="F57" s="40">
        <v>0</v>
      </c>
      <c r="G57" s="23"/>
      <c r="H57" s="23"/>
      <c r="I57" s="23"/>
      <c r="J57" s="23"/>
    </row>
    <row r="58" spans="1:10" ht="14.1" customHeight="1" x14ac:dyDescent="0.25">
      <c r="A58" s="23"/>
      <c r="B58" s="39" t="s">
        <v>49</v>
      </c>
      <c r="C58" s="40">
        <v>0</v>
      </c>
      <c r="D58" s="40">
        <v>0</v>
      </c>
      <c r="E58" s="40">
        <v>0</v>
      </c>
      <c r="F58" s="40">
        <v>0</v>
      </c>
      <c r="G58" s="23"/>
      <c r="H58" s="23"/>
      <c r="I58" s="23"/>
      <c r="J58" s="23"/>
    </row>
    <row r="59" spans="1:10" ht="14.1" customHeight="1" x14ac:dyDescent="0.25">
      <c r="A59" s="23"/>
      <c r="B59" s="39" t="s">
        <v>58</v>
      </c>
      <c r="C59" s="40">
        <v>0</v>
      </c>
      <c r="D59" s="40">
        <v>0</v>
      </c>
      <c r="E59" s="40">
        <v>0</v>
      </c>
      <c r="F59" s="40">
        <v>0</v>
      </c>
      <c r="G59" s="23"/>
      <c r="H59" s="23"/>
      <c r="I59" s="23"/>
      <c r="J59" s="23"/>
    </row>
    <row r="60" spans="1:10" ht="14.1" customHeight="1" x14ac:dyDescent="0.25">
      <c r="A60" s="23"/>
      <c r="B60" s="39" t="s">
        <v>59</v>
      </c>
      <c r="C60" s="40">
        <v>0</v>
      </c>
      <c r="D60" s="40">
        <v>0</v>
      </c>
      <c r="E60" s="40">
        <v>0</v>
      </c>
      <c r="F60" s="40">
        <v>0</v>
      </c>
      <c r="G60" s="23"/>
      <c r="H60" s="23"/>
      <c r="I60" s="23"/>
      <c r="J60" s="23"/>
    </row>
    <row r="61" spans="1:10" ht="14.1" customHeight="1" x14ac:dyDescent="0.25">
      <c r="A61" s="23"/>
      <c r="B61" s="39" t="s">
        <v>60</v>
      </c>
      <c r="C61" s="40">
        <v>0</v>
      </c>
      <c r="D61" s="40">
        <v>0</v>
      </c>
      <c r="E61" s="40">
        <v>0</v>
      </c>
      <c r="F61" s="40">
        <v>0</v>
      </c>
      <c r="G61" s="23"/>
      <c r="H61" s="23"/>
      <c r="I61" s="23"/>
      <c r="J61" s="23"/>
    </row>
    <row r="62" spans="1:10" ht="14.1" customHeight="1" x14ac:dyDescent="0.25">
      <c r="A62" s="23"/>
      <c r="B62" s="39" t="s">
        <v>61</v>
      </c>
      <c r="C62" s="40">
        <v>0</v>
      </c>
      <c r="D62" s="40">
        <v>0</v>
      </c>
      <c r="E62" s="40">
        <v>0</v>
      </c>
      <c r="F62" s="40">
        <v>0</v>
      </c>
      <c r="G62" s="23"/>
      <c r="H62" s="23"/>
      <c r="I62" s="23"/>
      <c r="J62" s="23"/>
    </row>
    <row r="63" spans="1:10" ht="14.1" customHeight="1" x14ac:dyDescent="0.25">
      <c r="A63" s="23"/>
      <c r="B63" s="39" t="s">
        <v>62</v>
      </c>
      <c r="C63" s="40">
        <v>0</v>
      </c>
      <c r="D63" s="40">
        <v>0</v>
      </c>
      <c r="E63" s="40">
        <v>0</v>
      </c>
      <c r="F63" s="40">
        <v>0</v>
      </c>
      <c r="G63" s="23"/>
      <c r="H63" s="23"/>
      <c r="I63" s="23"/>
      <c r="J63" s="23"/>
    </row>
    <row r="64" spans="1:10" ht="14.1" customHeight="1" x14ac:dyDescent="0.25">
      <c r="A64" s="23"/>
      <c r="B64" s="39" t="s">
        <v>49</v>
      </c>
      <c r="C64" s="40">
        <v>0</v>
      </c>
      <c r="D64" s="40">
        <v>0</v>
      </c>
      <c r="E64" s="40">
        <v>0</v>
      </c>
      <c r="F64" s="40">
        <v>0</v>
      </c>
      <c r="G64" s="23"/>
      <c r="H64" s="23"/>
      <c r="I64" s="23"/>
      <c r="J64" s="23"/>
    </row>
    <row r="65" spans="1:10" ht="14.1" customHeight="1" x14ac:dyDescent="0.25">
      <c r="A65" s="23"/>
      <c r="B65" s="39" t="s">
        <v>58</v>
      </c>
      <c r="C65" s="40">
        <v>0</v>
      </c>
      <c r="D65" s="40">
        <v>0</v>
      </c>
      <c r="E65" s="40">
        <v>0</v>
      </c>
      <c r="F65" s="40">
        <v>0</v>
      </c>
      <c r="G65" s="23"/>
      <c r="H65" s="23"/>
      <c r="I65" s="23"/>
      <c r="J65" s="23"/>
    </row>
    <row r="66" spans="1:10" ht="14.1" customHeight="1" x14ac:dyDescent="0.25">
      <c r="A66" s="23"/>
      <c r="B66" s="39" t="s">
        <v>59</v>
      </c>
      <c r="C66" s="40">
        <v>0</v>
      </c>
      <c r="D66" s="40">
        <v>0</v>
      </c>
      <c r="E66" s="40">
        <v>0</v>
      </c>
      <c r="F66" s="40">
        <v>0</v>
      </c>
      <c r="G66" s="23"/>
      <c r="H66" s="23"/>
      <c r="I66" s="23"/>
      <c r="J66" s="23"/>
    </row>
    <row r="67" spans="1:10" ht="14.1" customHeight="1" x14ac:dyDescent="0.25">
      <c r="A67" s="23"/>
      <c r="B67" s="39" t="s">
        <v>60</v>
      </c>
      <c r="C67" s="40">
        <v>0</v>
      </c>
      <c r="D67" s="40">
        <v>0</v>
      </c>
      <c r="E67" s="40">
        <v>0</v>
      </c>
      <c r="F67" s="40">
        <v>0</v>
      </c>
      <c r="G67" s="23"/>
      <c r="H67" s="23"/>
      <c r="I67" s="23"/>
      <c r="J67" s="23"/>
    </row>
    <row r="68" spans="1:10" ht="14.1" customHeight="1" x14ac:dyDescent="0.25">
      <c r="A68" s="23"/>
      <c r="B68" s="39" t="s">
        <v>61</v>
      </c>
      <c r="C68" s="40">
        <v>0</v>
      </c>
      <c r="D68" s="40">
        <v>0</v>
      </c>
      <c r="E68" s="40">
        <v>0</v>
      </c>
      <c r="F68" s="40">
        <v>0</v>
      </c>
      <c r="G68" s="23"/>
      <c r="H68" s="23"/>
      <c r="I68" s="23"/>
      <c r="J68" s="23"/>
    </row>
    <row r="69" spans="1:10" ht="14.1" customHeight="1" x14ac:dyDescent="0.25">
      <c r="A69" s="23"/>
      <c r="B69" s="39" t="s">
        <v>63</v>
      </c>
      <c r="C69" s="40">
        <v>0</v>
      </c>
      <c r="D69" s="40">
        <v>0</v>
      </c>
      <c r="E69" s="40">
        <v>0</v>
      </c>
      <c r="F69" s="40">
        <v>0</v>
      </c>
      <c r="G69" s="23"/>
      <c r="H69" s="23"/>
      <c r="I69" s="23"/>
      <c r="J69" s="23"/>
    </row>
    <row r="70" spans="1:10" ht="14.1" customHeight="1" x14ac:dyDescent="0.25">
      <c r="A70" s="23"/>
      <c r="B70" s="39" t="s">
        <v>49</v>
      </c>
      <c r="C70" s="40">
        <v>0</v>
      </c>
      <c r="D70" s="40">
        <v>0</v>
      </c>
      <c r="E70" s="40">
        <v>0</v>
      </c>
      <c r="F70" s="40">
        <v>0</v>
      </c>
      <c r="G70" s="23"/>
      <c r="H70" s="23"/>
      <c r="I70" s="23"/>
      <c r="J70" s="23"/>
    </row>
    <row r="71" spans="1:10" ht="14.1" customHeight="1" x14ac:dyDescent="0.25">
      <c r="A71" s="23"/>
      <c r="B71" s="39" t="s">
        <v>58</v>
      </c>
      <c r="C71" s="40">
        <v>0</v>
      </c>
      <c r="D71" s="40">
        <v>0</v>
      </c>
      <c r="E71" s="40">
        <v>0</v>
      </c>
      <c r="F71" s="40">
        <v>0</v>
      </c>
      <c r="G71" s="23"/>
      <c r="H71" s="23"/>
      <c r="I71" s="23"/>
      <c r="J71" s="23"/>
    </row>
    <row r="72" spans="1:10" ht="14.1" customHeight="1" x14ac:dyDescent="0.25">
      <c r="A72" s="23"/>
      <c r="B72" s="39" t="s">
        <v>59</v>
      </c>
      <c r="C72" s="40">
        <v>0</v>
      </c>
      <c r="D72" s="40">
        <v>0</v>
      </c>
      <c r="E72" s="40">
        <v>0</v>
      </c>
      <c r="F72" s="40">
        <v>0</v>
      </c>
      <c r="G72" s="23"/>
      <c r="H72" s="23"/>
      <c r="I72" s="23"/>
      <c r="J72" s="23"/>
    </row>
    <row r="73" spans="1:10" ht="14.1" customHeight="1" x14ac:dyDescent="0.25">
      <c r="A73" s="23"/>
      <c r="B73" s="39" t="s">
        <v>60</v>
      </c>
      <c r="C73" s="40">
        <v>0</v>
      </c>
      <c r="D73" s="40">
        <v>0</v>
      </c>
      <c r="E73" s="40">
        <v>0</v>
      </c>
      <c r="F73" s="40">
        <v>0</v>
      </c>
      <c r="G73" s="23"/>
      <c r="H73" s="23"/>
      <c r="I73" s="23"/>
      <c r="J73" s="23"/>
    </row>
    <row r="74" spans="1:10" ht="14.1" customHeight="1" x14ac:dyDescent="0.25">
      <c r="A74" s="23"/>
      <c r="B74" s="39" t="s">
        <v>61</v>
      </c>
      <c r="C74" s="40">
        <v>0</v>
      </c>
      <c r="D74" s="40">
        <v>0</v>
      </c>
      <c r="E74" s="40">
        <v>0</v>
      </c>
      <c r="F74" s="40">
        <v>0</v>
      </c>
      <c r="G74" s="23"/>
      <c r="H74" s="23"/>
      <c r="I74" s="23"/>
      <c r="J74" s="23"/>
    </row>
    <row r="75" spans="1:10" ht="14.1" customHeight="1" x14ac:dyDescent="0.25">
      <c r="A75" s="23"/>
      <c r="B75" s="39" t="s">
        <v>64</v>
      </c>
      <c r="C75" s="40">
        <v>0</v>
      </c>
      <c r="D75" s="40">
        <v>0</v>
      </c>
      <c r="E75" s="40">
        <v>0</v>
      </c>
      <c r="F75" s="40">
        <v>0</v>
      </c>
      <c r="G75" s="23"/>
      <c r="H75" s="23"/>
      <c r="I75" s="23"/>
      <c r="J75" s="23"/>
    </row>
    <row r="76" spans="1:10" ht="14.1" customHeight="1" x14ac:dyDescent="0.25">
      <c r="A76" s="23"/>
      <c r="B76" s="39" t="s">
        <v>65</v>
      </c>
      <c r="C76" s="40">
        <v>0</v>
      </c>
      <c r="D76" s="40">
        <v>0</v>
      </c>
      <c r="E76" s="40">
        <v>0</v>
      </c>
      <c r="F76" s="40">
        <v>0</v>
      </c>
      <c r="G76" s="23"/>
      <c r="H76" s="23"/>
      <c r="I76" s="23"/>
      <c r="J76" s="23"/>
    </row>
    <row r="77" spans="1:10" ht="14.1" customHeight="1" x14ac:dyDescent="0.25">
      <c r="A77" s="23"/>
      <c r="B77" s="41" t="s">
        <v>25</v>
      </c>
      <c r="C77" s="40">
        <v>0</v>
      </c>
      <c r="D77" s="40">
        <v>115100000</v>
      </c>
      <c r="E77" s="40">
        <v>115100000</v>
      </c>
      <c r="F77" s="40">
        <v>116100000</v>
      </c>
      <c r="G77" s="23"/>
      <c r="H77" s="23"/>
      <c r="I77" s="23"/>
      <c r="J77" s="23"/>
    </row>
    <row r="78" spans="1:10" ht="14.1" customHeight="1" x14ac:dyDescent="0.25">
      <c r="A78" s="23"/>
      <c r="B78" s="1621" t="s">
        <v>66</v>
      </c>
      <c r="C78" s="1622"/>
      <c r="D78" s="1622"/>
      <c r="E78" s="1622"/>
      <c r="F78" s="1622"/>
      <c r="G78" s="23"/>
      <c r="H78" s="23"/>
      <c r="I78" s="23"/>
      <c r="J78" s="23"/>
    </row>
    <row r="79" spans="1:10" ht="14.1" customHeight="1" x14ac:dyDescent="0.25">
      <c r="A79" s="23"/>
      <c r="B79" s="32" t="s">
        <v>2371</v>
      </c>
      <c r="C79" s="1621" t="s">
        <v>2372</v>
      </c>
      <c r="D79" s="1622"/>
      <c r="E79" s="1622"/>
      <c r="F79" s="1622"/>
      <c r="G79" s="23"/>
      <c r="H79" s="23"/>
      <c r="I79" s="23"/>
      <c r="J79" s="23"/>
    </row>
    <row r="80" spans="1:10" ht="14.1" customHeight="1" x14ac:dyDescent="0.25">
      <c r="A80" s="23"/>
      <c r="B80" s="33" t="s">
        <v>19</v>
      </c>
      <c r="C80" s="1619" t="s">
        <v>2373</v>
      </c>
      <c r="D80" s="1620"/>
      <c r="E80" s="1620"/>
      <c r="F80" s="1620"/>
      <c r="G80" s="23"/>
      <c r="H80" s="23"/>
      <c r="I80" s="23"/>
      <c r="J80" s="23"/>
    </row>
    <row r="81" spans="1:10" ht="14.1" customHeight="1" x14ac:dyDescent="0.25">
      <c r="A81" s="23"/>
      <c r="B81" s="34" t="s">
        <v>20</v>
      </c>
      <c r="C81" s="1615" t="s">
        <v>2374</v>
      </c>
      <c r="D81" s="1616"/>
      <c r="E81" s="1616"/>
      <c r="F81" s="1616"/>
      <c r="G81" s="23"/>
      <c r="H81" s="23"/>
      <c r="I81" s="23"/>
      <c r="J81" s="23"/>
    </row>
    <row r="82" spans="1:10" ht="14.1" customHeight="1" x14ac:dyDescent="0.25">
      <c r="A82" s="23"/>
      <c r="B82" s="34" t="s">
        <v>21</v>
      </c>
      <c r="C82" s="1615" t="s">
        <v>2341</v>
      </c>
      <c r="D82" s="1616"/>
      <c r="E82" s="1616"/>
      <c r="F82" s="1616"/>
      <c r="G82" s="23"/>
      <c r="H82" s="23"/>
      <c r="I82" s="23"/>
      <c r="J82" s="23"/>
    </row>
    <row r="83" spans="1:10" ht="15" customHeight="1" x14ac:dyDescent="0.25">
      <c r="A83" s="23"/>
      <c r="B83" s="35"/>
      <c r="C83" s="36">
        <v>2023</v>
      </c>
      <c r="D83" s="36">
        <v>2024</v>
      </c>
      <c r="E83" s="36">
        <v>2025</v>
      </c>
      <c r="F83" s="36">
        <v>2026</v>
      </c>
      <c r="G83" s="23"/>
      <c r="H83" s="23"/>
      <c r="I83" s="23"/>
      <c r="J83" s="23"/>
    </row>
    <row r="84" spans="1:10" ht="15" customHeight="1" x14ac:dyDescent="0.25">
      <c r="A84" s="23"/>
      <c r="B84" s="37"/>
      <c r="C84" s="38" t="s">
        <v>22</v>
      </c>
      <c r="D84" s="38" t="s">
        <v>23</v>
      </c>
      <c r="E84" s="38" t="s">
        <v>23</v>
      </c>
      <c r="F84" s="38" t="s">
        <v>23</v>
      </c>
      <c r="G84" s="23"/>
      <c r="H84" s="23"/>
      <c r="I84" s="23"/>
      <c r="J84" s="23"/>
    </row>
    <row r="85" spans="1:10" ht="14.1" customHeight="1" x14ac:dyDescent="0.25">
      <c r="A85" s="23"/>
      <c r="B85" s="27" t="s">
        <v>33</v>
      </c>
      <c r="C85" s="31" t="s">
        <v>1494</v>
      </c>
      <c r="D85" s="31" t="s">
        <v>155</v>
      </c>
      <c r="E85" s="31" t="s">
        <v>155</v>
      </c>
      <c r="F85" s="31" t="s">
        <v>155</v>
      </c>
      <c r="G85" s="23"/>
      <c r="H85" s="23"/>
      <c r="I85" s="23"/>
      <c r="J85" s="23"/>
    </row>
    <row r="86" spans="1:10" ht="14.1" customHeight="1" x14ac:dyDescent="0.25">
      <c r="A86" s="23"/>
      <c r="B86" s="27" t="s">
        <v>35</v>
      </c>
      <c r="C86" s="31" t="s">
        <v>1292</v>
      </c>
      <c r="D86" s="31" t="s">
        <v>238</v>
      </c>
      <c r="E86" s="31" t="s">
        <v>238</v>
      </c>
      <c r="F86" s="31" t="s">
        <v>238</v>
      </c>
      <c r="G86" s="23"/>
      <c r="H86" s="23"/>
      <c r="I86" s="23"/>
      <c r="J86" s="23"/>
    </row>
    <row r="87" spans="1:10" ht="14.1" customHeight="1" x14ac:dyDescent="0.25">
      <c r="A87" s="23"/>
      <c r="B87" s="27" t="s">
        <v>40</v>
      </c>
      <c r="C87" s="31" t="s">
        <v>254</v>
      </c>
      <c r="D87" s="31" t="s">
        <v>400</v>
      </c>
      <c r="E87" s="31" t="s">
        <v>400</v>
      </c>
      <c r="F87" s="31" t="s">
        <v>400</v>
      </c>
      <c r="G87" s="23"/>
      <c r="H87" s="23"/>
      <c r="I87" s="23"/>
      <c r="J87" s="23"/>
    </row>
    <row r="88" spans="1:10" ht="14.1" customHeight="1" x14ac:dyDescent="0.25">
      <c r="A88" s="23"/>
      <c r="B88" s="27" t="s">
        <v>41</v>
      </c>
      <c r="C88" s="31" t="s">
        <v>18</v>
      </c>
      <c r="D88" s="31" t="s">
        <v>1318</v>
      </c>
      <c r="E88" s="31" t="s">
        <v>42</v>
      </c>
      <c r="F88" s="31" t="s">
        <v>42</v>
      </c>
      <c r="G88" s="23"/>
      <c r="H88" s="23"/>
      <c r="I88" s="23"/>
      <c r="J88" s="23"/>
    </row>
    <row r="89" spans="1:10" ht="14.1" customHeight="1" x14ac:dyDescent="0.25">
      <c r="A89" s="23"/>
      <c r="B89" s="27" t="s">
        <v>43</v>
      </c>
      <c r="C89" s="31" t="s">
        <v>18</v>
      </c>
      <c r="D89" s="31" t="s">
        <v>2375</v>
      </c>
      <c r="E89" s="31" t="s">
        <v>42</v>
      </c>
      <c r="F89" s="31" t="s">
        <v>42</v>
      </c>
      <c r="G89" s="23"/>
      <c r="H89" s="23"/>
      <c r="I89" s="23"/>
      <c r="J89" s="23"/>
    </row>
    <row r="90" spans="1:10" ht="14.1" customHeight="1" x14ac:dyDescent="0.25">
      <c r="A90" s="23"/>
      <c r="B90" s="27" t="s">
        <v>47</v>
      </c>
      <c r="C90" s="31" t="s">
        <v>18</v>
      </c>
      <c r="D90" s="31" t="s">
        <v>1233</v>
      </c>
      <c r="E90" s="31" t="s">
        <v>42</v>
      </c>
      <c r="F90" s="31" t="s">
        <v>42</v>
      </c>
      <c r="G90" s="23"/>
      <c r="H90" s="23"/>
      <c r="I90" s="23"/>
      <c r="J90" s="23"/>
    </row>
    <row r="91" spans="1:10" ht="14.1" customHeight="1" x14ac:dyDescent="0.25">
      <c r="A91" s="23"/>
      <c r="B91" s="1617" t="s">
        <v>24</v>
      </c>
      <c r="C91" s="1618"/>
      <c r="D91" s="1618"/>
      <c r="E91" s="1618"/>
      <c r="F91" s="1618"/>
      <c r="G91" s="23"/>
      <c r="H91" s="23"/>
      <c r="I91" s="23"/>
      <c r="J91" s="23"/>
    </row>
    <row r="92" spans="1:10" ht="14.1" customHeight="1" x14ac:dyDescent="0.25">
      <c r="A92" s="23"/>
      <c r="B92" s="35"/>
      <c r="C92" s="36">
        <v>2023</v>
      </c>
      <c r="D92" s="36">
        <v>2024</v>
      </c>
      <c r="E92" s="36">
        <v>2025</v>
      </c>
      <c r="F92" s="36">
        <v>2026</v>
      </c>
      <c r="G92" s="23"/>
      <c r="H92" s="23"/>
      <c r="I92" s="23"/>
      <c r="J92" s="23"/>
    </row>
    <row r="93" spans="1:10" ht="14.1" customHeight="1" x14ac:dyDescent="0.25">
      <c r="A93" s="23"/>
      <c r="B93" s="37"/>
      <c r="C93" s="38" t="s">
        <v>22</v>
      </c>
      <c r="D93" s="38" t="s">
        <v>23</v>
      </c>
      <c r="E93" s="38" t="s">
        <v>23</v>
      </c>
      <c r="F93" s="38" t="s">
        <v>23</v>
      </c>
      <c r="G93" s="23"/>
      <c r="H93" s="23"/>
      <c r="I93" s="23"/>
      <c r="J93" s="23"/>
    </row>
    <row r="94" spans="1:10" ht="14.1" customHeight="1" x14ac:dyDescent="0.25">
      <c r="A94" s="23"/>
      <c r="B94" s="39" t="s">
        <v>48</v>
      </c>
      <c r="C94" s="40">
        <v>0</v>
      </c>
      <c r="D94" s="40">
        <v>0</v>
      </c>
      <c r="E94" s="40">
        <v>0</v>
      </c>
      <c r="F94" s="40">
        <v>0</v>
      </c>
      <c r="G94" s="23"/>
      <c r="H94" s="23"/>
      <c r="I94" s="23"/>
      <c r="J94" s="23"/>
    </row>
    <row r="95" spans="1:10" ht="14.1" customHeight="1" x14ac:dyDescent="0.25">
      <c r="A95" s="23"/>
      <c r="B95" s="39" t="s">
        <v>49</v>
      </c>
      <c r="C95" s="40">
        <v>0</v>
      </c>
      <c r="D95" s="40">
        <v>0</v>
      </c>
      <c r="E95" s="40">
        <v>0</v>
      </c>
      <c r="F95" s="40">
        <v>0</v>
      </c>
      <c r="G95" s="23"/>
      <c r="H95" s="23"/>
      <c r="I95" s="23"/>
      <c r="J95" s="23"/>
    </row>
    <row r="96" spans="1:10" ht="14.1" customHeight="1" x14ac:dyDescent="0.25">
      <c r="A96" s="23"/>
      <c r="B96" s="39" t="s">
        <v>50</v>
      </c>
      <c r="C96" s="40">
        <v>0</v>
      </c>
      <c r="D96" s="40">
        <v>0</v>
      </c>
      <c r="E96" s="40">
        <v>0</v>
      </c>
      <c r="F96" s="40">
        <v>0</v>
      </c>
      <c r="G96" s="23"/>
      <c r="H96" s="23"/>
      <c r="I96" s="23"/>
      <c r="J96" s="23"/>
    </row>
    <row r="97" spans="1:10" ht="14.1" customHeight="1" x14ac:dyDescent="0.25">
      <c r="A97" s="23"/>
      <c r="B97" s="39" t="s">
        <v>51</v>
      </c>
      <c r="C97" s="40">
        <v>0</v>
      </c>
      <c r="D97" s="40">
        <v>0</v>
      </c>
      <c r="E97" s="40">
        <v>0</v>
      </c>
      <c r="F97" s="40">
        <v>0</v>
      </c>
      <c r="G97" s="23"/>
      <c r="H97" s="23"/>
      <c r="I97" s="23"/>
      <c r="J97" s="23"/>
    </row>
    <row r="98" spans="1:10" ht="14.1" customHeight="1" x14ac:dyDescent="0.25">
      <c r="A98" s="23"/>
      <c r="B98" s="39" t="s">
        <v>49</v>
      </c>
      <c r="C98" s="40">
        <v>0</v>
      </c>
      <c r="D98" s="40">
        <v>0</v>
      </c>
      <c r="E98" s="40">
        <v>0</v>
      </c>
      <c r="F98" s="40">
        <v>0</v>
      </c>
      <c r="G98" s="23"/>
      <c r="H98" s="23"/>
      <c r="I98" s="23"/>
      <c r="J98" s="23"/>
    </row>
    <row r="99" spans="1:10" ht="14.1" customHeight="1" x14ac:dyDescent="0.25">
      <c r="A99" s="23"/>
      <c r="B99" s="39" t="s">
        <v>50</v>
      </c>
      <c r="C99" s="40">
        <v>0</v>
      </c>
      <c r="D99" s="40">
        <v>0</v>
      </c>
      <c r="E99" s="40">
        <v>0</v>
      </c>
      <c r="F99" s="40">
        <v>0</v>
      </c>
      <c r="G99" s="23"/>
      <c r="H99" s="23"/>
      <c r="I99" s="23"/>
      <c r="J99" s="23"/>
    </row>
    <row r="100" spans="1:10" ht="14.1" customHeight="1" x14ac:dyDescent="0.25">
      <c r="A100" s="23"/>
      <c r="B100" s="39" t="s">
        <v>52</v>
      </c>
      <c r="C100" s="40">
        <v>0</v>
      </c>
      <c r="D100" s="40">
        <v>0</v>
      </c>
      <c r="E100" s="40">
        <v>0</v>
      </c>
      <c r="F100" s="40">
        <v>0</v>
      </c>
      <c r="G100" s="23"/>
      <c r="H100" s="23"/>
      <c r="I100" s="23"/>
      <c r="J100" s="23"/>
    </row>
    <row r="101" spans="1:10" ht="14.1" customHeight="1" x14ac:dyDescent="0.25">
      <c r="A101" s="23"/>
      <c r="B101" s="39" t="s">
        <v>49</v>
      </c>
      <c r="C101" s="40">
        <v>0</v>
      </c>
      <c r="D101" s="40">
        <v>0</v>
      </c>
      <c r="E101" s="40">
        <v>0</v>
      </c>
      <c r="F101" s="40">
        <v>0</v>
      </c>
      <c r="G101" s="23"/>
      <c r="H101" s="23"/>
      <c r="I101" s="23"/>
      <c r="J101" s="23"/>
    </row>
    <row r="102" spans="1:10" ht="14.1" customHeight="1" x14ac:dyDescent="0.25">
      <c r="A102" s="23"/>
      <c r="B102" s="39" t="s">
        <v>50</v>
      </c>
      <c r="C102" s="40">
        <v>0</v>
      </c>
      <c r="D102" s="40">
        <v>0</v>
      </c>
      <c r="E102" s="40">
        <v>0</v>
      </c>
      <c r="F102" s="40">
        <v>0</v>
      </c>
      <c r="G102" s="23"/>
      <c r="H102" s="23"/>
      <c r="I102" s="23"/>
      <c r="J102" s="23"/>
    </row>
    <row r="103" spans="1:10" ht="14.1" customHeight="1" x14ac:dyDescent="0.25">
      <c r="A103" s="23"/>
      <c r="B103" s="39" t="s">
        <v>53</v>
      </c>
      <c r="C103" s="40">
        <v>0</v>
      </c>
      <c r="D103" s="40">
        <v>0</v>
      </c>
      <c r="E103" s="40">
        <v>0</v>
      </c>
      <c r="F103" s="40">
        <v>0</v>
      </c>
      <c r="G103" s="23"/>
      <c r="H103" s="23"/>
      <c r="I103" s="23"/>
      <c r="J103" s="23"/>
    </row>
    <row r="104" spans="1:10" ht="14.1" customHeight="1" x14ac:dyDescent="0.25">
      <c r="A104" s="23"/>
      <c r="B104" s="39" t="s">
        <v>49</v>
      </c>
      <c r="C104" s="40">
        <v>0</v>
      </c>
      <c r="D104" s="40">
        <v>0</v>
      </c>
      <c r="E104" s="40">
        <v>0</v>
      </c>
      <c r="F104" s="40">
        <v>0</v>
      </c>
      <c r="G104" s="23"/>
      <c r="H104" s="23"/>
      <c r="I104" s="23"/>
      <c r="J104" s="23"/>
    </row>
    <row r="105" spans="1:10" ht="14.1" customHeight="1" x14ac:dyDescent="0.25">
      <c r="A105" s="23"/>
      <c r="B105" s="39" t="s">
        <v>50</v>
      </c>
      <c r="C105" s="40">
        <v>0</v>
      </c>
      <c r="D105" s="40">
        <v>0</v>
      </c>
      <c r="E105" s="40">
        <v>0</v>
      </c>
      <c r="F105" s="40">
        <v>0</v>
      </c>
      <c r="G105" s="23"/>
      <c r="H105" s="23"/>
      <c r="I105" s="23"/>
      <c r="J105" s="23"/>
    </row>
    <row r="106" spans="1:10" ht="14.1" customHeight="1" x14ac:dyDescent="0.25">
      <c r="A106" s="23"/>
      <c r="B106" s="39" t="s">
        <v>54</v>
      </c>
      <c r="C106" s="40">
        <v>0</v>
      </c>
      <c r="D106" s="40">
        <v>0</v>
      </c>
      <c r="E106" s="40">
        <v>0</v>
      </c>
      <c r="F106" s="40">
        <v>0</v>
      </c>
      <c r="G106" s="23"/>
      <c r="H106" s="23"/>
      <c r="I106" s="23"/>
      <c r="J106" s="23"/>
    </row>
    <row r="107" spans="1:10" ht="14.1" customHeight="1" x14ac:dyDescent="0.25">
      <c r="A107" s="23"/>
      <c r="B107" s="39" t="s">
        <v>49</v>
      </c>
      <c r="C107" s="40">
        <v>0</v>
      </c>
      <c r="D107" s="40">
        <v>0</v>
      </c>
      <c r="E107" s="40">
        <v>0</v>
      </c>
      <c r="F107" s="40">
        <v>0</v>
      </c>
      <c r="G107" s="23"/>
      <c r="H107" s="23"/>
      <c r="I107" s="23"/>
      <c r="J107" s="23"/>
    </row>
    <row r="108" spans="1:10" ht="14.1" customHeight="1" x14ac:dyDescent="0.25">
      <c r="A108" s="23"/>
      <c r="B108" s="39" t="s">
        <v>50</v>
      </c>
      <c r="C108" s="40">
        <v>0</v>
      </c>
      <c r="D108" s="40">
        <v>0</v>
      </c>
      <c r="E108" s="40">
        <v>0</v>
      </c>
      <c r="F108" s="40">
        <v>0</v>
      </c>
      <c r="G108" s="23"/>
      <c r="H108" s="23"/>
      <c r="I108" s="23"/>
      <c r="J108" s="23"/>
    </row>
    <row r="109" spans="1:10" ht="14.1" customHeight="1" x14ac:dyDescent="0.25">
      <c r="A109" s="23"/>
      <c r="B109" s="39" t="s">
        <v>55</v>
      </c>
      <c r="C109" s="40">
        <v>0</v>
      </c>
      <c r="D109" s="40">
        <v>0</v>
      </c>
      <c r="E109" s="40">
        <v>0</v>
      </c>
      <c r="F109" s="40">
        <v>0</v>
      </c>
      <c r="G109" s="23"/>
      <c r="H109" s="23"/>
      <c r="I109" s="23"/>
      <c r="J109" s="23"/>
    </row>
    <row r="110" spans="1:10" ht="14.1" customHeight="1" x14ac:dyDescent="0.25">
      <c r="A110" s="23"/>
      <c r="B110" s="39" t="s">
        <v>49</v>
      </c>
      <c r="C110" s="40">
        <v>0</v>
      </c>
      <c r="D110" s="40">
        <v>0</v>
      </c>
      <c r="E110" s="40">
        <v>0</v>
      </c>
      <c r="F110" s="40">
        <v>0</v>
      </c>
      <c r="G110" s="23"/>
      <c r="H110" s="23"/>
      <c r="I110" s="23"/>
      <c r="J110" s="23"/>
    </row>
    <row r="111" spans="1:10" ht="14.1" customHeight="1" x14ac:dyDescent="0.25">
      <c r="A111" s="23"/>
      <c r="B111" s="39" t="s">
        <v>50</v>
      </c>
      <c r="C111" s="40">
        <v>0</v>
      </c>
      <c r="D111" s="40">
        <v>0</v>
      </c>
      <c r="E111" s="40">
        <v>0</v>
      </c>
      <c r="F111" s="40">
        <v>0</v>
      </c>
      <c r="G111" s="23"/>
      <c r="H111" s="23"/>
      <c r="I111" s="23"/>
      <c r="J111" s="23"/>
    </row>
    <row r="112" spans="1:10" ht="14.1" customHeight="1" x14ac:dyDescent="0.25">
      <c r="A112" s="23"/>
      <c r="B112" s="39" t="s">
        <v>56</v>
      </c>
      <c r="C112" s="40">
        <v>0</v>
      </c>
      <c r="D112" s="40">
        <v>0</v>
      </c>
      <c r="E112" s="40">
        <v>0</v>
      </c>
      <c r="F112" s="40">
        <v>0</v>
      </c>
      <c r="G112" s="23"/>
      <c r="H112" s="23"/>
      <c r="I112" s="23"/>
      <c r="J112" s="23"/>
    </row>
    <row r="113" spans="1:10" ht="14.1" customHeight="1" x14ac:dyDescent="0.25">
      <c r="A113" s="23"/>
      <c r="B113" s="39" t="s">
        <v>49</v>
      </c>
      <c r="C113" s="40">
        <v>0</v>
      </c>
      <c r="D113" s="40">
        <v>0</v>
      </c>
      <c r="E113" s="40">
        <v>0</v>
      </c>
      <c r="F113" s="40">
        <v>0</v>
      </c>
      <c r="G113" s="23"/>
      <c r="H113" s="23"/>
      <c r="I113" s="23"/>
      <c r="J113" s="23"/>
    </row>
    <row r="114" spans="1:10" ht="14.1" customHeight="1" x14ac:dyDescent="0.25">
      <c r="A114" s="23"/>
      <c r="B114" s="39" t="s">
        <v>50</v>
      </c>
      <c r="C114" s="40">
        <v>0</v>
      </c>
      <c r="D114" s="40">
        <v>0</v>
      </c>
      <c r="E114" s="40">
        <v>0</v>
      </c>
      <c r="F114" s="40">
        <v>0</v>
      </c>
      <c r="G114" s="23"/>
      <c r="H114" s="23"/>
      <c r="I114" s="23"/>
      <c r="J114" s="23"/>
    </row>
    <row r="115" spans="1:10" ht="14.1" customHeight="1" x14ac:dyDescent="0.25">
      <c r="A115" s="23"/>
      <c r="B115" s="39" t="s">
        <v>57</v>
      </c>
      <c r="C115" s="40">
        <v>0</v>
      </c>
      <c r="D115" s="40">
        <v>0</v>
      </c>
      <c r="E115" s="40">
        <v>0</v>
      </c>
      <c r="F115" s="40">
        <v>0</v>
      </c>
      <c r="G115" s="23"/>
      <c r="H115" s="23"/>
      <c r="I115" s="23"/>
      <c r="J115" s="23"/>
    </row>
    <row r="116" spans="1:10" ht="14.1" customHeight="1" x14ac:dyDescent="0.25">
      <c r="A116" s="23"/>
      <c r="B116" s="39" t="s">
        <v>49</v>
      </c>
      <c r="C116" s="40">
        <v>0</v>
      </c>
      <c r="D116" s="40">
        <v>0</v>
      </c>
      <c r="E116" s="40">
        <v>0</v>
      </c>
      <c r="F116" s="40">
        <v>0</v>
      </c>
      <c r="G116" s="23"/>
      <c r="H116" s="23"/>
      <c r="I116" s="23"/>
      <c r="J116" s="23"/>
    </row>
    <row r="117" spans="1:10" ht="14.1" customHeight="1" x14ac:dyDescent="0.25">
      <c r="A117" s="23"/>
      <c r="B117" s="39" t="s">
        <v>58</v>
      </c>
      <c r="C117" s="40">
        <v>0</v>
      </c>
      <c r="D117" s="40">
        <v>0</v>
      </c>
      <c r="E117" s="40">
        <v>0</v>
      </c>
      <c r="F117" s="40">
        <v>0</v>
      </c>
      <c r="G117" s="23"/>
      <c r="H117" s="23"/>
      <c r="I117" s="23"/>
      <c r="J117" s="23"/>
    </row>
    <row r="118" spans="1:10" ht="14.1" customHeight="1" x14ac:dyDescent="0.25">
      <c r="A118" s="23"/>
      <c r="B118" s="39" t="s">
        <v>59</v>
      </c>
      <c r="C118" s="40">
        <v>0</v>
      </c>
      <c r="D118" s="40">
        <v>0</v>
      </c>
      <c r="E118" s="40">
        <v>0</v>
      </c>
      <c r="F118" s="40">
        <v>0</v>
      </c>
      <c r="G118" s="23"/>
      <c r="H118" s="23"/>
      <c r="I118" s="23"/>
      <c r="J118" s="23"/>
    </row>
    <row r="119" spans="1:10" ht="14.1" customHeight="1" x14ac:dyDescent="0.25">
      <c r="A119" s="23"/>
      <c r="B119" s="39" t="s">
        <v>60</v>
      </c>
      <c r="C119" s="40">
        <v>0</v>
      </c>
      <c r="D119" s="40">
        <v>0</v>
      </c>
      <c r="E119" s="40">
        <v>0</v>
      </c>
      <c r="F119" s="40">
        <v>0</v>
      </c>
      <c r="G119" s="23"/>
      <c r="H119" s="23"/>
      <c r="I119" s="23"/>
      <c r="J119" s="23"/>
    </row>
    <row r="120" spans="1:10" ht="14.1" customHeight="1" x14ac:dyDescent="0.25">
      <c r="A120" s="23"/>
      <c r="B120" s="39" t="s">
        <v>61</v>
      </c>
      <c r="C120" s="40">
        <v>0</v>
      </c>
      <c r="D120" s="40">
        <v>0</v>
      </c>
      <c r="E120" s="40">
        <v>0</v>
      </c>
      <c r="F120" s="40">
        <v>0</v>
      </c>
      <c r="G120" s="23"/>
      <c r="H120" s="23"/>
      <c r="I120" s="23"/>
      <c r="J120" s="23"/>
    </row>
    <row r="121" spans="1:10" ht="14.1" customHeight="1" x14ac:dyDescent="0.25">
      <c r="A121" s="23"/>
      <c r="B121" s="39" t="s">
        <v>62</v>
      </c>
      <c r="C121" s="40">
        <v>0</v>
      </c>
      <c r="D121" s="40">
        <v>1000000</v>
      </c>
      <c r="E121" s="40">
        <v>1000000</v>
      </c>
      <c r="F121" s="40">
        <v>1000000</v>
      </c>
      <c r="G121" s="23"/>
      <c r="H121" s="23"/>
      <c r="I121" s="23"/>
      <c r="J121" s="23"/>
    </row>
    <row r="122" spans="1:10" ht="14.1" customHeight="1" x14ac:dyDescent="0.25">
      <c r="A122" s="23"/>
      <c r="B122" s="39" t="s">
        <v>49</v>
      </c>
      <c r="C122" s="40">
        <v>0</v>
      </c>
      <c r="D122" s="40">
        <v>1000000</v>
      </c>
      <c r="E122" s="40">
        <v>1000000</v>
      </c>
      <c r="F122" s="40">
        <v>1000000</v>
      </c>
      <c r="G122" s="23"/>
      <c r="H122" s="23"/>
      <c r="I122" s="23"/>
      <c r="J122" s="23"/>
    </row>
    <row r="123" spans="1:10" ht="14.1" customHeight="1" x14ac:dyDescent="0.25">
      <c r="A123" s="23"/>
      <c r="B123" s="39" t="s">
        <v>58</v>
      </c>
      <c r="C123" s="40">
        <v>0</v>
      </c>
      <c r="D123" s="40">
        <v>0</v>
      </c>
      <c r="E123" s="40">
        <v>0</v>
      </c>
      <c r="F123" s="40">
        <v>0</v>
      </c>
      <c r="G123" s="23"/>
      <c r="H123" s="23"/>
      <c r="I123" s="23"/>
      <c r="J123" s="23"/>
    </row>
    <row r="124" spans="1:10" ht="14.1" customHeight="1" x14ac:dyDescent="0.25">
      <c r="A124" s="23"/>
      <c r="B124" s="39" t="s">
        <v>59</v>
      </c>
      <c r="C124" s="40">
        <v>0</v>
      </c>
      <c r="D124" s="40">
        <v>0</v>
      </c>
      <c r="E124" s="40">
        <v>0</v>
      </c>
      <c r="F124" s="40">
        <v>0</v>
      </c>
      <c r="G124" s="23"/>
      <c r="H124" s="23"/>
      <c r="I124" s="23"/>
      <c r="J124" s="23"/>
    </row>
    <row r="125" spans="1:10" ht="14.1" customHeight="1" x14ac:dyDescent="0.25">
      <c r="A125" s="23"/>
      <c r="B125" s="39" t="s">
        <v>60</v>
      </c>
      <c r="C125" s="40">
        <v>0</v>
      </c>
      <c r="D125" s="40">
        <v>0</v>
      </c>
      <c r="E125" s="40">
        <v>0</v>
      </c>
      <c r="F125" s="40">
        <v>0</v>
      </c>
      <c r="G125" s="23"/>
      <c r="H125" s="23"/>
      <c r="I125" s="23"/>
      <c r="J125" s="23"/>
    </row>
    <row r="126" spans="1:10" ht="14.1" customHeight="1" x14ac:dyDescent="0.25">
      <c r="A126" s="23"/>
      <c r="B126" s="39" t="s">
        <v>61</v>
      </c>
      <c r="C126" s="40">
        <v>0</v>
      </c>
      <c r="D126" s="40">
        <v>0</v>
      </c>
      <c r="E126" s="40">
        <v>0</v>
      </c>
      <c r="F126" s="40">
        <v>0</v>
      </c>
      <c r="G126" s="23"/>
      <c r="H126" s="23"/>
      <c r="I126" s="23"/>
      <c r="J126" s="23"/>
    </row>
    <row r="127" spans="1:10" ht="14.1" customHeight="1" x14ac:dyDescent="0.25">
      <c r="A127" s="23"/>
      <c r="B127" s="39" t="s">
        <v>63</v>
      </c>
      <c r="C127" s="40">
        <v>0</v>
      </c>
      <c r="D127" s="40">
        <v>0</v>
      </c>
      <c r="E127" s="40">
        <v>0</v>
      </c>
      <c r="F127" s="40">
        <v>0</v>
      </c>
      <c r="G127" s="23"/>
      <c r="H127" s="23"/>
      <c r="I127" s="23"/>
      <c r="J127" s="23"/>
    </row>
    <row r="128" spans="1:10" ht="14.1" customHeight="1" x14ac:dyDescent="0.25">
      <c r="A128" s="23"/>
      <c r="B128" s="39" t="s">
        <v>49</v>
      </c>
      <c r="C128" s="40">
        <v>0</v>
      </c>
      <c r="D128" s="40">
        <v>0</v>
      </c>
      <c r="E128" s="40">
        <v>0</v>
      </c>
      <c r="F128" s="40">
        <v>0</v>
      </c>
      <c r="G128" s="23"/>
      <c r="H128" s="23"/>
      <c r="I128" s="23"/>
      <c r="J128" s="23"/>
    </row>
    <row r="129" spans="1:10" ht="14.1" customHeight="1" x14ac:dyDescent="0.25">
      <c r="A129" s="23"/>
      <c r="B129" s="39" t="s">
        <v>58</v>
      </c>
      <c r="C129" s="40">
        <v>0</v>
      </c>
      <c r="D129" s="40">
        <v>0</v>
      </c>
      <c r="E129" s="40">
        <v>0</v>
      </c>
      <c r="F129" s="40">
        <v>0</v>
      </c>
      <c r="G129" s="23"/>
      <c r="H129" s="23"/>
      <c r="I129" s="23"/>
      <c r="J129" s="23"/>
    </row>
    <row r="130" spans="1:10" ht="14.1" customHeight="1" x14ac:dyDescent="0.25">
      <c r="A130" s="23"/>
      <c r="B130" s="39" t="s">
        <v>59</v>
      </c>
      <c r="C130" s="40">
        <v>0</v>
      </c>
      <c r="D130" s="40">
        <v>0</v>
      </c>
      <c r="E130" s="40">
        <v>0</v>
      </c>
      <c r="F130" s="40">
        <v>0</v>
      </c>
      <c r="G130" s="23"/>
      <c r="H130" s="23"/>
      <c r="I130" s="23"/>
      <c r="J130" s="23"/>
    </row>
    <row r="131" spans="1:10" ht="14.1" customHeight="1" x14ac:dyDescent="0.25">
      <c r="A131" s="23"/>
      <c r="B131" s="39" t="s">
        <v>60</v>
      </c>
      <c r="C131" s="40">
        <v>0</v>
      </c>
      <c r="D131" s="40">
        <v>0</v>
      </c>
      <c r="E131" s="40">
        <v>0</v>
      </c>
      <c r="F131" s="40">
        <v>0</v>
      </c>
      <c r="G131" s="23"/>
      <c r="H131" s="23"/>
      <c r="I131" s="23"/>
      <c r="J131" s="23"/>
    </row>
    <row r="132" spans="1:10" ht="14.1" customHeight="1" x14ac:dyDescent="0.25">
      <c r="A132" s="23"/>
      <c r="B132" s="39" t="s">
        <v>61</v>
      </c>
      <c r="C132" s="40">
        <v>0</v>
      </c>
      <c r="D132" s="40">
        <v>0</v>
      </c>
      <c r="E132" s="40">
        <v>0</v>
      </c>
      <c r="F132" s="40">
        <v>0</v>
      </c>
      <c r="G132" s="23"/>
      <c r="H132" s="23"/>
      <c r="I132" s="23"/>
      <c r="J132" s="23"/>
    </row>
    <row r="133" spans="1:10" ht="14.1" customHeight="1" x14ac:dyDescent="0.25">
      <c r="A133" s="23"/>
      <c r="B133" s="39" t="s">
        <v>64</v>
      </c>
      <c r="C133" s="40">
        <v>0</v>
      </c>
      <c r="D133" s="40">
        <v>0</v>
      </c>
      <c r="E133" s="40">
        <v>0</v>
      </c>
      <c r="F133" s="40">
        <v>0</v>
      </c>
      <c r="G133" s="23"/>
      <c r="H133" s="23"/>
      <c r="I133" s="23"/>
      <c r="J133" s="23"/>
    </row>
    <row r="134" spans="1:10" ht="14.1" customHeight="1" x14ac:dyDescent="0.25">
      <c r="A134" s="23"/>
      <c r="B134" s="39" t="s">
        <v>65</v>
      </c>
      <c r="C134" s="40">
        <v>0</v>
      </c>
      <c r="D134" s="40">
        <v>0</v>
      </c>
      <c r="E134" s="40">
        <v>0</v>
      </c>
      <c r="F134" s="40">
        <v>0</v>
      </c>
      <c r="G134" s="23"/>
      <c r="H134" s="23"/>
      <c r="I134" s="23"/>
      <c r="J134" s="23"/>
    </row>
    <row r="135" spans="1:10" ht="14.1" customHeight="1" x14ac:dyDescent="0.25">
      <c r="A135" s="23"/>
      <c r="B135" s="41" t="s">
        <v>25</v>
      </c>
      <c r="C135" s="40">
        <v>0</v>
      </c>
      <c r="D135" s="40">
        <v>1000000</v>
      </c>
      <c r="E135" s="40">
        <v>1000000</v>
      </c>
      <c r="F135" s="40">
        <v>1000000</v>
      </c>
      <c r="G135" s="23"/>
      <c r="H135" s="23"/>
      <c r="I135" s="23"/>
      <c r="J135" s="23"/>
    </row>
    <row r="136" spans="1:10" ht="14.1" customHeight="1" x14ac:dyDescent="0.25">
      <c r="A136" s="23"/>
      <c r="B136" s="33" t="s">
        <v>19</v>
      </c>
      <c r="C136" s="1619" t="s">
        <v>2376</v>
      </c>
      <c r="D136" s="1620"/>
      <c r="E136" s="1620"/>
      <c r="F136" s="1620"/>
      <c r="G136" s="23"/>
      <c r="H136" s="23"/>
      <c r="I136" s="23"/>
      <c r="J136" s="23"/>
    </row>
    <row r="137" spans="1:10" ht="14.1" customHeight="1" x14ac:dyDescent="0.25">
      <c r="A137" s="23"/>
      <c r="B137" s="34" t="s">
        <v>20</v>
      </c>
      <c r="C137" s="1615" t="s">
        <v>2377</v>
      </c>
      <c r="D137" s="1616"/>
      <c r="E137" s="1616"/>
      <c r="F137" s="1616"/>
      <c r="G137" s="23"/>
      <c r="H137" s="23"/>
      <c r="I137" s="23"/>
      <c r="J137" s="23"/>
    </row>
    <row r="138" spans="1:10" ht="14.1" customHeight="1" x14ac:dyDescent="0.25">
      <c r="A138" s="23"/>
      <c r="B138" s="34" t="s">
        <v>21</v>
      </c>
      <c r="C138" s="1615" t="s">
        <v>1170</v>
      </c>
      <c r="D138" s="1616"/>
      <c r="E138" s="1616"/>
      <c r="F138" s="1616"/>
      <c r="G138" s="23"/>
      <c r="H138" s="23"/>
      <c r="I138" s="23"/>
      <c r="J138" s="23"/>
    </row>
    <row r="139" spans="1:10" ht="15" customHeight="1" x14ac:dyDescent="0.25">
      <c r="A139" s="23"/>
      <c r="B139" s="35"/>
      <c r="C139" s="36">
        <v>2023</v>
      </c>
      <c r="D139" s="36">
        <v>2024</v>
      </c>
      <c r="E139" s="36">
        <v>2025</v>
      </c>
      <c r="F139" s="36">
        <v>2026</v>
      </c>
      <c r="G139" s="23"/>
      <c r="H139" s="23"/>
      <c r="I139" s="23"/>
      <c r="J139" s="23"/>
    </row>
    <row r="140" spans="1:10" ht="15" customHeight="1" x14ac:dyDescent="0.25">
      <c r="A140" s="23"/>
      <c r="B140" s="37"/>
      <c r="C140" s="38" t="s">
        <v>22</v>
      </c>
      <c r="D140" s="38" t="s">
        <v>23</v>
      </c>
      <c r="E140" s="38" t="s">
        <v>23</v>
      </c>
      <c r="F140" s="38" t="s">
        <v>23</v>
      </c>
      <c r="G140" s="23"/>
      <c r="H140" s="23"/>
      <c r="I140" s="23"/>
      <c r="J140" s="23"/>
    </row>
    <row r="141" spans="1:10" ht="14.1" customHeight="1" x14ac:dyDescent="0.25">
      <c r="A141" s="23"/>
      <c r="B141" s="27" t="s">
        <v>33</v>
      </c>
      <c r="C141" s="31" t="s">
        <v>248</v>
      </c>
      <c r="D141" s="31" t="s">
        <v>248</v>
      </c>
      <c r="E141" s="31" t="s">
        <v>196</v>
      </c>
      <c r="F141" s="31" t="s">
        <v>196</v>
      </c>
      <c r="G141" s="23"/>
      <c r="H141" s="23"/>
      <c r="I141" s="23"/>
      <c r="J141" s="23"/>
    </row>
    <row r="142" spans="1:10" ht="14.1" customHeight="1" x14ac:dyDescent="0.25">
      <c r="A142" s="23"/>
      <c r="B142" s="27" t="s">
        <v>35</v>
      </c>
      <c r="C142" s="31" t="s">
        <v>18</v>
      </c>
      <c r="D142" s="31" t="s">
        <v>238</v>
      </c>
      <c r="E142" s="31" t="s">
        <v>238</v>
      </c>
      <c r="F142" s="31" t="s">
        <v>238</v>
      </c>
      <c r="G142" s="23"/>
      <c r="H142" s="23"/>
      <c r="I142" s="23"/>
      <c r="J142" s="23"/>
    </row>
    <row r="143" spans="1:10" ht="14.1" customHeight="1" x14ac:dyDescent="0.25">
      <c r="A143" s="23"/>
      <c r="B143" s="27" t="s">
        <v>40</v>
      </c>
      <c r="C143" s="31" t="s">
        <v>42</v>
      </c>
      <c r="D143" s="31" t="s">
        <v>2378</v>
      </c>
      <c r="E143" s="31" t="s">
        <v>359</v>
      </c>
      <c r="F143" s="31" t="s">
        <v>359</v>
      </c>
      <c r="G143" s="23"/>
      <c r="H143" s="23"/>
      <c r="I143" s="23"/>
      <c r="J143" s="23"/>
    </row>
    <row r="144" spans="1:10" ht="14.1" customHeight="1" x14ac:dyDescent="0.25">
      <c r="A144" s="23"/>
      <c r="B144" s="27" t="s">
        <v>41</v>
      </c>
      <c r="C144" s="31" t="s">
        <v>18</v>
      </c>
      <c r="D144" s="31" t="s">
        <v>42</v>
      </c>
      <c r="E144" s="31" t="s">
        <v>1417</v>
      </c>
      <c r="F144" s="31" t="s">
        <v>42</v>
      </c>
      <c r="G144" s="23"/>
      <c r="H144" s="23"/>
      <c r="I144" s="23"/>
      <c r="J144" s="23"/>
    </row>
    <row r="145" spans="1:10" ht="14.1" customHeight="1" x14ac:dyDescent="0.25">
      <c r="A145" s="23"/>
      <c r="B145" s="27" t="s">
        <v>43</v>
      </c>
      <c r="C145" s="31" t="s">
        <v>18</v>
      </c>
      <c r="D145" s="31" t="s">
        <v>18</v>
      </c>
      <c r="E145" s="31" t="s">
        <v>42</v>
      </c>
      <c r="F145" s="31" t="s">
        <v>42</v>
      </c>
      <c r="G145" s="23"/>
      <c r="H145" s="23"/>
      <c r="I145" s="23"/>
      <c r="J145" s="23"/>
    </row>
    <row r="146" spans="1:10" ht="14.1" customHeight="1" x14ac:dyDescent="0.25">
      <c r="A146" s="23"/>
      <c r="B146" s="27" t="s">
        <v>47</v>
      </c>
      <c r="C146" s="31" t="s">
        <v>18</v>
      </c>
      <c r="D146" s="31" t="s">
        <v>18</v>
      </c>
      <c r="E146" s="31" t="s">
        <v>2379</v>
      </c>
      <c r="F146" s="31" t="s">
        <v>42</v>
      </c>
      <c r="G146" s="23"/>
      <c r="H146" s="23"/>
      <c r="I146" s="23"/>
      <c r="J146" s="23"/>
    </row>
    <row r="147" spans="1:10" ht="14.1" customHeight="1" x14ac:dyDescent="0.25">
      <c r="A147" s="23"/>
      <c r="B147" s="1617" t="s">
        <v>24</v>
      </c>
      <c r="C147" s="1618"/>
      <c r="D147" s="1618"/>
      <c r="E147" s="1618"/>
      <c r="F147" s="1618"/>
      <c r="G147" s="23"/>
      <c r="H147" s="23"/>
      <c r="I147" s="23"/>
      <c r="J147" s="23"/>
    </row>
    <row r="148" spans="1:10" ht="14.1" customHeight="1" x14ac:dyDescent="0.25">
      <c r="A148" s="23"/>
      <c r="B148" s="35"/>
      <c r="C148" s="36">
        <v>2023</v>
      </c>
      <c r="D148" s="36">
        <v>2024</v>
      </c>
      <c r="E148" s="36">
        <v>2025</v>
      </c>
      <c r="F148" s="36">
        <v>2026</v>
      </c>
      <c r="G148" s="23"/>
      <c r="H148" s="23"/>
      <c r="I148" s="23"/>
      <c r="J148" s="23"/>
    </row>
    <row r="149" spans="1:10" ht="14.1" customHeight="1" x14ac:dyDescent="0.25">
      <c r="A149" s="23"/>
      <c r="B149" s="37"/>
      <c r="C149" s="38" t="s">
        <v>22</v>
      </c>
      <c r="D149" s="38" t="s">
        <v>23</v>
      </c>
      <c r="E149" s="38" t="s">
        <v>23</v>
      </c>
      <c r="F149" s="38" t="s">
        <v>23</v>
      </c>
      <c r="G149" s="23"/>
      <c r="H149" s="23"/>
      <c r="I149" s="23"/>
      <c r="J149" s="23"/>
    </row>
    <row r="150" spans="1:10" ht="14.1" customHeight="1" x14ac:dyDescent="0.25">
      <c r="A150" s="23"/>
      <c r="B150" s="39" t="s">
        <v>48</v>
      </c>
      <c r="C150" s="1347" t="s">
        <v>18</v>
      </c>
      <c r="D150" s="40">
        <v>0</v>
      </c>
      <c r="E150" s="40">
        <v>0</v>
      </c>
      <c r="F150" s="40">
        <v>0</v>
      </c>
      <c r="G150" s="23"/>
      <c r="H150" s="23"/>
      <c r="I150" s="23"/>
      <c r="J150" s="23"/>
    </row>
    <row r="151" spans="1:10" ht="14.1" customHeight="1" x14ac:dyDescent="0.25">
      <c r="A151" s="23"/>
      <c r="B151" s="39" t="s">
        <v>49</v>
      </c>
      <c r="C151" s="1347" t="s">
        <v>18</v>
      </c>
      <c r="D151" s="40">
        <v>0</v>
      </c>
      <c r="E151" s="40">
        <v>0</v>
      </c>
      <c r="F151" s="40">
        <v>0</v>
      </c>
      <c r="G151" s="23"/>
      <c r="H151" s="23"/>
      <c r="I151" s="23"/>
      <c r="J151" s="23"/>
    </row>
    <row r="152" spans="1:10" ht="14.1" customHeight="1" x14ac:dyDescent="0.25">
      <c r="A152" s="23"/>
      <c r="B152" s="39" t="s">
        <v>50</v>
      </c>
      <c r="C152" s="1347" t="s">
        <v>18</v>
      </c>
      <c r="D152" s="40">
        <v>0</v>
      </c>
      <c r="E152" s="40">
        <v>0</v>
      </c>
      <c r="F152" s="40">
        <v>0</v>
      </c>
      <c r="G152" s="23"/>
      <c r="H152" s="23"/>
      <c r="I152" s="23"/>
      <c r="J152" s="23"/>
    </row>
    <row r="153" spans="1:10" ht="14.1" customHeight="1" x14ac:dyDescent="0.25">
      <c r="A153" s="23"/>
      <c r="B153" s="39" t="s">
        <v>51</v>
      </c>
      <c r="C153" s="1347" t="s">
        <v>18</v>
      </c>
      <c r="D153" s="40">
        <v>0</v>
      </c>
      <c r="E153" s="40">
        <v>0</v>
      </c>
      <c r="F153" s="40">
        <v>0</v>
      </c>
      <c r="G153" s="23"/>
      <c r="H153" s="23"/>
      <c r="I153" s="23"/>
      <c r="J153" s="23"/>
    </row>
    <row r="154" spans="1:10" ht="14.1" customHeight="1" x14ac:dyDescent="0.25">
      <c r="A154" s="23"/>
      <c r="B154" s="39" t="s">
        <v>49</v>
      </c>
      <c r="C154" s="1347" t="s">
        <v>18</v>
      </c>
      <c r="D154" s="40">
        <v>0</v>
      </c>
      <c r="E154" s="40">
        <v>0</v>
      </c>
      <c r="F154" s="40">
        <v>0</v>
      </c>
      <c r="G154" s="23"/>
      <c r="H154" s="23"/>
      <c r="I154" s="23"/>
      <c r="J154" s="23"/>
    </row>
    <row r="155" spans="1:10" ht="14.1" customHeight="1" x14ac:dyDescent="0.25">
      <c r="A155" s="23"/>
      <c r="B155" s="39" t="s">
        <v>50</v>
      </c>
      <c r="C155" s="1347" t="s">
        <v>18</v>
      </c>
      <c r="D155" s="40">
        <v>0</v>
      </c>
      <c r="E155" s="40">
        <v>0</v>
      </c>
      <c r="F155" s="40">
        <v>0</v>
      </c>
      <c r="G155" s="23"/>
      <c r="H155" s="23"/>
      <c r="I155" s="23"/>
      <c r="J155" s="23"/>
    </row>
    <row r="156" spans="1:10" ht="14.1" customHeight="1" x14ac:dyDescent="0.25">
      <c r="A156" s="23"/>
      <c r="B156" s="39" t="s">
        <v>52</v>
      </c>
      <c r="C156" s="1347" t="s">
        <v>18</v>
      </c>
      <c r="D156" s="40">
        <v>0</v>
      </c>
      <c r="E156" s="40">
        <v>0</v>
      </c>
      <c r="F156" s="40">
        <v>0</v>
      </c>
      <c r="G156" s="23"/>
      <c r="H156" s="23"/>
      <c r="I156" s="23"/>
      <c r="J156" s="23"/>
    </row>
    <row r="157" spans="1:10" ht="14.1" customHeight="1" x14ac:dyDescent="0.25">
      <c r="A157" s="23"/>
      <c r="B157" s="39" t="s">
        <v>49</v>
      </c>
      <c r="C157" s="1347" t="s">
        <v>18</v>
      </c>
      <c r="D157" s="40">
        <v>0</v>
      </c>
      <c r="E157" s="40">
        <v>0</v>
      </c>
      <c r="F157" s="40">
        <v>0</v>
      </c>
      <c r="G157" s="23"/>
      <c r="H157" s="23"/>
      <c r="I157" s="23"/>
      <c r="J157" s="23"/>
    </row>
    <row r="158" spans="1:10" ht="14.1" customHeight="1" x14ac:dyDescent="0.25">
      <c r="A158" s="23"/>
      <c r="B158" s="39" t="s">
        <v>50</v>
      </c>
      <c r="C158" s="1347" t="s">
        <v>18</v>
      </c>
      <c r="D158" s="40">
        <v>0</v>
      </c>
      <c r="E158" s="40">
        <v>0</v>
      </c>
      <c r="F158" s="40">
        <v>0</v>
      </c>
      <c r="G158" s="23"/>
      <c r="H158" s="23"/>
      <c r="I158" s="23"/>
      <c r="J158" s="23"/>
    </row>
    <row r="159" spans="1:10" ht="14.1" customHeight="1" x14ac:dyDescent="0.25">
      <c r="A159" s="23"/>
      <c r="B159" s="39" t="s">
        <v>53</v>
      </c>
      <c r="C159" s="1347" t="s">
        <v>18</v>
      </c>
      <c r="D159" s="40">
        <v>0</v>
      </c>
      <c r="E159" s="40">
        <v>0</v>
      </c>
      <c r="F159" s="40">
        <v>0</v>
      </c>
      <c r="G159" s="23"/>
      <c r="H159" s="23"/>
      <c r="I159" s="23"/>
      <c r="J159" s="23"/>
    </row>
    <row r="160" spans="1:10" ht="14.1" customHeight="1" x14ac:dyDescent="0.25">
      <c r="A160" s="23"/>
      <c r="B160" s="39" t="s">
        <v>49</v>
      </c>
      <c r="C160" s="1347" t="s">
        <v>18</v>
      </c>
      <c r="D160" s="40">
        <v>0</v>
      </c>
      <c r="E160" s="40">
        <v>0</v>
      </c>
      <c r="F160" s="40">
        <v>0</v>
      </c>
      <c r="G160" s="23"/>
      <c r="H160" s="23"/>
      <c r="I160" s="23"/>
      <c r="J160" s="23"/>
    </row>
    <row r="161" spans="1:10" ht="14.1" customHeight="1" x14ac:dyDescent="0.25">
      <c r="A161" s="23"/>
      <c r="B161" s="39" t="s">
        <v>50</v>
      </c>
      <c r="C161" s="1347" t="s">
        <v>18</v>
      </c>
      <c r="D161" s="40">
        <v>0</v>
      </c>
      <c r="E161" s="40">
        <v>0</v>
      </c>
      <c r="F161" s="40">
        <v>0</v>
      </c>
      <c r="G161" s="23"/>
      <c r="H161" s="23"/>
      <c r="I161" s="23"/>
      <c r="J161" s="23"/>
    </row>
    <row r="162" spans="1:10" ht="14.1" customHeight="1" x14ac:dyDescent="0.25">
      <c r="A162" s="23"/>
      <c r="B162" s="39" t="s">
        <v>54</v>
      </c>
      <c r="C162" s="1347" t="s">
        <v>18</v>
      </c>
      <c r="D162" s="40">
        <v>0</v>
      </c>
      <c r="E162" s="40">
        <v>0</v>
      </c>
      <c r="F162" s="40">
        <v>0</v>
      </c>
      <c r="G162" s="23"/>
      <c r="H162" s="23"/>
      <c r="I162" s="23"/>
      <c r="J162" s="23"/>
    </row>
    <row r="163" spans="1:10" ht="14.1" customHeight="1" x14ac:dyDescent="0.25">
      <c r="A163" s="23"/>
      <c r="B163" s="39" t="s">
        <v>49</v>
      </c>
      <c r="C163" s="1347" t="s">
        <v>18</v>
      </c>
      <c r="D163" s="40">
        <v>0</v>
      </c>
      <c r="E163" s="40">
        <v>0</v>
      </c>
      <c r="F163" s="40">
        <v>0</v>
      </c>
      <c r="G163" s="23"/>
      <c r="H163" s="23"/>
      <c r="I163" s="23"/>
      <c r="J163" s="23"/>
    </row>
    <row r="164" spans="1:10" ht="14.1" customHeight="1" x14ac:dyDescent="0.25">
      <c r="A164" s="23"/>
      <c r="B164" s="39" t="s">
        <v>50</v>
      </c>
      <c r="C164" s="1347" t="s">
        <v>18</v>
      </c>
      <c r="D164" s="40">
        <v>0</v>
      </c>
      <c r="E164" s="40">
        <v>0</v>
      </c>
      <c r="F164" s="40">
        <v>0</v>
      </c>
      <c r="G164" s="23"/>
      <c r="H164" s="23"/>
      <c r="I164" s="23"/>
      <c r="J164" s="23"/>
    </row>
    <row r="165" spans="1:10" ht="14.1" customHeight="1" x14ac:dyDescent="0.25">
      <c r="A165" s="23"/>
      <c r="B165" s="39" t="s">
        <v>55</v>
      </c>
      <c r="C165" s="1347" t="s">
        <v>18</v>
      </c>
      <c r="D165" s="40">
        <v>0</v>
      </c>
      <c r="E165" s="40">
        <v>0</v>
      </c>
      <c r="F165" s="40">
        <v>0</v>
      </c>
      <c r="G165" s="23"/>
      <c r="H165" s="23"/>
      <c r="I165" s="23"/>
      <c r="J165" s="23"/>
    </row>
    <row r="166" spans="1:10" ht="14.1" customHeight="1" x14ac:dyDescent="0.25">
      <c r="A166" s="23"/>
      <c r="B166" s="39" t="s">
        <v>49</v>
      </c>
      <c r="C166" s="1347" t="s">
        <v>18</v>
      </c>
      <c r="D166" s="40">
        <v>0</v>
      </c>
      <c r="E166" s="40">
        <v>0</v>
      </c>
      <c r="F166" s="40">
        <v>0</v>
      </c>
      <c r="G166" s="23"/>
      <c r="H166" s="23"/>
      <c r="I166" s="23"/>
      <c r="J166" s="23"/>
    </row>
    <row r="167" spans="1:10" ht="14.1" customHeight="1" x14ac:dyDescent="0.25">
      <c r="A167" s="23"/>
      <c r="B167" s="39" t="s">
        <v>50</v>
      </c>
      <c r="C167" s="1347" t="s">
        <v>18</v>
      </c>
      <c r="D167" s="40">
        <v>0</v>
      </c>
      <c r="E167" s="40">
        <v>0</v>
      </c>
      <c r="F167" s="40">
        <v>0</v>
      </c>
      <c r="G167" s="23"/>
      <c r="H167" s="23"/>
      <c r="I167" s="23"/>
      <c r="J167" s="23"/>
    </row>
    <row r="168" spans="1:10" ht="14.1" customHeight="1" x14ac:dyDescent="0.25">
      <c r="A168" s="23"/>
      <c r="B168" s="39" t="s">
        <v>56</v>
      </c>
      <c r="C168" s="1347" t="s">
        <v>18</v>
      </c>
      <c r="D168" s="40">
        <v>0</v>
      </c>
      <c r="E168" s="40">
        <v>0</v>
      </c>
      <c r="F168" s="40">
        <v>0</v>
      </c>
      <c r="G168" s="23"/>
      <c r="H168" s="23"/>
      <c r="I168" s="23"/>
      <c r="J168" s="23"/>
    </row>
    <row r="169" spans="1:10" ht="14.1" customHeight="1" x14ac:dyDescent="0.25">
      <c r="A169" s="23"/>
      <c r="B169" s="39" t="s">
        <v>49</v>
      </c>
      <c r="C169" s="1347" t="s">
        <v>18</v>
      </c>
      <c r="D169" s="40">
        <v>0</v>
      </c>
      <c r="E169" s="40">
        <v>0</v>
      </c>
      <c r="F169" s="40">
        <v>0</v>
      </c>
      <c r="G169" s="23"/>
      <c r="H169" s="23"/>
      <c r="I169" s="23"/>
      <c r="J169" s="23"/>
    </row>
    <row r="170" spans="1:10" ht="14.1" customHeight="1" x14ac:dyDescent="0.25">
      <c r="A170" s="23"/>
      <c r="B170" s="39" t="s">
        <v>50</v>
      </c>
      <c r="C170" s="1347" t="s">
        <v>18</v>
      </c>
      <c r="D170" s="40">
        <v>0</v>
      </c>
      <c r="E170" s="40">
        <v>0</v>
      </c>
      <c r="F170" s="40">
        <v>0</v>
      </c>
      <c r="G170" s="23"/>
      <c r="H170" s="23"/>
      <c r="I170" s="23"/>
      <c r="J170" s="23"/>
    </row>
    <row r="171" spans="1:10" ht="14.1" customHeight="1" x14ac:dyDescent="0.25">
      <c r="A171" s="23"/>
      <c r="B171" s="39" t="s">
        <v>57</v>
      </c>
      <c r="C171" s="1347" t="s">
        <v>18</v>
      </c>
      <c r="D171" s="40">
        <v>0</v>
      </c>
      <c r="E171" s="40">
        <v>0</v>
      </c>
      <c r="F171" s="40">
        <v>0</v>
      </c>
      <c r="G171" s="23"/>
      <c r="H171" s="23"/>
      <c r="I171" s="23"/>
      <c r="J171" s="23"/>
    </row>
    <row r="172" spans="1:10" ht="14.1" customHeight="1" x14ac:dyDescent="0.25">
      <c r="A172" s="23"/>
      <c r="B172" s="39" t="s">
        <v>49</v>
      </c>
      <c r="C172" s="1347" t="s">
        <v>18</v>
      </c>
      <c r="D172" s="40">
        <v>0</v>
      </c>
      <c r="E172" s="40">
        <v>0</v>
      </c>
      <c r="F172" s="40">
        <v>0</v>
      </c>
      <c r="G172" s="23"/>
      <c r="H172" s="23"/>
      <c r="I172" s="23"/>
      <c r="J172" s="23"/>
    </row>
    <row r="173" spans="1:10" ht="14.1" customHeight="1" x14ac:dyDescent="0.25">
      <c r="A173" s="23"/>
      <c r="B173" s="39" t="s">
        <v>58</v>
      </c>
      <c r="C173" s="1347" t="s">
        <v>18</v>
      </c>
      <c r="D173" s="40">
        <v>0</v>
      </c>
      <c r="E173" s="40">
        <v>0</v>
      </c>
      <c r="F173" s="40">
        <v>0</v>
      </c>
      <c r="G173" s="23"/>
      <c r="H173" s="23"/>
      <c r="I173" s="23"/>
      <c r="J173" s="23"/>
    </row>
    <row r="174" spans="1:10" ht="14.1" customHeight="1" x14ac:dyDescent="0.25">
      <c r="A174" s="23"/>
      <c r="B174" s="39" t="s">
        <v>59</v>
      </c>
      <c r="C174" s="1347" t="s">
        <v>18</v>
      </c>
      <c r="D174" s="40">
        <v>0</v>
      </c>
      <c r="E174" s="40">
        <v>0</v>
      </c>
      <c r="F174" s="40">
        <v>0</v>
      </c>
      <c r="G174" s="23"/>
      <c r="H174" s="23"/>
      <c r="I174" s="23"/>
      <c r="J174" s="23"/>
    </row>
    <row r="175" spans="1:10" ht="14.1" customHeight="1" x14ac:dyDescent="0.25">
      <c r="A175" s="23"/>
      <c r="B175" s="39" t="s">
        <v>60</v>
      </c>
      <c r="C175" s="1347" t="s">
        <v>18</v>
      </c>
      <c r="D175" s="40">
        <v>0</v>
      </c>
      <c r="E175" s="40">
        <v>0</v>
      </c>
      <c r="F175" s="40">
        <v>0</v>
      </c>
      <c r="G175" s="23"/>
      <c r="H175" s="23"/>
      <c r="I175" s="23"/>
      <c r="J175" s="23"/>
    </row>
    <row r="176" spans="1:10" ht="14.1" customHeight="1" x14ac:dyDescent="0.25">
      <c r="A176" s="23"/>
      <c r="B176" s="39" t="s">
        <v>61</v>
      </c>
      <c r="C176" s="1347" t="s">
        <v>18</v>
      </c>
      <c r="D176" s="40">
        <v>0</v>
      </c>
      <c r="E176" s="40">
        <v>0</v>
      </c>
      <c r="F176" s="40">
        <v>0</v>
      </c>
      <c r="G176" s="23"/>
      <c r="H176" s="23"/>
      <c r="I176" s="23"/>
      <c r="J176" s="23"/>
    </row>
    <row r="177" spans="1:10" ht="14.1" customHeight="1" x14ac:dyDescent="0.25">
      <c r="A177" s="23"/>
      <c r="B177" s="39" t="s">
        <v>62</v>
      </c>
      <c r="C177" s="1347" t="s">
        <v>18</v>
      </c>
      <c r="D177" s="40">
        <v>1000000</v>
      </c>
      <c r="E177" s="40">
        <v>1000000</v>
      </c>
      <c r="F177" s="40">
        <v>1000000</v>
      </c>
      <c r="G177" s="23"/>
      <c r="H177" s="23"/>
      <c r="I177" s="23"/>
      <c r="J177" s="23"/>
    </row>
    <row r="178" spans="1:10" ht="14.1" customHeight="1" x14ac:dyDescent="0.25">
      <c r="A178" s="23"/>
      <c r="B178" s="39" t="s">
        <v>49</v>
      </c>
      <c r="C178" s="1347" t="s">
        <v>18</v>
      </c>
      <c r="D178" s="40">
        <v>1000000</v>
      </c>
      <c r="E178" s="40">
        <v>1000000</v>
      </c>
      <c r="F178" s="40">
        <v>1000000</v>
      </c>
      <c r="G178" s="23"/>
      <c r="H178" s="23"/>
      <c r="I178" s="23"/>
      <c r="J178" s="23"/>
    </row>
    <row r="179" spans="1:10" ht="14.1" customHeight="1" x14ac:dyDescent="0.25">
      <c r="A179" s="23"/>
      <c r="B179" s="39" t="s">
        <v>58</v>
      </c>
      <c r="C179" s="1347" t="s">
        <v>18</v>
      </c>
      <c r="D179" s="40">
        <v>0</v>
      </c>
      <c r="E179" s="40">
        <v>0</v>
      </c>
      <c r="F179" s="40">
        <v>0</v>
      </c>
      <c r="G179" s="23"/>
      <c r="H179" s="23"/>
      <c r="I179" s="23"/>
      <c r="J179" s="23"/>
    </row>
    <row r="180" spans="1:10" ht="14.1" customHeight="1" x14ac:dyDescent="0.25">
      <c r="A180" s="23"/>
      <c r="B180" s="39" t="s">
        <v>59</v>
      </c>
      <c r="C180" s="1347" t="s">
        <v>18</v>
      </c>
      <c r="D180" s="40">
        <v>0</v>
      </c>
      <c r="E180" s="40">
        <v>0</v>
      </c>
      <c r="F180" s="40">
        <v>0</v>
      </c>
      <c r="G180" s="23"/>
      <c r="H180" s="23"/>
      <c r="I180" s="23"/>
      <c r="J180" s="23"/>
    </row>
    <row r="181" spans="1:10" ht="14.1" customHeight="1" x14ac:dyDescent="0.25">
      <c r="A181" s="23"/>
      <c r="B181" s="39" t="s">
        <v>60</v>
      </c>
      <c r="C181" s="1347" t="s">
        <v>18</v>
      </c>
      <c r="D181" s="40">
        <v>0</v>
      </c>
      <c r="E181" s="40">
        <v>0</v>
      </c>
      <c r="F181" s="40">
        <v>0</v>
      </c>
      <c r="G181" s="23"/>
      <c r="H181" s="23"/>
      <c r="I181" s="23"/>
      <c r="J181" s="23"/>
    </row>
    <row r="182" spans="1:10" ht="14.1" customHeight="1" x14ac:dyDescent="0.25">
      <c r="A182" s="23"/>
      <c r="B182" s="39" t="s">
        <v>61</v>
      </c>
      <c r="C182" s="1347" t="s">
        <v>18</v>
      </c>
      <c r="D182" s="40">
        <v>0</v>
      </c>
      <c r="E182" s="40">
        <v>0</v>
      </c>
      <c r="F182" s="40">
        <v>0</v>
      </c>
      <c r="G182" s="23"/>
      <c r="H182" s="23"/>
      <c r="I182" s="23"/>
      <c r="J182" s="23"/>
    </row>
    <row r="183" spans="1:10" ht="14.1" customHeight="1" x14ac:dyDescent="0.25">
      <c r="A183" s="23"/>
      <c r="B183" s="39" t="s">
        <v>63</v>
      </c>
      <c r="C183" s="1347" t="s">
        <v>18</v>
      </c>
      <c r="D183" s="40">
        <v>0</v>
      </c>
      <c r="E183" s="40">
        <v>0</v>
      </c>
      <c r="F183" s="40">
        <v>0</v>
      </c>
      <c r="G183" s="23"/>
      <c r="H183" s="23"/>
      <c r="I183" s="23"/>
      <c r="J183" s="23"/>
    </row>
    <row r="184" spans="1:10" ht="14.1" customHeight="1" x14ac:dyDescent="0.25">
      <c r="A184" s="23"/>
      <c r="B184" s="39" t="s">
        <v>49</v>
      </c>
      <c r="C184" s="1347" t="s">
        <v>18</v>
      </c>
      <c r="D184" s="40">
        <v>0</v>
      </c>
      <c r="E184" s="40">
        <v>0</v>
      </c>
      <c r="F184" s="40">
        <v>0</v>
      </c>
      <c r="G184" s="23"/>
      <c r="H184" s="23"/>
      <c r="I184" s="23"/>
      <c r="J184" s="23"/>
    </row>
    <row r="185" spans="1:10" ht="14.1" customHeight="1" x14ac:dyDescent="0.25">
      <c r="A185" s="23"/>
      <c r="B185" s="39" t="s">
        <v>58</v>
      </c>
      <c r="C185" s="1347" t="s">
        <v>18</v>
      </c>
      <c r="D185" s="40">
        <v>0</v>
      </c>
      <c r="E185" s="40">
        <v>0</v>
      </c>
      <c r="F185" s="40">
        <v>0</v>
      </c>
      <c r="G185" s="23"/>
      <c r="H185" s="23"/>
      <c r="I185" s="23"/>
      <c r="J185" s="23"/>
    </row>
    <row r="186" spans="1:10" ht="14.1" customHeight="1" x14ac:dyDescent="0.25">
      <c r="A186" s="23"/>
      <c r="B186" s="39" t="s">
        <v>59</v>
      </c>
      <c r="C186" s="1347" t="s">
        <v>18</v>
      </c>
      <c r="D186" s="40">
        <v>0</v>
      </c>
      <c r="E186" s="40">
        <v>0</v>
      </c>
      <c r="F186" s="40">
        <v>0</v>
      </c>
      <c r="G186" s="23"/>
      <c r="H186" s="23"/>
      <c r="I186" s="23"/>
      <c r="J186" s="23"/>
    </row>
    <row r="187" spans="1:10" ht="14.1" customHeight="1" x14ac:dyDescent="0.25">
      <c r="A187" s="23"/>
      <c r="B187" s="39" t="s">
        <v>60</v>
      </c>
      <c r="C187" s="1347" t="s">
        <v>18</v>
      </c>
      <c r="D187" s="40">
        <v>0</v>
      </c>
      <c r="E187" s="40">
        <v>0</v>
      </c>
      <c r="F187" s="40">
        <v>0</v>
      </c>
      <c r="G187" s="23"/>
      <c r="H187" s="23"/>
      <c r="I187" s="23"/>
      <c r="J187" s="23"/>
    </row>
    <row r="188" spans="1:10" ht="14.1" customHeight="1" x14ac:dyDescent="0.25">
      <c r="A188" s="23"/>
      <c r="B188" s="39" t="s">
        <v>61</v>
      </c>
      <c r="C188" s="1347" t="s">
        <v>18</v>
      </c>
      <c r="D188" s="40">
        <v>0</v>
      </c>
      <c r="E188" s="40">
        <v>0</v>
      </c>
      <c r="F188" s="40">
        <v>0</v>
      </c>
      <c r="G188" s="23"/>
      <c r="H188" s="23"/>
      <c r="I188" s="23"/>
      <c r="J188" s="23"/>
    </row>
    <row r="189" spans="1:10" ht="14.1" customHeight="1" x14ac:dyDescent="0.25">
      <c r="A189" s="23"/>
      <c r="B189" s="39" t="s">
        <v>64</v>
      </c>
      <c r="C189" s="1347" t="s">
        <v>18</v>
      </c>
      <c r="D189" s="40">
        <v>0</v>
      </c>
      <c r="E189" s="40">
        <v>0</v>
      </c>
      <c r="F189" s="40">
        <v>0</v>
      </c>
      <c r="G189" s="23"/>
      <c r="H189" s="23"/>
      <c r="I189" s="23"/>
      <c r="J189" s="23"/>
    </row>
    <row r="190" spans="1:10" ht="14.1" customHeight="1" x14ac:dyDescent="0.25">
      <c r="A190" s="23"/>
      <c r="B190" s="39" t="s">
        <v>65</v>
      </c>
      <c r="C190" s="1347" t="s">
        <v>18</v>
      </c>
      <c r="D190" s="40">
        <v>0</v>
      </c>
      <c r="E190" s="40">
        <v>0</v>
      </c>
      <c r="F190" s="40">
        <v>0</v>
      </c>
      <c r="G190" s="23"/>
      <c r="H190" s="23"/>
      <c r="I190" s="23"/>
      <c r="J190" s="23"/>
    </row>
    <row r="191" spans="1:10" ht="14.1" customHeight="1" x14ac:dyDescent="0.25">
      <c r="A191" s="23"/>
      <c r="B191" s="41" t="s">
        <v>25</v>
      </c>
      <c r="C191" s="40">
        <v>0</v>
      </c>
      <c r="D191" s="40">
        <v>1000000</v>
      </c>
      <c r="E191" s="40">
        <v>1000000</v>
      </c>
      <c r="F191" s="40">
        <v>1000000</v>
      </c>
      <c r="G191" s="23"/>
      <c r="H191" s="23"/>
      <c r="I191" s="23"/>
      <c r="J191" s="23"/>
    </row>
    <row r="192" spans="1:10" ht="15" customHeight="1" x14ac:dyDescent="0.25">
      <c r="A192" s="23"/>
      <c r="B192" s="42" t="s">
        <v>18</v>
      </c>
      <c r="C192" s="43" t="s">
        <v>18</v>
      </c>
      <c r="D192" s="43" t="s">
        <v>18</v>
      </c>
      <c r="E192" s="43" t="s">
        <v>18</v>
      </c>
      <c r="F192" s="43" t="s">
        <v>18</v>
      </c>
      <c r="G192" s="23"/>
      <c r="H192" s="23"/>
      <c r="I192" s="23"/>
      <c r="J192" s="23"/>
    </row>
    <row r="193" spans="1:10" ht="15" customHeight="1" x14ac:dyDescent="0.25">
      <c r="A193" s="23"/>
      <c r="B193" s="26" t="s">
        <v>171</v>
      </c>
      <c r="C193" s="44">
        <v>0</v>
      </c>
      <c r="D193" s="44">
        <v>117100000</v>
      </c>
      <c r="E193" s="44">
        <v>117100000</v>
      </c>
      <c r="F193" s="44">
        <v>118100000</v>
      </c>
      <c r="G193" s="23"/>
      <c r="H193" s="23"/>
      <c r="I193" s="23"/>
      <c r="J193" s="23"/>
    </row>
    <row r="194" spans="1:10" ht="15" customHeight="1" x14ac:dyDescent="0.25">
      <c r="A194" s="23"/>
      <c r="B194" s="27" t="s">
        <v>48</v>
      </c>
      <c r="C194" s="45">
        <v>0</v>
      </c>
      <c r="D194" s="45">
        <v>75900000</v>
      </c>
      <c r="E194" s="45">
        <v>75900000</v>
      </c>
      <c r="F194" s="45">
        <v>75900000</v>
      </c>
      <c r="G194" s="23"/>
      <c r="H194" s="23"/>
      <c r="I194" s="23"/>
      <c r="J194" s="23"/>
    </row>
    <row r="195" spans="1:10" ht="15" customHeight="1" x14ac:dyDescent="0.25">
      <c r="A195" s="23"/>
      <c r="B195" s="27" t="s">
        <v>49</v>
      </c>
      <c r="C195" s="45">
        <v>0</v>
      </c>
      <c r="D195" s="45">
        <v>75900000</v>
      </c>
      <c r="E195" s="45">
        <v>75900000</v>
      </c>
      <c r="F195" s="45">
        <v>75900000</v>
      </c>
      <c r="G195" s="23"/>
      <c r="H195" s="23"/>
      <c r="I195" s="23"/>
      <c r="J195" s="23"/>
    </row>
    <row r="196" spans="1:10" ht="15" customHeight="1" x14ac:dyDescent="0.25">
      <c r="A196" s="23"/>
      <c r="B196" s="27" t="s">
        <v>50</v>
      </c>
      <c r="C196" s="45">
        <v>0</v>
      </c>
      <c r="D196" s="45">
        <v>0</v>
      </c>
      <c r="E196" s="45">
        <v>0</v>
      </c>
      <c r="F196" s="45">
        <v>0</v>
      </c>
      <c r="G196" s="23"/>
      <c r="H196" s="23"/>
      <c r="I196" s="23"/>
      <c r="J196" s="23"/>
    </row>
    <row r="197" spans="1:10" ht="15" customHeight="1" x14ac:dyDescent="0.25">
      <c r="A197" s="23"/>
      <c r="B197" s="27" t="s">
        <v>51</v>
      </c>
      <c r="C197" s="45">
        <v>0</v>
      </c>
      <c r="D197" s="45">
        <v>13100000</v>
      </c>
      <c r="E197" s="45">
        <v>13100000</v>
      </c>
      <c r="F197" s="45">
        <v>13100000</v>
      </c>
      <c r="G197" s="23"/>
      <c r="H197" s="23"/>
      <c r="I197" s="23"/>
      <c r="J197" s="23"/>
    </row>
    <row r="198" spans="1:10" ht="15" customHeight="1" x14ac:dyDescent="0.25">
      <c r="A198" s="23"/>
      <c r="B198" s="27" t="s">
        <v>49</v>
      </c>
      <c r="C198" s="45">
        <v>0</v>
      </c>
      <c r="D198" s="45">
        <v>13100000</v>
      </c>
      <c r="E198" s="45">
        <v>13100000</v>
      </c>
      <c r="F198" s="45">
        <v>13100000</v>
      </c>
      <c r="G198" s="23"/>
      <c r="H198" s="23"/>
      <c r="I198" s="23"/>
      <c r="J198" s="23"/>
    </row>
    <row r="199" spans="1:10" ht="15" customHeight="1" x14ac:dyDescent="0.25">
      <c r="A199" s="23"/>
      <c r="B199" s="27" t="s">
        <v>50</v>
      </c>
      <c r="C199" s="45">
        <v>0</v>
      </c>
      <c r="D199" s="45">
        <v>0</v>
      </c>
      <c r="E199" s="45">
        <v>0</v>
      </c>
      <c r="F199" s="45">
        <v>0</v>
      </c>
      <c r="G199" s="23"/>
      <c r="H199" s="23"/>
      <c r="I199" s="23"/>
      <c r="J199" s="23"/>
    </row>
    <row r="200" spans="1:10" ht="15" customHeight="1" x14ac:dyDescent="0.25">
      <c r="A200" s="23"/>
      <c r="B200" s="27" t="s">
        <v>52</v>
      </c>
      <c r="C200" s="45">
        <v>0</v>
      </c>
      <c r="D200" s="45">
        <v>26100000</v>
      </c>
      <c r="E200" s="45">
        <v>26100000</v>
      </c>
      <c r="F200" s="45">
        <v>27100000</v>
      </c>
      <c r="G200" s="23"/>
      <c r="H200" s="23"/>
      <c r="I200" s="23"/>
      <c r="J200" s="23"/>
    </row>
    <row r="201" spans="1:10" ht="15" customHeight="1" x14ac:dyDescent="0.25">
      <c r="A201" s="23"/>
      <c r="B201" s="27" t="s">
        <v>49</v>
      </c>
      <c r="C201" s="45">
        <v>0</v>
      </c>
      <c r="D201" s="45">
        <v>26100000</v>
      </c>
      <c r="E201" s="45">
        <v>26100000</v>
      </c>
      <c r="F201" s="45">
        <v>27100000</v>
      </c>
      <c r="G201" s="23"/>
      <c r="H201" s="23"/>
      <c r="I201" s="23"/>
      <c r="J201" s="23"/>
    </row>
    <row r="202" spans="1:10" ht="15" customHeight="1" x14ac:dyDescent="0.25">
      <c r="A202" s="23"/>
      <c r="B202" s="27" t="s">
        <v>50</v>
      </c>
      <c r="C202" s="45">
        <v>0</v>
      </c>
      <c r="D202" s="45">
        <v>0</v>
      </c>
      <c r="E202" s="45">
        <v>0</v>
      </c>
      <c r="F202" s="45">
        <v>0</v>
      </c>
      <c r="G202" s="23"/>
      <c r="H202" s="23"/>
      <c r="I202" s="23"/>
      <c r="J202" s="23"/>
    </row>
    <row r="203" spans="1:10" ht="15" customHeight="1" x14ac:dyDescent="0.25">
      <c r="A203" s="23"/>
      <c r="B203" s="27" t="s">
        <v>53</v>
      </c>
      <c r="C203" s="45">
        <v>0</v>
      </c>
      <c r="D203" s="45">
        <v>0</v>
      </c>
      <c r="E203" s="45">
        <v>0</v>
      </c>
      <c r="F203" s="45">
        <v>0</v>
      </c>
      <c r="G203" s="23"/>
      <c r="H203" s="23"/>
      <c r="I203" s="23"/>
      <c r="J203" s="23"/>
    </row>
    <row r="204" spans="1:10" ht="15" customHeight="1" x14ac:dyDescent="0.25">
      <c r="A204" s="23"/>
      <c r="B204" s="27" t="s">
        <v>49</v>
      </c>
      <c r="C204" s="45">
        <v>0</v>
      </c>
      <c r="D204" s="45">
        <v>0</v>
      </c>
      <c r="E204" s="45">
        <v>0</v>
      </c>
      <c r="F204" s="45">
        <v>0</v>
      </c>
      <c r="G204" s="23"/>
      <c r="H204" s="23"/>
      <c r="I204" s="23"/>
      <c r="J204" s="23"/>
    </row>
    <row r="205" spans="1:10" ht="15" customHeight="1" x14ac:dyDescent="0.25">
      <c r="A205" s="23"/>
      <c r="B205" s="27" t="s">
        <v>50</v>
      </c>
      <c r="C205" s="45">
        <v>0</v>
      </c>
      <c r="D205" s="45">
        <v>0</v>
      </c>
      <c r="E205" s="45">
        <v>0</v>
      </c>
      <c r="F205" s="45">
        <v>0</v>
      </c>
      <c r="G205" s="23"/>
      <c r="H205" s="23"/>
      <c r="I205" s="23"/>
      <c r="J205" s="23"/>
    </row>
    <row r="206" spans="1:10" ht="20.100000000000001" customHeight="1" x14ac:dyDescent="0.25">
      <c r="A206" s="23"/>
      <c r="B206" s="27" t="s">
        <v>172</v>
      </c>
      <c r="C206" s="46">
        <v>0</v>
      </c>
      <c r="D206" s="46">
        <v>0</v>
      </c>
      <c r="E206" s="46">
        <v>0</v>
      </c>
      <c r="F206" s="46">
        <v>0</v>
      </c>
      <c r="G206" s="23"/>
      <c r="H206" s="23"/>
      <c r="I206" s="23"/>
      <c r="J206" s="23"/>
    </row>
    <row r="207" spans="1:10" ht="15" customHeight="1" x14ac:dyDescent="0.25">
      <c r="A207" s="23"/>
      <c r="B207" s="27" t="s">
        <v>49</v>
      </c>
      <c r="C207" s="45">
        <v>0</v>
      </c>
      <c r="D207" s="45">
        <v>0</v>
      </c>
      <c r="E207" s="45">
        <v>0</v>
      </c>
      <c r="F207" s="45">
        <v>0</v>
      </c>
      <c r="G207" s="23"/>
      <c r="H207" s="23"/>
      <c r="I207" s="23"/>
      <c r="J207" s="23"/>
    </row>
    <row r="208" spans="1:10" ht="15" customHeight="1" x14ac:dyDescent="0.25">
      <c r="A208" s="23"/>
      <c r="B208" s="27" t="s">
        <v>50</v>
      </c>
      <c r="C208" s="45">
        <v>0</v>
      </c>
      <c r="D208" s="45">
        <v>0</v>
      </c>
      <c r="E208" s="45">
        <v>0</v>
      </c>
      <c r="F208" s="45">
        <v>0</v>
      </c>
      <c r="G208" s="23"/>
      <c r="H208" s="23"/>
      <c r="I208" s="23"/>
      <c r="J208" s="23"/>
    </row>
    <row r="209" spans="1:10" ht="15" customHeight="1" x14ac:dyDescent="0.25">
      <c r="A209" s="23"/>
      <c r="B209" s="27" t="s">
        <v>55</v>
      </c>
      <c r="C209" s="45">
        <v>0</v>
      </c>
      <c r="D209" s="45">
        <v>0</v>
      </c>
      <c r="E209" s="45">
        <v>0</v>
      </c>
      <c r="F209" s="45">
        <v>0</v>
      </c>
      <c r="G209" s="23"/>
      <c r="H209" s="23"/>
      <c r="I209" s="23"/>
      <c r="J209" s="23"/>
    </row>
    <row r="210" spans="1:10" ht="15" customHeight="1" x14ac:dyDescent="0.25">
      <c r="A210" s="23"/>
      <c r="B210" s="27" t="s">
        <v>49</v>
      </c>
      <c r="C210" s="45">
        <v>0</v>
      </c>
      <c r="D210" s="45">
        <v>0</v>
      </c>
      <c r="E210" s="45">
        <v>0</v>
      </c>
      <c r="F210" s="45">
        <v>0</v>
      </c>
      <c r="G210" s="23"/>
      <c r="H210" s="23"/>
      <c r="I210" s="23"/>
      <c r="J210" s="23"/>
    </row>
    <row r="211" spans="1:10" ht="15" customHeight="1" x14ac:dyDescent="0.25">
      <c r="A211" s="23"/>
      <c r="B211" s="27" t="s">
        <v>50</v>
      </c>
      <c r="C211" s="45">
        <v>0</v>
      </c>
      <c r="D211" s="45">
        <v>0</v>
      </c>
      <c r="E211" s="45">
        <v>0</v>
      </c>
      <c r="F211" s="45">
        <v>0</v>
      </c>
      <c r="G211" s="23"/>
      <c r="H211" s="23"/>
      <c r="I211" s="23"/>
      <c r="J211" s="23"/>
    </row>
    <row r="212" spans="1:10" ht="15" customHeight="1" x14ac:dyDescent="0.25">
      <c r="A212" s="23"/>
      <c r="B212" s="27" t="s">
        <v>56</v>
      </c>
      <c r="C212" s="45">
        <v>0</v>
      </c>
      <c r="D212" s="45">
        <v>0</v>
      </c>
      <c r="E212" s="45">
        <v>0</v>
      </c>
      <c r="F212" s="45">
        <v>0</v>
      </c>
      <c r="G212" s="23"/>
      <c r="H212" s="23"/>
      <c r="I212" s="23"/>
      <c r="J212" s="23"/>
    </row>
    <row r="213" spans="1:10" ht="15" customHeight="1" x14ac:dyDescent="0.25">
      <c r="A213" s="23"/>
      <c r="B213" s="27" t="s">
        <v>49</v>
      </c>
      <c r="C213" s="45">
        <v>0</v>
      </c>
      <c r="D213" s="45">
        <v>0</v>
      </c>
      <c r="E213" s="45">
        <v>0</v>
      </c>
      <c r="F213" s="45">
        <v>0</v>
      </c>
      <c r="G213" s="23"/>
      <c r="H213" s="23"/>
      <c r="I213" s="23"/>
      <c r="J213" s="23"/>
    </row>
    <row r="214" spans="1:10" ht="15" customHeight="1" x14ac:dyDescent="0.25">
      <c r="A214" s="23"/>
      <c r="B214" s="27" t="s">
        <v>50</v>
      </c>
      <c r="C214" s="45">
        <v>0</v>
      </c>
      <c r="D214" s="45">
        <v>0</v>
      </c>
      <c r="E214" s="45">
        <v>0</v>
      </c>
      <c r="F214" s="45">
        <v>0</v>
      </c>
      <c r="G214" s="23"/>
      <c r="H214" s="23"/>
      <c r="I214" s="23"/>
      <c r="J214" s="23"/>
    </row>
    <row r="215" spans="1:10" ht="15" customHeight="1" x14ac:dyDescent="0.25">
      <c r="A215" s="23"/>
      <c r="B215" s="27" t="s">
        <v>57</v>
      </c>
      <c r="C215" s="45">
        <v>0</v>
      </c>
      <c r="D215" s="45">
        <v>0</v>
      </c>
      <c r="E215" s="45">
        <v>0</v>
      </c>
      <c r="F215" s="45">
        <v>0</v>
      </c>
      <c r="G215" s="23"/>
      <c r="H215" s="23"/>
      <c r="I215" s="23"/>
      <c r="J215" s="23"/>
    </row>
    <row r="216" spans="1:10" ht="15" customHeight="1" x14ac:dyDescent="0.25">
      <c r="A216" s="23"/>
      <c r="B216" s="27" t="s">
        <v>49</v>
      </c>
      <c r="C216" s="45">
        <v>0</v>
      </c>
      <c r="D216" s="45">
        <v>0</v>
      </c>
      <c r="E216" s="45">
        <v>0</v>
      </c>
      <c r="F216" s="45">
        <v>0</v>
      </c>
      <c r="G216" s="23"/>
      <c r="H216" s="23"/>
      <c r="I216" s="23"/>
      <c r="J216" s="23"/>
    </row>
    <row r="217" spans="1:10" ht="15" customHeight="1" x14ac:dyDescent="0.25">
      <c r="A217" s="23"/>
      <c r="B217" s="27" t="s">
        <v>58</v>
      </c>
      <c r="C217" s="45">
        <v>0</v>
      </c>
      <c r="D217" s="45">
        <v>0</v>
      </c>
      <c r="E217" s="45">
        <v>0</v>
      </c>
      <c r="F217" s="45">
        <v>0</v>
      </c>
      <c r="G217" s="23"/>
      <c r="H217" s="23"/>
      <c r="I217" s="23"/>
      <c r="J217" s="23"/>
    </row>
    <row r="218" spans="1:10" ht="15" customHeight="1" x14ac:dyDescent="0.25">
      <c r="A218" s="23"/>
      <c r="B218" s="27" t="s">
        <v>59</v>
      </c>
      <c r="C218" s="45">
        <v>0</v>
      </c>
      <c r="D218" s="45">
        <v>0</v>
      </c>
      <c r="E218" s="45">
        <v>0</v>
      </c>
      <c r="F218" s="45">
        <v>0</v>
      </c>
      <c r="G218" s="23"/>
      <c r="H218" s="23"/>
      <c r="I218" s="23"/>
      <c r="J218" s="23"/>
    </row>
    <row r="219" spans="1:10" ht="15" customHeight="1" x14ac:dyDescent="0.25">
      <c r="A219" s="23"/>
      <c r="B219" s="27" t="s">
        <v>60</v>
      </c>
      <c r="C219" s="45">
        <v>0</v>
      </c>
      <c r="D219" s="45">
        <v>0</v>
      </c>
      <c r="E219" s="45">
        <v>0</v>
      </c>
      <c r="F219" s="45">
        <v>0</v>
      </c>
      <c r="G219" s="23"/>
      <c r="H219" s="23"/>
      <c r="I219" s="23"/>
      <c r="J219" s="23"/>
    </row>
    <row r="220" spans="1:10" ht="15" customHeight="1" x14ac:dyDescent="0.25">
      <c r="A220" s="23"/>
      <c r="B220" s="27" t="s">
        <v>61</v>
      </c>
      <c r="C220" s="45">
        <v>0</v>
      </c>
      <c r="D220" s="45">
        <v>0</v>
      </c>
      <c r="E220" s="45">
        <v>0</v>
      </c>
      <c r="F220" s="45">
        <v>0</v>
      </c>
      <c r="G220" s="23"/>
      <c r="H220" s="23"/>
      <c r="I220" s="23"/>
      <c r="J220" s="23"/>
    </row>
    <row r="221" spans="1:10" ht="15" customHeight="1" x14ac:dyDescent="0.25">
      <c r="A221" s="23"/>
      <c r="B221" s="27" t="s">
        <v>62</v>
      </c>
      <c r="C221" s="45">
        <v>0</v>
      </c>
      <c r="D221" s="45">
        <v>2000000</v>
      </c>
      <c r="E221" s="45">
        <v>2000000</v>
      </c>
      <c r="F221" s="45">
        <v>2000000</v>
      </c>
      <c r="G221" s="23"/>
      <c r="H221" s="23"/>
      <c r="I221" s="23"/>
      <c r="J221" s="23"/>
    </row>
    <row r="222" spans="1:10" ht="15" customHeight="1" x14ac:dyDescent="0.25">
      <c r="A222" s="23"/>
      <c r="B222" s="27" t="s">
        <v>49</v>
      </c>
      <c r="C222" s="45">
        <v>0</v>
      </c>
      <c r="D222" s="45">
        <v>2000000</v>
      </c>
      <c r="E222" s="45">
        <v>2000000</v>
      </c>
      <c r="F222" s="45">
        <v>2000000</v>
      </c>
      <c r="G222" s="23"/>
      <c r="H222" s="23"/>
      <c r="I222" s="23"/>
      <c r="J222" s="23"/>
    </row>
    <row r="223" spans="1:10" ht="15" customHeight="1" x14ac:dyDescent="0.25">
      <c r="A223" s="23"/>
      <c r="B223" s="27" t="s">
        <v>58</v>
      </c>
      <c r="C223" s="45">
        <v>0</v>
      </c>
      <c r="D223" s="45">
        <v>0</v>
      </c>
      <c r="E223" s="45">
        <v>0</v>
      </c>
      <c r="F223" s="45">
        <v>0</v>
      </c>
      <c r="G223" s="23"/>
      <c r="H223" s="23"/>
      <c r="I223" s="23"/>
      <c r="J223" s="23"/>
    </row>
    <row r="224" spans="1:10" ht="15" customHeight="1" x14ac:dyDescent="0.25">
      <c r="A224" s="23"/>
      <c r="B224" s="27" t="s">
        <v>59</v>
      </c>
      <c r="C224" s="45">
        <v>0</v>
      </c>
      <c r="D224" s="45">
        <v>0</v>
      </c>
      <c r="E224" s="45">
        <v>0</v>
      </c>
      <c r="F224" s="45">
        <v>0</v>
      </c>
      <c r="G224" s="23"/>
      <c r="H224" s="23"/>
      <c r="I224" s="23"/>
      <c r="J224" s="23"/>
    </row>
    <row r="225" spans="1:10" ht="15" customHeight="1" x14ac:dyDescent="0.25">
      <c r="A225" s="23"/>
      <c r="B225" s="27" t="s">
        <v>60</v>
      </c>
      <c r="C225" s="45">
        <v>0</v>
      </c>
      <c r="D225" s="45">
        <v>0</v>
      </c>
      <c r="E225" s="45">
        <v>0</v>
      </c>
      <c r="F225" s="45">
        <v>0</v>
      </c>
      <c r="G225" s="23"/>
      <c r="H225" s="23"/>
      <c r="I225" s="23"/>
      <c r="J225" s="23"/>
    </row>
    <row r="226" spans="1:10" ht="15" customHeight="1" x14ac:dyDescent="0.25">
      <c r="A226" s="23"/>
      <c r="B226" s="27" t="s">
        <v>61</v>
      </c>
      <c r="C226" s="45">
        <v>0</v>
      </c>
      <c r="D226" s="45">
        <v>0</v>
      </c>
      <c r="E226" s="45">
        <v>0</v>
      </c>
      <c r="F226" s="45">
        <v>0</v>
      </c>
      <c r="G226" s="23"/>
      <c r="H226" s="23"/>
      <c r="I226" s="23"/>
      <c r="J226" s="23"/>
    </row>
    <row r="227" spans="1:10" ht="15" customHeight="1" x14ac:dyDescent="0.25">
      <c r="A227" s="23"/>
      <c r="B227" s="27" t="s">
        <v>63</v>
      </c>
      <c r="C227" s="45">
        <v>0</v>
      </c>
      <c r="D227" s="45">
        <v>0</v>
      </c>
      <c r="E227" s="45">
        <v>0</v>
      </c>
      <c r="F227" s="45">
        <v>0</v>
      </c>
      <c r="G227" s="23"/>
      <c r="H227" s="23"/>
      <c r="I227" s="23"/>
      <c r="J227" s="23"/>
    </row>
    <row r="228" spans="1:10" ht="15" customHeight="1" x14ac:dyDescent="0.25">
      <c r="A228" s="23"/>
      <c r="B228" s="27" t="s">
        <v>49</v>
      </c>
      <c r="C228" s="45">
        <v>0</v>
      </c>
      <c r="D228" s="45">
        <v>0</v>
      </c>
      <c r="E228" s="45">
        <v>0</v>
      </c>
      <c r="F228" s="45">
        <v>0</v>
      </c>
      <c r="G228" s="23"/>
      <c r="H228" s="23"/>
      <c r="I228" s="23"/>
      <c r="J228" s="23"/>
    </row>
    <row r="229" spans="1:10" ht="15" customHeight="1" x14ac:dyDescent="0.25">
      <c r="A229" s="23"/>
      <c r="B229" s="27" t="s">
        <v>58</v>
      </c>
      <c r="C229" s="45">
        <v>0</v>
      </c>
      <c r="D229" s="45">
        <v>0</v>
      </c>
      <c r="E229" s="45">
        <v>0</v>
      </c>
      <c r="F229" s="45">
        <v>0</v>
      </c>
      <c r="G229" s="23"/>
      <c r="H229" s="23"/>
      <c r="I229" s="23"/>
      <c r="J229" s="23"/>
    </row>
    <row r="230" spans="1:10" ht="15" customHeight="1" x14ac:dyDescent="0.25">
      <c r="A230" s="23"/>
      <c r="B230" s="27" t="s">
        <v>59</v>
      </c>
      <c r="C230" s="45">
        <v>0</v>
      </c>
      <c r="D230" s="45">
        <v>0</v>
      </c>
      <c r="E230" s="45">
        <v>0</v>
      </c>
      <c r="F230" s="45">
        <v>0</v>
      </c>
      <c r="G230" s="23"/>
      <c r="H230" s="23"/>
      <c r="I230" s="23"/>
      <c r="J230" s="23"/>
    </row>
    <row r="231" spans="1:10" ht="15" customHeight="1" x14ac:dyDescent="0.25">
      <c r="A231" s="23"/>
      <c r="B231" s="27" t="s">
        <v>60</v>
      </c>
      <c r="C231" s="45">
        <v>0</v>
      </c>
      <c r="D231" s="45">
        <v>0</v>
      </c>
      <c r="E231" s="45">
        <v>0</v>
      </c>
      <c r="F231" s="45">
        <v>0</v>
      </c>
      <c r="G231" s="23"/>
      <c r="H231" s="23"/>
      <c r="I231" s="23"/>
      <c r="J231" s="23"/>
    </row>
    <row r="232" spans="1:10" ht="15" customHeight="1" x14ac:dyDescent="0.25">
      <c r="A232" s="23"/>
      <c r="B232" s="27" t="s">
        <v>61</v>
      </c>
      <c r="C232" s="45">
        <v>0</v>
      </c>
      <c r="D232" s="45">
        <v>0</v>
      </c>
      <c r="E232" s="45">
        <v>0</v>
      </c>
      <c r="F232" s="45">
        <v>0</v>
      </c>
      <c r="G232" s="23"/>
      <c r="H232" s="23"/>
      <c r="I232" s="23"/>
      <c r="J232" s="23"/>
    </row>
    <row r="233" spans="1:10" ht="15" customHeight="1" x14ac:dyDescent="0.25">
      <c r="A233" s="23"/>
      <c r="B233" s="27" t="s">
        <v>64</v>
      </c>
      <c r="C233" s="45">
        <v>0</v>
      </c>
      <c r="D233" s="45">
        <v>0</v>
      </c>
      <c r="E233" s="45">
        <v>0</v>
      </c>
      <c r="F233" s="45">
        <v>0</v>
      </c>
      <c r="G233" s="23"/>
      <c r="H233" s="23"/>
      <c r="I233" s="23"/>
      <c r="J233" s="23"/>
    </row>
    <row r="234" spans="1:10" ht="15" customHeight="1" x14ac:dyDescent="0.25">
      <c r="A234" s="23"/>
      <c r="B234" s="27" t="s">
        <v>65</v>
      </c>
      <c r="C234" s="45">
        <v>0</v>
      </c>
      <c r="D234" s="45">
        <v>0</v>
      </c>
      <c r="E234" s="45">
        <v>0</v>
      </c>
      <c r="F234" s="45">
        <v>0</v>
      </c>
      <c r="G234" s="23"/>
      <c r="H234" s="23"/>
      <c r="I234" s="23"/>
      <c r="J234" s="23"/>
    </row>
    <row r="235" spans="1:10" ht="20.100000000000001" customHeight="1" x14ac:dyDescent="0.25">
      <c r="A235" s="23"/>
      <c r="B235" s="47" t="s">
        <v>18</v>
      </c>
      <c r="C235" s="23"/>
      <c r="D235" s="23"/>
      <c r="E235" s="23"/>
      <c r="F235" s="23"/>
      <c r="G235" s="23"/>
      <c r="H235" s="23"/>
      <c r="I235" s="23"/>
      <c r="J235" s="23"/>
    </row>
  </sheetData>
  <mergeCells count="27">
    <mergeCell ref="C6:F6"/>
    <mergeCell ref="B1:F1"/>
    <mergeCell ref="B2:F2"/>
    <mergeCell ref="C3:F3"/>
    <mergeCell ref="C4:F4"/>
    <mergeCell ref="C5:F5"/>
    <mergeCell ref="B78:F78"/>
    <mergeCell ref="C7:F7"/>
    <mergeCell ref="B8:F8"/>
    <mergeCell ref="B9:F9"/>
    <mergeCell ref="C10:F10"/>
    <mergeCell ref="C15:F15"/>
    <mergeCell ref="B20:F20"/>
    <mergeCell ref="C21:F21"/>
    <mergeCell ref="C22:F22"/>
    <mergeCell ref="C23:F23"/>
    <mergeCell ref="C24:F24"/>
    <mergeCell ref="B33:F33"/>
    <mergeCell ref="C137:F137"/>
    <mergeCell ref="C138:F138"/>
    <mergeCell ref="B147:F147"/>
    <mergeCell ref="C79:F79"/>
    <mergeCell ref="C80:F80"/>
    <mergeCell ref="C81:F81"/>
    <mergeCell ref="C82:F82"/>
    <mergeCell ref="B91:F91"/>
    <mergeCell ref="C136:F136"/>
  </mergeCells>
  <pageMargins left="0" right="0" top="0" bottom="0" header="0" footer="0"/>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176"/>
  <sheetViews>
    <sheetView view="pageBreakPreview" topLeftCell="A148" zoomScale="60" zoomScaleNormal="110" workbookViewId="0">
      <selection activeCell="A177" sqref="A177:XFD185"/>
    </sheetView>
  </sheetViews>
  <sheetFormatPr defaultRowHeight="15" x14ac:dyDescent="0.25"/>
  <cols>
    <col min="1" max="1" width="9.7109375" style="1351" customWidth="1"/>
    <col min="2" max="2" width="28.28515625" style="1351" customWidth="1"/>
    <col min="3" max="5" width="15.85546875" style="1351" customWidth="1"/>
    <col min="6" max="6" width="16.140625" style="1351" customWidth="1"/>
    <col min="7" max="7" width="6.7109375" style="1351" customWidth="1"/>
    <col min="8" max="8" width="18.28515625" style="1351" customWidth="1"/>
    <col min="9" max="9" width="10.7109375" style="1351" customWidth="1"/>
    <col min="10" max="10" width="17.42578125" style="1351" customWidth="1"/>
    <col min="11" max="16384" width="9.140625" style="1351"/>
  </cols>
  <sheetData>
    <row r="1" spans="1:10" ht="20.100000000000001" customHeight="1" x14ac:dyDescent="0.25">
      <c r="A1" s="1350"/>
      <c r="B1" s="1670" t="s">
        <v>0</v>
      </c>
      <c r="C1" s="1671"/>
      <c r="D1" s="1671"/>
      <c r="E1" s="1671"/>
      <c r="F1" s="1671"/>
      <c r="G1" s="1350"/>
      <c r="H1" s="1350"/>
      <c r="I1" s="1350"/>
      <c r="J1" s="1350"/>
    </row>
    <row r="2" spans="1:10" ht="24.95" customHeight="1" x14ac:dyDescent="0.25">
      <c r="A2" s="1350"/>
      <c r="B2" s="1672" t="s">
        <v>1</v>
      </c>
      <c r="C2" s="1673"/>
      <c r="D2" s="1673"/>
      <c r="E2" s="1673"/>
      <c r="F2" s="1673"/>
      <c r="G2" s="1350"/>
      <c r="H2" s="1350"/>
      <c r="I2" s="1350"/>
      <c r="J2" s="1350"/>
    </row>
    <row r="3" spans="1:10" ht="14.1" customHeight="1" x14ac:dyDescent="0.25">
      <c r="A3" s="1350"/>
      <c r="B3" s="1352" t="s">
        <v>2</v>
      </c>
      <c r="C3" s="1674" t="s">
        <v>2380</v>
      </c>
      <c r="D3" s="1675"/>
      <c r="E3" s="1675"/>
      <c r="F3" s="1675"/>
      <c r="G3" s="1350"/>
      <c r="H3" s="1350"/>
      <c r="I3" s="1350"/>
      <c r="J3" s="1350"/>
    </row>
    <row r="4" spans="1:10" ht="14.1" customHeight="1" x14ac:dyDescent="0.25">
      <c r="A4" s="1350"/>
      <c r="B4" s="1352" t="s">
        <v>4</v>
      </c>
      <c r="C4" s="1674" t="s">
        <v>127</v>
      </c>
      <c r="D4" s="1675"/>
      <c r="E4" s="1675"/>
      <c r="F4" s="1675"/>
      <c r="G4" s="1350"/>
      <c r="H4" s="1350"/>
      <c r="I4" s="1350"/>
      <c r="J4" s="1350"/>
    </row>
    <row r="5" spans="1:10" ht="14.1" customHeight="1" x14ac:dyDescent="0.25">
      <c r="A5" s="1350"/>
      <c r="B5" s="1352" t="s">
        <v>6</v>
      </c>
      <c r="C5" s="1674" t="s">
        <v>2381</v>
      </c>
      <c r="D5" s="1675"/>
      <c r="E5" s="1675"/>
      <c r="F5" s="1675"/>
      <c r="G5" s="1350"/>
      <c r="H5" s="1350"/>
      <c r="I5" s="1350"/>
      <c r="J5" s="1350"/>
    </row>
    <row r="6" spans="1:10" ht="14.1" customHeight="1" x14ac:dyDescent="0.25">
      <c r="A6" s="1350"/>
      <c r="B6" s="1352" t="s">
        <v>8</v>
      </c>
      <c r="C6" s="1674" t="s">
        <v>2382</v>
      </c>
      <c r="D6" s="1675"/>
      <c r="E6" s="1675"/>
      <c r="F6" s="1675"/>
      <c r="G6" s="1350"/>
      <c r="H6" s="1350"/>
      <c r="I6" s="1350"/>
      <c r="J6" s="1350"/>
    </row>
    <row r="7" spans="1:10" ht="14.1" customHeight="1" x14ac:dyDescent="0.25">
      <c r="A7" s="1350"/>
      <c r="B7" s="1352" t="s">
        <v>10</v>
      </c>
      <c r="C7" s="1676" t="s">
        <v>11</v>
      </c>
      <c r="D7" s="1677"/>
      <c r="E7" s="1677"/>
      <c r="F7" s="1677"/>
      <c r="G7" s="1350"/>
      <c r="H7" s="1350"/>
      <c r="I7" s="1350"/>
      <c r="J7" s="1350"/>
    </row>
    <row r="8" spans="1:10" ht="14.1" customHeight="1" x14ac:dyDescent="0.25">
      <c r="A8" s="1350"/>
      <c r="B8" s="1678" t="s">
        <v>12</v>
      </c>
      <c r="C8" s="1679"/>
      <c r="D8" s="1679"/>
      <c r="E8" s="1679"/>
      <c r="F8" s="1679"/>
      <c r="G8" s="1350"/>
      <c r="H8" s="1350"/>
      <c r="I8" s="1350"/>
      <c r="J8" s="1350"/>
    </row>
    <row r="9" spans="1:10" ht="30.95" customHeight="1" x14ac:dyDescent="0.25">
      <c r="A9" s="1350"/>
      <c r="B9" s="1680" t="s">
        <v>2383</v>
      </c>
      <c r="C9" s="1681"/>
      <c r="D9" s="1681"/>
      <c r="E9" s="1681"/>
      <c r="F9" s="1681"/>
      <c r="G9" s="1350"/>
      <c r="H9" s="1350"/>
      <c r="I9" s="1350"/>
      <c r="J9" s="1350"/>
    </row>
    <row r="10" spans="1:10" ht="57.95" customHeight="1" x14ac:dyDescent="0.25">
      <c r="A10" s="1350"/>
      <c r="B10" s="1353" t="s">
        <v>14</v>
      </c>
      <c r="C10" s="1682" t="s">
        <v>2384</v>
      </c>
      <c r="D10" s="1683"/>
      <c r="E10" s="1683"/>
      <c r="F10" s="1683"/>
      <c r="G10" s="1350"/>
      <c r="H10" s="1350"/>
      <c r="I10" s="1350"/>
      <c r="J10" s="1350"/>
    </row>
    <row r="11" spans="1:10" ht="27.95" customHeight="1" x14ac:dyDescent="0.25">
      <c r="A11" s="1350"/>
      <c r="B11" s="1354" t="s">
        <v>179</v>
      </c>
      <c r="C11" s="1355">
        <v>2023</v>
      </c>
      <c r="D11" s="1355">
        <v>2024</v>
      </c>
      <c r="E11" s="1355">
        <v>2025</v>
      </c>
      <c r="F11" s="1355">
        <v>2026</v>
      </c>
      <c r="G11" s="1350"/>
      <c r="H11" s="1350"/>
      <c r="I11" s="1350"/>
      <c r="J11" s="1350"/>
    </row>
    <row r="12" spans="1:10" ht="14.1" customHeight="1" x14ac:dyDescent="0.25">
      <c r="A12" s="1350"/>
      <c r="B12" s="1356"/>
      <c r="C12" s="1357" t="s">
        <v>22</v>
      </c>
      <c r="D12" s="1357" t="s">
        <v>23</v>
      </c>
      <c r="E12" s="1357" t="s">
        <v>23</v>
      </c>
      <c r="F12" s="1357" t="s">
        <v>23</v>
      </c>
      <c r="G12" s="1350"/>
      <c r="H12" s="1350"/>
      <c r="I12" s="1350"/>
      <c r="J12" s="1350"/>
    </row>
    <row r="13" spans="1:10" ht="20.100000000000001" customHeight="1" x14ac:dyDescent="0.25">
      <c r="A13" s="1350"/>
      <c r="B13" s="1354" t="s">
        <v>2385</v>
      </c>
      <c r="C13" s="1358" t="s">
        <v>1795</v>
      </c>
      <c r="D13" s="1358" t="s">
        <v>2117</v>
      </c>
      <c r="E13" s="1358" t="s">
        <v>2386</v>
      </c>
      <c r="F13" s="1358" t="s">
        <v>18</v>
      </c>
      <c r="G13" s="1350"/>
      <c r="H13" s="1350"/>
      <c r="I13" s="1350"/>
      <c r="J13" s="1350"/>
    </row>
    <row r="14" spans="1:10" ht="39.950000000000003" customHeight="1" x14ac:dyDescent="0.25">
      <c r="A14" s="1350"/>
      <c r="B14" s="1353" t="s">
        <v>16</v>
      </c>
      <c r="C14" s="1682" t="s">
        <v>2387</v>
      </c>
      <c r="D14" s="1683"/>
      <c r="E14" s="1683"/>
      <c r="F14" s="1683"/>
      <c r="G14" s="1350"/>
      <c r="H14" s="1350"/>
      <c r="I14" s="1350"/>
      <c r="J14" s="1350"/>
    </row>
    <row r="15" spans="1:10" ht="27.95" customHeight="1" x14ac:dyDescent="0.25">
      <c r="A15" s="1350"/>
      <c r="B15" s="1354" t="s">
        <v>184</v>
      </c>
      <c r="C15" s="1355">
        <v>2023</v>
      </c>
      <c r="D15" s="1355">
        <v>2024</v>
      </c>
      <c r="E15" s="1355">
        <v>2025</v>
      </c>
      <c r="F15" s="1355">
        <v>2026</v>
      </c>
      <c r="G15" s="1350"/>
      <c r="H15" s="1350"/>
      <c r="I15" s="1350"/>
      <c r="J15" s="1350"/>
    </row>
    <row r="16" spans="1:10" ht="14.1" customHeight="1" x14ac:dyDescent="0.25">
      <c r="A16" s="1350"/>
      <c r="B16" s="1356"/>
      <c r="C16" s="1357" t="s">
        <v>22</v>
      </c>
      <c r="D16" s="1357" t="s">
        <v>23</v>
      </c>
      <c r="E16" s="1357" t="s">
        <v>23</v>
      </c>
      <c r="F16" s="1357" t="s">
        <v>23</v>
      </c>
      <c r="G16" s="1350"/>
      <c r="H16" s="1350"/>
      <c r="I16" s="1350"/>
      <c r="J16" s="1350"/>
    </row>
    <row r="17" spans="1:10" ht="14.1" customHeight="1" x14ac:dyDescent="0.25">
      <c r="A17" s="1350"/>
      <c r="B17" s="1354" t="s">
        <v>2388</v>
      </c>
      <c r="C17" s="1358" t="s">
        <v>18</v>
      </c>
      <c r="D17" s="1358" t="s">
        <v>18</v>
      </c>
      <c r="E17" s="1358" t="s">
        <v>18</v>
      </c>
      <c r="F17" s="1358" t="s">
        <v>18</v>
      </c>
      <c r="G17" s="1350"/>
      <c r="H17" s="1350"/>
      <c r="I17" s="1350"/>
      <c r="J17" s="1350"/>
    </row>
    <row r="18" spans="1:10" ht="14.1" customHeight="1" x14ac:dyDescent="0.25">
      <c r="A18" s="1350"/>
      <c r="B18" s="1354" t="s">
        <v>2389</v>
      </c>
      <c r="C18" s="1358" t="s">
        <v>18</v>
      </c>
      <c r="D18" s="1358" t="s">
        <v>18</v>
      </c>
      <c r="E18" s="1358" t="s">
        <v>18</v>
      </c>
      <c r="F18" s="1358" t="s">
        <v>18</v>
      </c>
      <c r="G18" s="1350"/>
      <c r="H18" s="1350"/>
      <c r="I18" s="1350"/>
      <c r="J18" s="1350"/>
    </row>
    <row r="19" spans="1:10" ht="14.1" customHeight="1" x14ac:dyDescent="0.25">
      <c r="A19" s="1350"/>
      <c r="B19" s="1666" t="s">
        <v>27</v>
      </c>
      <c r="C19" s="1667"/>
      <c r="D19" s="1667"/>
      <c r="E19" s="1667"/>
      <c r="F19" s="1667"/>
      <c r="G19" s="1350"/>
      <c r="H19" s="1350"/>
      <c r="I19" s="1350"/>
      <c r="J19" s="1350"/>
    </row>
    <row r="20" spans="1:10" ht="14.1" customHeight="1" x14ac:dyDescent="0.25">
      <c r="A20" s="1350"/>
      <c r="B20" s="1359" t="s">
        <v>2390</v>
      </c>
      <c r="C20" s="1666" t="s">
        <v>2391</v>
      </c>
      <c r="D20" s="1667"/>
      <c r="E20" s="1667"/>
      <c r="F20" s="1667"/>
      <c r="G20" s="1350"/>
      <c r="H20" s="1350"/>
      <c r="I20" s="1350"/>
      <c r="J20" s="1350"/>
    </row>
    <row r="21" spans="1:10" ht="18" customHeight="1" x14ac:dyDescent="0.25">
      <c r="A21" s="1350"/>
      <c r="B21" s="1360" t="s">
        <v>19</v>
      </c>
      <c r="C21" s="1668" t="s">
        <v>2392</v>
      </c>
      <c r="D21" s="1669"/>
      <c r="E21" s="1669"/>
      <c r="F21" s="1669"/>
      <c r="G21" s="1350"/>
      <c r="H21" s="1350"/>
      <c r="I21" s="1350"/>
      <c r="J21" s="1350"/>
    </row>
    <row r="22" spans="1:10" ht="18" customHeight="1" x14ac:dyDescent="0.25">
      <c r="A22" s="1350"/>
      <c r="B22" s="1361" t="s">
        <v>20</v>
      </c>
      <c r="C22" s="1662" t="s">
        <v>2393</v>
      </c>
      <c r="D22" s="1663"/>
      <c r="E22" s="1663"/>
      <c r="F22" s="1663"/>
      <c r="G22" s="1350"/>
      <c r="H22" s="1350"/>
      <c r="I22" s="1350"/>
      <c r="J22" s="1350"/>
    </row>
    <row r="23" spans="1:10" ht="18" customHeight="1" x14ac:dyDescent="0.25">
      <c r="A23" s="1350"/>
      <c r="B23" s="1361" t="s">
        <v>21</v>
      </c>
      <c r="C23" s="1662" t="s">
        <v>2394</v>
      </c>
      <c r="D23" s="1663"/>
      <c r="E23" s="1663"/>
      <c r="F23" s="1663"/>
      <c r="G23" s="1350"/>
      <c r="H23" s="1350"/>
      <c r="I23" s="1350"/>
      <c r="J23" s="1350"/>
    </row>
    <row r="24" spans="1:10" ht="15" customHeight="1" x14ac:dyDescent="0.25">
      <c r="A24" s="1350"/>
      <c r="B24" s="1362"/>
      <c r="C24" s="1363">
        <v>2023</v>
      </c>
      <c r="D24" s="1363">
        <v>2024</v>
      </c>
      <c r="E24" s="1363">
        <v>2025</v>
      </c>
      <c r="F24" s="1363">
        <v>2026</v>
      </c>
      <c r="G24" s="1350"/>
      <c r="H24" s="1350"/>
      <c r="I24" s="1350"/>
      <c r="J24" s="1350"/>
    </row>
    <row r="25" spans="1:10" ht="15" customHeight="1" x14ac:dyDescent="0.25">
      <c r="A25" s="1350"/>
      <c r="B25" s="1364"/>
      <c r="C25" s="1365" t="s">
        <v>22</v>
      </c>
      <c r="D25" s="1365" t="s">
        <v>23</v>
      </c>
      <c r="E25" s="1365" t="s">
        <v>23</v>
      </c>
      <c r="F25" s="1365" t="s">
        <v>23</v>
      </c>
      <c r="G25" s="1350"/>
      <c r="H25" s="1350"/>
      <c r="I25" s="1350"/>
      <c r="J25" s="1350"/>
    </row>
    <row r="26" spans="1:10" ht="14.1" customHeight="1" x14ac:dyDescent="0.25">
      <c r="A26" s="1350"/>
      <c r="B26" s="1354" t="s">
        <v>33</v>
      </c>
      <c r="C26" s="1358" t="s">
        <v>2395</v>
      </c>
      <c r="D26" s="1358" t="s">
        <v>2395</v>
      </c>
      <c r="E26" s="1358" t="s">
        <v>2395</v>
      </c>
      <c r="F26" s="1358" t="s">
        <v>2395</v>
      </c>
      <c r="G26" s="1350"/>
      <c r="H26" s="1350"/>
      <c r="I26" s="1350"/>
      <c r="J26" s="1350"/>
    </row>
    <row r="27" spans="1:10" ht="14.1" customHeight="1" x14ac:dyDescent="0.25">
      <c r="A27" s="1350"/>
      <c r="B27" s="1354" t="s">
        <v>35</v>
      </c>
      <c r="C27" s="1358" t="s">
        <v>2396</v>
      </c>
      <c r="D27" s="1358" t="s">
        <v>2397</v>
      </c>
      <c r="E27" s="1358" t="s">
        <v>2397</v>
      </c>
      <c r="F27" s="1358" t="s">
        <v>2397</v>
      </c>
      <c r="G27" s="1350"/>
      <c r="H27" s="1350"/>
      <c r="I27" s="1350"/>
      <c r="J27" s="1350"/>
    </row>
    <row r="28" spans="1:10" ht="14.1" customHeight="1" x14ac:dyDescent="0.25">
      <c r="A28" s="1350"/>
      <c r="B28" s="1354" t="s">
        <v>40</v>
      </c>
      <c r="C28" s="1358" t="s">
        <v>2398</v>
      </c>
      <c r="D28" s="1358" t="s">
        <v>2399</v>
      </c>
      <c r="E28" s="1358" t="s">
        <v>2399</v>
      </c>
      <c r="F28" s="1358" t="s">
        <v>2399</v>
      </c>
      <c r="G28" s="1350"/>
      <c r="H28" s="1350"/>
      <c r="I28" s="1350"/>
      <c r="J28" s="1350"/>
    </row>
    <row r="29" spans="1:10" ht="14.1" customHeight="1" x14ac:dyDescent="0.25">
      <c r="A29" s="1350"/>
      <c r="B29" s="1354" t="s">
        <v>41</v>
      </c>
      <c r="C29" s="1358" t="s">
        <v>18</v>
      </c>
      <c r="D29" s="1358" t="s">
        <v>42</v>
      </c>
      <c r="E29" s="1358" t="s">
        <v>42</v>
      </c>
      <c r="F29" s="1358" t="s">
        <v>42</v>
      </c>
      <c r="G29" s="1350"/>
      <c r="H29" s="1350"/>
      <c r="I29" s="1350"/>
      <c r="J29" s="1350"/>
    </row>
    <row r="30" spans="1:10" ht="14.1" customHeight="1" x14ac:dyDescent="0.25">
      <c r="A30" s="1350"/>
      <c r="B30" s="1354" t="s">
        <v>43</v>
      </c>
      <c r="C30" s="1358" t="s">
        <v>18</v>
      </c>
      <c r="D30" s="1358" t="s">
        <v>2400</v>
      </c>
      <c r="E30" s="1358" t="s">
        <v>42</v>
      </c>
      <c r="F30" s="1358" t="s">
        <v>42</v>
      </c>
      <c r="G30" s="1350"/>
      <c r="H30" s="1350"/>
      <c r="I30" s="1350"/>
      <c r="J30" s="1350"/>
    </row>
    <row r="31" spans="1:10" ht="14.1" customHeight="1" x14ac:dyDescent="0.25">
      <c r="A31" s="1350"/>
      <c r="B31" s="1354" t="s">
        <v>47</v>
      </c>
      <c r="C31" s="1358" t="s">
        <v>18</v>
      </c>
      <c r="D31" s="1358" t="s">
        <v>2400</v>
      </c>
      <c r="E31" s="1358" t="s">
        <v>42</v>
      </c>
      <c r="F31" s="1358" t="s">
        <v>42</v>
      </c>
      <c r="G31" s="1350"/>
      <c r="H31" s="1350"/>
      <c r="I31" s="1350"/>
      <c r="J31" s="1350"/>
    </row>
    <row r="32" spans="1:10" ht="14.1" customHeight="1" x14ac:dyDescent="0.25">
      <c r="A32" s="1350"/>
      <c r="B32" s="1664" t="s">
        <v>24</v>
      </c>
      <c r="C32" s="1665"/>
      <c r="D32" s="1665"/>
      <c r="E32" s="1665"/>
      <c r="F32" s="1665"/>
      <c r="G32" s="1350"/>
      <c r="H32" s="1350"/>
      <c r="I32" s="1350"/>
      <c r="J32" s="1350"/>
    </row>
    <row r="33" spans="1:10" ht="14.1" customHeight="1" x14ac:dyDescent="0.25">
      <c r="A33" s="1350"/>
      <c r="B33" s="1362"/>
      <c r="C33" s="1363">
        <v>2023</v>
      </c>
      <c r="D33" s="1363">
        <v>2024</v>
      </c>
      <c r="E33" s="1363">
        <v>2025</v>
      </c>
      <c r="F33" s="1363">
        <v>2026</v>
      </c>
      <c r="G33" s="1350"/>
      <c r="H33" s="1350"/>
      <c r="I33" s="1350"/>
      <c r="J33" s="1350"/>
    </row>
    <row r="34" spans="1:10" ht="14.1" customHeight="1" x14ac:dyDescent="0.25">
      <c r="A34" s="1350"/>
      <c r="B34" s="1364"/>
      <c r="C34" s="1365" t="s">
        <v>22</v>
      </c>
      <c r="D34" s="1365" t="s">
        <v>23</v>
      </c>
      <c r="E34" s="1365" t="s">
        <v>23</v>
      </c>
      <c r="F34" s="1365" t="s">
        <v>23</v>
      </c>
      <c r="G34" s="1350"/>
      <c r="H34" s="1350"/>
      <c r="I34" s="1350"/>
      <c r="J34" s="1350"/>
    </row>
    <row r="35" spans="1:10" ht="14.1" customHeight="1" x14ac:dyDescent="0.25">
      <c r="A35" s="1350"/>
      <c r="B35" s="1366" t="s">
        <v>48</v>
      </c>
      <c r="C35" s="1367">
        <v>0</v>
      </c>
      <c r="D35" s="1367">
        <v>0</v>
      </c>
      <c r="E35" s="1367">
        <v>0</v>
      </c>
      <c r="F35" s="1367">
        <v>0</v>
      </c>
      <c r="G35" s="1350"/>
      <c r="H35" s="1350"/>
      <c r="I35" s="1350"/>
      <c r="J35" s="1350"/>
    </row>
    <row r="36" spans="1:10" ht="14.1" customHeight="1" x14ac:dyDescent="0.25">
      <c r="A36" s="1350"/>
      <c r="B36" s="1366" t="s">
        <v>49</v>
      </c>
      <c r="C36" s="1367">
        <v>0</v>
      </c>
      <c r="D36" s="1367">
        <v>0</v>
      </c>
      <c r="E36" s="1367">
        <v>0</v>
      </c>
      <c r="F36" s="1367">
        <v>0</v>
      </c>
      <c r="G36" s="1350"/>
      <c r="H36" s="1350"/>
      <c r="I36" s="1350"/>
      <c r="J36" s="1350"/>
    </row>
    <row r="37" spans="1:10" ht="14.1" customHeight="1" x14ac:dyDescent="0.25">
      <c r="A37" s="1350"/>
      <c r="B37" s="1366" t="s">
        <v>50</v>
      </c>
      <c r="C37" s="1367">
        <v>0</v>
      </c>
      <c r="D37" s="1367">
        <v>0</v>
      </c>
      <c r="E37" s="1367">
        <v>0</v>
      </c>
      <c r="F37" s="1367">
        <v>0</v>
      </c>
      <c r="G37" s="1350"/>
      <c r="H37" s="1350"/>
      <c r="I37" s="1350"/>
      <c r="J37" s="1350"/>
    </row>
    <row r="38" spans="1:10" ht="14.1" customHeight="1" x14ac:dyDescent="0.25">
      <c r="A38" s="1350"/>
      <c r="B38" s="1366" t="s">
        <v>51</v>
      </c>
      <c r="C38" s="1367">
        <v>0</v>
      </c>
      <c r="D38" s="1367">
        <v>0</v>
      </c>
      <c r="E38" s="1367">
        <v>0</v>
      </c>
      <c r="F38" s="1367">
        <v>0</v>
      </c>
      <c r="G38" s="1350"/>
      <c r="H38" s="1350"/>
      <c r="I38" s="1350"/>
      <c r="J38" s="1350"/>
    </row>
    <row r="39" spans="1:10" ht="14.1" customHeight="1" x14ac:dyDescent="0.25">
      <c r="A39" s="1350"/>
      <c r="B39" s="1366" t="s">
        <v>49</v>
      </c>
      <c r="C39" s="1367">
        <v>0</v>
      </c>
      <c r="D39" s="1367">
        <v>0</v>
      </c>
      <c r="E39" s="1367">
        <v>0</v>
      </c>
      <c r="F39" s="1367">
        <v>0</v>
      </c>
      <c r="G39" s="1350"/>
      <c r="H39" s="1350"/>
      <c r="I39" s="1350"/>
      <c r="J39" s="1350"/>
    </row>
    <row r="40" spans="1:10" ht="14.1" customHeight="1" x14ac:dyDescent="0.25">
      <c r="A40" s="1350"/>
      <c r="B40" s="1366" t="s">
        <v>50</v>
      </c>
      <c r="C40" s="1367">
        <v>0</v>
      </c>
      <c r="D40" s="1367">
        <v>0</v>
      </c>
      <c r="E40" s="1367">
        <v>0</v>
      </c>
      <c r="F40" s="1367">
        <v>0</v>
      </c>
      <c r="G40" s="1350"/>
      <c r="H40" s="1350"/>
      <c r="I40" s="1350"/>
      <c r="J40" s="1350"/>
    </row>
    <row r="41" spans="1:10" ht="14.1" customHeight="1" x14ac:dyDescent="0.25">
      <c r="A41" s="1350"/>
      <c r="B41" s="1366" t="s">
        <v>52</v>
      </c>
      <c r="C41" s="1367">
        <v>0</v>
      </c>
      <c r="D41" s="1367">
        <v>0</v>
      </c>
      <c r="E41" s="1367">
        <v>0</v>
      </c>
      <c r="F41" s="1367">
        <v>0</v>
      </c>
      <c r="G41" s="1350"/>
      <c r="H41" s="1350"/>
      <c r="I41" s="1350"/>
      <c r="J41" s="1350"/>
    </row>
    <row r="42" spans="1:10" ht="14.1" customHeight="1" x14ac:dyDescent="0.25">
      <c r="A42" s="1350"/>
      <c r="B42" s="1366" t="s">
        <v>49</v>
      </c>
      <c r="C42" s="1367">
        <v>0</v>
      </c>
      <c r="D42" s="1367">
        <v>0</v>
      </c>
      <c r="E42" s="1367">
        <v>0</v>
      </c>
      <c r="F42" s="1367">
        <v>0</v>
      </c>
      <c r="G42" s="1350"/>
      <c r="H42" s="1350"/>
      <c r="I42" s="1350"/>
      <c r="J42" s="1350"/>
    </row>
    <row r="43" spans="1:10" ht="14.1" customHeight="1" x14ac:dyDescent="0.25">
      <c r="A43" s="1350"/>
      <c r="B43" s="1366" t="s">
        <v>50</v>
      </c>
      <c r="C43" s="1367">
        <v>0</v>
      </c>
      <c r="D43" s="1367">
        <v>0</v>
      </c>
      <c r="E43" s="1367">
        <v>0</v>
      </c>
      <c r="F43" s="1367">
        <v>0</v>
      </c>
      <c r="G43" s="1350"/>
      <c r="H43" s="1350"/>
      <c r="I43" s="1350"/>
      <c r="J43" s="1350"/>
    </row>
    <row r="44" spans="1:10" ht="14.1" customHeight="1" x14ac:dyDescent="0.25">
      <c r="A44" s="1350"/>
      <c r="B44" s="1366" t="s">
        <v>53</v>
      </c>
      <c r="C44" s="1367">
        <v>0</v>
      </c>
      <c r="D44" s="1367">
        <v>0</v>
      </c>
      <c r="E44" s="1367">
        <v>0</v>
      </c>
      <c r="F44" s="1367">
        <v>0</v>
      </c>
      <c r="G44" s="1350"/>
      <c r="H44" s="1350"/>
      <c r="I44" s="1350"/>
      <c r="J44" s="1350"/>
    </row>
    <row r="45" spans="1:10" ht="14.1" customHeight="1" x14ac:dyDescent="0.25">
      <c r="A45" s="1350"/>
      <c r="B45" s="1366" t="s">
        <v>49</v>
      </c>
      <c r="C45" s="1367">
        <v>0</v>
      </c>
      <c r="D45" s="1367">
        <v>0</v>
      </c>
      <c r="E45" s="1367">
        <v>0</v>
      </c>
      <c r="F45" s="1367">
        <v>0</v>
      </c>
      <c r="G45" s="1350"/>
      <c r="H45" s="1350"/>
      <c r="I45" s="1350"/>
      <c r="J45" s="1350"/>
    </row>
    <row r="46" spans="1:10" ht="14.1" customHeight="1" x14ac:dyDescent="0.25">
      <c r="A46" s="1350"/>
      <c r="B46" s="1366" t="s">
        <v>50</v>
      </c>
      <c r="C46" s="1367">
        <v>0</v>
      </c>
      <c r="D46" s="1367">
        <v>0</v>
      </c>
      <c r="E46" s="1367">
        <v>0</v>
      </c>
      <c r="F46" s="1367">
        <v>0</v>
      </c>
      <c r="G46" s="1350"/>
      <c r="H46" s="1350"/>
      <c r="I46" s="1350"/>
      <c r="J46" s="1350"/>
    </row>
    <row r="47" spans="1:10" ht="14.1" customHeight="1" x14ac:dyDescent="0.25">
      <c r="A47" s="1350"/>
      <c r="B47" s="1366" t="s">
        <v>54</v>
      </c>
      <c r="C47" s="1367">
        <v>0</v>
      </c>
      <c r="D47" s="1367">
        <v>220000000</v>
      </c>
      <c r="E47" s="1367">
        <v>220000000</v>
      </c>
      <c r="F47" s="1367">
        <v>220000000</v>
      </c>
      <c r="G47" s="1350"/>
      <c r="H47" s="1350"/>
      <c r="I47" s="1350"/>
      <c r="J47" s="1350"/>
    </row>
    <row r="48" spans="1:10" ht="14.1" customHeight="1" x14ac:dyDescent="0.25">
      <c r="A48" s="1350"/>
      <c r="B48" s="1366" t="s">
        <v>49</v>
      </c>
      <c r="C48" s="1367">
        <v>0</v>
      </c>
      <c r="D48" s="1367">
        <v>220000000</v>
      </c>
      <c r="E48" s="1367">
        <v>220000000</v>
      </c>
      <c r="F48" s="1367">
        <v>220000000</v>
      </c>
      <c r="G48" s="1350"/>
      <c r="H48" s="1350"/>
      <c r="I48" s="1350"/>
      <c r="J48" s="1350"/>
    </row>
    <row r="49" spans="1:10" ht="14.1" customHeight="1" x14ac:dyDescent="0.25">
      <c r="A49" s="1350"/>
      <c r="B49" s="1366" t="s">
        <v>50</v>
      </c>
      <c r="C49" s="1367">
        <v>0</v>
      </c>
      <c r="D49" s="1367">
        <v>0</v>
      </c>
      <c r="E49" s="1367">
        <v>0</v>
      </c>
      <c r="F49" s="1367">
        <v>0</v>
      </c>
      <c r="G49" s="1350"/>
      <c r="H49" s="1350"/>
      <c r="I49" s="1350"/>
      <c r="J49" s="1350"/>
    </row>
    <row r="50" spans="1:10" ht="14.1" customHeight="1" x14ac:dyDescent="0.25">
      <c r="A50" s="1350"/>
      <c r="B50" s="1366" t="s">
        <v>55</v>
      </c>
      <c r="C50" s="1367">
        <v>0</v>
      </c>
      <c r="D50" s="1367">
        <v>0</v>
      </c>
      <c r="E50" s="1367">
        <v>0</v>
      </c>
      <c r="F50" s="1367">
        <v>0</v>
      </c>
      <c r="G50" s="1350"/>
      <c r="H50" s="1350"/>
      <c r="I50" s="1350"/>
      <c r="J50" s="1350"/>
    </row>
    <row r="51" spans="1:10" ht="14.1" customHeight="1" x14ac:dyDescent="0.25">
      <c r="A51" s="1350"/>
      <c r="B51" s="1366" t="s">
        <v>49</v>
      </c>
      <c r="C51" s="1367">
        <v>0</v>
      </c>
      <c r="D51" s="1367">
        <v>0</v>
      </c>
      <c r="E51" s="1367">
        <v>0</v>
      </c>
      <c r="F51" s="1367">
        <v>0</v>
      </c>
      <c r="G51" s="1350"/>
      <c r="H51" s="1350"/>
      <c r="I51" s="1350"/>
      <c r="J51" s="1350"/>
    </row>
    <row r="52" spans="1:10" ht="14.1" customHeight="1" x14ac:dyDescent="0.25">
      <c r="A52" s="1350"/>
      <c r="B52" s="1366" t="s">
        <v>50</v>
      </c>
      <c r="C52" s="1367">
        <v>0</v>
      </c>
      <c r="D52" s="1367">
        <v>0</v>
      </c>
      <c r="E52" s="1367">
        <v>0</v>
      </c>
      <c r="F52" s="1367">
        <v>0</v>
      </c>
      <c r="G52" s="1350"/>
      <c r="H52" s="1350"/>
      <c r="I52" s="1350"/>
      <c r="J52" s="1350"/>
    </row>
    <row r="53" spans="1:10" ht="14.1" customHeight="1" x14ac:dyDescent="0.25">
      <c r="A53" s="1350"/>
      <c r="B53" s="1366" t="s">
        <v>56</v>
      </c>
      <c r="C53" s="1367">
        <v>0</v>
      </c>
      <c r="D53" s="1367">
        <v>0</v>
      </c>
      <c r="E53" s="1367">
        <v>0</v>
      </c>
      <c r="F53" s="1367">
        <v>0</v>
      </c>
      <c r="G53" s="1350"/>
      <c r="H53" s="1350"/>
      <c r="I53" s="1350"/>
      <c r="J53" s="1350"/>
    </row>
    <row r="54" spans="1:10" ht="14.1" customHeight="1" x14ac:dyDescent="0.25">
      <c r="A54" s="1350"/>
      <c r="B54" s="1366" t="s">
        <v>49</v>
      </c>
      <c r="C54" s="1367">
        <v>0</v>
      </c>
      <c r="D54" s="1367">
        <v>0</v>
      </c>
      <c r="E54" s="1367">
        <v>0</v>
      </c>
      <c r="F54" s="1367">
        <v>0</v>
      </c>
      <c r="G54" s="1350"/>
      <c r="H54" s="1350"/>
      <c r="I54" s="1350"/>
      <c r="J54" s="1350"/>
    </row>
    <row r="55" spans="1:10" ht="14.1" customHeight="1" x14ac:dyDescent="0.25">
      <c r="A55" s="1350"/>
      <c r="B55" s="1366" t="s">
        <v>50</v>
      </c>
      <c r="C55" s="1367">
        <v>0</v>
      </c>
      <c r="D55" s="1367">
        <v>0</v>
      </c>
      <c r="E55" s="1367">
        <v>0</v>
      </c>
      <c r="F55" s="1367">
        <v>0</v>
      </c>
      <c r="G55" s="1350"/>
      <c r="H55" s="1350"/>
      <c r="I55" s="1350"/>
      <c r="J55" s="1350"/>
    </row>
    <row r="56" spans="1:10" ht="14.1" customHeight="1" x14ac:dyDescent="0.25">
      <c r="A56" s="1350"/>
      <c r="B56" s="1366" t="s">
        <v>57</v>
      </c>
      <c r="C56" s="1367">
        <v>0</v>
      </c>
      <c r="D56" s="1367">
        <v>0</v>
      </c>
      <c r="E56" s="1367">
        <v>0</v>
      </c>
      <c r="F56" s="1367">
        <v>0</v>
      </c>
      <c r="G56" s="1350"/>
      <c r="H56" s="1350"/>
      <c r="I56" s="1350"/>
      <c r="J56" s="1350"/>
    </row>
    <row r="57" spans="1:10" ht="14.1" customHeight="1" x14ac:dyDescent="0.25">
      <c r="A57" s="1350"/>
      <c r="B57" s="1366" t="s">
        <v>49</v>
      </c>
      <c r="C57" s="1367">
        <v>0</v>
      </c>
      <c r="D57" s="1367">
        <v>0</v>
      </c>
      <c r="E57" s="1367">
        <v>0</v>
      </c>
      <c r="F57" s="1367">
        <v>0</v>
      </c>
      <c r="G57" s="1350"/>
      <c r="H57" s="1350"/>
      <c r="I57" s="1350"/>
      <c r="J57" s="1350"/>
    </row>
    <row r="58" spans="1:10" ht="14.1" customHeight="1" x14ac:dyDescent="0.25">
      <c r="A58" s="1350"/>
      <c r="B58" s="1366" t="s">
        <v>58</v>
      </c>
      <c r="C58" s="1367">
        <v>0</v>
      </c>
      <c r="D58" s="1367">
        <v>0</v>
      </c>
      <c r="E58" s="1367">
        <v>0</v>
      </c>
      <c r="F58" s="1367">
        <v>0</v>
      </c>
      <c r="G58" s="1350"/>
      <c r="H58" s="1350"/>
      <c r="I58" s="1350"/>
      <c r="J58" s="1350"/>
    </row>
    <row r="59" spans="1:10" ht="14.1" customHeight="1" x14ac:dyDescent="0.25">
      <c r="A59" s="1350"/>
      <c r="B59" s="1366" t="s">
        <v>59</v>
      </c>
      <c r="C59" s="1367">
        <v>0</v>
      </c>
      <c r="D59" s="1367">
        <v>0</v>
      </c>
      <c r="E59" s="1367">
        <v>0</v>
      </c>
      <c r="F59" s="1367">
        <v>0</v>
      </c>
      <c r="G59" s="1350"/>
      <c r="H59" s="1350"/>
      <c r="I59" s="1350"/>
      <c r="J59" s="1350"/>
    </row>
    <row r="60" spans="1:10" ht="14.1" customHeight="1" x14ac:dyDescent="0.25">
      <c r="A60" s="1350"/>
      <c r="B60" s="1366" t="s">
        <v>60</v>
      </c>
      <c r="C60" s="1367">
        <v>0</v>
      </c>
      <c r="D60" s="1367">
        <v>0</v>
      </c>
      <c r="E60" s="1367">
        <v>0</v>
      </c>
      <c r="F60" s="1367">
        <v>0</v>
      </c>
      <c r="G60" s="1350"/>
      <c r="H60" s="1350"/>
      <c r="I60" s="1350"/>
      <c r="J60" s="1350"/>
    </row>
    <row r="61" spans="1:10" ht="14.1" customHeight="1" x14ac:dyDescent="0.25">
      <c r="A61" s="1350"/>
      <c r="B61" s="1366" t="s">
        <v>61</v>
      </c>
      <c r="C61" s="1367">
        <v>0</v>
      </c>
      <c r="D61" s="1367">
        <v>0</v>
      </c>
      <c r="E61" s="1367">
        <v>0</v>
      </c>
      <c r="F61" s="1367">
        <v>0</v>
      </c>
      <c r="G61" s="1350"/>
      <c r="H61" s="1350"/>
      <c r="I61" s="1350"/>
      <c r="J61" s="1350"/>
    </row>
    <row r="62" spans="1:10" ht="14.1" customHeight="1" x14ac:dyDescent="0.25">
      <c r="A62" s="1350"/>
      <c r="B62" s="1366" t="s">
        <v>62</v>
      </c>
      <c r="C62" s="1367">
        <v>0</v>
      </c>
      <c r="D62" s="1367">
        <v>0</v>
      </c>
      <c r="E62" s="1367">
        <v>0</v>
      </c>
      <c r="F62" s="1367">
        <v>0</v>
      </c>
      <c r="G62" s="1350"/>
      <c r="H62" s="1350"/>
      <c r="I62" s="1350"/>
      <c r="J62" s="1350"/>
    </row>
    <row r="63" spans="1:10" ht="14.1" customHeight="1" x14ac:dyDescent="0.25">
      <c r="A63" s="1350"/>
      <c r="B63" s="1366" t="s">
        <v>49</v>
      </c>
      <c r="C63" s="1367">
        <v>0</v>
      </c>
      <c r="D63" s="1367">
        <v>0</v>
      </c>
      <c r="E63" s="1367">
        <v>0</v>
      </c>
      <c r="F63" s="1367">
        <v>0</v>
      </c>
      <c r="G63" s="1350"/>
      <c r="H63" s="1350"/>
      <c r="I63" s="1350"/>
      <c r="J63" s="1350"/>
    </row>
    <row r="64" spans="1:10" ht="14.1" customHeight="1" x14ac:dyDescent="0.25">
      <c r="A64" s="1350"/>
      <c r="B64" s="1366" t="s">
        <v>58</v>
      </c>
      <c r="C64" s="1367">
        <v>0</v>
      </c>
      <c r="D64" s="1367">
        <v>0</v>
      </c>
      <c r="E64" s="1367">
        <v>0</v>
      </c>
      <c r="F64" s="1367">
        <v>0</v>
      </c>
      <c r="G64" s="1350"/>
      <c r="H64" s="1350"/>
      <c r="I64" s="1350"/>
      <c r="J64" s="1350"/>
    </row>
    <row r="65" spans="1:10" ht="14.1" customHeight="1" x14ac:dyDescent="0.25">
      <c r="A65" s="1350"/>
      <c r="B65" s="1366" t="s">
        <v>59</v>
      </c>
      <c r="C65" s="1367">
        <v>0</v>
      </c>
      <c r="D65" s="1367">
        <v>0</v>
      </c>
      <c r="E65" s="1367">
        <v>0</v>
      </c>
      <c r="F65" s="1367">
        <v>0</v>
      </c>
      <c r="G65" s="1350"/>
      <c r="H65" s="1350"/>
      <c r="I65" s="1350"/>
      <c r="J65" s="1350"/>
    </row>
    <row r="66" spans="1:10" ht="14.1" customHeight="1" x14ac:dyDescent="0.25">
      <c r="A66" s="1350"/>
      <c r="B66" s="1366" t="s">
        <v>60</v>
      </c>
      <c r="C66" s="1367">
        <v>0</v>
      </c>
      <c r="D66" s="1367">
        <v>0</v>
      </c>
      <c r="E66" s="1367">
        <v>0</v>
      </c>
      <c r="F66" s="1367">
        <v>0</v>
      </c>
      <c r="G66" s="1350"/>
      <c r="H66" s="1350"/>
      <c r="I66" s="1350"/>
      <c r="J66" s="1350"/>
    </row>
    <row r="67" spans="1:10" ht="14.1" customHeight="1" x14ac:dyDescent="0.25">
      <c r="A67" s="1350"/>
      <c r="B67" s="1366" t="s">
        <v>61</v>
      </c>
      <c r="C67" s="1367">
        <v>0</v>
      </c>
      <c r="D67" s="1367">
        <v>0</v>
      </c>
      <c r="E67" s="1367">
        <v>0</v>
      </c>
      <c r="F67" s="1367">
        <v>0</v>
      </c>
      <c r="G67" s="1350"/>
      <c r="H67" s="1350"/>
      <c r="I67" s="1350"/>
      <c r="J67" s="1350"/>
    </row>
    <row r="68" spans="1:10" ht="14.1" customHeight="1" x14ac:dyDescent="0.25">
      <c r="A68" s="1350"/>
      <c r="B68" s="1366" t="s">
        <v>63</v>
      </c>
      <c r="C68" s="1367">
        <v>0</v>
      </c>
      <c r="D68" s="1367">
        <v>0</v>
      </c>
      <c r="E68" s="1367">
        <v>0</v>
      </c>
      <c r="F68" s="1367">
        <v>0</v>
      </c>
      <c r="G68" s="1350"/>
      <c r="H68" s="1350"/>
      <c r="I68" s="1350"/>
      <c r="J68" s="1350"/>
    </row>
    <row r="69" spans="1:10" ht="14.1" customHeight="1" x14ac:dyDescent="0.25">
      <c r="A69" s="1350"/>
      <c r="B69" s="1366" t="s">
        <v>49</v>
      </c>
      <c r="C69" s="1367">
        <v>0</v>
      </c>
      <c r="D69" s="1367">
        <v>0</v>
      </c>
      <c r="E69" s="1367">
        <v>0</v>
      </c>
      <c r="F69" s="1367">
        <v>0</v>
      </c>
      <c r="G69" s="1350"/>
      <c r="H69" s="1350"/>
      <c r="I69" s="1350"/>
      <c r="J69" s="1350"/>
    </row>
    <row r="70" spans="1:10" ht="14.1" customHeight="1" x14ac:dyDescent="0.25">
      <c r="A70" s="1350"/>
      <c r="B70" s="1366" t="s">
        <v>58</v>
      </c>
      <c r="C70" s="1367">
        <v>0</v>
      </c>
      <c r="D70" s="1367">
        <v>0</v>
      </c>
      <c r="E70" s="1367">
        <v>0</v>
      </c>
      <c r="F70" s="1367">
        <v>0</v>
      </c>
      <c r="G70" s="1350"/>
      <c r="H70" s="1350"/>
      <c r="I70" s="1350"/>
      <c r="J70" s="1350"/>
    </row>
    <row r="71" spans="1:10" ht="14.1" customHeight="1" x14ac:dyDescent="0.25">
      <c r="A71" s="1350"/>
      <c r="B71" s="1366" t="s">
        <v>59</v>
      </c>
      <c r="C71" s="1367">
        <v>0</v>
      </c>
      <c r="D71" s="1367">
        <v>0</v>
      </c>
      <c r="E71" s="1367">
        <v>0</v>
      </c>
      <c r="F71" s="1367">
        <v>0</v>
      </c>
      <c r="G71" s="1350"/>
      <c r="H71" s="1350"/>
      <c r="I71" s="1350"/>
      <c r="J71" s="1350"/>
    </row>
    <row r="72" spans="1:10" ht="14.1" customHeight="1" x14ac:dyDescent="0.25">
      <c r="A72" s="1350"/>
      <c r="B72" s="1366" t="s">
        <v>60</v>
      </c>
      <c r="C72" s="1367">
        <v>0</v>
      </c>
      <c r="D72" s="1367">
        <v>0</v>
      </c>
      <c r="E72" s="1367">
        <v>0</v>
      </c>
      <c r="F72" s="1367">
        <v>0</v>
      </c>
      <c r="G72" s="1350"/>
      <c r="H72" s="1350"/>
      <c r="I72" s="1350"/>
      <c r="J72" s="1350"/>
    </row>
    <row r="73" spans="1:10" ht="14.1" customHeight="1" x14ac:dyDescent="0.25">
      <c r="A73" s="1350"/>
      <c r="B73" s="1366" t="s">
        <v>61</v>
      </c>
      <c r="C73" s="1367">
        <v>0</v>
      </c>
      <c r="D73" s="1367">
        <v>0</v>
      </c>
      <c r="E73" s="1367">
        <v>0</v>
      </c>
      <c r="F73" s="1367">
        <v>0</v>
      </c>
      <c r="G73" s="1350"/>
      <c r="H73" s="1350"/>
      <c r="I73" s="1350"/>
      <c r="J73" s="1350"/>
    </row>
    <row r="74" spans="1:10" ht="14.1" customHeight="1" x14ac:dyDescent="0.25">
      <c r="A74" s="1350"/>
      <c r="B74" s="1366" t="s">
        <v>64</v>
      </c>
      <c r="C74" s="1367">
        <v>0</v>
      </c>
      <c r="D74" s="1367">
        <v>0</v>
      </c>
      <c r="E74" s="1367">
        <v>0</v>
      </c>
      <c r="F74" s="1367">
        <v>0</v>
      </c>
      <c r="G74" s="1350"/>
      <c r="H74" s="1350"/>
      <c r="I74" s="1350"/>
      <c r="J74" s="1350"/>
    </row>
    <row r="75" spans="1:10" ht="14.1" customHeight="1" x14ac:dyDescent="0.25">
      <c r="A75" s="1350"/>
      <c r="B75" s="1366" t="s">
        <v>65</v>
      </c>
      <c r="C75" s="1367">
        <v>0</v>
      </c>
      <c r="D75" s="1367">
        <v>0</v>
      </c>
      <c r="E75" s="1367">
        <v>0</v>
      </c>
      <c r="F75" s="1367">
        <v>0</v>
      </c>
      <c r="G75" s="1350"/>
      <c r="H75" s="1350"/>
      <c r="I75" s="1350"/>
      <c r="J75" s="1350"/>
    </row>
    <row r="76" spans="1:10" ht="14.1" customHeight="1" x14ac:dyDescent="0.25">
      <c r="A76" s="1350"/>
      <c r="B76" s="1368" t="s">
        <v>25</v>
      </c>
      <c r="C76" s="1367">
        <v>0</v>
      </c>
      <c r="D76" s="1367">
        <v>220000000</v>
      </c>
      <c r="E76" s="1367">
        <v>220000000</v>
      </c>
      <c r="F76" s="1367">
        <v>220000000</v>
      </c>
      <c r="G76" s="1350"/>
      <c r="H76" s="1350"/>
      <c r="I76" s="1350"/>
      <c r="J76" s="1350"/>
    </row>
    <row r="77" spans="1:10" ht="27" customHeight="1" x14ac:dyDescent="0.25">
      <c r="A77" s="1350"/>
      <c r="B77" s="1360" t="s">
        <v>19</v>
      </c>
      <c r="C77" s="1668" t="s">
        <v>2401</v>
      </c>
      <c r="D77" s="1669"/>
      <c r="E77" s="1669"/>
      <c r="F77" s="1669"/>
      <c r="G77" s="1350"/>
      <c r="H77" s="1350"/>
      <c r="I77" s="1350"/>
      <c r="J77" s="1350"/>
    </row>
    <row r="78" spans="1:10" ht="27" customHeight="1" x14ac:dyDescent="0.25">
      <c r="A78" s="1350"/>
      <c r="B78" s="1361" t="s">
        <v>20</v>
      </c>
      <c r="C78" s="1662" t="s">
        <v>2402</v>
      </c>
      <c r="D78" s="1663"/>
      <c r="E78" s="1663"/>
      <c r="F78" s="1663"/>
      <c r="G78" s="1350"/>
      <c r="H78" s="1350"/>
      <c r="I78" s="1350"/>
      <c r="J78" s="1350"/>
    </row>
    <row r="79" spans="1:10" ht="27" customHeight="1" x14ac:dyDescent="0.25">
      <c r="A79" s="1350"/>
      <c r="B79" s="1361" t="s">
        <v>21</v>
      </c>
      <c r="C79" s="1662" t="s">
        <v>2394</v>
      </c>
      <c r="D79" s="1663"/>
      <c r="E79" s="1663"/>
      <c r="F79" s="1663"/>
      <c r="G79" s="1350"/>
      <c r="H79" s="1350"/>
      <c r="I79" s="1350"/>
      <c r="J79" s="1350"/>
    </row>
    <row r="80" spans="1:10" ht="15" customHeight="1" x14ac:dyDescent="0.25">
      <c r="A80" s="1350"/>
      <c r="B80" s="1362"/>
      <c r="C80" s="1363">
        <v>2023</v>
      </c>
      <c r="D80" s="1363">
        <v>2024</v>
      </c>
      <c r="E80" s="1363">
        <v>2025</v>
      </c>
      <c r="F80" s="1363">
        <v>2026</v>
      </c>
      <c r="G80" s="1350"/>
      <c r="H80" s="1350"/>
      <c r="I80" s="1350"/>
      <c r="J80" s="1350"/>
    </row>
    <row r="81" spans="1:10" ht="15" customHeight="1" x14ac:dyDescent="0.25">
      <c r="A81" s="1350"/>
      <c r="B81" s="1364"/>
      <c r="C81" s="1365" t="s">
        <v>22</v>
      </c>
      <c r="D81" s="1365" t="s">
        <v>23</v>
      </c>
      <c r="E81" s="1365" t="s">
        <v>23</v>
      </c>
      <c r="F81" s="1365" t="s">
        <v>23</v>
      </c>
      <c r="G81" s="1350"/>
      <c r="H81" s="1350"/>
      <c r="I81" s="1350"/>
      <c r="J81" s="1350"/>
    </row>
    <row r="82" spans="1:10" ht="14.1" customHeight="1" x14ac:dyDescent="0.25">
      <c r="A82" s="1350"/>
      <c r="B82" s="1354" t="s">
        <v>33</v>
      </c>
      <c r="C82" s="1358" t="s">
        <v>2403</v>
      </c>
      <c r="D82" s="1358" t="s">
        <v>2403</v>
      </c>
      <c r="E82" s="1358" t="s">
        <v>2403</v>
      </c>
      <c r="F82" s="1358" t="s">
        <v>2403</v>
      </c>
      <c r="G82" s="1350"/>
      <c r="H82" s="1350"/>
      <c r="I82" s="1350"/>
      <c r="J82" s="1350"/>
    </row>
    <row r="83" spans="1:10" ht="14.1" customHeight="1" x14ac:dyDescent="0.25">
      <c r="A83" s="1350"/>
      <c r="B83" s="1354" t="s">
        <v>35</v>
      </c>
      <c r="C83" s="1358" t="s">
        <v>2404</v>
      </c>
      <c r="D83" s="1358" t="s">
        <v>2405</v>
      </c>
      <c r="E83" s="1358" t="s">
        <v>2405</v>
      </c>
      <c r="F83" s="1358" t="s">
        <v>2405</v>
      </c>
      <c r="G83" s="1350"/>
      <c r="H83" s="1350"/>
      <c r="I83" s="1350"/>
      <c r="J83" s="1350"/>
    </row>
    <row r="84" spans="1:10" ht="14.1" customHeight="1" x14ac:dyDescent="0.25">
      <c r="A84" s="1350"/>
      <c r="B84" s="1354" t="s">
        <v>40</v>
      </c>
      <c r="C84" s="1358" t="s">
        <v>2406</v>
      </c>
      <c r="D84" s="1358" t="s">
        <v>2407</v>
      </c>
      <c r="E84" s="1358" t="s">
        <v>2407</v>
      </c>
      <c r="F84" s="1358" t="s">
        <v>2407</v>
      </c>
      <c r="G84" s="1350"/>
      <c r="H84" s="1350"/>
      <c r="I84" s="1350"/>
      <c r="J84" s="1350"/>
    </row>
    <row r="85" spans="1:10" ht="14.1" customHeight="1" x14ac:dyDescent="0.25">
      <c r="A85" s="1350"/>
      <c r="B85" s="1354" t="s">
        <v>41</v>
      </c>
      <c r="C85" s="1358" t="s">
        <v>18</v>
      </c>
      <c r="D85" s="1358" t="s">
        <v>42</v>
      </c>
      <c r="E85" s="1358" t="s">
        <v>42</v>
      </c>
      <c r="F85" s="1358" t="s">
        <v>42</v>
      </c>
      <c r="G85" s="1350"/>
      <c r="H85" s="1350"/>
      <c r="I85" s="1350"/>
      <c r="J85" s="1350"/>
    </row>
    <row r="86" spans="1:10" ht="14.1" customHeight="1" x14ac:dyDescent="0.25">
      <c r="A86" s="1350"/>
      <c r="B86" s="1354" t="s">
        <v>43</v>
      </c>
      <c r="C86" s="1358" t="s">
        <v>18</v>
      </c>
      <c r="D86" s="1358" t="s">
        <v>401</v>
      </c>
      <c r="E86" s="1358" t="s">
        <v>42</v>
      </c>
      <c r="F86" s="1358" t="s">
        <v>42</v>
      </c>
      <c r="G86" s="1350"/>
      <c r="H86" s="1350"/>
      <c r="I86" s="1350"/>
      <c r="J86" s="1350"/>
    </row>
    <row r="87" spans="1:10" ht="14.1" customHeight="1" x14ac:dyDescent="0.25">
      <c r="A87" s="1350"/>
      <c r="B87" s="1354" t="s">
        <v>47</v>
      </c>
      <c r="C87" s="1358" t="s">
        <v>18</v>
      </c>
      <c r="D87" s="1358" t="s">
        <v>401</v>
      </c>
      <c r="E87" s="1358" t="s">
        <v>42</v>
      </c>
      <c r="F87" s="1358" t="s">
        <v>42</v>
      </c>
      <c r="G87" s="1350"/>
      <c r="H87" s="1350"/>
      <c r="I87" s="1350"/>
      <c r="J87" s="1350"/>
    </row>
    <row r="88" spans="1:10" ht="14.1" customHeight="1" x14ac:dyDescent="0.25">
      <c r="A88" s="1350"/>
      <c r="B88" s="1664" t="s">
        <v>24</v>
      </c>
      <c r="C88" s="1665"/>
      <c r="D88" s="1665"/>
      <c r="E88" s="1665"/>
      <c r="F88" s="1665"/>
      <c r="G88" s="1350"/>
      <c r="H88" s="1350"/>
      <c r="I88" s="1350"/>
      <c r="J88" s="1350"/>
    </row>
    <row r="89" spans="1:10" ht="14.1" customHeight="1" x14ac:dyDescent="0.25">
      <c r="A89" s="1350"/>
      <c r="B89" s="1362"/>
      <c r="C89" s="1363">
        <v>2023</v>
      </c>
      <c r="D89" s="1363">
        <v>2024</v>
      </c>
      <c r="E89" s="1363">
        <v>2025</v>
      </c>
      <c r="F89" s="1363">
        <v>2026</v>
      </c>
      <c r="G89" s="1350"/>
      <c r="H89" s="1350"/>
      <c r="I89" s="1350"/>
      <c r="J89" s="1350"/>
    </row>
    <row r="90" spans="1:10" ht="14.1" customHeight="1" x14ac:dyDescent="0.25">
      <c r="A90" s="1350"/>
      <c r="B90" s="1364"/>
      <c r="C90" s="1365" t="s">
        <v>22</v>
      </c>
      <c r="D90" s="1365" t="s">
        <v>23</v>
      </c>
      <c r="E90" s="1365" t="s">
        <v>23</v>
      </c>
      <c r="F90" s="1365" t="s">
        <v>23</v>
      </c>
      <c r="G90" s="1350"/>
      <c r="H90" s="1350"/>
      <c r="I90" s="1350"/>
      <c r="J90" s="1350"/>
    </row>
    <row r="91" spans="1:10" ht="14.1" customHeight="1" x14ac:dyDescent="0.25">
      <c r="A91" s="1350"/>
      <c r="B91" s="1366" t="s">
        <v>48</v>
      </c>
      <c r="C91" s="1367">
        <v>0</v>
      </c>
      <c r="D91" s="1367">
        <v>0</v>
      </c>
      <c r="E91" s="1367">
        <v>0</v>
      </c>
      <c r="F91" s="1367">
        <v>0</v>
      </c>
      <c r="G91" s="1350"/>
      <c r="H91" s="1350"/>
      <c r="I91" s="1350"/>
      <c r="J91" s="1350"/>
    </row>
    <row r="92" spans="1:10" ht="14.1" customHeight="1" x14ac:dyDescent="0.25">
      <c r="A92" s="1350"/>
      <c r="B92" s="1366" t="s">
        <v>49</v>
      </c>
      <c r="C92" s="1367">
        <v>0</v>
      </c>
      <c r="D92" s="1367">
        <v>0</v>
      </c>
      <c r="E92" s="1367">
        <v>0</v>
      </c>
      <c r="F92" s="1367">
        <v>0</v>
      </c>
      <c r="G92" s="1350"/>
      <c r="H92" s="1350"/>
      <c r="I92" s="1350"/>
      <c r="J92" s="1350"/>
    </row>
    <row r="93" spans="1:10" ht="14.1" customHeight="1" x14ac:dyDescent="0.25">
      <c r="A93" s="1350"/>
      <c r="B93" s="1366" t="s">
        <v>50</v>
      </c>
      <c r="C93" s="1367">
        <v>0</v>
      </c>
      <c r="D93" s="1367">
        <v>0</v>
      </c>
      <c r="E93" s="1367">
        <v>0</v>
      </c>
      <c r="F93" s="1367">
        <v>0</v>
      </c>
      <c r="G93" s="1350"/>
      <c r="H93" s="1350"/>
      <c r="I93" s="1350"/>
      <c r="J93" s="1350"/>
    </row>
    <row r="94" spans="1:10" ht="14.1" customHeight="1" x14ac:dyDescent="0.25">
      <c r="A94" s="1350"/>
      <c r="B94" s="1366" t="s">
        <v>51</v>
      </c>
      <c r="C94" s="1367">
        <v>0</v>
      </c>
      <c r="D94" s="1367">
        <v>0</v>
      </c>
      <c r="E94" s="1367">
        <v>0</v>
      </c>
      <c r="F94" s="1367">
        <v>0</v>
      </c>
      <c r="G94" s="1350"/>
      <c r="H94" s="1350"/>
      <c r="I94" s="1350"/>
      <c r="J94" s="1350"/>
    </row>
    <row r="95" spans="1:10" ht="14.1" customHeight="1" x14ac:dyDescent="0.25">
      <c r="A95" s="1350"/>
      <c r="B95" s="1366" t="s">
        <v>49</v>
      </c>
      <c r="C95" s="1367">
        <v>0</v>
      </c>
      <c r="D95" s="1367">
        <v>0</v>
      </c>
      <c r="E95" s="1367">
        <v>0</v>
      </c>
      <c r="F95" s="1367">
        <v>0</v>
      </c>
      <c r="G95" s="1350"/>
      <c r="H95" s="1350"/>
      <c r="I95" s="1350"/>
      <c r="J95" s="1350"/>
    </row>
    <row r="96" spans="1:10" ht="14.1" customHeight="1" x14ac:dyDescent="0.25">
      <c r="A96" s="1350"/>
      <c r="B96" s="1366" t="s">
        <v>50</v>
      </c>
      <c r="C96" s="1367">
        <v>0</v>
      </c>
      <c r="D96" s="1367">
        <v>0</v>
      </c>
      <c r="E96" s="1367">
        <v>0</v>
      </c>
      <c r="F96" s="1367">
        <v>0</v>
      </c>
      <c r="G96" s="1350"/>
      <c r="H96" s="1350"/>
      <c r="I96" s="1350"/>
      <c r="J96" s="1350"/>
    </row>
    <row r="97" spans="1:10" ht="14.1" customHeight="1" x14ac:dyDescent="0.25">
      <c r="A97" s="1350"/>
      <c r="B97" s="1366" t="s">
        <v>52</v>
      </c>
      <c r="C97" s="1367">
        <v>0</v>
      </c>
      <c r="D97" s="1367">
        <v>0</v>
      </c>
      <c r="E97" s="1367">
        <v>0</v>
      </c>
      <c r="F97" s="1367">
        <v>0</v>
      </c>
      <c r="G97" s="1350"/>
      <c r="H97" s="1350"/>
      <c r="I97" s="1350"/>
      <c r="J97" s="1350"/>
    </row>
    <row r="98" spans="1:10" ht="14.1" customHeight="1" x14ac:dyDescent="0.25">
      <c r="A98" s="1350"/>
      <c r="B98" s="1366" t="s">
        <v>49</v>
      </c>
      <c r="C98" s="1367">
        <v>0</v>
      </c>
      <c r="D98" s="1367">
        <v>0</v>
      </c>
      <c r="E98" s="1367">
        <v>0</v>
      </c>
      <c r="F98" s="1367">
        <v>0</v>
      </c>
      <c r="G98" s="1350"/>
      <c r="H98" s="1350"/>
      <c r="I98" s="1350"/>
      <c r="J98" s="1350"/>
    </row>
    <row r="99" spans="1:10" ht="14.1" customHeight="1" x14ac:dyDescent="0.25">
      <c r="A99" s="1350"/>
      <c r="B99" s="1366" t="s">
        <v>50</v>
      </c>
      <c r="C99" s="1367">
        <v>0</v>
      </c>
      <c r="D99" s="1367">
        <v>0</v>
      </c>
      <c r="E99" s="1367">
        <v>0</v>
      </c>
      <c r="F99" s="1367">
        <v>0</v>
      </c>
      <c r="G99" s="1350"/>
      <c r="H99" s="1350"/>
      <c r="I99" s="1350"/>
      <c r="J99" s="1350"/>
    </row>
    <row r="100" spans="1:10" ht="14.1" customHeight="1" x14ac:dyDescent="0.25">
      <c r="A100" s="1350"/>
      <c r="B100" s="1366" t="s">
        <v>53</v>
      </c>
      <c r="C100" s="1367">
        <v>0</v>
      </c>
      <c r="D100" s="1367">
        <v>0</v>
      </c>
      <c r="E100" s="1367">
        <v>0</v>
      </c>
      <c r="F100" s="1367">
        <v>0</v>
      </c>
      <c r="G100" s="1350"/>
      <c r="H100" s="1350"/>
      <c r="I100" s="1350"/>
      <c r="J100" s="1350"/>
    </row>
    <row r="101" spans="1:10" ht="14.1" customHeight="1" x14ac:dyDescent="0.25">
      <c r="A101" s="1350"/>
      <c r="B101" s="1366" t="s">
        <v>49</v>
      </c>
      <c r="C101" s="1367">
        <v>0</v>
      </c>
      <c r="D101" s="1367">
        <v>0</v>
      </c>
      <c r="E101" s="1367">
        <v>0</v>
      </c>
      <c r="F101" s="1367">
        <v>0</v>
      </c>
      <c r="G101" s="1350"/>
      <c r="H101" s="1350"/>
      <c r="I101" s="1350"/>
      <c r="J101" s="1350"/>
    </row>
    <row r="102" spans="1:10" ht="14.1" customHeight="1" x14ac:dyDescent="0.25">
      <c r="A102" s="1350"/>
      <c r="B102" s="1366" t="s">
        <v>50</v>
      </c>
      <c r="C102" s="1367">
        <v>0</v>
      </c>
      <c r="D102" s="1367">
        <v>0</v>
      </c>
      <c r="E102" s="1367">
        <v>0</v>
      </c>
      <c r="F102" s="1367">
        <v>0</v>
      </c>
      <c r="G102" s="1350"/>
      <c r="H102" s="1350"/>
      <c r="I102" s="1350"/>
      <c r="J102" s="1350"/>
    </row>
    <row r="103" spans="1:10" ht="14.1" customHeight="1" x14ac:dyDescent="0.25">
      <c r="A103" s="1350"/>
      <c r="B103" s="1366" t="s">
        <v>54</v>
      </c>
      <c r="C103" s="1367">
        <v>0</v>
      </c>
      <c r="D103" s="1367">
        <v>20000000</v>
      </c>
      <c r="E103" s="1367">
        <v>20000000</v>
      </c>
      <c r="F103" s="1367">
        <v>20000000</v>
      </c>
      <c r="G103" s="1350"/>
      <c r="H103" s="1350"/>
      <c r="I103" s="1350"/>
      <c r="J103" s="1350"/>
    </row>
    <row r="104" spans="1:10" ht="14.1" customHeight="1" x14ac:dyDescent="0.25">
      <c r="A104" s="1350"/>
      <c r="B104" s="1366" t="s">
        <v>49</v>
      </c>
      <c r="C104" s="1367">
        <v>0</v>
      </c>
      <c r="D104" s="1367">
        <v>20000000</v>
      </c>
      <c r="E104" s="1367">
        <v>20000000</v>
      </c>
      <c r="F104" s="1367">
        <v>20000000</v>
      </c>
      <c r="G104" s="1350"/>
      <c r="H104" s="1350"/>
      <c r="I104" s="1350"/>
      <c r="J104" s="1350"/>
    </row>
    <row r="105" spans="1:10" ht="14.1" customHeight="1" x14ac:dyDescent="0.25">
      <c r="A105" s="1350"/>
      <c r="B105" s="1366" t="s">
        <v>50</v>
      </c>
      <c r="C105" s="1367">
        <v>0</v>
      </c>
      <c r="D105" s="1367">
        <v>0</v>
      </c>
      <c r="E105" s="1367">
        <v>0</v>
      </c>
      <c r="F105" s="1367">
        <v>0</v>
      </c>
      <c r="G105" s="1350"/>
      <c r="H105" s="1350"/>
      <c r="I105" s="1350"/>
      <c r="J105" s="1350"/>
    </row>
    <row r="106" spans="1:10" ht="14.1" customHeight="1" x14ac:dyDescent="0.25">
      <c r="A106" s="1350"/>
      <c r="B106" s="1366" t="s">
        <v>55</v>
      </c>
      <c r="C106" s="1367">
        <v>0</v>
      </c>
      <c r="D106" s="1367">
        <v>0</v>
      </c>
      <c r="E106" s="1367">
        <v>0</v>
      </c>
      <c r="F106" s="1367">
        <v>0</v>
      </c>
      <c r="G106" s="1350"/>
      <c r="H106" s="1350"/>
      <c r="I106" s="1350"/>
      <c r="J106" s="1350"/>
    </row>
    <row r="107" spans="1:10" ht="14.1" customHeight="1" x14ac:dyDescent="0.25">
      <c r="A107" s="1350"/>
      <c r="B107" s="1366" t="s">
        <v>49</v>
      </c>
      <c r="C107" s="1367">
        <v>0</v>
      </c>
      <c r="D107" s="1367">
        <v>0</v>
      </c>
      <c r="E107" s="1367">
        <v>0</v>
      </c>
      <c r="F107" s="1367">
        <v>0</v>
      </c>
      <c r="G107" s="1350"/>
      <c r="H107" s="1350"/>
      <c r="I107" s="1350"/>
      <c r="J107" s="1350"/>
    </row>
    <row r="108" spans="1:10" ht="14.1" customHeight="1" x14ac:dyDescent="0.25">
      <c r="A108" s="1350"/>
      <c r="B108" s="1366" t="s">
        <v>50</v>
      </c>
      <c r="C108" s="1367">
        <v>0</v>
      </c>
      <c r="D108" s="1367">
        <v>0</v>
      </c>
      <c r="E108" s="1367">
        <v>0</v>
      </c>
      <c r="F108" s="1367">
        <v>0</v>
      </c>
      <c r="G108" s="1350"/>
      <c r="H108" s="1350"/>
      <c r="I108" s="1350"/>
      <c r="J108" s="1350"/>
    </row>
    <row r="109" spans="1:10" ht="14.1" customHeight="1" x14ac:dyDescent="0.25">
      <c r="A109" s="1350"/>
      <c r="B109" s="1366" t="s">
        <v>56</v>
      </c>
      <c r="C109" s="1367">
        <v>0</v>
      </c>
      <c r="D109" s="1367">
        <v>0</v>
      </c>
      <c r="E109" s="1367">
        <v>0</v>
      </c>
      <c r="F109" s="1367">
        <v>0</v>
      </c>
      <c r="G109" s="1350"/>
      <c r="H109" s="1350"/>
      <c r="I109" s="1350"/>
      <c r="J109" s="1350"/>
    </row>
    <row r="110" spans="1:10" ht="14.1" customHeight="1" x14ac:dyDescent="0.25">
      <c r="A110" s="1350"/>
      <c r="B110" s="1366" t="s">
        <v>49</v>
      </c>
      <c r="C110" s="1367">
        <v>0</v>
      </c>
      <c r="D110" s="1367">
        <v>0</v>
      </c>
      <c r="E110" s="1367">
        <v>0</v>
      </c>
      <c r="F110" s="1367">
        <v>0</v>
      </c>
      <c r="G110" s="1350"/>
      <c r="H110" s="1350"/>
      <c r="I110" s="1350"/>
      <c r="J110" s="1350"/>
    </row>
    <row r="111" spans="1:10" ht="14.1" customHeight="1" x14ac:dyDescent="0.25">
      <c r="A111" s="1350"/>
      <c r="B111" s="1366" t="s">
        <v>50</v>
      </c>
      <c r="C111" s="1367">
        <v>0</v>
      </c>
      <c r="D111" s="1367">
        <v>0</v>
      </c>
      <c r="E111" s="1367">
        <v>0</v>
      </c>
      <c r="F111" s="1367">
        <v>0</v>
      </c>
      <c r="G111" s="1350"/>
      <c r="H111" s="1350"/>
      <c r="I111" s="1350"/>
      <c r="J111" s="1350"/>
    </row>
    <row r="112" spans="1:10" ht="14.1" customHeight="1" x14ac:dyDescent="0.25">
      <c r="A112" s="1350"/>
      <c r="B112" s="1366" t="s">
        <v>57</v>
      </c>
      <c r="C112" s="1367">
        <v>0</v>
      </c>
      <c r="D112" s="1367">
        <v>0</v>
      </c>
      <c r="E112" s="1367">
        <v>0</v>
      </c>
      <c r="F112" s="1367">
        <v>0</v>
      </c>
      <c r="G112" s="1350"/>
      <c r="H112" s="1350"/>
      <c r="I112" s="1350"/>
      <c r="J112" s="1350"/>
    </row>
    <row r="113" spans="1:10" ht="14.1" customHeight="1" x14ac:dyDescent="0.25">
      <c r="A113" s="1350"/>
      <c r="B113" s="1366" t="s">
        <v>49</v>
      </c>
      <c r="C113" s="1367">
        <v>0</v>
      </c>
      <c r="D113" s="1367">
        <v>0</v>
      </c>
      <c r="E113" s="1367">
        <v>0</v>
      </c>
      <c r="F113" s="1367">
        <v>0</v>
      </c>
      <c r="G113" s="1350"/>
      <c r="H113" s="1350"/>
      <c r="I113" s="1350"/>
      <c r="J113" s="1350"/>
    </row>
    <row r="114" spans="1:10" ht="14.1" customHeight="1" x14ac:dyDescent="0.25">
      <c r="A114" s="1350"/>
      <c r="B114" s="1366" t="s">
        <v>58</v>
      </c>
      <c r="C114" s="1367">
        <v>0</v>
      </c>
      <c r="D114" s="1367">
        <v>0</v>
      </c>
      <c r="E114" s="1367">
        <v>0</v>
      </c>
      <c r="F114" s="1367">
        <v>0</v>
      </c>
      <c r="G114" s="1350"/>
      <c r="H114" s="1350"/>
      <c r="I114" s="1350"/>
      <c r="J114" s="1350"/>
    </row>
    <row r="115" spans="1:10" ht="14.1" customHeight="1" x14ac:dyDescent="0.25">
      <c r="A115" s="1350"/>
      <c r="B115" s="1366" t="s">
        <v>59</v>
      </c>
      <c r="C115" s="1367">
        <v>0</v>
      </c>
      <c r="D115" s="1367">
        <v>0</v>
      </c>
      <c r="E115" s="1367">
        <v>0</v>
      </c>
      <c r="F115" s="1367">
        <v>0</v>
      </c>
      <c r="G115" s="1350"/>
      <c r="H115" s="1350"/>
      <c r="I115" s="1350"/>
      <c r="J115" s="1350"/>
    </row>
    <row r="116" spans="1:10" ht="14.1" customHeight="1" x14ac:dyDescent="0.25">
      <c r="A116" s="1350"/>
      <c r="B116" s="1366" t="s">
        <v>60</v>
      </c>
      <c r="C116" s="1367">
        <v>0</v>
      </c>
      <c r="D116" s="1367">
        <v>0</v>
      </c>
      <c r="E116" s="1367">
        <v>0</v>
      </c>
      <c r="F116" s="1367">
        <v>0</v>
      </c>
      <c r="G116" s="1350"/>
      <c r="H116" s="1350"/>
      <c r="I116" s="1350"/>
      <c r="J116" s="1350"/>
    </row>
    <row r="117" spans="1:10" ht="14.1" customHeight="1" x14ac:dyDescent="0.25">
      <c r="A117" s="1350"/>
      <c r="B117" s="1366" t="s">
        <v>61</v>
      </c>
      <c r="C117" s="1367">
        <v>0</v>
      </c>
      <c r="D117" s="1367">
        <v>0</v>
      </c>
      <c r="E117" s="1367">
        <v>0</v>
      </c>
      <c r="F117" s="1367">
        <v>0</v>
      </c>
      <c r="G117" s="1350"/>
      <c r="H117" s="1350"/>
      <c r="I117" s="1350"/>
      <c r="J117" s="1350"/>
    </row>
    <row r="118" spans="1:10" ht="14.1" customHeight="1" x14ac:dyDescent="0.25">
      <c r="A118" s="1350"/>
      <c r="B118" s="1366" t="s">
        <v>62</v>
      </c>
      <c r="C118" s="1367">
        <v>0</v>
      </c>
      <c r="D118" s="1367">
        <v>0</v>
      </c>
      <c r="E118" s="1367">
        <v>0</v>
      </c>
      <c r="F118" s="1367">
        <v>0</v>
      </c>
      <c r="G118" s="1350"/>
      <c r="H118" s="1350"/>
      <c r="I118" s="1350"/>
      <c r="J118" s="1350"/>
    </row>
    <row r="119" spans="1:10" ht="14.1" customHeight="1" x14ac:dyDescent="0.25">
      <c r="A119" s="1350"/>
      <c r="B119" s="1366" t="s">
        <v>49</v>
      </c>
      <c r="C119" s="1367">
        <v>0</v>
      </c>
      <c r="D119" s="1367">
        <v>0</v>
      </c>
      <c r="E119" s="1367">
        <v>0</v>
      </c>
      <c r="F119" s="1367">
        <v>0</v>
      </c>
      <c r="G119" s="1350"/>
      <c r="H119" s="1350"/>
      <c r="I119" s="1350"/>
      <c r="J119" s="1350"/>
    </row>
    <row r="120" spans="1:10" ht="14.1" customHeight="1" x14ac:dyDescent="0.25">
      <c r="A120" s="1350"/>
      <c r="B120" s="1366" t="s">
        <v>58</v>
      </c>
      <c r="C120" s="1367">
        <v>0</v>
      </c>
      <c r="D120" s="1367">
        <v>0</v>
      </c>
      <c r="E120" s="1367">
        <v>0</v>
      </c>
      <c r="F120" s="1367">
        <v>0</v>
      </c>
      <c r="G120" s="1350"/>
      <c r="H120" s="1350"/>
      <c r="I120" s="1350"/>
      <c r="J120" s="1350"/>
    </row>
    <row r="121" spans="1:10" ht="14.1" customHeight="1" x14ac:dyDescent="0.25">
      <c r="A121" s="1350"/>
      <c r="B121" s="1366" t="s">
        <v>59</v>
      </c>
      <c r="C121" s="1367">
        <v>0</v>
      </c>
      <c r="D121" s="1367">
        <v>0</v>
      </c>
      <c r="E121" s="1367">
        <v>0</v>
      </c>
      <c r="F121" s="1367">
        <v>0</v>
      </c>
      <c r="G121" s="1350"/>
      <c r="H121" s="1350"/>
      <c r="I121" s="1350"/>
      <c r="J121" s="1350"/>
    </row>
    <row r="122" spans="1:10" ht="14.1" customHeight="1" x14ac:dyDescent="0.25">
      <c r="A122" s="1350"/>
      <c r="B122" s="1366" t="s">
        <v>60</v>
      </c>
      <c r="C122" s="1367">
        <v>0</v>
      </c>
      <c r="D122" s="1367">
        <v>0</v>
      </c>
      <c r="E122" s="1367">
        <v>0</v>
      </c>
      <c r="F122" s="1367">
        <v>0</v>
      </c>
      <c r="G122" s="1350"/>
      <c r="H122" s="1350"/>
      <c r="I122" s="1350"/>
      <c r="J122" s="1350"/>
    </row>
    <row r="123" spans="1:10" ht="14.1" customHeight="1" x14ac:dyDescent="0.25">
      <c r="A123" s="1350"/>
      <c r="B123" s="1366" t="s">
        <v>61</v>
      </c>
      <c r="C123" s="1367">
        <v>0</v>
      </c>
      <c r="D123" s="1367">
        <v>0</v>
      </c>
      <c r="E123" s="1367">
        <v>0</v>
      </c>
      <c r="F123" s="1367">
        <v>0</v>
      </c>
      <c r="G123" s="1350"/>
      <c r="H123" s="1350"/>
      <c r="I123" s="1350"/>
      <c r="J123" s="1350"/>
    </row>
    <row r="124" spans="1:10" ht="14.1" customHeight="1" x14ac:dyDescent="0.25">
      <c r="A124" s="1350"/>
      <c r="B124" s="1366" t="s">
        <v>63</v>
      </c>
      <c r="C124" s="1367">
        <v>0</v>
      </c>
      <c r="D124" s="1367">
        <v>0</v>
      </c>
      <c r="E124" s="1367">
        <v>0</v>
      </c>
      <c r="F124" s="1367">
        <v>0</v>
      </c>
      <c r="G124" s="1350"/>
      <c r="H124" s="1350"/>
      <c r="I124" s="1350"/>
      <c r="J124" s="1350"/>
    </row>
    <row r="125" spans="1:10" ht="14.1" customHeight="1" x14ac:dyDescent="0.25">
      <c r="A125" s="1350"/>
      <c r="B125" s="1366" t="s">
        <v>49</v>
      </c>
      <c r="C125" s="1367">
        <v>0</v>
      </c>
      <c r="D125" s="1367">
        <v>0</v>
      </c>
      <c r="E125" s="1367">
        <v>0</v>
      </c>
      <c r="F125" s="1367">
        <v>0</v>
      </c>
      <c r="G125" s="1350"/>
      <c r="H125" s="1350"/>
      <c r="I125" s="1350"/>
      <c r="J125" s="1350"/>
    </row>
    <row r="126" spans="1:10" ht="14.1" customHeight="1" x14ac:dyDescent="0.25">
      <c r="A126" s="1350"/>
      <c r="B126" s="1366" t="s">
        <v>58</v>
      </c>
      <c r="C126" s="1367">
        <v>0</v>
      </c>
      <c r="D126" s="1367">
        <v>0</v>
      </c>
      <c r="E126" s="1367">
        <v>0</v>
      </c>
      <c r="F126" s="1367">
        <v>0</v>
      </c>
      <c r="G126" s="1350"/>
      <c r="H126" s="1350"/>
      <c r="I126" s="1350"/>
      <c r="J126" s="1350"/>
    </row>
    <row r="127" spans="1:10" ht="14.1" customHeight="1" x14ac:dyDescent="0.25">
      <c r="A127" s="1350"/>
      <c r="B127" s="1366" t="s">
        <v>59</v>
      </c>
      <c r="C127" s="1367">
        <v>0</v>
      </c>
      <c r="D127" s="1367">
        <v>0</v>
      </c>
      <c r="E127" s="1367">
        <v>0</v>
      </c>
      <c r="F127" s="1367">
        <v>0</v>
      </c>
      <c r="G127" s="1350"/>
      <c r="H127" s="1350"/>
      <c r="I127" s="1350"/>
      <c r="J127" s="1350"/>
    </row>
    <row r="128" spans="1:10" ht="14.1" customHeight="1" x14ac:dyDescent="0.25">
      <c r="A128" s="1350"/>
      <c r="B128" s="1366" t="s">
        <v>60</v>
      </c>
      <c r="C128" s="1367">
        <v>0</v>
      </c>
      <c r="D128" s="1367">
        <v>0</v>
      </c>
      <c r="E128" s="1367">
        <v>0</v>
      </c>
      <c r="F128" s="1367">
        <v>0</v>
      </c>
      <c r="G128" s="1350"/>
      <c r="H128" s="1350"/>
      <c r="I128" s="1350"/>
      <c r="J128" s="1350"/>
    </row>
    <row r="129" spans="1:10" ht="14.1" customHeight="1" x14ac:dyDescent="0.25">
      <c r="A129" s="1350"/>
      <c r="B129" s="1366" t="s">
        <v>61</v>
      </c>
      <c r="C129" s="1367">
        <v>0</v>
      </c>
      <c r="D129" s="1367">
        <v>0</v>
      </c>
      <c r="E129" s="1367">
        <v>0</v>
      </c>
      <c r="F129" s="1367">
        <v>0</v>
      </c>
      <c r="G129" s="1350"/>
      <c r="H129" s="1350"/>
      <c r="I129" s="1350"/>
      <c r="J129" s="1350"/>
    </row>
    <row r="130" spans="1:10" ht="14.1" customHeight="1" x14ac:dyDescent="0.25">
      <c r="A130" s="1350"/>
      <c r="B130" s="1366" t="s">
        <v>64</v>
      </c>
      <c r="C130" s="1367">
        <v>0</v>
      </c>
      <c r="D130" s="1367">
        <v>0</v>
      </c>
      <c r="E130" s="1367">
        <v>0</v>
      </c>
      <c r="F130" s="1367">
        <v>0</v>
      </c>
      <c r="G130" s="1350"/>
      <c r="H130" s="1350"/>
      <c r="I130" s="1350"/>
      <c r="J130" s="1350"/>
    </row>
    <row r="131" spans="1:10" ht="14.1" customHeight="1" x14ac:dyDescent="0.25">
      <c r="A131" s="1350"/>
      <c r="B131" s="1366" t="s">
        <v>65</v>
      </c>
      <c r="C131" s="1367">
        <v>0</v>
      </c>
      <c r="D131" s="1367">
        <v>0</v>
      </c>
      <c r="E131" s="1367">
        <v>0</v>
      </c>
      <c r="F131" s="1367">
        <v>0</v>
      </c>
      <c r="G131" s="1350"/>
      <c r="H131" s="1350"/>
      <c r="I131" s="1350"/>
      <c r="J131" s="1350"/>
    </row>
    <row r="132" spans="1:10" ht="14.1" customHeight="1" x14ac:dyDescent="0.25">
      <c r="A132" s="1350"/>
      <c r="B132" s="1368" t="s">
        <v>25</v>
      </c>
      <c r="C132" s="1367">
        <v>0</v>
      </c>
      <c r="D132" s="1367">
        <v>20000000</v>
      </c>
      <c r="E132" s="1367">
        <v>20000000</v>
      </c>
      <c r="F132" s="1367">
        <v>20000000</v>
      </c>
      <c r="G132" s="1350"/>
      <c r="H132" s="1350"/>
      <c r="I132" s="1350"/>
      <c r="J132" s="1350"/>
    </row>
    <row r="133" spans="1:10" ht="15" customHeight="1" x14ac:dyDescent="0.25">
      <c r="A133" s="1350"/>
      <c r="B133" s="1369" t="s">
        <v>18</v>
      </c>
      <c r="C133" s="1370" t="s">
        <v>18</v>
      </c>
      <c r="D133" s="1370" t="s">
        <v>18</v>
      </c>
      <c r="E133" s="1370" t="s">
        <v>18</v>
      </c>
      <c r="F133" s="1370" t="s">
        <v>18</v>
      </c>
      <c r="G133" s="1350"/>
      <c r="H133" s="1350"/>
      <c r="I133" s="1350"/>
      <c r="J133" s="1350"/>
    </row>
    <row r="134" spans="1:10" ht="15" customHeight="1" x14ac:dyDescent="0.25">
      <c r="A134" s="1350"/>
      <c r="B134" s="1353" t="s">
        <v>171</v>
      </c>
      <c r="C134" s="1371">
        <v>0</v>
      </c>
      <c r="D134" s="1371">
        <v>240000000</v>
      </c>
      <c r="E134" s="1371">
        <v>240000000</v>
      </c>
      <c r="F134" s="1371">
        <v>240000000</v>
      </c>
      <c r="G134" s="1350"/>
      <c r="H134" s="1350"/>
      <c r="I134" s="1350"/>
      <c r="J134" s="1350"/>
    </row>
    <row r="135" spans="1:10" ht="15" customHeight="1" x14ac:dyDescent="0.25">
      <c r="A135" s="1350"/>
      <c r="B135" s="1354" t="s">
        <v>48</v>
      </c>
      <c r="C135" s="1372">
        <v>0</v>
      </c>
      <c r="D135" s="1372">
        <v>0</v>
      </c>
      <c r="E135" s="1372">
        <v>0</v>
      </c>
      <c r="F135" s="1372">
        <v>0</v>
      </c>
      <c r="G135" s="1350"/>
      <c r="H135" s="1350"/>
      <c r="I135" s="1350"/>
      <c r="J135" s="1350"/>
    </row>
    <row r="136" spans="1:10" ht="15" customHeight="1" x14ac:dyDescent="0.25">
      <c r="A136" s="1350"/>
      <c r="B136" s="1354" t="s">
        <v>49</v>
      </c>
      <c r="C136" s="1372">
        <v>0</v>
      </c>
      <c r="D136" s="1372">
        <v>0</v>
      </c>
      <c r="E136" s="1372">
        <v>0</v>
      </c>
      <c r="F136" s="1372">
        <v>0</v>
      </c>
      <c r="G136" s="1350"/>
      <c r="H136" s="1350"/>
      <c r="I136" s="1350"/>
      <c r="J136" s="1350"/>
    </row>
    <row r="137" spans="1:10" ht="15" customHeight="1" x14ac:dyDescent="0.25">
      <c r="A137" s="1350"/>
      <c r="B137" s="1354" t="s">
        <v>50</v>
      </c>
      <c r="C137" s="1372">
        <v>0</v>
      </c>
      <c r="D137" s="1372">
        <v>0</v>
      </c>
      <c r="E137" s="1372">
        <v>0</v>
      </c>
      <c r="F137" s="1372">
        <v>0</v>
      </c>
      <c r="G137" s="1350"/>
      <c r="H137" s="1350"/>
      <c r="I137" s="1350"/>
      <c r="J137" s="1350"/>
    </row>
    <row r="138" spans="1:10" ht="15" customHeight="1" x14ac:dyDescent="0.25">
      <c r="A138" s="1350"/>
      <c r="B138" s="1354" t="s">
        <v>51</v>
      </c>
      <c r="C138" s="1372">
        <v>0</v>
      </c>
      <c r="D138" s="1372">
        <v>0</v>
      </c>
      <c r="E138" s="1372">
        <v>0</v>
      </c>
      <c r="F138" s="1372">
        <v>0</v>
      </c>
      <c r="G138" s="1350"/>
      <c r="H138" s="1350"/>
      <c r="I138" s="1350"/>
      <c r="J138" s="1350"/>
    </row>
    <row r="139" spans="1:10" ht="15" customHeight="1" x14ac:dyDescent="0.25">
      <c r="A139" s="1350"/>
      <c r="B139" s="1354" t="s">
        <v>49</v>
      </c>
      <c r="C139" s="1372">
        <v>0</v>
      </c>
      <c r="D139" s="1372">
        <v>0</v>
      </c>
      <c r="E139" s="1372">
        <v>0</v>
      </c>
      <c r="F139" s="1372">
        <v>0</v>
      </c>
      <c r="G139" s="1350"/>
      <c r="H139" s="1350"/>
      <c r="I139" s="1350"/>
      <c r="J139" s="1350"/>
    </row>
    <row r="140" spans="1:10" ht="15" customHeight="1" x14ac:dyDescent="0.25">
      <c r="A140" s="1350"/>
      <c r="B140" s="1354" t="s">
        <v>50</v>
      </c>
      <c r="C140" s="1372">
        <v>0</v>
      </c>
      <c r="D140" s="1372">
        <v>0</v>
      </c>
      <c r="E140" s="1372">
        <v>0</v>
      </c>
      <c r="F140" s="1372">
        <v>0</v>
      </c>
      <c r="G140" s="1350"/>
      <c r="H140" s="1350"/>
      <c r="I140" s="1350"/>
      <c r="J140" s="1350"/>
    </row>
    <row r="141" spans="1:10" ht="15" customHeight="1" x14ac:dyDescent="0.25">
      <c r="A141" s="1350"/>
      <c r="B141" s="1354" t="s">
        <v>52</v>
      </c>
      <c r="C141" s="1372">
        <v>0</v>
      </c>
      <c r="D141" s="1372">
        <v>0</v>
      </c>
      <c r="E141" s="1372">
        <v>0</v>
      </c>
      <c r="F141" s="1372">
        <v>0</v>
      </c>
      <c r="G141" s="1350"/>
      <c r="H141" s="1350"/>
      <c r="I141" s="1350"/>
      <c r="J141" s="1350"/>
    </row>
    <row r="142" spans="1:10" ht="15" customHeight="1" x14ac:dyDescent="0.25">
      <c r="A142" s="1350"/>
      <c r="B142" s="1354" t="s">
        <v>49</v>
      </c>
      <c r="C142" s="1372">
        <v>0</v>
      </c>
      <c r="D142" s="1372">
        <v>0</v>
      </c>
      <c r="E142" s="1372">
        <v>0</v>
      </c>
      <c r="F142" s="1372">
        <v>0</v>
      </c>
      <c r="G142" s="1350"/>
      <c r="H142" s="1350"/>
      <c r="I142" s="1350"/>
      <c r="J142" s="1350"/>
    </row>
    <row r="143" spans="1:10" ht="15" customHeight="1" x14ac:dyDescent="0.25">
      <c r="A143" s="1350"/>
      <c r="B143" s="1354" t="s">
        <v>50</v>
      </c>
      <c r="C143" s="1372">
        <v>0</v>
      </c>
      <c r="D143" s="1372">
        <v>0</v>
      </c>
      <c r="E143" s="1372">
        <v>0</v>
      </c>
      <c r="F143" s="1372">
        <v>0</v>
      </c>
      <c r="G143" s="1350"/>
      <c r="H143" s="1350"/>
      <c r="I143" s="1350"/>
      <c r="J143" s="1350"/>
    </row>
    <row r="144" spans="1:10" ht="15" customHeight="1" x14ac:dyDescent="0.25">
      <c r="A144" s="1350"/>
      <c r="B144" s="1354" t="s">
        <v>53</v>
      </c>
      <c r="C144" s="1372">
        <v>0</v>
      </c>
      <c r="D144" s="1372">
        <v>0</v>
      </c>
      <c r="E144" s="1372">
        <v>0</v>
      </c>
      <c r="F144" s="1372">
        <v>0</v>
      </c>
      <c r="G144" s="1350"/>
      <c r="H144" s="1350"/>
      <c r="I144" s="1350"/>
      <c r="J144" s="1350"/>
    </row>
    <row r="145" spans="1:10" ht="15" customHeight="1" x14ac:dyDescent="0.25">
      <c r="A145" s="1350"/>
      <c r="B145" s="1354" t="s">
        <v>49</v>
      </c>
      <c r="C145" s="1372">
        <v>0</v>
      </c>
      <c r="D145" s="1372">
        <v>0</v>
      </c>
      <c r="E145" s="1372">
        <v>0</v>
      </c>
      <c r="F145" s="1372">
        <v>0</v>
      </c>
      <c r="G145" s="1350"/>
      <c r="H145" s="1350"/>
      <c r="I145" s="1350"/>
      <c r="J145" s="1350"/>
    </row>
    <row r="146" spans="1:10" ht="15" customHeight="1" x14ac:dyDescent="0.25">
      <c r="A146" s="1350"/>
      <c r="B146" s="1354" t="s">
        <v>50</v>
      </c>
      <c r="C146" s="1372">
        <v>0</v>
      </c>
      <c r="D146" s="1372">
        <v>0</v>
      </c>
      <c r="E146" s="1372">
        <v>0</v>
      </c>
      <c r="F146" s="1372">
        <v>0</v>
      </c>
      <c r="G146" s="1350"/>
      <c r="H146" s="1350"/>
      <c r="I146" s="1350"/>
      <c r="J146" s="1350"/>
    </row>
    <row r="147" spans="1:10" ht="20.100000000000001" customHeight="1" x14ac:dyDescent="0.25">
      <c r="A147" s="1350"/>
      <c r="B147" s="1354" t="s">
        <v>172</v>
      </c>
      <c r="C147" s="1373">
        <v>0</v>
      </c>
      <c r="D147" s="1373">
        <v>240000000</v>
      </c>
      <c r="E147" s="1373">
        <v>240000000</v>
      </c>
      <c r="F147" s="1373">
        <v>240000000</v>
      </c>
      <c r="G147" s="1350"/>
      <c r="H147" s="1350"/>
      <c r="I147" s="1350"/>
      <c r="J147" s="1350"/>
    </row>
    <row r="148" spans="1:10" ht="15" customHeight="1" x14ac:dyDescent="0.25">
      <c r="A148" s="1350"/>
      <c r="B148" s="1354" t="s">
        <v>49</v>
      </c>
      <c r="C148" s="1372">
        <v>0</v>
      </c>
      <c r="D148" s="1372">
        <v>240000000</v>
      </c>
      <c r="E148" s="1372">
        <v>240000000</v>
      </c>
      <c r="F148" s="1372">
        <v>240000000</v>
      </c>
      <c r="G148" s="1350"/>
      <c r="H148" s="1350"/>
      <c r="I148" s="1350"/>
      <c r="J148" s="1350"/>
    </row>
    <row r="149" spans="1:10" ht="15" customHeight="1" x14ac:dyDescent="0.25">
      <c r="A149" s="1350"/>
      <c r="B149" s="1354" t="s">
        <v>50</v>
      </c>
      <c r="C149" s="1372">
        <v>0</v>
      </c>
      <c r="D149" s="1372">
        <v>0</v>
      </c>
      <c r="E149" s="1372">
        <v>0</v>
      </c>
      <c r="F149" s="1372">
        <v>0</v>
      </c>
      <c r="G149" s="1350"/>
      <c r="H149" s="1350"/>
      <c r="I149" s="1350"/>
      <c r="J149" s="1350"/>
    </row>
    <row r="150" spans="1:10" ht="15" customHeight="1" x14ac:dyDescent="0.25">
      <c r="A150" s="1350"/>
      <c r="B150" s="1354" t="s">
        <v>55</v>
      </c>
      <c r="C150" s="1372">
        <v>0</v>
      </c>
      <c r="D150" s="1372">
        <v>0</v>
      </c>
      <c r="E150" s="1372">
        <v>0</v>
      </c>
      <c r="F150" s="1372">
        <v>0</v>
      </c>
      <c r="G150" s="1350"/>
      <c r="H150" s="1350"/>
      <c r="I150" s="1350"/>
      <c r="J150" s="1350"/>
    </row>
    <row r="151" spans="1:10" ht="15" customHeight="1" x14ac:dyDescent="0.25">
      <c r="A151" s="1350"/>
      <c r="B151" s="1354" t="s">
        <v>49</v>
      </c>
      <c r="C151" s="1372">
        <v>0</v>
      </c>
      <c r="D151" s="1372">
        <v>0</v>
      </c>
      <c r="E151" s="1372">
        <v>0</v>
      </c>
      <c r="F151" s="1372">
        <v>0</v>
      </c>
      <c r="G151" s="1350"/>
      <c r="H151" s="1350"/>
      <c r="I151" s="1350"/>
      <c r="J151" s="1350"/>
    </row>
    <row r="152" spans="1:10" ht="15" customHeight="1" x14ac:dyDescent="0.25">
      <c r="A152" s="1350"/>
      <c r="B152" s="1354" t="s">
        <v>50</v>
      </c>
      <c r="C152" s="1372">
        <v>0</v>
      </c>
      <c r="D152" s="1372">
        <v>0</v>
      </c>
      <c r="E152" s="1372">
        <v>0</v>
      </c>
      <c r="F152" s="1372">
        <v>0</v>
      </c>
      <c r="G152" s="1350"/>
      <c r="H152" s="1350"/>
      <c r="I152" s="1350"/>
      <c r="J152" s="1350"/>
    </row>
    <row r="153" spans="1:10" ht="15" customHeight="1" x14ac:dyDescent="0.25">
      <c r="A153" s="1350"/>
      <c r="B153" s="1354" t="s">
        <v>56</v>
      </c>
      <c r="C153" s="1372">
        <v>0</v>
      </c>
      <c r="D153" s="1372">
        <v>0</v>
      </c>
      <c r="E153" s="1372">
        <v>0</v>
      </c>
      <c r="F153" s="1372">
        <v>0</v>
      </c>
      <c r="G153" s="1350"/>
      <c r="H153" s="1350"/>
      <c r="I153" s="1350"/>
      <c r="J153" s="1350"/>
    </row>
    <row r="154" spans="1:10" ht="15" customHeight="1" x14ac:dyDescent="0.25">
      <c r="A154" s="1350"/>
      <c r="B154" s="1354" t="s">
        <v>49</v>
      </c>
      <c r="C154" s="1372">
        <v>0</v>
      </c>
      <c r="D154" s="1372">
        <v>0</v>
      </c>
      <c r="E154" s="1372">
        <v>0</v>
      </c>
      <c r="F154" s="1372">
        <v>0</v>
      </c>
      <c r="G154" s="1350"/>
      <c r="H154" s="1350"/>
      <c r="I154" s="1350"/>
      <c r="J154" s="1350"/>
    </row>
    <row r="155" spans="1:10" ht="15" customHeight="1" x14ac:dyDescent="0.25">
      <c r="A155" s="1350"/>
      <c r="B155" s="1354" t="s">
        <v>50</v>
      </c>
      <c r="C155" s="1372">
        <v>0</v>
      </c>
      <c r="D155" s="1372">
        <v>0</v>
      </c>
      <c r="E155" s="1372">
        <v>0</v>
      </c>
      <c r="F155" s="1372">
        <v>0</v>
      </c>
      <c r="G155" s="1350"/>
      <c r="H155" s="1350"/>
      <c r="I155" s="1350"/>
      <c r="J155" s="1350"/>
    </row>
    <row r="156" spans="1:10" ht="15" customHeight="1" x14ac:dyDescent="0.25">
      <c r="A156" s="1350"/>
      <c r="B156" s="1354" t="s">
        <v>57</v>
      </c>
      <c r="C156" s="1372">
        <v>0</v>
      </c>
      <c r="D156" s="1372">
        <v>0</v>
      </c>
      <c r="E156" s="1372">
        <v>0</v>
      </c>
      <c r="F156" s="1372">
        <v>0</v>
      </c>
      <c r="G156" s="1350"/>
      <c r="H156" s="1350"/>
      <c r="I156" s="1350"/>
      <c r="J156" s="1350"/>
    </row>
    <row r="157" spans="1:10" ht="15" customHeight="1" x14ac:dyDescent="0.25">
      <c r="A157" s="1350"/>
      <c r="B157" s="1354" t="s">
        <v>49</v>
      </c>
      <c r="C157" s="1372">
        <v>0</v>
      </c>
      <c r="D157" s="1372">
        <v>0</v>
      </c>
      <c r="E157" s="1372">
        <v>0</v>
      </c>
      <c r="F157" s="1372">
        <v>0</v>
      </c>
      <c r="G157" s="1350"/>
      <c r="H157" s="1350"/>
      <c r="I157" s="1350"/>
      <c r="J157" s="1350"/>
    </row>
    <row r="158" spans="1:10" ht="15" customHeight="1" x14ac:dyDescent="0.25">
      <c r="A158" s="1350"/>
      <c r="B158" s="1354" t="s">
        <v>58</v>
      </c>
      <c r="C158" s="1372">
        <v>0</v>
      </c>
      <c r="D158" s="1372">
        <v>0</v>
      </c>
      <c r="E158" s="1372">
        <v>0</v>
      </c>
      <c r="F158" s="1372">
        <v>0</v>
      </c>
      <c r="G158" s="1350"/>
      <c r="H158" s="1350"/>
      <c r="I158" s="1350"/>
      <c r="J158" s="1350"/>
    </row>
    <row r="159" spans="1:10" ht="15" customHeight="1" x14ac:dyDescent="0.25">
      <c r="A159" s="1350"/>
      <c r="B159" s="1354" t="s">
        <v>59</v>
      </c>
      <c r="C159" s="1372">
        <v>0</v>
      </c>
      <c r="D159" s="1372">
        <v>0</v>
      </c>
      <c r="E159" s="1372">
        <v>0</v>
      </c>
      <c r="F159" s="1372">
        <v>0</v>
      </c>
      <c r="G159" s="1350"/>
      <c r="H159" s="1350"/>
      <c r="I159" s="1350"/>
      <c r="J159" s="1350"/>
    </row>
    <row r="160" spans="1:10" ht="15" customHeight="1" x14ac:dyDescent="0.25">
      <c r="A160" s="1350"/>
      <c r="B160" s="1354" t="s">
        <v>60</v>
      </c>
      <c r="C160" s="1372">
        <v>0</v>
      </c>
      <c r="D160" s="1372">
        <v>0</v>
      </c>
      <c r="E160" s="1372">
        <v>0</v>
      </c>
      <c r="F160" s="1372">
        <v>0</v>
      </c>
      <c r="G160" s="1350"/>
      <c r="H160" s="1350"/>
      <c r="I160" s="1350"/>
      <c r="J160" s="1350"/>
    </row>
    <row r="161" spans="1:10" ht="15" customHeight="1" x14ac:dyDescent="0.25">
      <c r="A161" s="1350"/>
      <c r="B161" s="1354" t="s">
        <v>61</v>
      </c>
      <c r="C161" s="1372">
        <v>0</v>
      </c>
      <c r="D161" s="1372">
        <v>0</v>
      </c>
      <c r="E161" s="1372">
        <v>0</v>
      </c>
      <c r="F161" s="1372">
        <v>0</v>
      </c>
      <c r="G161" s="1350"/>
      <c r="H161" s="1350"/>
      <c r="I161" s="1350"/>
      <c r="J161" s="1350"/>
    </row>
    <row r="162" spans="1:10" ht="15" customHeight="1" x14ac:dyDescent="0.25">
      <c r="A162" s="1350"/>
      <c r="B162" s="1354" t="s">
        <v>62</v>
      </c>
      <c r="C162" s="1372">
        <v>0</v>
      </c>
      <c r="D162" s="1372">
        <v>0</v>
      </c>
      <c r="E162" s="1372">
        <v>0</v>
      </c>
      <c r="F162" s="1372">
        <v>0</v>
      </c>
      <c r="G162" s="1350"/>
      <c r="H162" s="1350"/>
      <c r="I162" s="1350"/>
      <c r="J162" s="1350"/>
    </row>
    <row r="163" spans="1:10" ht="15" customHeight="1" x14ac:dyDescent="0.25">
      <c r="A163" s="1350"/>
      <c r="B163" s="1354" t="s">
        <v>49</v>
      </c>
      <c r="C163" s="1372">
        <v>0</v>
      </c>
      <c r="D163" s="1372">
        <v>0</v>
      </c>
      <c r="E163" s="1372">
        <v>0</v>
      </c>
      <c r="F163" s="1372">
        <v>0</v>
      </c>
      <c r="G163" s="1350"/>
      <c r="H163" s="1350"/>
      <c r="I163" s="1350"/>
      <c r="J163" s="1350"/>
    </row>
    <row r="164" spans="1:10" ht="15" customHeight="1" x14ac:dyDescent="0.25">
      <c r="A164" s="1350"/>
      <c r="B164" s="1354" t="s">
        <v>58</v>
      </c>
      <c r="C164" s="1372">
        <v>0</v>
      </c>
      <c r="D164" s="1372">
        <v>0</v>
      </c>
      <c r="E164" s="1372">
        <v>0</v>
      </c>
      <c r="F164" s="1372">
        <v>0</v>
      </c>
      <c r="G164" s="1350"/>
      <c r="H164" s="1350"/>
      <c r="I164" s="1350"/>
      <c r="J164" s="1350"/>
    </row>
    <row r="165" spans="1:10" ht="15" customHeight="1" x14ac:dyDescent="0.25">
      <c r="A165" s="1350"/>
      <c r="B165" s="1354" t="s">
        <v>59</v>
      </c>
      <c r="C165" s="1372">
        <v>0</v>
      </c>
      <c r="D165" s="1372">
        <v>0</v>
      </c>
      <c r="E165" s="1372">
        <v>0</v>
      </c>
      <c r="F165" s="1372">
        <v>0</v>
      </c>
      <c r="G165" s="1350"/>
      <c r="H165" s="1350"/>
      <c r="I165" s="1350"/>
      <c r="J165" s="1350"/>
    </row>
    <row r="166" spans="1:10" ht="15" customHeight="1" x14ac:dyDescent="0.25">
      <c r="A166" s="1350"/>
      <c r="B166" s="1354" t="s">
        <v>60</v>
      </c>
      <c r="C166" s="1372">
        <v>0</v>
      </c>
      <c r="D166" s="1372">
        <v>0</v>
      </c>
      <c r="E166" s="1372">
        <v>0</v>
      </c>
      <c r="F166" s="1372">
        <v>0</v>
      </c>
      <c r="G166" s="1350"/>
      <c r="H166" s="1350"/>
      <c r="I166" s="1350"/>
      <c r="J166" s="1350"/>
    </row>
    <row r="167" spans="1:10" ht="15" customHeight="1" x14ac:dyDescent="0.25">
      <c r="A167" s="1350"/>
      <c r="B167" s="1354" t="s">
        <v>61</v>
      </c>
      <c r="C167" s="1372">
        <v>0</v>
      </c>
      <c r="D167" s="1372">
        <v>0</v>
      </c>
      <c r="E167" s="1372">
        <v>0</v>
      </c>
      <c r="F167" s="1372">
        <v>0</v>
      </c>
      <c r="G167" s="1350"/>
      <c r="H167" s="1350"/>
      <c r="I167" s="1350"/>
      <c r="J167" s="1350"/>
    </row>
    <row r="168" spans="1:10" ht="15" customHeight="1" x14ac:dyDescent="0.25">
      <c r="A168" s="1350"/>
      <c r="B168" s="1354" t="s">
        <v>63</v>
      </c>
      <c r="C168" s="1372">
        <v>0</v>
      </c>
      <c r="D168" s="1372">
        <v>0</v>
      </c>
      <c r="E168" s="1372">
        <v>0</v>
      </c>
      <c r="F168" s="1372">
        <v>0</v>
      </c>
      <c r="G168" s="1350"/>
      <c r="H168" s="1350"/>
      <c r="I168" s="1350"/>
      <c r="J168" s="1350"/>
    </row>
    <row r="169" spans="1:10" ht="15" customHeight="1" x14ac:dyDescent="0.25">
      <c r="A169" s="1350"/>
      <c r="B169" s="1354" t="s">
        <v>49</v>
      </c>
      <c r="C169" s="1372">
        <v>0</v>
      </c>
      <c r="D169" s="1372">
        <v>0</v>
      </c>
      <c r="E169" s="1372">
        <v>0</v>
      </c>
      <c r="F169" s="1372">
        <v>0</v>
      </c>
      <c r="G169" s="1350"/>
      <c r="H169" s="1350"/>
      <c r="I169" s="1350"/>
      <c r="J169" s="1350"/>
    </row>
    <row r="170" spans="1:10" ht="15" customHeight="1" x14ac:dyDescent="0.25">
      <c r="A170" s="1350"/>
      <c r="B170" s="1354" t="s">
        <v>58</v>
      </c>
      <c r="C170" s="1372">
        <v>0</v>
      </c>
      <c r="D170" s="1372">
        <v>0</v>
      </c>
      <c r="E170" s="1372">
        <v>0</v>
      </c>
      <c r="F170" s="1372">
        <v>0</v>
      </c>
      <c r="G170" s="1350"/>
      <c r="H170" s="1350"/>
      <c r="I170" s="1350"/>
      <c r="J170" s="1350"/>
    </row>
    <row r="171" spans="1:10" ht="15" customHeight="1" x14ac:dyDescent="0.25">
      <c r="A171" s="1350"/>
      <c r="B171" s="1354" t="s">
        <v>59</v>
      </c>
      <c r="C171" s="1372">
        <v>0</v>
      </c>
      <c r="D171" s="1372">
        <v>0</v>
      </c>
      <c r="E171" s="1372">
        <v>0</v>
      </c>
      <c r="F171" s="1372">
        <v>0</v>
      </c>
      <c r="G171" s="1350"/>
      <c r="H171" s="1350"/>
      <c r="I171" s="1350"/>
      <c r="J171" s="1350"/>
    </row>
    <row r="172" spans="1:10" ht="15" customHeight="1" x14ac:dyDescent="0.25">
      <c r="A172" s="1350"/>
      <c r="B172" s="1354" t="s">
        <v>60</v>
      </c>
      <c r="C172" s="1372">
        <v>0</v>
      </c>
      <c r="D172" s="1372">
        <v>0</v>
      </c>
      <c r="E172" s="1372">
        <v>0</v>
      </c>
      <c r="F172" s="1372">
        <v>0</v>
      </c>
      <c r="G172" s="1350"/>
      <c r="H172" s="1350"/>
      <c r="I172" s="1350"/>
      <c r="J172" s="1350"/>
    </row>
    <row r="173" spans="1:10" ht="15" customHeight="1" x14ac:dyDescent="0.25">
      <c r="A173" s="1350"/>
      <c r="B173" s="1354" t="s">
        <v>61</v>
      </c>
      <c r="C173" s="1372">
        <v>0</v>
      </c>
      <c r="D173" s="1372">
        <v>0</v>
      </c>
      <c r="E173" s="1372">
        <v>0</v>
      </c>
      <c r="F173" s="1372">
        <v>0</v>
      </c>
      <c r="G173" s="1350"/>
      <c r="H173" s="1350"/>
      <c r="I173" s="1350"/>
      <c r="J173" s="1350"/>
    </row>
    <row r="174" spans="1:10" ht="15" customHeight="1" x14ac:dyDescent="0.25">
      <c r="A174" s="1350"/>
      <c r="B174" s="1354" t="s">
        <v>64</v>
      </c>
      <c r="C174" s="1372">
        <v>0</v>
      </c>
      <c r="D174" s="1372">
        <v>0</v>
      </c>
      <c r="E174" s="1372">
        <v>0</v>
      </c>
      <c r="F174" s="1372">
        <v>0</v>
      </c>
      <c r="G174" s="1350"/>
      <c r="H174" s="1350"/>
      <c r="I174" s="1350"/>
      <c r="J174" s="1350"/>
    </row>
    <row r="175" spans="1:10" ht="15" customHeight="1" x14ac:dyDescent="0.25">
      <c r="A175" s="1350"/>
      <c r="B175" s="1354" t="s">
        <v>65</v>
      </c>
      <c r="C175" s="1372">
        <v>0</v>
      </c>
      <c r="D175" s="1372">
        <v>0</v>
      </c>
      <c r="E175" s="1372">
        <v>0</v>
      </c>
      <c r="F175" s="1372">
        <v>0</v>
      </c>
      <c r="G175" s="1350"/>
      <c r="H175" s="1350"/>
      <c r="I175" s="1350"/>
      <c r="J175" s="1350"/>
    </row>
    <row r="176" spans="1:10" ht="20.100000000000001" customHeight="1" x14ac:dyDescent="0.25">
      <c r="A176" s="1350"/>
      <c r="B176" s="1374" t="s">
        <v>18</v>
      </c>
      <c r="C176" s="1350"/>
      <c r="D176" s="1350"/>
      <c r="E176" s="1350"/>
      <c r="F176" s="1350"/>
      <c r="G176" s="1350"/>
      <c r="H176" s="1350"/>
      <c r="I176" s="1350"/>
      <c r="J176" s="1350"/>
    </row>
  </sheetData>
  <mergeCells count="21">
    <mergeCell ref="B19:F19"/>
    <mergeCell ref="B1:F1"/>
    <mergeCell ref="B2:F2"/>
    <mergeCell ref="C3:F3"/>
    <mergeCell ref="C4:F4"/>
    <mergeCell ref="C5:F5"/>
    <mergeCell ref="C6:F6"/>
    <mergeCell ref="C7:F7"/>
    <mergeCell ref="B8:F8"/>
    <mergeCell ref="B9:F9"/>
    <mergeCell ref="C10:F10"/>
    <mergeCell ref="C14:F14"/>
    <mergeCell ref="C78:F78"/>
    <mergeCell ref="C79:F79"/>
    <mergeCell ref="B88:F88"/>
    <mergeCell ref="C20:F20"/>
    <mergeCell ref="C21:F21"/>
    <mergeCell ref="C22:F22"/>
    <mergeCell ref="C23:F23"/>
    <mergeCell ref="B32:F32"/>
    <mergeCell ref="C77:F77"/>
  </mergeCells>
  <pageMargins left="0" right="0" top="0" bottom="0" header="0" footer="0"/>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121"/>
  <sheetViews>
    <sheetView view="pageBreakPreview" topLeftCell="A91" zoomScale="60" zoomScaleNormal="100" workbookViewId="0">
      <selection activeCell="H132" sqref="H132"/>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1375"/>
      <c r="B1" s="1633" t="s">
        <v>0</v>
      </c>
      <c r="C1" s="1634"/>
      <c r="D1" s="1634"/>
      <c r="E1" s="1634"/>
      <c r="F1" s="1634"/>
      <c r="G1" s="1375"/>
      <c r="H1" s="1375"/>
      <c r="I1" s="1375"/>
      <c r="J1" s="1375"/>
    </row>
    <row r="2" spans="1:10" ht="24.95" customHeight="1" x14ac:dyDescent="0.25">
      <c r="A2" s="1375"/>
      <c r="B2" s="1635" t="s">
        <v>1</v>
      </c>
      <c r="C2" s="1636"/>
      <c r="D2" s="1636"/>
      <c r="E2" s="1636"/>
      <c r="F2" s="1636"/>
      <c r="G2" s="1375"/>
      <c r="H2" s="1375"/>
      <c r="I2" s="1375"/>
      <c r="J2" s="1375"/>
    </row>
    <row r="3" spans="1:10" ht="14.1" customHeight="1" x14ac:dyDescent="0.25">
      <c r="A3" s="1375"/>
      <c r="B3" s="25" t="s">
        <v>2</v>
      </c>
      <c r="C3" s="1631" t="s">
        <v>2380</v>
      </c>
      <c r="D3" s="1632"/>
      <c r="E3" s="1632"/>
      <c r="F3" s="1632"/>
      <c r="G3" s="1375"/>
      <c r="H3" s="1375"/>
      <c r="I3" s="1375"/>
      <c r="J3" s="1375"/>
    </row>
    <row r="4" spans="1:10" ht="14.1" customHeight="1" x14ac:dyDescent="0.25">
      <c r="A4" s="1375"/>
      <c r="B4" s="25" t="s">
        <v>4</v>
      </c>
      <c r="C4" s="1631" t="s">
        <v>127</v>
      </c>
      <c r="D4" s="1632"/>
      <c r="E4" s="1632"/>
      <c r="F4" s="1632"/>
      <c r="G4" s="1375"/>
      <c r="H4" s="1375"/>
      <c r="I4" s="1375"/>
      <c r="J4" s="1375"/>
    </row>
    <row r="5" spans="1:10" ht="14.1" customHeight="1" x14ac:dyDescent="0.25">
      <c r="A5" s="1375"/>
      <c r="B5" s="25" t="s">
        <v>6</v>
      </c>
      <c r="C5" s="1631" t="s">
        <v>2408</v>
      </c>
      <c r="D5" s="1632"/>
      <c r="E5" s="1632"/>
      <c r="F5" s="1632"/>
      <c r="G5" s="1375"/>
      <c r="H5" s="1375"/>
      <c r="I5" s="1375"/>
      <c r="J5" s="1375"/>
    </row>
    <row r="6" spans="1:10" ht="14.1" customHeight="1" x14ac:dyDescent="0.25">
      <c r="A6" s="1375"/>
      <c r="B6" s="25" t="s">
        <v>8</v>
      </c>
      <c r="C6" s="1631" t="s">
        <v>2409</v>
      </c>
      <c r="D6" s="1632"/>
      <c r="E6" s="1632"/>
      <c r="F6" s="1632"/>
      <c r="G6" s="1375"/>
      <c r="H6" s="1375"/>
      <c r="I6" s="1375"/>
      <c r="J6" s="1375"/>
    </row>
    <row r="7" spans="1:10" ht="14.1" customHeight="1" x14ac:dyDescent="0.25">
      <c r="A7" s="1375"/>
      <c r="B7" s="25" t="s">
        <v>10</v>
      </c>
      <c r="C7" s="1625" t="s">
        <v>11</v>
      </c>
      <c r="D7" s="1626"/>
      <c r="E7" s="1626"/>
      <c r="F7" s="1626"/>
      <c r="G7" s="1375"/>
      <c r="H7" s="1375"/>
      <c r="I7" s="1375"/>
      <c r="J7" s="1375"/>
    </row>
    <row r="8" spans="1:10" ht="14.1" customHeight="1" x14ac:dyDescent="0.25">
      <c r="A8" s="1375"/>
      <c r="B8" s="1627" t="s">
        <v>12</v>
      </c>
      <c r="C8" s="1628"/>
      <c r="D8" s="1628"/>
      <c r="E8" s="1628"/>
      <c r="F8" s="1628"/>
      <c r="G8" s="1375"/>
      <c r="H8" s="1375"/>
      <c r="I8" s="1375"/>
      <c r="J8" s="1375"/>
    </row>
    <row r="9" spans="1:10" ht="30.95" customHeight="1" x14ac:dyDescent="0.25">
      <c r="A9" s="1375"/>
      <c r="B9" s="1629" t="s">
        <v>2410</v>
      </c>
      <c r="C9" s="1630"/>
      <c r="D9" s="1630"/>
      <c r="E9" s="1630"/>
      <c r="F9" s="1630"/>
      <c r="G9" s="1375"/>
      <c r="H9" s="1375"/>
      <c r="I9" s="1375"/>
      <c r="J9" s="1375"/>
    </row>
    <row r="10" spans="1:10" ht="33" customHeight="1" x14ac:dyDescent="0.25">
      <c r="A10" s="1375"/>
      <c r="B10" s="26" t="s">
        <v>14</v>
      </c>
      <c r="C10" s="1623" t="s">
        <v>2411</v>
      </c>
      <c r="D10" s="1624"/>
      <c r="E10" s="1624"/>
      <c r="F10" s="1624"/>
      <c r="G10" s="1375"/>
      <c r="H10" s="1375"/>
      <c r="I10" s="1375"/>
      <c r="J10" s="1375"/>
    </row>
    <row r="11" spans="1:10" ht="27.95" customHeight="1" x14ac:dyDescent="0.25">
      <c r="A11" s="1375"/>
      <c r="B11" s="27" t="s">
        <v>179</v>
      </c>
      <c r="C11" s="28">
        <v>2023</v>
      </c>
      <c r="D11" s="28">
        <v>2024</v>
      </c>
      <c r="E11" s="28">
        <v>2025</v>
      </c>
      <c r="F11" s="28">
        <v>2026</v>
      </c>
      <c r="G11" s="1375"/>
      <c r="H11" s="1375"/>
      <c r="I11" s="1375"/>
      <c r="J11" s="1375"/>
    </row>
    <row r="12" spans="1:10" ht="14.1" customHeight="1" x14ac:dyDescent="0.25">
      <c r="A12" s="1375"/>
      <c r="B12" s="29"/>
      <c r="C12" s="30" t="s">
        <v>22</v>
      </c>
      <c r="D12" s="30" t="s">
        <v>23</v>
      </c>
      <c r="E12" s="30" t="s">
        <v>23</v>
      </c>
      <c r="F12" s="30" t="s">
        <v>23</v>
      </c>
      <c r="G12" s="1375"/>
      <c r="H12" s="1375"/>
      <c r="I12" s="1375"/>
      <c r="J12" s="1375"/>
    </row>
    <row r="13" spans="1:10" ht="20.100000000000001" customHeight="1" x14ac:dyDescent="0.25">
      <c r="A13" s="1375"/>
      <c r="B13" s="27" t="s">
        <v>2385</v>
      </c>
      <c r="C13" s="31" t="s">
        <v>1795</v>
      </c>
      <c r="D13" s="31" t="s">
        <v>1796</v>
      </c>
      <c r="E13" s="31" t="s">
        <v>2412</v>
      </c>
      <c r="F13" s="31" t="s">
        <v>18</v>
      </c>
      <c r="G13" s="1375"/>
      <c r="H13" s="1375"/>
      <c r="I13" s="1375"/>
      <c r="J13" s="1375"/>
    </row>
    <row r="14" spans="1:10" ht="54" customHeight="1" x14ac:dyDescent="0.25">
      <c r="A14" s="1375"/>
      <c r="B14" s="26" t="s">
        <v>16</v>
      </c>
      <c r="C14" s="1623" t="s">
        <v>2413</v>
      </c>
      <c r="D14" s="1624"/>
      <c r="E14" s="1624"/>
      <c r="F14" s="1624"/>
      <c r="G14" s="1375"/>
      <c r="H14" s="1375"/>
      <c r="I14" s="1375"/>
      <c r="J14" s="1375"/>
    </row>
    <row r="15" spans="1:10" ht="27.95" customHeight="1" x14ac:dyDescent="0.25">
      <c r="A15" s="1375"/>
      <c r="B15" s="27" t="s">
        <v>184</v>
      </c>
      <c r="C15" s="28">
        <v>2023</v>
      </c>
      <c r="D15" s="28">
        <v>2024</v>
      </c>
      <c r="E15" s="28">
        <v>2025</v>
      </c>
      <c r="F15" s="28">
        <v>2026</v>
      </c>
      <c r="G15" s="1375"/>
      <c r="H15" s="1375"/>
      <c r="I15" s="1375"/>
      <c r="J15" s="1375"/>
    </row>
    <row r="16" spans="1:10" ht="14.1" customHeight="1" x14ac:dyDescent="0.25">
      <c r="A16" s="1375"/>
      <c r="B16" s="29"/>
      <c r="C16" s="30" t="s">
        <v>22</v>
      </c>
      <c r="D16" s="30" t="s">
        <v>23</v>
      </c>
      <c r="E16" s="30" t="s">
        <v>23</v>
      </c>
      <c r="F16" s="30" t="s">
        <v>23</v>
      </c>
      <c r="G16" s="1375"/>
      <c r="H16" s="1375"/>
      <c r="I16" s="1375"/>
      <c r="J16" s="1375"/>
    </row>
    <row r="17" spans="1:10" ht="14.1" customHeight="1" x14ac:dyDescent="0.25">
      <c r="A17" s="1375"/>
      <c r="B17" s="27" t="s">
        <v>2414</v>
      </c>
      <c r="C17" s="31" t="s">
        <v>18</v>
      </c>
      <c r="D17" s="31" t="s">
        <v>18</v>
      </c>
      <c r="E17" s="31" t="s">
        <v>18</v>
      </c>
      <c r="F17" s="31" t="s">
        <v>18</v>
      </c>
      <c r="G17" s="1375"/>
      <c r="H17" s="1375"/>
      <c r="I17" s="1375"/>
      <c r="J17" s="1375"/>
    </row>
    <row r="18" spans="1:10" ht="14.1" customHeight="1" x14ac:dyDescent="0.25">
      <c r="A18" s="1375"/>
      <c r="B18" s="27" t="s">
        <v>2415</v>
      </c>
      <c r="C18" s="31" t="s">
        <v>18</v>
      </c>
      <c r="D18" s="31" t="s">
        <v>18</v>
      </c>
      <c r="E18" s="31" t="s">
        <v>18</v>
      </c>
      <c r="F18" s="31" t="s">
        <v>18</v>
      </c>
      <c r="G18" s="1375"/>
      <c r="H18" s="1375"/>
      <c r="I18" s="1375"/>
      <c r="J18" s="1375"/>
    </row>
    <row r="19" spans="1:10" ht="14.1" customHeight="1" x14ac:dyDescent="0.25">
      <c r="A19" s="1375"/>
      <c r="B19" s="27" t="s">
        <v>2416</v>
      </c>
      <c r="C19" s="31" t="s">
        <v>18</v>
      </c>
      <c r="D19" s="31" t="s">
        <v>18</v>
      </c>
      <c r="E19" s="31" t="s">
        <v>18</v>
      </c>
      <c r="F19" s="31" t="s">
        <v>18</v>
      </c>
      <c r="G19" s="1375"/>
      <c r="H19" s="1375"/>
      <c r="I19" s="1375"/>
      <c r="J19" s="1375"/>
    </row>
    <row r="20" spans="1:10" ht="14.1" customHeight="1" x14ac:dyDescent="0.25">
      <c r="A20" s="1375"/>
      <c r="B20" s="1621" t="s">
        <v>27</v>
      </c>
      <c r="C20" s="1622"/>
      <c r="D20" s="1622"/>
      <c r="E20" s="1622"/>
      <c r="F20" s="1622"/>
      <c r="G20" s="1375"/>
      <c r="H20" s="1375"/>
      <c r="I20" s="1375"/>
      <c r="J20" s="1375"/>
    </row>
    <row r="21" spans="1:10" ht="14.1" customHeight="1" x14ac:dyDescent="0.25">
      <c r="A21" s="1375"/>
      <c r="B21" s="32" t="s">
        <v>2417</v>
      </c>
      <c r="C21" s="1621" t="s">
        <v>2418</v>
      </c>
      <c r="D21" s="1622"/>
      <c r="E21" s="1622"/>
      <c r="F21" s="1622"/>
      <c r="G21" s="1375"/>
      <c r="H21" s="1375"/>
      <c r="I21" s="1375"/>
      <c r="J21" s="1375"/>
    </row>
    <row r="22" spans="1:10" ht="14.1" customHeight="1" x14ac:dyDescent="0.25">
      <c r="A22" s="1375"/>
      <c r="B22" s="33" t="s">
        <v>19</v>
      </c>
      <c r="C22" s="1619" t="s">
        <v>2419</v>
      </c>
      <c r="D22" s="1620"/>
      <c r="E22" s="1620"/>
      <c r="F22" s="1620"/>
      <c r="G22" s="1375"/>
      <c r="H22" s="1375"/>
      <c r="I22" s="1375"/>
      <c r="J22" s="1375"/>
    </row>
    <row r="23" spans="1:10" ht="14.1" customHeight="1" x14ac:dyDescent="0.25">
      <c r="A23" s="1375"/>
      <c r="B23" s="34" t="s">
        <v>20</v>
      </c>
      <c r="C23" s="1615" t="s">
        <v>2420</v>
      </c>
      <c r="D23" s="1616"/>
      <c r="E23" s="1616"/>
      <c r="F23" s="1616"/>
      <c r="G23" s="1375"/>
      <c r="H23" s="1375"/>
      <c r="I23" s="1375"/>
      <c r="J23" s="1375"/>
    </row>
    <row r="24" spans="1:10" ht="14.1" customHeight="1" x14ac:dyDescent="0.25">
      <c r="A24" s="1375"/>
      <c r="B24" s="34" t="s">
        <v>21</v>
      </c>
      <c r="C24" s="1615" t="s">
        <v>2421</v>
      </c>
      <c r="D24" s="1616"/>
      <c r="E24" s="1616"/>
      <c r="F24" s="1616"/>
      <c r="G24" s="1375"/>
      <c r="H24" s="1375"/>
      <c r="I24" s="1375"/>
      <c r="J24" s="1375"/>
    </row>
    <row r="25" spans="1:10" ht="15" customHeight="1" x14ac:dyDescent="0.25">
      <c r="A25" s="1375"/>
      <c r="B25" s="1376"/>
      <c r="C25" s="36">
        <v>2023</v>
      </c>
      <c r="D25" s="36">
        <v>2024</v>
      </c>
      <c r="E25" s="36">
        <v>2025</v>
      </c>
      <c r="F25" s="36">
        <v>2026</v>
      </c>
      <c r="G25" s="1375"/>
      <c r="H25" s="1375"/>
      <c r="I25" s="1375"/>
      <c r="J25" s="1375"/>
    </row>
    <row r="26" spans="1:10" ht="15" customHeight="1" x14ac:dyDescent="0.25">
      <c r="A26" s="1375"/>
      <c r="B26" s="1377"/>
      <c r="C26" s="38" t="s">
        <v>22</v>
      </c>
      <c r="D26" s="38" t="s">
        <v>23</v>
      </c>
      <c r="E26" s="38" t="s">
        <v>23</v>
      </c>
      <c r="F26" s="38" t="s">
        <v>23</v>
      </c>
      <c r="G26" s="1375"/>
      <c r="H26" s="1375"/>
      <c r="I26" s="1375"/>
      <c r="J26" s="1375"/>
    </row>
    <row r="27" spans="1:10" ht="14.1" customHeight="1" x14ac:dyDescent="0.25">
      <c r="A27" s="1375"/>
      <c r="B27" s="27" t="s">
        <v>33</v>
      </c>
      <c r="C27" s="31" t="s">
        <v>220</v>
      </c>
      <c r="D27" s="31" t="s">
        <v>245</v>
      </c>
      <c r="E27" s="31" t="s">
        <v>245</v>
      </c>
      <c r="F27" s="31" t="s">
        <v>245</v>
      </c>
      <c r="G27" s="1375"/>
      <c r="H27" s="1375"/>
      <c r="I27" s="1375"/>
      <c r="J27" s="1375"/>
    </row>
    <row r="28" spans="1:10" ht="14.1" customHeight="1" x14ac:dyDescent="0.25">
      <c r="A28" s="1375"/>
      <c r="B28" s="27" t="s">
        <v>35</v>
      </c>
      <c r="C28" s="31" t="s">
        <v>2422</v>
      </c>
      <c r="D28" s="31" t="s">
        <v>2422</v>
      </c>
      <c r="E28" s="31" t="s">
        <v>2422</v>
      </c>
      <c r="F28" s="31" t="s">
        <v>2422</v>
      </c>
      <c r="G28" s="1375"/>
      <c r="H28" s="1375"/>
      <c r="I28" s="1375"/>
      <c r="J28" s="1375"/>
    </row>
    <row r="29" spans="1:10" ht="14.1" customHeight="1" x14ac:dyDescent="0.25">
      <c r="A29" s="1375"/>
      <c r="B29" s="27" t="s">
        <v>40</v>
      </c>
      <c r="C29" s="31" t="s">
        <v>2423</v>
      </c>
      <c r="D29" s="31" t="s">
        <v>2424</v>
      </c>
      <c r="E29" s="31" t="s">
        <v>2424</v>
      </c>
      <c r="F29" s="31" t="s">
        <v>2424</v>
      </c>
      <c r="G29" s="1375"/>
      <c r="H29" s="1375"/>
      <c r="I29" s="1375"/>
      <c r="J29" s="1375"/>
    </row>
    <row r="30" spans="1:10" ht="14.1" customHeight="1" x14ac:dyDescent="0.25">
      <c r="A30" s="1375"/>
      <c r="B30" s="27" t="s">
        <v>41</v>
      </c>
      <c r="C30" s="31" t="s">
        <v>18</v>
      </c>
      <c r="D30" s="31" t="s">
        <v>1327</v>
      </c>
      <c r="E30" s="31" t="s">
        <v>42</v>
      </c>
      <c r="F30" s="31" t="s">
        <v>42</v>
      </c>
      <c r="G30" s="1375"/>
      <c r="H30" s="1375"/>
      <c r="I30" s="1375"/>
      <c r="J30" s="1375"/>
    </row>
    <row r="31" spans="1:10" ht="14.1" customHeight="1" x14ac:dyDescent="0.25">
      <c r="A31" s="1375"/>
      <c r="B31" s="27" t="s">
        <v>43</v>
      </c>
      <c r="C31" s="31" t="s">
        <v>18</v>
      </c>
      <c r="D31" s="31" t="s">
        <v>42</v>
      </c>
      <c r="E31" s="31" t="s">
        <v>42</v>
      </c>
      <c r="F31" s="31" t="s">
        <v>42</v>
      </c>
      <c r="G31" s="1375"/>
      <c r="H31" s="1375"/>
      <c r="I31" s="1375"/>
      <c r="J31" s="1375"/>
    </row>
    <row r="32" spans="1:10" ht="14.1" customHeight="1" x14ac:dyDescent="0.25">
      <c r="A32" s="1375"/>
      <c r="B32" s="27" t="s">
        <v>47</v>
      </c>
      <c r="C32" s="31" t="s">
        <v>18</v>
      </c>
      <c r="D32" s="31" t="s">
        <v>80</v>
      </c>
      <c r="E32" s="31" t="s">
        <v>42</v>
      </c>
      <c r="F32" s="31" t="s">
        <v>42</v>
      </c>
      <c r="G32" s="1375"/>
      <c r="H32" s="1375"/>
      <c r="I32" s="1375"/>
      <c r="J32" s="1375"/>
    </row>
    <row r="33" spans="1:10" ht="14.1" customHeight="1" x14ac:dyDescent="0.25">
      <c r="A33" s="1375"/>
      <c r="B33" s="1617" t="s">
        <v>24</v>
      </c>
      <c r="C33" s="1618"/>
      <c r="D33" s="1618"/>
      <c r="E33" s="1618"/>
      <c r="F33" s="1618"/>
      <c r="G33" s="1375"/>
      <c r="H33" s="1375"/>
      <c r="I33" s="1375"/>
      <c r="J33" s="1375"/>
    </row>
    <row r="34" spans="1:10" ht="14.1" customHeight="1" x14ac:dyDescent="0.25">
      <c r="A34" s="1375"/>
      <c r="B34" s="1376"/>
      <c r="C34" s="36">
        <v>2023</v>
      </c>
      <c r="D34" s="36">
        <v>2024</v>
      </c>
      <c r="E34" s="36">
        <v>2025</v>
      </c>
      <c r="F34" s="36">
        <v>2026</v>
      </c>
      <c r="G34" s="1375"/>
      <c r="H34" s="1375"/>
      <c r="I34" s="1375"/>
      <c r="J34" s="1375"/>
    </row>
    <row r="35" spans="1:10" ht="14.1" customHeight="1" x14ac:dyDescent="0.25">
      <c r="A35" s="1375"/>
      <c r="B35" s="1377"/>
      <c r="C35" s="38" t="s">
        <v>22</v>
      </c>
      <c r="D35" s="38" t="s">
        <v>23</v>
      </c>
      <c r="E35" s="38" t="s">
        <v>23</v>
      </c>
      <c r="F35" s="38" t="s">
        <v>23</v>
      </c>
      <c r="G35" s="1375"/>
      <c r="H35" s="1375"/>
      <c r="I35" s="1375"/>
      <c r="J35" s="1375"/>
    </row>
    <row r="36" spans="1:10" ht="14.1" customHeight="1" x14ac:dyDescent="0.25">
      <c r="A36" s="1375"/>
      <c r="B36" s="39" t="s">
        <v>48</v>
      </c>
      <c r="C36" s="40">
        <v>0</v>
      </c>
      <c r="D36" s="40">
        <v>0</v>
      </c>
      <c r="E36" s="40">
        <v>0</v>
      </c>
      <c r="F36" s="40">
        <v>0</v>
      </c>
      <c r="G36" s="1375"/>
      <c r="H36" s="1375"/>
      <c r="I36" s="1375"/>
      <c r="J36" s="1375"/>
    </row>
    <row r="37" spans="1:10" ht="14.1" customHeight="1" x14ac:dyDescent="0.25">
      <c r="A37" s="1375"/>
      <c r="B37" s="39" t="s">
        <v>49</v>
      </c>
      <c r="C37" s="40">
        <v>0</v>
      </c>
      <c r="D37" s="40">
        <v>0</v>
      </c>
      <c r="E37" s="40">
        <v>0</v>
      </c>
      <c r="F37" s="40">
        <v>0</v>
      </c>
      <c r="G37" s="1375"/>
      <c r="H37" s="1375"/>
      <c r="I37" s="1375"/>
      <c r="J37" s="1375"/>
    </row>
    <row r="38" spans="1:10" ht="14.1" customHeight="1" x14ac:dyDescent="0.25">
      <c r="A38" s="1375"/>
      <c r="B38" s="39" t="s">
        <v>50</v>
      </c>
      <c r="C38" s="40">
        <v>0</v>
      </c>
      <c r="D38" s="40">
        <v>0</v>
      </c>
      <c r="E38" s="40">
        <v>0</v>
      </c>
      <c r="F38" s="40">
        <v>0</v>
      </c>
      <c r="G38" s="1375"/>
      <c r="H38" s="1375"/>
      <c r="I38" s="1375"/>
      <c r="J38" s="1375"/>
    </row>
    <row r="39" spans="1:10" ht="14.1" customHeight="1" x14ac:dyDescent="0.25">
      <c r="A39" s="1375"/>
      <c r="B39" s="39" t="s">
        <v>51</v>
      </c>
      <c r="C39" s="40">
        <v>0</v>
      </c>
      <c r="D39" s="40">
        <v>0</v>
      </c>
      <c r="E39" s="40">
        <v>0</v>
      </c>
      <c r="F39" s="40">
        <v>0</v>
      </c>
      <c r="G39" s="1375"/>
      <c r="H39" s="1375"/>
      <c r="I39" s="1375"/>
      <c r="J39" s="1375"/>
    </row>
    <row r="40" spans="1:10" ht="14.1" customHeight="1" x14ac:dyDescent="0.25">
      <c r="A40" s="1375"/>
      <c r="B40" s="39" t="s">
        <v>49</v>
      </c>
      <c r="C40" s="40">
        <v>0</v>
      </c>
      <c r="D40" s="40">
        <v>0</v>
      </c>
      <c r="E40" s="40">
        <v>0</v>
      </c>
      <c r="F40" s="40">
        <v>0</v>
      </c>
      <c r="G40" s="1375"/>
      <c r="H40" s="1375"/>
      <c r="I40" s="1375"/>
      <c r="J40" s="1375"/>
    </row>
    <row r="41" spans="1:10" ht="14.1" customHeight="1" x14ac:dyDescent="0.25">
      <c r="A41" s="1375"/>
      <c r="B41" s="39" t="s">
        <v>50</v>
      </c>
      <c r="C41" s="40">
        <v>0</v>
      </c>
      <c r="D41" s="40">
        <v>0</v>
      </c>
      <c r="E41" s="40">
        <v>0</v>
      </c>
      <c r="F41" s="40">
        <v>0</v>
      </c>
      <c r="G41" s="1375"/>
      <c r="H41" s="1375"/>
      <c r="I41" s="1375"/>
      <c r="J41" s="1375"/>
    </row>
    <row r="42" spans="1:10" ht="14.1" customHeight="1" x14ac:dyDescent="0.25">
      <c r="A42" s="1375"/>
      <c r="B42" s="39" t="s">
        <v>52</v>
      </c>
      <c r="C42" s="40">
        <v>0</v>
      </c>
      <c r="D42" s="40">
        <v>0</v>
      </c>
      <c r="E42" s="40">
        <v>0</v>
      </c>
      <c r="F42" s="40">
        <v>0</v>
      </c>
      <c r="G42" s="1375"/>
      <c r="H42" s="1375"/>
      <c r="I42" s="1375"/>
      <c r="J42" s="1375"/>
    </row>
    <row r="43" spans="1:10" ht="14.1" customHeight="1" x14ac:dyDescent="0.25">
      <c r="A43" s="1375"/>
      <c r="B43" s="39" t="s">
        <v>49</v>
      </c>
      <c r="C43" s="40">
        <v>0</v>
      </c>
      <c r="D43" s="40">
        <v>0</v>
      </c>
      <c r="E43" s="40">
        <v>0</v>
      </c>
      <c r="F43" s="40">
        <v>0</v>
      </c>
      <c r="G43" s="1375"/>
      <c r="H43" s="1375"/>
      <c r="I43" s="1375"/>
      <c r="J43" s="1375"/>
    </row>
    <row r="44" spans="1:10" ht="14.1" customHeight="1" x14ac:dyDescent="0.25">
      <c r="A44" s="1375"/>
      <c r="B44" s="39" t="s">
        <v>50</v>
      </c>
      <c r="C44" s="40">
        <v>0</v>
      </c>
      <c r="D44" s="40">
        <v>0</v>
      </c>
      <c r="E44" s="40">
        <v>0</v>
      </c>
      <c r="F44" s="40">
        <v>0</v>
      </c>
      <c r="G44" s="1375"/>
      <c r="H44" s="1375"/>
      <c r="I44" s="1375"/>
      <c r="J44" s="1375"/>
    </row>
    <row r="45" spans="1:10" ht="14.1" customHeight="1" x14ac:dyDescent="0.25">
      <c r="A45" s="1375"/>
      <c r="B45" s="39" t="s">
        <v>53</v>
      </c>
      <c r="C45" s="40">
        <v>0</v>
      </c>
      <c r="D45" s="40">
        <v>0</v>
      </c>
      <c r="E45" s="40">
        <v>0</v>
      </c>
      <c r="F45" s="40">
        <v>0</v>
      </c>
      <c r="G45" s="1375"/>
      <c r="H45" s="1375"/>
      <c r="I45" s="1375"/>
      <c r="J45" s="1375"/>
    </row>
    <row r="46" spans="1:10" ht="14.1" customHeight="1" x14ac:dyDescent="0.25">
      <c r="A46" s="1375"/>
      <c r="B46" s="39" t="s">
        <v>49</v>
      </c>
      <c r="C46" s="40">
        <v>0</v>
      </c>
      <c r="D46" s="40">
        <v>0</v>
      </c>
      <c r="E46" s="40">
        <v>0</v>
      </c>
      <c r="F46" s="40">
        <v>0</v>
      </c>
      <c r="G46" s="1375"/>
      <c r="H46" s="1375"/>
      <c r="I46" s="1375"/>
      <c r="J46" s="1375"/>
    </row>
    <row r="47" spans="1:10" ht="14.1" customHeight="1" x14ac:dyDescent="0.25">
      <c r="A47" s="1375"/>
      <c r="B47" s="39" t="s">
        <v>50</v>
      </c>
      <c r="C47" s="40">
        <v>0</v>
      </c>
      <c r="D47" s="40">
        <v>0</v>
      </c>
      <c r="E47" s="40">
        <v>0</v>
      </c>
      <c r="F47" s="40">
        <v>0</v>
      </c>
      <c r="G47" s="1375"/>
      <c r="H47" s="1375"/>
      <c r="I47" s="1375"/>
      <c r="J47" s="1375"/>
    </row>
    <row r="48" spans="1:10" ht="14.1" customHeight="1" x14ac:dyDescent="0.25">
      <c r="A48" s="1375"/>
      <c r="B48" s="39" t="s">
        <v>54</v>
      </c>
      <c r="C48" s="40">
        <v>0</v>
      </c>
      <c r="D48" s="40">
        <v>68000000</v>
      </c>
      <c r="E48" s="40">
        <v>68000000</v>
      </c>
      <c r="F48" s="40">
        <v>68000000</v>
      </c>
      <c r="G48" s="1375"/>
      <c r="H48" s="1375"/>
      <c r="I48" s="1375"/>
      <c r="J48" s="1375"/>
    </row>
    <row r="49" spans="1:10" ht="14.1" customHeight="1" x14ac:dyDescent="0.25">
      <c r="A49" s="1375"/>
      <c r="B49" s="39" t="s">
        <v>49</v>
      </c>
      <c r="C49" s="40">
        <v>0</v>
      </c>
      <c r="D49" s="40">
        <v>68000000</v>
      </c>
      <c r="E49" s="40">
        <v>68000000</v>
      </c>
      <c r="F49" s="40">
        <v>68000000</v>
      </c>
      <c r="G49" s="1375"/>
      <c r="H49" s="1375"/>
      <c r="I49" s="1375"/>
      <c r="J49" s="1375"/>
    </row>
    <row r="50" spans="1:10" ht="14.1" customHeight="1" x14ac:dyDescent="0.25">
      <c r="A50" s="1375"/>
      <c r="B50" s="39" t="s">
        <v>50</v>
      </c>
      <c r="C50" s="40">
        <v>0</v>
      </c>
      <c r="D50" s="40">
        <v>0</v>
      </c>
      <c r="E50" s="40">
        <v>0</v>
      </c>
      <c r="F50" s="40">
        <v>0</v>
      </c>
      <c r="G50" s="1375"/>
      <c r="H50" s="1375"/>
      <c r="I50" s="1375"/>
      <c r="J50" s="1375"/>
    </row>
    <row r="51" spans="1:10" ht="14.1" customHeight="1" x14ac:dyDescent="0.25">
      <c r="A51" s="1375"/>
      <c r="B51" s="39" t="s">
        <v>55</v>
      </c>
      <c r="C51" s="40">
        <v>0</v>
      </c>
      <c r="D51" s="40">
        <v>0</v>
      </c>
      <c r="E51" s="40">
        <v>0</v>
      </c>
      <c r="F51" s="40">
        <v>0</v>
      </c>
      <c r="G51" s="1375"/>
      <c r="H51" s="1375"/>
      <c r="I51" s="1375"/>
      <c r="J51" s="1375"/>
    </row>
    <row r="52" spans="1:10" ht="14.1" customHeight="1" x14ac:dyDescent="0.25">
      <c r="A52" s="1375"/>
      <c r="B52" s="39" t="s">
        <v>49</v>
      </c>
      <c r="C52" s="40">
        <v>0</v>
      </c>
      <c r="D52" s="40">
        <v>0</v>
      </c>
      <c r="E52" s="40">
        <v>0</v>
      </c>
      <c r="F52" s="40">
        <v>0</v>
      </c>
      <c r="G52" s="1375"/>
      <c r="H52" s="1375"/>
      <c r="I52" s="1375"/>
      <c r="J52" s="1375"/>
    </row>
    <row r="53" spans="1:10" ht="14.1" customHeight="1" x14ac:dyDescent="0.25">
      <c r="A53" s="1375"/>
      <c r="B53" s="39" t="s">
        <v>50</v>
      </c>
      <c r="C53" s="40">
        <v>0</v>
      </c>
      <c r="D53" s="40">
        <v>0</v>
      </c>
      <c r="E53" s="40">
        <v>0</v>
      </c>
      <c r="F53" s="40">
        <v>0</v>
      </c>
      <c r="G53" s="1375"/>
      <c r="H53" s="1375"/>
      <c r="I53" s="1375"/>
      <c r="J53" s="1375"/>
    </row>
    <row r="54" spans="1:10" ht="14.1" customHeight="1" x14ac:dyDescent="0.25">
      <c r="A54" s="1375"/>
      <c r="B54" s="39" t="s">
        <v>56</v>
      </c>
      <c r="C54" s="40">
        <v>0</v>
      </c>
      <c r="D54" s="40">
        <v>0</v>
      </c>
      <c r="E54" s="40">
        <v>0</v>
      </c>
      <c r="F54" s="40">
        <v>0</v>
      </c>
      <c r="G54" s="1375"/>
      <c r="H54" s="1375"/>
      <c r="I54" s="1375"/>
      <c r="J54" s="1375"/>
    </row>
    <row r="55" spans="1:10" ht="14.1" customHeight="1" x14ac:dyDescent="0.25">
      <c r="A55" s="1375"/>
      <c r="B55" s="39" t="s">
        <v>49</v>
      </c>
      <c r="C55" s="40">
        <v>0</v>
      </c>
      <c r="D55" s="40">
        <v>0</v>
      </c>
      <c r="E55" s="40">
        <v>0</v>
      </c>
      <c r="F55" s="40">
        <v>0</v>
      </c>
      <c r="G55" s="1375"/>
      <c r="H55" s="1375"/>
      <c r="I55" s="1375"/>
      <c r="J55" s="1375"/>
    </row>
    <row r="56" spans="1:10" ht="14.1" customHeight="1" x14ac:dyDescent="0.25">
      <c r="A56" s="1375"/>
      <c r="B56" s="39" t="s">
        <v>50</v>
      </c>
      <c r="C56" s="40">
        <v>0</v>
      </c>
      <c r="D56" s="40">
        <v>0</v>
      </c>
      <c r="E56" s="40">
        <v>0</v>
      </c>
      <c r="F56" s="40">
        <v>0</v>
      </c>
      <c r="G56" s="1375"/>
      <c r="H56" s="1375"/>
      <c r="I56" s="1375"/>
      <c r="J56" s="1375"/>
    </row>
    <row r="57" spans="1:10" ht="14.1" customHeight="1" x14ac:dyDescent="0.25">
      <c r="A57" s="1375"/>
      <c r="B57" s="39" t="s">
        <v>57</v>
      </c>
      <c r="C57" s="40">
        <v>0</v>
      </c>
      <c r="D57" s="40">
        <v>0</v>
      </c>
      <c r="E57" s="40">
        <v>0</v>
      </c>
      <c r="F57" s="40">
        <v>0</v>
      </c>
      <c r="G57" s="1375"/>
      <c r="H57" s="1375"/>
      <c r="I57" s="1375"/>
      <c r="J57" s="1375"/>
    </row>
    <row r="58" spans="1:10" ht="14.1" customHeight="1" x14ac:dyDescent="0.25">
      <c r="A58" s="1375"/>
      <c r="B58" s="39" t="s">
        <v>49</v>
      </c>
      <c r="C58" s="40">
        <v>0</v>
      </c>
      <c r="D58" s="40">
        <v>0</v>
      </c>
      <c r="E58" s="40">
        <v>0</v>
      </c>
      <c r="F58" s="40">
        <v>0</v>
      </c>
      <c r="G58" s="1375"/>
      <c r="H58" s="1375"/>
      <c r="I58" s="1375"/>
      <c r="J58" s="1375"/>
    </row>
    <row r="59" spans="1:10" ht="14.1" customHeight="1" x14ac:dyDescent="0.25">
      <c r="A59" s="1375"/>
      <c r="B59" s="39" t="s">
        <v>58</v>
      </c>
      <c r="C59" s="40">
        <v>0</v>
      </c>
      <c r="D59" s="40">
        <v>0</v>
      </c>
      <c r="E59" s="40">
        <v>0</v>
      </c>
      <c r="F59" s="40">
        <v>0</v>
      </c>
      <c r="G59" s="1375"/>
      <c r="H59" s="1375"/>
      <c r="I59" s="1375"/>
      <c r="J59" s="1375"/>
    </row>
    <row r="60" spans="1:10" ht="14.1" customHeight="1" x14ac:dyDescent="0.25">
      <c r="A60" s="1375"/>
      <c r="B60" s="39" t="s">
        <v>59</v>
      </c>
      <c r="C60" s="40">
        <v>0</v>
      </c>
      <c r="D60" s="40">
        <v>0</v>
      </c>
      <c r="E60" s="40">
        <v>0</v>
      </c>
      <c r="F60" s="40">
        <v>0</v>
      </c>
      <c r="G60" s="1375"/>
      <c r="H60" s="1375"/>
      <c r="I60" s="1375"/>
      <c r="J60" s="1375"/>
    </row>
    <row r="61" spans="1:10" ht="14.1" customHeight="1" x14ac:dyDescent="0.25">
      <c r="A61" s="1375"/>
      <c r="B61" s="39" t="s">
        <v>60</v>
      </c>
      <c r="C61" s="40">
        <v>0</v>
      </c>
      <c r="D61" s="40">
        <v>0</v>
      </c>
      <c r="E61" s="40">
        <v>0</v>
      </c>
      <c r="F61" s="40">
        <v>0</v>
      </c>
      <c r="G61" s="1375"/>
      <c r="H61" s="1375"/>
      <c r="I61" s="1375"/>
      <c r="J61" s="1375"/>
    </row>
    <row r="62" spans="1:10" ht="14.1" customHeight="1" x14ac:dyDescent="0.25">
      <c r="A62" s="1375"/>
      <c r="B62" s="39" t="s">
        <v>61</v>
      </c>
      <c r="C62" s="40">
        <v>0</v>
      </c>
      <c r="D62" s="40">
        <v>0</v>
      </c>
      <c r="E62" s="40">
        <v>0</v>
      </c>
      <c r="F62" s="40">
        <v>0</v>
      </c>
      <c r="G62" s="1375"/>
      <c r="H62" s="1375"/>
      <c r="I62" s="1375"/>
      <c r="J62" s="1375"/>
    </row>
    <row r="63" spans="1:10" ht="14.1" customHeight="1" x14ac:dyDescent="0.25">
      <c r="A63" s="1375"/>
      <c r="B63" s="39" t="s">
        <v>62</v>
      </c>
      <c r="C63" s="40">
        <v>0</v>
      </c>
      <c r="D63" s="40">
        <v>0</v>
      </c>
      <c r="E63" s="40">
        <v>0</v>
      </c>
      <c r="F63" s="40">
        <v>0</v>
      </c>
      <c r="G63" s="1375"/>
      <c r="H63" s="1375"/>
      <c r="I63" s="1375"/>
      <c r="J63" s="1375"/>
    </row>
    <row r="64" spans="1:10" ht="14.1" customHeight="1" x14ac:dyDescent="0.25">
      <c r="A64" s="1375"/>
      <c r="B64" s="39" t="s">
        <v>49</v>
      </c>
      <c r="C64" s="40">
        <v>0</v>
      </c>
      <c r="D64" s="40">
        <v>0</v>
      </c>
      <c r="E64" s="40">
        <v>0</v>
      </c>
      <c r="F64" s="40">
        <v>0</v>
      </c>
      <c r="G64" s="1375"/>
      <c r="H64" s="1375"/>
      <c r="I64" s="1375"/>
      <c r="J64" s="1375"/>
    </row>
    <row r="65" spans="1:10" ht="14.1" customHeight="1" x14ac:dyDescent="0.25">
      <c r="A65" s="1375"/>
      <c r="B65" s="39" t="s">
        <v>58</v>
      </c>
      <c r="C65" s="40">
        <v>0</v>
      </c>
      <c r="D65" s="40">
        <v>0</v>
      </c>
      <c r="E65" s="40">
        <v>0</v>
      </c>
      <c r="F65" s="40">
        <v>0</v>
      </c>
      <c r="G65" s="1375"/>
      <c r="H65" s="1375"/>
      <c r="I65" s="1375"/>
      <c r="J65" s="1375"/>
    </row>
    <row r="66" spans="1:10" ht="14.1" customHeight="1" x14ac:dyDescent="0.25">
      <c r="A66" s="1375"/>
      <c r="B66" s="39" t="s">
        <v>59</v>
      </c>
      <c r="C66" s="40">
        <v>0</v>
      </c>
      <c r="D66" s="40">
        <v>0</v>
      </c>
      <c r="E66" s="40">
        <v>0</v>
      </c>
      <c r="F66" s="40">
        <v>0</v>
      </c>
      <c r="G66" s="1375"/>
      <c r="H66" s="1375"/>
      <c r="I66" s="1375"/>
      <c r="J66" s="1375"/>
    </row>
    <row r="67" spans="1:10" ht="14.1" customHeight="1" x14ac:dyDescent="0.25">
      <c r="A67" s="1375"/>
      <c r="B67" s="39" t="s">
        <v>60</v>
      </c>
      <c r="C67" s="40">
        <v>0</v>
      </c>
      <c r="D67" s="40">
        <v>0</v>
      </c>
      <c r="E67" s="40">
        <v>0</v>
      </c>
      <c r="F67" s="40">
        <v>0</v>
      </c>
      <c r="G67" s="1375"/>
      <c r="H67" s="1375"/>
      <c r="I67" s="1375"/>
      <c r="J67" s="1375"/>
    </row>
    <row r="68" spans="1:10" ht="14.1" customHeight="1" x14ac:dyDescent="0.25">
      <c r="A68" s="1375"/>
      <c r="B68" s="39" t="s">
        <v>61</v>
      </c>
      <c r="C68" s="40">
        <v>0</v>
      </c>
      <c r="D68" s="40">
        <v>0</v>
      </c>
      <c r="E68" s="40">
        <v>0</v>
      </c>
      <c r="F68" s="40">
        <v>0</v>
      </c>
      <c r="G68" s="1375"/>
      <c r="H68" s="1375"/>
      <c r="I68" s="1375"/>
      <c r="J68" s="1375"/>
    </row>
    <row r="69" spans="1:10" ht="14.1" customHeight="1" x14ac:dyDescent="0.25">
      <c r="A69" s="1375"/>
      <c r="B69" s="39" t="s">
        <v>63</v>
      </c>
      <c r="C69" s="40">
        <v>0</v>
      </c>
      <c r="D69" s="40">
        <v>0</v>
      </c>
      <c r="E69" s="40">
        <v>0</v>
      </c>
      <c r="F69" s="40">
        <v>0</v>
      </c>
      <c r="G69" s="1375"/>
      <c r="H69" s="1375"/>
      <c r="I69" s="1375"/>
      <c r="J69" s="1375"/>
    </row>
    <row r="70" spans="1:10" ht="14.1" customHeight="1" x14ac:dyDescent="0.25">
      <c r="A70" s="1375"/>
      <c r="B70" s="39" t="s">
        <v>49</v>
      </c>
      <c r="C70" s="40">
        <v>0</v>
      </c>
      <c r="D70" s="40">
        <v>0</v>
      </c>
      <c r="E70" s="40">
        <v>0</v>
      </c>
      <c r="F70" s="40">
        <v>0</v>
      </c>
      <c r="G70" s="1375"/>
      <c r="H70" s="1375"/>
      <c r="I70" s="1375"/>
      <c r="J70" s="1375"/>
    </row>
    <row r="71" spans="1:10" ht="14.1" customHeight="1" x14ac:dyDescent="0.25">
      <c r="A71" s="1375"/>
      <c r="B71" s="39" t="s">
        <v>58</v>
      </c>
      <c r="C71" s="40">
        <v>0</v>
      </c>
      <c r="D71" s="40">
        <v>0</v>
      </c>
      <c r="E71" s="40">
        <v>0</v>
      </c>
      <c r="F71" s="40">
        <v>0</v>
      </c>
      <c r="G71" s="1375"/>
      <c r="H71" s="1375"/>
      <c r="I71" s="1375"/>
      <c r="J71" s="1375"/>
    </row>
    <row r="72" spans="1:10" ht="14.1" customHeight="1" x14ac:dyDescent="0.25">
      <c r="A72" s="1375"/>
      <c r="B72" s="39" t="s">
        <v>59</v>
      </c>
      <c r="C72" s="40">
        <v>0</v>
      </c>
      <c r="D72" s="40">
        <v>0</v>
      </c>
      <c r="E72" s="40">
        <v>0</v>
      </c>
      <c r="F72" s="40">
        <v>0</v>
      </c>
      <c r="G72" s="1375"/>
      <c r="H72" s="1375"/>
      <c r="I72" s="1375"/>
      <c r="J72" s="1375"/>
    </row>
    <row r="73" spans="1:10" ht="14.1" customHeight="1" x14ac:dyDescent="0.25">
      <c r="A73" s="1375"/>
      <c r="B73" s="39" t="s">
        <v>60</v>
      </c>
      <c r="C73" s="40">
        <v>0</v>
      </c>
      <c r="D73" s="40">
        <v>0</v>
      </c>
      <c r="E73" s="40">
        <v>0</v>
      </c>
      <c r="F73" s="40">
        <v>0</v>
      </c>
      <c r="G73" s="1375"/>
      <c r="H73" s="1375"/>
      <c r="I73" s="1375"/>
      <c r="J73" s="1375"/>
    </row>
    <row r="74" spans="1:10" ht="14.1" customHeight="1" x14ac:dyDescent="0.25">
      <c r="A74" s="1375"/>
      <c r="B74" s="39" t="s">
        <v>61</v>
      </c>
      <c r="C74" s="40">
        <v>0</v>
      </c>
      <c r="D74" s="40">
        <v>0</v>
      </c>
      <c r="E74" s="40">
        <v>0</v>
      </c>
      <c r="F74" s="40">
        <v>0</v>
      </c>
      <c r="G74" s="1375"/>
      <c r="H74" s="1375"/>
      <c r="I74" s="1375"/>
      <c r="J74" s="1375"/>
    </row>
    <row r="75" spans="1:10" ht="14.1" customHeight="1" x14ac:dyDescent="0.25">
      <c r="A75" s="1375"/>
      <c r="B75" s="39" t="s">
        <v>64</v>
      </c>
      <c r="C75" s="40">
        <v>0</v>
      </c>
      <c r="D75" s="40">
        <v>0</v>
      </c>
      <c r="E75" s="40">
        <v>0</v>
      </c>
      <c r="F75" s="40">
        <v>0</v>
      </c>
      <c r="G75" s="1375"/>
      <c r="H75" s="1375"/>
      <c r="I75" s="1375"/>
      <c r="J75" s="1375"/>
    </row>
    <row r="76" spans="1:10" ht="14.1" customHeight="1" x14ac:dyDescent="0.25">
      <c r="A76" s="1375"/>
      <c r="B76" s="39" t="s">
        <v>65</v>
      </c>
      <c r="C76" s="40">
        <v>0</v>
      </c>
      <c r="D76" s="40">
        <v>0</v>
      </c>
      <c r="E76" s="40">
        <v>0</v>
      </c>
      <c r="F76" s="40">
        <v>0</v>
      </c>
      <c r="G76" s="1375"/>
      <c r="H76" s="1375"/>
      <c r="I76" s="1375"/>
      <c r="J76" s="1375"/>
    </row>
    <row r="77" spans="1:10" ht="14.1" customHeight="1" x14ac:dyDescent="0.25">
      <c r="A77" s="1375"/>
      <c r="B77" s="41" t="s">
        <v>25</v>
      </c>
      <c r="C77" s="40">
        <v>0</v>
      </c>
      <c r="D77" s="40">
        <v>68000000</v>
      </c>
      <c r="E77" s="40">
        <v>68000000</v>
      </c>
      <c r="F77" s="40">
        <v>68000000</v>
      </c>
      <c r="G77" s="1375"/>
      <c r="H77" s="1375"/>
      <c r="I77" s="1375"/>
      <c r="J77" s="1375"/>
    </row>
    <row r="78" spans="1:10" ht="15" customHeight="1" x14ac:dyDescent="0.25">
      <c r="A78" s="1375"/>
      <c r="B78" s="42" t="s">
        <v>18</v>
      </c>
      <c r="C78" s="43" t="s">
        <v>18</v>
      </c>
      <c r="D78" s="43" t="s">
        <v>18</v>
      </c>
      <c r="E78" s="43" t="s">
        <v>18</v>
      </c>
      <c r="F78" s="43" t="s">
        <v>18</v>
      </c>
      <c r="G78" s="1375"/>
      <c r="H78" s="1375"/>
      <c r="I78" s="1375"/>
      <c r="J78" s="1375"/>
    </row>
    <row r="79" spans="1:10" ht="15" customHeight="1" x14ac:dyDescent="0.25">
      <c r="A79" s="1375"/>
      <c r="B79" s="26" t="s">
        <v>171</v>
      </c>
      <c r="C79" s="44">
        <v>0</v>
      </c>
      <c r="D79" s="44">
        <v>68000000</v>
      </c>
      <c r="E79" s="44">
        <v>68000000</v>
      </c>
      <c r="F79" s="44">
        <v>68000000</v>
      </c>
      <c r="G79" s="1375"/>
      <c r="H79" s="1375"/>
      <c r="I79" s="1375"/>
      <c r="J79" s="1375"/>
    </row>
    <row r="80" spans="1:10" ht="15" customHeight="1" x14ac:dyDescent="0.25">
      <c r="A80" s="1375"/>
      <c r="B80" s="27" t="s">
        <v>48</v>
      </c>
      <c r="C80" s="45">
        <v>0</v>
      </c>
      <c r="D80" s="45">
        <v>0</v>
      </c>
      <c r="E80" s="45">
        <v>0</v>
      </c>
      <c r="F80" s="45">
        <v>0</v>
      </c>
      <c r="G80" s="1375"/>
      <c r="H80" s="1375"/>
      <c r="I80" s="1375"/>
      <c r="J80" s="1375"/>
    </row>
    <row r="81" spans="1:10" ht="15" customHeight="1" x14ac:dyDescent="0.25">
      <c r="A81" s="1375"/>
      <c r="B81" s="27" t="s">
        <v>49</v>
      </c>
      <c r="C81" s="45">
        <v>0</v>
      </c>
      <c r="D81" s="45">
        <v>0</v>
      </c>
      <c r="E81" s="45">
        <v>0</v>
      </c>
      <c r="F81" s="45">
        <v>0</v>
      </c>
      <c r="G81" s="1375"/>
      <c r="H81" s="1375"/>
      <c r="I81" s="1375"/>
      <c r="J81" s="1375"/>
    </row>
    <row r="82" spans="1:10" ht="15" customHeight="1" x14ac:dyDescent="0.25">
      <c r="A82" s="1375"/>
      <c r="B82" s="27" t="s">
        <v>50</v>
      </c>
      <c r="C82" s="45">
        <v>0</v>
      </c>
      <c r="D82" s="45">
        <v>0</v>
      </c>
      <c r="E82" s="45">
        <v>0</v>
      </c>
      <c r="F82" s="45">
        <v>0</v>
      </c>
      <c r="G82" s="1375"/>
      <c r="H82" s="1375"/>
      <c r="I82" s="1375"/>
      <c r="J82" s="1375"/>
    </row>
    <row r="83" spans="1:10" ht="15" customHeight="1" x14ac:dyDescent="0.25">
      <c r="A83" s="1375"/>
      <c r="B83" s="27" t="s">
        <v>51</v>
      </c>
      <c r="C83" s="45">
        <v>0</v>
      </c>
      <c r="D83" s="45">
        <v>0</v>
      </c>
      <c r="E83" s="45">
        <v>0</v>
      </c>
      <c r="F83" s="45">
        <v>0</v>
      </c>
      <c r="G83" s="1375"/>
      <c r="H83" s="1375"/>
      <c r="I83" s="1375"/>
      <c r="J83" s="1375"/>
    </row>
    <row r="84" spans="1:10" ht="15" customHeight="1" x14ac:dyDescent="0.25">
      <c r="A84" s="1375"/>
      <c r="B84" s="27" t="s">
        <v>49</v>
      </c>
      <c r="C84" s="45">
        <v>0</v>
      </c>
      <c r="D84" s="45">
        <v>0</v>
      </c>
      <c r="E84" s="45">
        <v>0</v>
      </c>
      <c r="F84" s="45">
        <v>0</v>
      </c>
      <c r="G84" s="1375"/>
      <c r="H84" s="1375"/>
      <c r="I84" s="1375"/>
      <c r="J84" s="1375"/>
    </row>
    <row r="85" spans="1:10" ht="15" customHeight="1" x14ac:dyDescent="0.25">
      <c r="A85" s="1375"/>
      <c r="B85" s="27" t="s">
        <v>50</v>
      </c>
      <c r="C85" s="45">
        <v>0</v>
      </c>
      <c r="D85" s="45">
        <v>0</v>
      </c>
      <c r="E85" s="45">
        <v>0</v>
      </c>
      <c r="F85" s="45">
        <v>0</v>
      </c>
      <c r="G85" s="1375"/>
      <c r="H85" s="1375"/>
      <c r="I85" s="1375"/>
      <c r="J85" s="1375"/>
    </row>
    <row r="86" spans="1:10" ht="15" customHeight="1" x14ac:dyDescent="0.25">
      <c r="A86" s="1375"/>
      <c r="B86" s="27" t="s">
        <v>52</v>
      </c>
      <c r="C86" s="45">
        <v>0</v>
      </c>
      <c r="D86" s="45">
        <v>0</v>
      </c>
      <c r="E86" s="45">
        <v>0</v>
      </c>
      <c r="F86" s="45">
        <v>0</v>
      </c>
      <c r="G86" s="1375"/>
      <c r="H86" s="1375"/>
      <c r="I86" s="1375"/>
      <c r="J86" s="1375"/>
    </row>
    <row r="87" spans="1:10" ht="15" customHeight="1" x14ac:dyDescent="0.25">
      <c r="A87" s="1375"/>
      <c r="B87" s="27" t="s">
        <v>49</v>
      </c>
      <c r="C87" s="45">
        <v>0</v>
      </c>
      <c r="D87" s="45">
        <v>0</v>
      </c>
      <c r="E87" s="45">
        <v>0</v>
      </c>
      <c r="F87" s="45">
        <v>0</v>
      </c>
      <c r="G87" s="1375"/>
      <c r="H87" s="1375"/>
      <c r="I87" s="1375"/>
      <c r="J87" s="1375"/>
    </row>
    <row r="88" spans="1:10" ht="15" customHeight="1" x14ac:dyDescent="0.25">
      <c r="A88" s="1375"/>
      <c r="B88" s="27" t="s">
        <v>50</v>
      </c>
      <c r="C88" s="45">
        <v>0</v>
      </c>
      <c r="D88" s="45">
        <v>0</v>
      </c>
      <c r="E88" s="45">
        <v>0</v>
      </c>
      <c r="F88" s="45">
        <v>0</v>
      </c>
      <c r="G88" s="1375"/>
      <c r="H88" s="1375"/>
      <c r="I88" s="1375"/>
      <c r="J88" s="1375"/>
    </row>
    <row r="89" spans="1:10" ht="15" customHeight="1" x14ac:dyDescent="0.25">
      <c r="A89" s="1375"/>
      <c r="B89" s="27" t="s">
        <v>53</v>
      </c>
      <c r="C89" s="45">
        <v>0</v>
      </c>
      <c r="D89" s="45">
        <v>0</v>
      </c>
      <c r="E89" s="45">
        <v>0</v>
      </c>
      <c r="F89" s="45">
        <v>0</v>
      </c>
      <c r="G89" s="1375"/>
      <c r="H89" s="1375"/>
      <c r="I89" s="1375"/>
      <c r="J89" s="1375"/>
    </row>
    <row r="90" spans="1:10" ht="15" customHeight="1" x14ac:dyDescent="0.25">
      <c r="A90" s="1375"/>
      <c r="B90" s="27" t="s">
        <v>49</v>
      </c>
      <c r="C90" s="45">
        <v>0</v>
      </c>
      <c r="D90" s="45">
        <v>0</v>
      </c>
      <c r="E90" s="45">
        <v>0</v>
      </c>
      <c r="F90" s="45">
        <v>0</v>
      </c>
      <c r="G90" s="1375"/>
      <c r="H90" s="1375"/>
      <c r="I90" s="1375"/>
      <c r="J90" s="1375"/>
    </row>
    <row r="91" spans="1:10" ht="15" customHeight="1" x14ac:dyDescent="0.25">
      <c r="A91" s="1375"/>
      <c r="B91" s="27" t="s">
        <v>50</v>
      </c>
      <c r="C91" s="45">
        <v>0</v>
      </c>
      <c r="D91" s="45">
        <v>0</v>
      </c>
      <c r="E91" s="45">
        <v>0</v>
      </c>
      <c r="F91" s="45">
        <v>0</v>
      </c>
      <c r="G91" s="1375"/>
      <c r="H91" s="1375"/>
      <c r="I91" s="1375"/>
      <c r="J91" s="1375"/>
    </row>
    <row r="92" spans="1:10" ht="20.100000000000001" customHeight="1" x14ac:dyDescent="0.25">
      <c r="A92" s="1375"/>
      <c r="B92" s="27" t="s">
        <v>172</v>
      </c>
      <c r="C92" s="46">
        <v>0</v>
      </c>
      <c r="D92" s="46">
        <v>68000000</v>
      </c>
      <c r="E92" s="46">
        <v>68000000</v>
      </c>
      <c r="F92" s="46">
        <v>68000000</v>
      </c>
      <c r="G92" s="1375"/>
      <c r="H92" s="1375"/>
      <c r="I92" s="1375"/>
      <c r="J92" s="1375"/>
    </row>
    <row r="93" spans="1:10" ht="15" customHeight="1" x14ac:dyDescent="0.25">
      <c r="A93" s="1375"/>
      <c r="B93" s="27" t="s">
        <v>49</v>
      </c>
      <c r="C93" s="45">
        <v>0</v>
      </c>
      <c r="D93" s="45">
        <v>68000000</v>
      </c>
      <c r="E93" s="45">
        <v>68000000</v>
      </c>
      <c r="F93" s="45">
        <v>68000000</v>
      </c>
      <c r="G93" s="1375"/>
      <c r="H93" s="1375"/>
      <c r="I93" s="1375"/>
      <c r="J93" s="1375"/>
    </row>
    <row r="94" spans="1:10" ht="15" customHeight="1" x14ac:dyDescent="0.25">
      <c r="A94" s="1375"/>
      <c r="B94" s="27" t="s">
        <v>50</v>
      </c>
      <c r="C94" s="45">
        <v>0</v>
      </c>
      <c r="D94" s="45">
        <v>0</v>
      </c>
      <c r="E94" s="45">
        <v>0</v>
      </c>
      <c r="F94" s="45">
        <v>0</v>
      </c>
      <c r="G94" s="1375"/>
      <c r="H94" s="1375"/>
      <c r="I94" s="1375"/>
      <c r="J94" s="1375"/>
    </row>
    <row r="95" spans="1:10" ht="15" customHeight="1" x14ac:dyDescent="0.25">
      <c r="A95" s="1375"/>
      <c r="B95" s="27" t="s">
        <v>55</v>
      </c>
      <c r="C95" s="45">
        <v>0</v>
      </c>
      <c r="D95" s="45">
        <v>0</v>
      </c>
      <c r="E95" s="45">
        <v>0</v>
      </c>
      <c r="F95" s="45">
        <v>0</v>
      </c>
      <c r="G95" s="1375"/>
      <c r="H95" s="1375"/>
      <c r="I95" s="1375"/>
      <c r="J95" s="1375"/>
    </row>
    <row r="96" spans="1:10" ht="15" customHeight="1" x14ac:dyDescent="0.25">
      <c r="A96" s="1375"/>
      <c r="B96" s="27" t="s">
        <v>49</v>
      </c>
      <c r="C96" s="45">
        <v>0</v>
      </c>
      <c r="D96" s="45">
        <v>0</v>
      </c>
      <c r="E96" s="45">
        <v>0</v>
      </c>
      <c r="F96" s="45">
        <v>0</v>
      </c>
      <c r="G96" s="1375"/>
      <c r="H96" s="1375"/>
      <c r="I96" s="1375"/>
      <c r="J96" s="1375"/>
    </row>
    <row r="97" spans="1:10" ht="15" customHeight="1" x14ac:dyDescent="0.25">
      <c r="A97" s="1375"/>
      <c r="B97" s="27" t="s">
        <v>50</v>
      </c>
      <c r="C97" s="45">
        <v>0</v>
      </c>
      <c r="D97" s="45">
        <v>0</v>
      </c>
      <c r="E97" s="45">
        <v>0</v>
      </c>
      <c r="F97" s="45">
        <v>0</v>
      </c>
      <c r="G97" s="1375"/>
      <c r="H97" s="1375"/>
      <c r="I97" s="1375"/>
      <c r="J97" s="1375"/>
    </row>
    <row r="98" spans="1:10" ht="15" customHeight="1" x14ac:dyDescent="0.25">
      <c r="A98" s="1375"/>
      <c r="B98" s="27" t="s">
        <v>56</v>
      </c>
      <c r="C98" s="45">
        <v>0</v>
      </c>
      <c r="D98" s="45">
        <v>0</v>
      </c>
      <c r="E98" s="45">
        <v>0</v>
      </c>
      <c r="F98" s="45">
        <v>0</v>
      </c>
      <c r="G98" s="1375"/>
      <c r="H98" s="1375"/>
      <c r="I98" s="1375"/>
      <c r="J98" s="1375"/>
    </row>
    <row r="99" spans="1:10" ht="15" customHeight="1" x14ac:dyDescent="0.25">
      <c r="A99" s="1375"/>
      <c r="B99" s="27" t="s">
        <v>49</v>
      </c>
      <c r="C99" s="45">
        <v>0</v>
      </c>
      <c r="D99" s="45">
        <v>0</v>
      </c>
      <c r="E99" s="45">
        <v>0</v>
      </c>
      <c r="F99" s="45">
        <v>0</v>
      </c>
      <c r="G99" s="1375"/>
      <c r="H99" s="1375"/>
      <c r="I99" s="1375"/>
      <c r="J99" s="1375"/>
    </row>
    <row r="100" spans="1:10" ht="15" customHeight="1" x14ac:dyDescent="0.25">
      <c r="A100" s="1375"/>
      <c r="B100" s="27" t="s">
        <v>50</v>
      </c>
      <c r="C100" s="45">
        <v>0</v>
      </c>
      <c r="D100" s="45">
        <v>0</v>
      </c>
      <c r="E100" s="45">
        <v>0</v>
      </c>
      <c r="F100" s="45">
        <v>0</v>
      </c>
      <c r="G100" s="1375"/>
      <c r="H100" s="1375"/>
      <c r="I100" s="1375"/>
      <c r="J100" s="1375"/>
    </row>
    <row r="101" spans="1:10" ht="15" customHeight="1" x14ac:dyDescent="0.25">
      <c r="A101" s="1375"/>
      <c r="B101" s="27" t="s">
        <v>57</v>
      </c>
      <c r="C101" s="45">
        <v>0</v>
      </c>
      <c r="D101" s="45">
        <v>0</v>
      </c>
      <c r="E101" s="45">
        <v>0</v>
      </c>
      <c r="F101" s="45">
        <v>0</v>
      </c>
      <c r="G101" s="1375"/>
      <c r="H101" s="1375"/>
      <c r="I101" s="1375"/>
      <c r="J101" s="1375"/>
    </row>
    <row r="102" spans="1:10" ht="15" customHeight="1" x14ac:dyDescent="0.25">
      <c r="A102" s="1375"/>
      <c r="B102" s="27" t="s">
        <v>49</v>
      </c>
      <c r="C102" s="45">
        <v>0</v>
      </c>
      <c r="D102" s="45">
        <v>0</v>
      </c>
      <c r="E102" s="45">
        <v>0</v>
      </c>
      <c r="F102" s="45">
        <v>0</v>
      </c>
      <c r="G102" s="1375"/>
      <c r="H102" s="1375"/>
      <c r="I102" s="1375"/>
      <c r="J102" s="1375"/>
    </row>
    <row r="103" spans="1:10" ht="15" customHeight="1" x14ac:dyDescent="0.25">
      <c r="A103" s="1375"/>
      <c r="B103" s="27" t="s">
        <v>58</v>
      </c>
      <c r="C103" s="45">
        <v>0</v>
      </c>
      <c r="D103" s="45">
        <v>0</v>
      </c>
      <c r="E103" s="45">
        <v>0</v>
      </c>
      <c r="F103" s="45">
        <v>0</v>
      </c>
      <c r="G103" s="1375"/>
      <c r="H103" s="1375"/>
      <c r="I103" s="1375"/>
      <c r="J103" s="1375"/>
    </row>
    <row r="104" spans="1:10" ht="15" customHeight="1" x14ac:dyDescent="0.25">
      <c r="A104" s="1375"/>
      <c r="B104" s="27" t="s">
        <v>59</v>
      </c>
      <c r="C104" s="45">
        <v>0</v>
      </c>
      <c r="D104" s="45">
        <v>0</v>
      </c>
      <c r="E104" s="45">
        <v>0</v>
      </c>
      <c r="F104" s="45">
        <v>0</v>
      </c>
      <c r="G104" s="1375"/>
      <c r="H104" s="1375"/>
      <c r="I104" s="1375"/>
      <c r="J104" s="1375"/>
    </row>
    <row r="105" spans="1:10" ht="15" customHeight="1" x14ac:dyDescent="0.25">
      <c r="A105" s="1375"/>
      <c r="B105" s="27" t="s">
        <v>60</v>
      </c>
      <c r="C105" s="45">
        <v>0</v>
      </c>
      <c r="D105" s="45">
        <v>0</v>
      </c>
      <c r="E105" s="45">
        <v>0</v>
      </c>
      <c r="F105" s="45">
        <v>0</v>
      </c>
      <c r="G105" s="1375"/>
      <c r="H105" s="1375"/>
      <c r="I105" s="1375"/>
      <c r="J105" s="1375"/>
    </row>
    <row r="106" spans="1:10" ht="15" customHeight="1" x14ac:dyDescent="0.25">
      <c r="A106" s="1375"/>
      <c r="B106" s="27" t="s">
        <v>61</v>
      </c>
      <c r="C106" s="45">
        <v>0</v>
      </c>
      <c r="D106" s="45">
        <v>0</v>
      </c>
      <c r="E106" s="45">
        <v>0</v>
      </c>
      <c r="F106" s="45">
        <v>0</v>
      </c>
      <c r="G106" s="1375"/>
      <c r="H106" s="1375"/>
      <c r="I106" s="1375"/>
      <c r="J106" s="1375"/>
    </row>
    <row r="107" spans="1:10" ht="15" customHeight="1" x14ac:dyDescent="0.25">
      <c r="A107" s="1375"/>
      <c r="B107" s="27" t="s">
        <v>62</v>
      </c>
      <c r="C107" s="45">
        <v>0</v>
      </c>
      <c r="D107" s="45">
        <v>0</v>
      </c>
      <c r="E107" s="45">
        <v>0</v>
      </c>
      <c r="F107" s="45">
        <v>0</v>
      </c>
      <c r="G107" s="1375"/>
      <c r="H107" s="1375"/>
      <c r="I107" s="1375"/>
      <c r="J107" s="1375"/>
    </row>
    <row r="108" spans="1:10" ht="15" customHeight="1" x14ac:dyDescent="0.25">
      <c r="A108" s="1375"/>
      <c r="B108" s="27" t="s">
        <v>49</v>
      </c>
      <c r="C108" s="45">
        <v>0</v>
      </c>
      <c r="D108" s="45">
        <v>0</v>
      </c>
      <c r="E108" s="45">
        <v>0</v>
      </c>
      <c r="F108" s="45">
        <v>0</v>
      </c>
      <c r="G108" s="1375"/>
      <c r="H108" s="1375"/>
      <c r="I108" s="1375"/>
      <c r="J108" s="1375"/>
    </row>
    <row r="109" spans="1:10" ht="15" customHeight="1" x14ac:dyDescent="0.25">
      <c r="A109" s="1375"/>
      <c r="B109" s="27" t="s">
        <v>58</v>
      </c>
      <c r="C109" s="45">
        <v>0</v>
      </c>
      <c r="D109" s="45">
        <v>0</v>
      </c>
      <c r="E109" s="45">
        <v>0</v>
      </c>
      <c r="F109" s="45">
        <v>0</v>
      </c>
      <c r="G109" s="1375"/>
      <c r="H109" s="1375"/>
      <c r="I109" s="1375"/>
      <c r="J109" s="1375"/>
    </row>
    <row r="110" spans="1:10" ht="15" customHeight="1" x14ac:dyDescent="0.25">
      <c r="A110" s="1375"/>
      <c r="B110" s="27" t="s">
        <v>59</v>
      </c>
      <c r="C110" s="45">
        <v>0</v>
      </c>
      <c r="D110" s="45">
        <v>0</v>
      </c>
      <c r="E110" s="45">
        <v>0</v>
      </c>
      <c r="F110" s="45">
        <v>0</v>
      </c>
      <c r="G110" s="1375"/>
      <c r="H110" s="1375"/>
      <c r="I110" s="1375"/>
      <c r="J110" s="1375"/>
    </row>
    <row r="111" spans="1:10" ht="15" customHeight="1" x14ac:dyDescent="0.25">
      <c r="A111" s="1375"/>
      <c r="B111" s="27" t="s">
        <v>60</v>
      </c>
      <c r="C111" s="45">
        <v>0</v>
      </c>
      <c r="D111" s="45">
        <v>0</v>
      </c>
      <c r="E111" s="45">
        <v>0</v>
      </c>
      <c r="F111" s="45">
        <v>0</v>
      </c>
      <c r="G111" s="1375"/>
      <c r="H111" s="1375"/>
      <c r="I111" s="1375"/>
      <c r="J111" s="1375"/>
    </row>
    <row r="112" spans="1:10" ht="15" customHeight="1" x14ac:dyDescent="0.25">
      <c r="A112" s="1375"/>
      <c r="B112" s="27" t="s">
        <v>61</v>
      </c>
      <c r="C112" s="45">
        <v>0</v>
      </c>
      <c r="D112" s="45">
        <v>0</v>
      </c>
      <c r="E112" s="45">
        <v>0</v>
      </c>
      <c r="F112" s="45">
        <v>0</v>
      </c>
      <c r="G112" s="1375"/>
      <c r="H112" s="1375"/>
      <c r="I112" s="1375"/>
      <c r="J112" s="1375"/>
    </row>
    <row r="113" spans="1:10" ht="15" customHeight="1" x14ac:dyDescent="0.25">
      <c r="A113" s="1375"/>
      <c r="B113" s="27" t="s">
        <v>63</v>
      </c>
      <c r="C113" s="45">
        <v>0</v>
      </c>
      <c r="D113" s="45">
        <v>0</v>
      </c>
      <c r="E113" s="45">
        <v>0</v>
      </c>
      <c r="F113" s="45">
        <v>0</v>
      </c>
      <c r="G113" s="1375"/>
      <c r="H113" s="1375"/>
      <c r="I113" s="1375"/>
      <c r="J113" s="1375"/>
    </row>
    <row r="114" spans="1:10" ht="15" customHeight="1" x14ac:dyDescent="0.25">
      <c r="A114" s="1375"/>
      <c r="B114" s="27" t="s">
        <v>49</v>
      </c>
      <c r="C114" s="45">
        <v>0</v>
      </c>
      <c r="D114" s="45">
        <v>0</v>
      </c>
      <c r="E114" s="45">
        <v>0</v>
      </c>
      <c r="F114" s="45">
        <v>0</v>
      </c>
      <c r="G114" s="1375"/>
      <c r="H114" s="1375"/>
      <c r="I114" s="1375"/>
      <c r="J114" s="1375"/>
    </row>
    <row r="115" spans="1:10" ht="15" customHeight="1" x14ac:dyDescent="0.25">
      <c r="A115" s="1375"/>
      <c r="B115" s="27" t="s">
        <v>58</v>
      </c>
      <c r="C115" s="45">
        <v>0</v>
      </c>
      <c r="D115" s="45">
        <v>0</v>
      </c>
      <c r="E115" s="45">
        <v>0</v>
      </c>
      <c r="F115" s="45">
        <v>0</v>
      </c>
      <c r="G115" s="1375"/>
      <c r="H115" s="1375"/>
      <c r="I115" s="1375"/>
      <c r="J115" s="1375"/>
    </row>
    <row r="116" spans="1:10" ht="15" customHeight="1" x14ac:dyDescent="0.25">
      <c r="A116" s="1375"/>
      <c r="B116" s="27" t="s">
        <v>59</v>
      </c>
      <c r="C116" s="45">
        <v>0</v>
      </c>
      <c r="D116" s="45">
        <v>0</v>
      </c>
      <c r="E116" s="45">
        <v>0</v>
      </c>
      <c r="F116" s="45">
        <v>0</v>
      </c>
      <c r="G116" s="1375"/>
      <c r="H116" s="1375"/>
      <c r="I116" s="1375"/>
      <c r="J116" s="1375"/>
    </row>
    <row r="117" spans="1:10" ht="15" customHeight="1" x14ac:dyDescent="0.25">
      <c r="A117" s="1375"/>
      <c r="B117" s="27" t="s">
        <v>60</v>
      </c>
      <c r="C117" s="45">
        <v>0</v>
      </c>
      <c r="D117" s="45">
        <v>0</v>
      </c>
      <c r="E117" s="45">
        <v>0</v>
      </c>
      <c r="F117" s="45">
        <v>0</v>
      </c>
      <c r="G117" s="1375"/>
      <c r="H117" s="1375"/>
      <c r="I117" s="1375"/>
      <c r="J117" s="1375"/>
    </row>
    <row r="118" spans="1:10" ht="15" customHeight="1" x14ac:dyDescent="0.25">
      <c r="A118" s="1375"/>
      <c r="B118" s="27" t="s">
        <v>61</v>
      </c>
      <c r="C118" s="45">
        <v>0</v>
      </c>
      <c r="D118" s="45">
        <v>0</v>
      </c>
      <c r="E118" s="45">
        <v>0</v>
      </c>
      <c r="F118" s="45">
        <v>0</v>
      </c>
      <c r="G118" s="1375"/>
      <c r="H118" s="1375"/>
      <c r="I118" s="1375"/>
      <c r="J118" s="1375"/>
    </row>
    <row r="119" spans="1:10" ht="15" customHeight="1" x14ac:dyDescent="0.25">
      <c r="A119" s="1375"/>
      <c r="B119" s="27" t="s">
        <v>64</v>
      </c>
      <c r="C119" s="45">
        <v>0</v>
      </c>
      <c r="D119" s="45">
        <v>0</v>
      </c>
      <c r="E119" s="45">
        <v>0</v>
      </c>
      <c r="F119" s="45">
        <v>0</v>
      </c>
      <c r="G119" s="1375"/>
      <c r="H119" s="1375"/>
      <c r="I119" s="1375"/>
      <c r="J119" s="1375"/>
    </row>
    <row r="120" spans="1:10" ht="15" customHeight="1" x14ac:dyDescent="0.25">
      <c r="A120" s="1375"/>
      <c r="B120" s="27" t="s">
        <v>65</v>
      </c>
      <c r="C120" s="45">
        <v>0</v>
      </c>
      <c r="D120" s="45">
        <v>0</v>
      </c>
      <c r="E120" s="45">
        <v>0</v>
      </c>
      <c r="F120" s="45">
        <v>0</v>
      </c>
      <c r="G120" s="1375"/>
      <c r="H120" s="1375"/>
      <c r="I120" s="1375"/>
      <c r="J120" s="1375"/>
    </row>
    <row r="121" spans="1:10" ht="20.100000000000001" customHeight="1" x14ac:dyDescent="0.25">
      <c r="A121" s="1375"/>
      <c r="B121" s="47" t="s">
        <v>18</v>
      </c>
      <c r="C121" s="1375"/>
      <c r="D121" s="1375"/>
      <c r="E121" s="1375"/>
      <c r="F121" s="1375"/>
      <c r="G121" s="1375"/>
      <c r="H121" s="1375"/>
      <c r="I121" s="1375"/>
      <c r="J121" s="1375"/>
    </row>
  </sheetData>
  <mergeCells count="17">
    <mergeCell ref="B20:F20"/>
    <mergeCell ref="B1:F1"/>
    <mergeCell ref="B2:F2"/>
    <mergeCell ref="C3:F3"/>
    <mergeCell ref="C4:F4"/>
    <mergeCell ref="C5:F5"/>
    <mergeCell ref="C6:F6"/>
    <mergeCell ref="C7:F7"/>
    <mergeCell ref="B8:F8"/>
    <mergeCell ref="B9:F9"/>
    <mergeCell ref="C10:F10"/>
    <mergeCell ref="C14:F14"/>
    <mergeCell ref="C21:F21"/>
    <mergeCell ref="C22:F22"/>
    <mergeCell ref="C23:F23"/>
    <mergeCell ref="C24:F24"/>
    <mergeCell ref="B33:F33"/>
  </mergeCells>
  <pageMargins left="0" right="0" top="0" bottom="0" header="0" footer="0"/>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121"/>
  <sheetViews>
    <sheetView view="pageBreakPreview" topLeftCell="A102" zoomScale="60" zoomScaleNormal="100" workbookViewId="0">
      <selection activeCell="G133" sqref="G133"/>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1375"/>
      <c r="B1" s="1633" t="s">
        <v>0</v>
      </c>
      <c r="C1" s="1634"/>
      <c r="D1" s="1634"/>
      <c r="E1" s="1634"/>
      <c r="F1" s="1634"/>
      <c r="G1" s="1375"/>
      <c r="H1" s="1375"/>
      <c r="I1" s="1375"/>
      <c r="J1" s="1375"/>
    </row>
    <row r="2" spans="1:10" ht="24.95" customHeight="1" x14ac:dyDescent="0.25">
      <c r="A2" s="1375"/>
      <c r="B2" s="1635" t="s">
        <v>1</v>
      </c>
      <c r="C2" s="1636"/>
      <c r="D2" s="1636"/>
      <c r="E2" s="1636"/>
      <c r="F2" s="1636"/>
      <c r="G2" s="1375"/>
      <c r="H2" s="1375"/>
      <c r="I2" s="1375"/>
      <c r="J2" s="1375"/>
    </row>
    <row r="3" spans="1:10" ht="14.1" customHeight="1" x14ac:dyDescent="0.25">
      <c r="A3" s="1375"/>
      <c r="B3" s="25" t="s">
        <v>2</v>
      </c>
      <c r="C3" s="1631" t="s">
        <v>2380</v>
      </c>
      <c r="D3" s="1632"/>
      <c r="E3" s="1632"/>
      <c r="F3" s="1632"/>
      <c r="G3" s="1375"/>
      <c r="H3" s="1375"/>
      <c r="I3" s="1375"/>
      <c r="J3" s="1375"/>
    </row>
    <row r="4" spans="1:10" ht="14.1" customHeight="1" x14ac:dyDescent="0.25">
      <c r="A4" s="1375"/>
      <c r="B4" s="25" t="s">
        <v>4</v>
      </c>
      <c r="C4" s="1631" t="s">
        <v>127</v>
      </c>
      <c r="D4" s="1632"/>
      <c r="E4" s="1632"/>
      <c r="F4" s="1632"/>
      <c r="G4" s="1375"/>
      <c r="H4" s="1375"/>
      <c r="I4" s="1375"/>
      <c r="J4" s="1375"/>
    </row>
    <row r="5" spans="1:10" ht="14.1" customHeight="1" x14ac:dyDescent="0.25">
      <c r="A5" s="1375"/>
      <c r="B5" s="25" t="s">
        <v>6</v>
      </c>
      <c r="C5" s="1631" t="s">
        <v>2425</v>
      </c>
      <c r="D5" s="1632"/>
      <c r="E5" s="1632"/>
      <c r="F5" s="1632"/>
      <c r="G5" s="1375"/>
      <c r="H5" s="1375"/>
      <c r="I5" s="1375"/>
      <c r="J5" s="1375"/>
    </row>
    <row r="6" spans="1:10" ht="14.1" customHeight="1" x14ac:dyDescent="0.25">
      <c r="A6" s="1375"/>
      <c r="B6" s="25" t="s">
        <v>8</v>
      </c>
      <c r="C6" s="1631" t="s">
        <v>2426</v>
      </c>
      <c r="D6" s="1632"/>
      <c r="E6" s="1632"/>
      <c r="F6" s="1632"/>
      <c r="G6" s="1375"/>
      <c r="H6" s="1375"/>
      <c r="I6" s="1375"/>
      <c r="J6" s="1375"/>
    </row>
    <row r="7" spans="1:10" ht="14.1" customHeight="1" x14ac:dyDescent="0.25">
      <c r="A7" s="1375"/>
      <c r="B7" s="25" t="s">
        <v>10</v>
      </c>
      <c r="C7" s="1625" t="s">
        <v>11</v>
      </c>
      <c r="D7" s="1626"/>
      <c r="E7" s="1626"/>
      <c r="F7" s="1626"/>
      <c r="G7" s="1375"/>
      <c r="H7" s="1375"/>
      <c r="I7" s="1375"/>
      <c r="J7" s="1375"/>
    </row>
    <row r="8" spans="1:10" ht="14.1" customHeight="1" x14ac:dyDescent="0.25">
      <c r="A8" s="1375"/>
      <c r="B8" s="1627" t="s">
        <v>12</v>
      </c>
      <c r="C8" s="1628"/>
      <c r="D8" s="1628"/>
      <c r="E8" s="1628"/>
      <c r="F8" s="1628"/>
      <c r="G8" s="1375"/>
      <c r="H8" s="1375"/>
      <c r="I8" s="1375"/>
      <c r="J8" s="1375"/>
    </row>
    <row r="9" spans="1:10" ht="30.95" customHeight="1" x14ac:dyDescent="0.25">
      <c r="A9" s="1375"/>
      <c r="B9" s="1629" t="s">
        <v>2427</v>
      </c>
      <c r="C9" s="1630"/>
      <c r="D9" s="1630"/>
      <c r="E9" s="1630"/>
      <c r="F9" s="1630"/>
      <c r="G9" s="1375"/>
      <c r="H9" s="1375"/>
      <c r="I9" s="1375"/>
      <c r="J9" s="1375"/>
    </row>
    <row r="10" spans="1:10" ht="41.1" customHeight="1" x14ac:dyDescent="0.25">
      <c r="A10" s="1375"/>
      <c r="B10" s="26" t="s">
        <v>14</v>
      </c>
      <c r="C10" s="1623" t="s">
        <v>2428</v>
      </c>
      <c r="D10" s="1624"/>
      <c r="E10" s="1624"/>
      <c r="F10" s="1624"/>
      <c r="G10" s="1375"/>
      <c r="H10" s="1375"/>
      <c r="I10" s="1375"/>
      <c r="J10" s="1375"/>
    </row>
    <row r="11" spans="1:10" ht="27.95" customHeight="1" x14ac:dyDescent="0.25">
      <c r="A11" s="1375"/>
      <c r="B11" s="27" t="s">
        <v>179</v>
      </c>
      <c r="C11" s="28">
        <v>2023</v>
      </c>
      <c r="D11" s="28">
        <v>2024</v>
      </c>
      <c r="E11" s="28">
        <v>2025</v>
      </c>
      <c r="F11" s="28">
        <v>2026</v>
      </c>
      <c r="G11" s="1375"/>
      <c r="H11" s="1375"/>
      <c r="I11" s="1375"/>
      <c r="J11" s="1375"/>
    </row>
    <row r="12" spans="1:10" ht="14.1" customHeight="1" x14ac:dyDescent="0.25">
      <c r="A12" s="1375"/>
      <c r="B12" s="29"/>
      <c r="C12" s="30" t="s">
        <v>22</v>
      </c>
      <c r="D12" s="30" t="s">
        <v>23</v>
      </c>
      <c r="E12" s="30" t="s">
        <v>23</v>
      </c>
      <c r="F12" s="30" t="s">
        <v>23</v>
      </c>
      <c r="G12" s="1375"/>
      <c r="H12" s="1375"/>
      <c r="I12" s="1375"/>
      <c r="J12" s="1375"/>
    </row>
    <row r="13" spans="1:10" ht="14.1" customHeight="1" x14ac:dyDescent="0.25">
      <c r="A13" s="1375"/>
      <c r="B13" s="27" t="s">
        <v>2429</v>
      </c>
      <c r="C13" s="31" t="s">
        <v>130</v>
      </c>
      <c r="D13" s="31" t="s">
        <v>130</v>
      </c>
      <c r="E13" s="31" t="s">
        <v>130</v>
      </c>
      <c r="F13" s="31" t="s">
        <v>18</v>
      </c>
      <c r="G13" s="1375"/>
      <c r="H13" s="1375"/>
      <c r="I13" s="1375"/>
      <c r="J13" s="1375"/>
    </row>
    <row r="14" spans="1:10" ht="60" customHeight="1" x14ac:dyDescent="0.25">
      <c r="A14" s="1375"/>
      <c r="B14" s="26" t="s">
        <v>16</v>
      </c>
      <c r="C14" s="1623" t="s">
        <v>2430</v>
      </c>
      <c r="D14" s="1624"/>
      <c r="E14" s="1624"/>
      <c r="F14" s="1624"/>
      <c r="G14" s="1375"/>
      <c r="H14" s="1375"/>
      <c r="I14" s="1375"/>
      <c r="J14" s="1375"/>
    </row>
    <row r="15" spans="1:10" ht="27.95" customHeight="1" x14ac:dyDescent="0.25">
      <c r="A15" s="1375"/>
      <c r="B15" s="27" t="s">
        <v>184</v>
      </c>
      <c r="C15" s="28">
        <v>2023</v>
      </c>
      <c r="D15" s="28">
        <v>2024</v>
      </c>
      <c r="E15" s="28">
        <v>2025</v>
      </c>
      <c r="F15" s="28">
        <v>2026</v>
      </c>
      <c r="G15" s="1375"/>
      <c r="H15" s="1375"/>
      <c r="I15" s="1375"/>
      <c r="J15" s="1375"/>
    </row>
    <row r="16" spans="1:10" ht="14.1" customHeight="1" x14ac:dyDescent="0.25">
      <c r="A16" s="1375"/>
      <c r="B16" s="29"/>
      <c r="C16" s="30" t="s">
        <v>22</v>
      </c>
      <c r="D16" s="30" t="s">
        <v>23</v>
      </c>
      <c r="E16" s="30" t="s">
        <v>23</v>
      </c>
      <c r="F16" s="30" t="s">
        <v>23</v>
      </c>
      <c r="G16" s="1375"/>
      <c r="H16" s="1375"/>
      <c r="I16" s="1375"/>
      <c r="J16" s="1375"/>
    </row>
    <row r="17" spans="1:10" ht="14.1" customHeight="1" x14ac:dyDescent="0.25">
      <c r="A17" s="1375"/>
      <c r="B17" s="27" t="s">
        <v>2431</v>
      </c>
      <c r="C17" s="31" t="s">
        <v>18</v>
      </c>
      <c r="D17" s="31" t="s">
        <v>18</v>
      </c>
      <c r="E17" s="31" t="s">
        <v>18</v>
      </c>
      <c r="F17" s="31" t="s">
        <v>18</v>
      </c>
      <c r="G17" s="1375"/>
      <c r="H17" s="1375"/>
      <c r="I17" s="1375"/>
      <c r="J17" s="1375"/>
    </row>
    <row r="18" spans="1:10" ht="20.100000000000001" customHeight="1" x14ac:dyDescent="0.25">
      <c r="A18" s="1375"/>
      <c r="B18" s="27" t="s">
        <v>2432</v>
      </c>
      <c r="C18" s="31" t="s">
        <v>18</v>
      </c>
      <c r="D18" s="31" t="s">
        <v>18</v>
      </c>
      <c r="E18" s="31" t="s">
        <v>18</v>
      </c>
      <c r="F18" s="31" t="s">
        <v>18</v>
      </c>
      <c r="G18" s="1375"/>
      <c r="H18" s="1375"/>
      <c r="I18" s="1375"/>
      <c r="J18" s="1375"/>
    </row>
    <row r="19" spans="1:10" ht="14.1" customHeight="1" x14ac:dyDescent="0.25">
      <c r="A19" s="1375"/>
      <c r="B19" s="27" t="s">
        <v>2416</v>
      </c>
      <c r="C19" s="31" t="s">
        <v>18</v>
      </c>
      <c r="D19" s="31" t="s">
        <v>18</v>
      </c>
      <c r="E19" s="31" t="s">
        <v>18</v>
      </c>
      <c r="F19" s="31" t="s">
        <v>18</v>
      </c>
      <c r="G19" s="1375"/>
      <c r="H19" s="1375"/>
      <c r="I19" s="1375"/>
      <c r="J19" s="1375"/>
    </row>
    <row r="20" spans="1:10" ht="14.1" customHeight="1" x14ac:dyDescent="0.25">
      <c r="A20" s="1375"/>
      <c r="B20" s="1621" t="s">
        <v>27</v>
      </c>
      <c r="C20" s="1622"/>
      <c r="D20" s="1622"/>
      <c r="E20" s="1622"/>
      <c r="F20" s="1622"/>
      <c r="G20" s="1375"/>
      <c r="H20" s="1375"/>
      <c r="I20" s="1375"/>
      <c r="J20" s="1375"/>
    </row>
    <row r="21" spans="1:10" ht="14.1" customHeight="1" x14ac:dyDescent="0.25">
      <c r="A21" s="1375"/>
      <c r="B21" s="32" t="s">
        <v>2433</v>
      </c>
      <c r="C21" s="1621" t="s">
        <v>2434</v>
      </c>
      <c r="D21" s="1622"/>
      <c r="E21" s="1622"/>
      <c r="F21" s="1622"/>
      <c r="G21" s="1375"/>
      <c r="H21" s="1375"/>
      <c r="I21" s="1375"/>
      <c r="J21" s="1375"/>
    </row>
    <row r="22" spans="1:10" ht="14.1" customHeight="1" x14ac:dyDescent="0.25">
      <c r="A22" s="1375"/>
      <c r="B22" s="33" t="s">
        <v>19</v>
      </c>
      <c r="C22" s="1619" t="s">
        <v>2435</v>
      </c>
      <c r="D22" s="1620"/>
      <c r="E22" s="1620"/>
      <c r="F22" s="1620"/>
      <c r="G22" s="1375"/>
      <c r="H22" s="1375"/>
      <c r="I22" s="1375"/>
      <c r="J22" s="1375"/>
    </row>
    <row r="23" spans="1:10" ht="14.1" customHeight="1" x14ac:dyDescent="0.25">
      <c r="A23" s="1375"/>
      <c r="B23" s="34" t="s">
        <v>20</v>
      </c>
      <c r="C23" s="1615" t="s">
        <v>2436</v>
      </c>
      <c r="D23" s="1616"/>
      <c r="E23" s="1616"/>
      <c r="F23" s="1616"/>
      <c r="G23" s="1375"/>
      <c r="H23" s="1375"/>
      <c r="I23" s="1375"/>
      <c r="J23" s="1375"/>
    </row>
    <row r="24" spans="1:10" ht="14.1" customHeight="1" x14ac:dyDescent="0.25">
      <c r="A24" s="1375"/>
      <c r="B24" s="34" t="s">
        <v>21</v>
      </c>
      <c r="C24" s="1615" t="s">
        <v>2437</v>
      </c>
      <c r="D24" s="1616"/>
      <c r="E24" s="1616"/>
      <c r="F24" s="1616"/>
      <c r="G24" s="1375"/>
      <c r="H24" s="1375"/>
      <c r="I24" s="1375"/>
      <c r="J24" s="1375"/>
    </row>
    <row r="25" spans="1:10" ht="15" customHeight="1" x14ac:dyDescent="0.25">
      <c r="A25" s="1375"/>
      <c r="B25" s="1376"/>
      <c r="C25" s="36">
        <v>2023</v>
      </c>
      <c r="D25" s="36">
        <v>2024</v>
      </c>
      <c r="E25" s="36">
        <v>2025</v>
      </c>
      <c r="F25" s="36">
        <v>2026</v>
      </c>
      <c r="G25" s="1375"/>
      <c r="H25" s="1375"/>
      <c r="I25" s="1375"/>
      <c r="J25" s="1375"/>
    </row>
    <row r="26" spans="1:10" ht="15" customHeight="1" x14ac:dyDescent="0.25">
      <c r="A26" s="1375"/>
      <c r="B26" s="1377"/>
      <c r="C26" s="38" t="s">
        <v>22</v>
      </c>
      <c r="D26" s="38" t="s">
        <v>23</v>
      </c>
      <c r="E26" s="38" t="s">
        <v>23</v>
      </c>
      <c r="F26" s="38" t="s">
        <v>23</v>
      </c>
      <c r="G26" s="1375"/>
      <c r="H26" s="1375"/>
      <c r="I26" s="1375"/>
      <c r="J26" s="1375"/>
    </row>
    <row r="27" spans="1:10" ht="14.1" customHeight="1" x14ac:dyDescent="0.25">
      <c r="A27" s="1375"/>
      <c r="B27" s="27" t="s">
        <v>33</v>
      </c>
      <c r="C27" s="31" t="s">
        <v>248</v>
      </c>
      <c r="D27" s="31" t="s">
        <v>248</v>
      </c>
      <c r="E27" s="31" t="s">
        <v>248</v>
      </c>
      <c r="F27" s="31" t="s">
        <v>248</v>
      </c>
      <c r="G27" s="1375"/>
      <c r="H27" s="1375"/>
      <c r="I27" s="1375"/>
      <c r="J27" s="1375"/>
    </row>
    <row r="28" spans="1:10" ht="14.1" customHeight="1" x14ac:dyDescent="0.25">
      <c r="A28" s="1375"/>
      <c r="B28" s="27" t="s">
        <v>35</v>
      </c>
      <c r="C28" s="31" t="s">
        <v>2438</v>
      </c>
      <c r="D28" s="31" t="s">
        <v>2439</v>
      </c>
      <c r="E28" s="31" t="s">
        <v>2439</v>
      </c>
      <c r="F28" s="31" t="s">
        <v>2000</v>
      </c>
      <c r="G28" s="1375"/>
      <c r="H28" s="1375"/>
      <c r="I28" s="1375"/>
      <c r="J28" s="1375"/>
    </row>
    <row r="29" spans="1:10" ht="14.1" customHeight="1" x14ac:dyDescent="0.25">
      <c r="A29" s="1375"/>
      <c r="B29" s="27" t="s">
        <v>40</v>
      </c>
      <c r="C29" s="31" t="s">
        <v>399</v>
      </c>
      <c r="D29" s="31" t="s">
        <v>2440</v>
      </c>
      <c r="E29" s="31" t="s">
        <v>2440</v>
      </c>
      <c r="F29" s="31" t="s">
        <v>2441</v>
      </c>
      <c r="G29" s="1375"/>
      <c r="H29" s="1375"/>
      <c r="I29" s="1375"/>
      <c r="J29" s="1375"/>
    </row>
    <row r="30" spans="1:10" ht="14.1" customHeight="1" x14ac:dyDescent="0.25">
      <c r="A30" s="1375"/>
      <c r="B30" s="27" t="s">
        <v>41</v>
      </c>
      <c r="C30" s="31" t="s">
        <v>18</v>
      </c>
      <c r="D30" s="31" t="s">
        <v>42</v>
      </c>
      <c r="E30" s="31" t="s">
        <v>42</v>
      </c>
      <c r="F30" s="31" t="s">
        <v>42</v>
      </c>
      <c r="G30" s="1375"/>
      <c r="H30" s="1375"/>
      <c r="I30" s="1375"/>
      <c r="J30" s="1375"/>
    </row>
    <row r="31" spans="1:10" ht="14.1" customHeight="1" x14ac:dyDescent="0.25">
      <c r="A31" s="1375"/>
      <c r="B31" s="27" t="s">
        <v>43</v>
      </c>
      <c r="C31" s="31" t="s">
        <v>18</v>
      </c>
      <c r="D31" s="31" t="s">
        <v>2442</v>
      </c>
      <c r="E31" s="31" t="s">
        <v>42</v>
      </c>
      <c r="F31" s="31" t="s">
        <v>2443</v>
      </c>
      <c r="G31" s="1375"/>
      <c r="H31" s="1375"/>
      <c r="I31" s="1375"/>
      <c r="J31" s="1375"/>
    </row>
    <row r="32" spans="1:10" ht="14.1" customHeight="1" x14ac:dyDescent="0.25">
      <c r="A32" s="1375"/>
      <c r="B32" s="27" t="s">
        <v>47</v>
      </c>
      <c r="C32" s="31" t="s">
        <v>18</v>
      </c>
      <c r="D32" s="31" t="s">
        <v>2442</v>
      </c>
      <c r="E32" s="31" t="s">
        <v>42</v>
      </c>
      <c r="F32" s="31" t="s">
        <v>2443</v>
      </c>
      <c r="G32" s="1375"/>
      <c r="H32" s="1375"/>
      <c r="I32" s="1375"/>
      <c r="J32" s="1375"/>
    </row>
    <row r="33" spans="1:10" ht="14.1" customHeight="1" x14ac:dyDescent="0.25">
      <c r="A33" s="1375"/>
      <c r="B33" s="1617" t="s">
        <v>24</v>
      </c>
      <c r="C33" s="1618"/>
      <c r="D33" s="1618"/>
      <c r="E33" s="1618"/>
      <c r="F33" s="1618"/>
      <c r="G33" s="1375"/>
      <c r="H33" s="1375"/>
      <c r="I33" s="1375"/>
      <c r="J33" s="1375"/>
    </row>
    <row r="34" spans="1:10" ht="14.1" customHeight="1" x14ac:dyDescent="0.25">
      <c r="A34" s="1375"/>
      <c r="B34" s="1376"/>
      <c r="C34" s="36">
        <v>2023</v>
      </c>
      <c r="D34" s="36">
        <v>2024</v>
      </c>
      <c r="E34" s="36">
        <v>2025</v>
      </c>
      <c r="F34" s="36">
        <v>2026</v>
      </c>
      <c r="G34" s="1375"/>
      <c r="H34" s="1375"/>
      <c r="I34" s="1375"/>
      <c r="J34" s="1375"/>
    </row>
    <row r="35" spans="1:10" ht="14.1" customHeight="1" x14ac:dyDescent="0.25">
      <c r="A35" s="1375"/>
      <c r="B35" s="1377"/>
      <c r="C35" s="38" t="s">
        <v>22</v>
      </c>
      <c r="D35" s="38" t="s">
        <v>23</v>
      </c>
      <c r="E35" s="38" t="s">
        <v>23</v>
      </c>
      <c r="F35" s="38" t="s">
        <v>23</v>
      </c>
      <c r="G35" s="1375"/>
      <c r="H35" s="1375"/>
      <c r="I35" s="1375"/>
      <c r="J35" s="1375"/>
    </row>
    <row r="36" spans="1:10" ht="14.1" customHeight="1" x14ac:dyDescent="0.25">
      <c r="A36" s="1375"/>
      <c r="B36" s="39" t="s">
        <v>48</v>
      </c>
      <c r="C36" s="40">
        <v>0</v>
      </c>
      <c r="D36" s="40">
        <v>0</v>
      </c>
      <c r="E36" s="40">
        <v>0</v>
      </c>
      <c r="F36" s="40">
        <v>0</v>
      </c>
      <c r="G36" s="1375"/>
      <c r="H36" s="1375"/>
      <c r="I36" s="1375"/>
      <c r="J36" s="1375"/>
    </row>
    <row r="37" spans="1:10" ht="14.1" customHeight="1" x14ac:dyDescent="0.25">
      <c r="A37" s="1375"/>
      <c r="B37" s="39" t="s">
        <v>49</v>
      </c>
      <c r="C37" s="40">
        <v>0</v>
      </c>
      <c r="D37" s="40">
        <v>0</v>
      </c>
      <c r="E37" s="40">
        <v>0</v>
      </c>
      <c r="F37" s="40">
        <v>0</v>
      </c>
      <c r="G37" s="1375"/>
      <c r="H37" s="1375"/>
      <c r="I37" s="1375"/>
      <c r="J37" s="1375"/>
    </row>
    <row r="38" spans="1:10" ht="14.1" customHeight="1" x14ac:dyDescent="0.25">
      <c r="A38" s="1375"/>
      <c r="B38" s="39" t="s">
        <v>50</v>
      </c>
      <c r="C38" s="40">
        <v>0</v>
      </c>
      <c r="D38" s="40">
        <v>0</v>
      </c>
      <c r="E38" s="40">
        <v>0</v>
      </c>
      <c r="F38" s="40">
        <v>0</v>
      </c>
      <c r="G38" s="1375"/>
      <c r="H38" s="1375"/>
      <c r="I38" s="1375"/>
      <c r="J38" s="1375"/>
    </row>
    <row r="39" spans="1:10" ht="14.1" customHeight="1" x14ac:dyDescent="0.25">
      <c r="A39" s="1375"/>
      <c r="B39" s="39" t="s">
        <v>51</v>
      </c>
      <c r="C39" s="40">
        <v>0</v>
      </c>
      <c r="D39" s="40">
        <v>0</v>
      </c>
      <c r="E39" s="40">
        <v>0</v>
      </c>
      <c r="F39" s="40">
        <v>0</v>
      </c>
      <c r="G39" s="1375"/>
      <c r="H39" s="1375"/>
      <c r="I39" s="1375"/>
      <c r="J39" s="1375"/>
    </row>
    <row r="40" spans="1:10" ht="14.1" customHeight="1" x14ac:dyDescent="0.25">
      <c r="A40" s="1375"/>
      <c r="B40" s="39" t="s">
        <v>49</v>
      </c>
      <c r="C40" s="40">
        <v>0</v>
      </c>
      <c r="D40" s="40">
        <v>0</v>
      </c>
      <c r="E40" s="40">
        <v>0</v>
      </c>
      <c r="F40" s="40">
        <v>0</v>
      </c>
      <c r="G40" s="1375"/>
      <c r="H40" s="1375"/>
      <c r="I40" s="1375"/>
      <c r="J40" s="1375"/>
    </row>
    <row r="41" spans="1:10" ht="14.1" customHeight="1" x14ac:dyDescent="0.25">
      <c r="A41" s="1375"/>
      <c r="B41" s="39" t="s">
        <v>50</v>
      </c>
      <c r="C41" s="40">
        <v>0</v>
      </c>
      <c r="D41" s="40">
        <v>0</v>
      </c>
      <c r="E41" s="40">
        <v>0</v>
      </c>
      <c r="F41" s="40">
        <v>0</v>
      </c>
      <c r="G41" s="1375"/>
      <c r="H41" s="1375"/>
      <c r="I41" s="1375"/>
      <c r="J41" s="1375"/>
    </row>
    <row r="42" spans="1:10" ht="14.1" customHeight="1" x14ac:dyDescent="0.25">
      <c r="A42" s="1375"/>
      <c r="B42" s="39" t="s">
        <v>52</v>
      </c>
      <c r="C42" s="40">
        <v>0</v>
      </c>
      <c r="D42" s="40">
        <v>0</v>
      </c>
      <c r="E42" s="40">
        <v>0</v>
      </c>
      <c r="F42" s="40">
        <v>0</v>
      </c>
      <c r="G42" s="1375"/>
      <c r="H42" s="1375"/>
      <c r="I42" s="1375"/>
      <c r="J42" s="1375"/>
    </row>
    <row r="43" spans="1:10" ht="14.1" customHeight="1" x14ac:dyDescent="0.25">
      <c r="A43" s="1375"/>
      <c r="B43" s="39" t="s">
        <v>49</v>
      </c>
      <c r="C43" s="40">
        <v>0</v>
      </c>
      <c r="D43" s="40">
        <v>0</v>
      </c>
      <c r="E43" s="40">
        <v>0</v>
      </c>
      <c r="F43" s="40">
        <v>0</v>
      </c>
      <c r="G43" s="1375"/>
      <c r="H43" s="1375"/>
      <c r="I43" s="1375"/>
      <c r="J43" s="1375"/>
    </row>
    <row r="44" spans="1:10" ht="14.1" customHeight="1" x14ac:dyDescent="0.25">
      <c r="A44" s="1375"/>
      <c r="B44" s="39" t="s">
        <v>50</v>
      </c>
      <c r="C44" s="40">
        <v>0</v>
      </c>
      <c r="D44" s="40">
        <v>0</v>
      </c>
      <c r="E44" s="40">
        <v>0</v>
      </c>
      <c r="F44" s="40">
        <v>0</v>
      </c>
      <c r="G44" s="1375"/>
      <c r="H44" s="1375"/>
      <c r="I44" s="1375"/>
      <c r="J44" s="1375"/>
    </row>
    <row r="45" spans="1:10" ht="14.1" customHeight="1" x14ac:dyDescent="0.25">
      <c r="A45" s="1375"/>
      <c r="B45" s="39" t="s">
        <v>53</v>
      </c>
      <c r="C45" s="40">
        <v>0</v>
      </c>
      <c r="D45" s="40">
        <v>0</v>
      </c>
      <c r="E45" s="40">
        <v>0</v>
      </c>
      <c r="F45" s="40">
        <v>0</v>
      </c>
      <c r="G45" s="1375"/>
      <c r="H45" s="1375"/>
      <c r="I45" s="1375"/>
      <c r="J45" s="1375"/>
    </row>
    <row r="46" spans="1:10" ht="14.1" customHeight="1" x14ac:dyDescent="0.25">
      <c r="A46" s="1375"/>
      <c r="B46" s="39" t="s">
        <v>49</v>
      </c>
      <c r="C46" s="40">
        <v>0</v>
      </c>
      <c r="D46" s="40">
        <v>0</v>
      </c>
      <c r="E46" s="40">
        <v>0</v>
      </c>
      <c r="F46" s="40">
        <v>0</v>
      </c>
      <c r="G46" s="1375"/>
      <c r="H46" s="1375"/>
      <c r="I46" s="1375"/>
      <c r="J46" s="1375"/>
    </row>
    <row r="47" spans="1:10" ht="14.1" customHeight="1" x14ac:dyDescent="0.25">
      <c r="A47" s="1375"/>
      <c r="B47" s="39" t="s">
        <v>50</v>
      </c>
      <c r="C47" s="40">
        <v>0</v>
      </c>
      <c r="D47" s="40">
        <v>0</v>
      </c>
      <c r="E47" s="40">
        <v>0</v>
      </c>
      <c r="F47" s="40">
        <v>0</v>
      </c>
      <c r="G47" s="1375"/>
      <c r="H47" s="1375"/>
      <c r="I47" s="1375"/>
      <c r="J47" s="1375"/>
    </row>
    <row r="48" spans="1:10" ht="14.1" customHeight="1" x14ac:dyDescent="0.25">
      <c r="A48" s="1375"/>
      <c r="B48" s="39" t="s">
        <v>54</v>
      </c>
      <c r="C48" s="40">
        <v>0</v>
      </c>
      <c r="D48" s="40">
        <v>82000000</v>
      </c>
      <c r="E48" s="40">
        <v>82000000</v>
      </c>
      <c r="F48" s="40">
        <v>83000000</v>
      </c>
      <c r="G48" s="1375"/>
      <c r="H48" s="1375"/>
      <c r="I48" s="1375"/>
      <c r="J48" s="1375"/>
    </row>
    <row r="49" spans="1:10" ht="14.1" customHeight="1" x14ac:dyDescent="0.25">
      <c r="A49" s="1375"/>
      <c r="B49" s="39" t="s">
        <v>49</v>
      </c>
      <c r="C49" s="40">
        <v>0</v>
      </c>
      <c r="D49" s="40">
        <v>82000000</v>
      </c>
      <c r="E49" s="40">
        <v>82000000</v>
      </c>
      <c r="F49" s="40">
        <v>83000000</v>
      </c>
      <c r="G49" s="1375"/>
      <c r="H49" s="1375"/>
      <c r="I49" s="1375"/>
      <c r="J49" s="1375"/>
    </row>
    <row r="50" spans="1:10" ht="14.1" customHeight="1" x14ac:dyDescent="0.25">
      <c r="A50" s="1375"/>
      <c r="B50" s="39" t="s">
        <v>50</v>
      </c>
      <c r="C50" s="40">
        <v>0</v>
      </c>
      <c r="D50" s="40">
        <v>0</v>
      </c>
      <c r="E50" s="40">
        <v>0</v>
      </c>
      <c r="F50" s="40">
        <v>0</v>
      </c>
      <c r="G50" s="1375"/>
      <c r="H50" s="1375"/>
      <c r="I50" s="1375"/>
      <c r="J50" s="1375"/>
    </row>
    <row r="51" spans="1:10" ht="14.1" customHeight="1" x14ac:dyDescent="0.25">
      <c r="A51" s="1375"/>
      <c r="B51" s="39" t="s">
        <v>55</v>
      </c>
      <c r="C51" s="40">
        <v>0</v>
      </c>
      <c r="D51" s="40">
        <v>0</v>
      </c>
      <c r="E51" s="40">
        <v>0</v>
      </c>
      <c r="F51" s="40">
        <v>0</v>
      </c>
      <c r="G51" s="1375"/>
      <c r="H51" s="1375"/>
      <c r="I51" s="1375"/>
      <c r="J51" s="1375"/>
    </row>
    <row r="52" spans="1:10" ht="14.1" customHeight="1" x14ac:dyDescent="0.25">
      <c r="A52" s="1375"/>
      <c r="B52" s="39" t="s">
        <v>49</v>
      </c>
      <c r="C52" s="40">
        <v>0</v>
      </c>
      <c r="D52" s="40">
        <v>0</v>
      </c>
      <c r="E52" s="40">
        <v>0</v>
      </c>
      <c r="F52" s="40">
        <v>0</v>
      </c>
      <c r="G52" s="1375"/>
      <c r="H52" s="1375"/>
      <c r="I52" s="1375"/>
      <c r="J52" s="1375"/>
    </row>
    <row r="53" spans="1:10" ht="14.1" customHeight="1" x14ac:dyDescent="0.25">
      <c r="A53" s="1375"/>
      <c r="B53" s="39" t="s">
        <v>50</v>
      </c>
      <c r="C53" s="40">
        <v>0</v>
      </c>
      <c r="D53" s="40">
        <v>0</v>
      </c>
      <c r="E53" s="40">
        <v>0</v>
      </c>
      <c r="F53" s="40">
        <v>0</v>
      </c>
      <c r="G53" s="1375"/>
      <c r="H53" s="1375"/>
      <c r="I53" s="1375"/>
      <c r="J53" s="1375"/>
    </row>
    <row r="54" spans="1:10" ht="14.1" customHeight="1" x14ac:dyDescent="0.25">
      <c r="A54" s="1375"/>
      <c r="B54" s="39" t="s">
        <v>56</v>
      </c>
      <c r="C54" s="40">
        <v>0</v>
      </c>
      <c r="D54" s="40">
        <v>0</v>
      </c>
      <c r="E54" s="40">
        <v>0</v>
      </c>
      <c r="F54" s="40">
        <v>0</v>
      </c>
      <c r="G54" s="1375"/>
      <c r="H54" s="1375"/>
      <c r="I54" s="1375"/>
      <c r="J54" s="1375"/>
    </row>
    <row r="55" spans="1:10" ht="14.1" customHeight="1" x14ac:dyDescent="0.25">
      <c r="A55" s="1375"/>
      <c r="B55" s="39" t="s">
        <v>49</v>
      </c>
      <c r="C55" s="40">
        <v>0</v>
      </c>
      <c r="D55" s="40">
        <v>0</v>
      </c>
      <c r="E55" s="40">
        <v>0</v>
      </c>
      <c r="F55" s="40">
        <v>0</v>
      </c>
      <c r="G55" s="1375"/>
      <c r="H55" s="1375"/>
      <c r="I55" s="1375"/>
      <c r="J55" s="1375"/>
    </row>
    <row r="56" spans="1:10" ht="14.1" customHeight="1" x14ac:dyDescent="0.25">
      <c r="A56" s="1375"/>
      <c r="B56" s="39" t="s">
        <v>50</v>
      </c>
      <c r="C56" s="40">
        <v>0</v>
      </c>
      <c r="D56" s="40">
        <v>0</v>
      </c>
      <c r="E56" s="40">
        <v>0</v>
      </c>
      <c r="F56" s="40">
        <v>0</v>
      </c>
      <c r="G56" s="1375"/>
      <c r="H56" s="1375"/>
      <c r="I56" s="1375"/>
      <c r="J56" s="1375"/>
    </row>
    <row r="57" spans="1:10" ht="14.1" customHeight="1" x14ac:dyDescent="0.25">
      <c r="A57" s="1375"/>
      <c r="B57" s="39" t="s">
        <v>57</v>
      </c>
      <c r="C57" s="40">
        <v>0</v>
      </c>
      <c r="D57" s="40">
        <v>0</v>
      </c>
      <c r="E57" s="40">
        <v>0</v>
      </c>
      <c r="F57" s="40">
        <v>0</v>
      </c>
      <c r="G57" s="1375"/>
      <c r="H57" s="1375"/>
      <c r="I57" s="1375"/>
      <c r="J57" s="1375"/>
    </row>
    <row r="58" spans="1:10" ht="14.1" customHeight="1" x14ac:dyDescent="0.25">
      <c r="A58" s="1375"/>
      <c r="B58" s="39" t="s">
        <v>49</v>
      </c>
      <c r="C58" s="40">
        <v>0</v>
      </c>
      <c r="D58" s="40">
        <v>0</v>
      </c>
      <c r="E58" s="40">
        <v>0</v>
      </c>
      <c r="F58" s="40">
        <v>0</v>
      </c>
      <c r="G58" s="1375"/>
      <c r="H58" s="1375"/>
      <c r="I58" s="1375"/>
      <c r="J58" s="1375"/>
    </row>
    <row r="59" spans="1:10" ht="14.1" customHeight="1" x14ac:dyDescent="0.25">
      <c r="A59" s="1375"/>
      <c r="B59" s="39" t="s">
        <v>58</v>
      </c>
      <c r="C59" s="40">
        <v>0</v>
      </c>
      <c r="D59" s="40">
        <v>0</v>
      </c>
      <c r="E59" s="40">
        <v>0</v>
      </c>
      <c r="F59" s="40">
        <v>0</v>
      </c>
      <c r="G59" s="1375"/>
      <c r="H59" s="1375"/>
      <c r="I59" s="1375"/>
      <c r="J59" s="1375"/>
    </row>
    <row r="60" spans="1:10" ht="14.1" customHeight="1" x14ac:dyDescent="0.25">
      <c r="A60" s="1375"/>
      <c r="B60" s="39" t="s">
        <v>59</v>
      </c>
      <c r="C60" s="40">
        <v>0</v>
      </c>
      <c r="D60" s="40">
        <v>0</v>
      </c>
      <c r="E60" s="40">
        <v>0</v>
      </c>
      <c r="F60" s="40">
        <v>0</v>
      </c>
      <c r="G60" s="1375"/>
      <c r="H60" s="1375"/>
      <c r="I60" s="1375"/>
      <c r="J60" s="1375"/>
    </row>
    <row r="61" spans="1:10" ht="14.1" customHeight="1" x14ac:dyDescent="0.25">
      <c r="A61" s="1375"/>
      <c r="B61" s="39" t="s">
        <v>60</v>
      </c>
      <c r="C61" s="40">
        <v>0</v>
      </c>
      <c r="D61" s="40">
        <v>0</v>
      </c>
      <c r="E61" s="40">
        <v>0</v>
      </c>
      <c r="F61" s="40">
        <v>0</v>
      </c>
      <c r="G61" s="1375"/>
      <c r="H61" s="1375"/>
      <c r="I61" s="1375"/>
      <c r="J61" s="1375"/>
    </row>
    <row r="62" spans="1:10" ht="14.1" customHeight="1" x14ac:dyDescent="0.25">
      <c r="A62" s="1375"/>
      <c r="B62" s="39" t="s">
        <v>61</v>
      </c>
      <c r="C62" s="40">
        <v>0</v>
      </c>
      <c r="D62" s="40">
        <v>0</v>
      </c>
      <c r="E62" s="40">
        <v>0</v>
      </c>
      <c r="F62" s="40">
        <v>0</v>
      </c>
      <c r="G62" s="1375"/>
      <c r="H62" s="1375"/>
      <c r="I62" s="1375"/>
      <c r="J62" s="1375"/>
    </row>
    <row r="63" spans="1:10" ht="14.1" customHeight="1" x14ac:dyDescent="0.25">
      <c r="A63" s="1375"/>
      <c r="B63" s="39" t="s">
        <v>62</v>
      </c>
      <c r="C63" s="40">
        <v>0</v>
      </c>
      <c r="D63" s="40">
        <v>0</v>
      </c>
      <c r="E63" s="40">
        <v>0</v>
      </c>
      <c r="F63" s="40">
        <v>0</v>
      </c>
      <c r="G63" s="1375"/>
      <c r="H63" s="1375"/>
      <c r="I63" s="1375"/>
      <c r="J63" s="1375"/>
    </row>
    <row r="64" spans="1:10" ht="14.1" customHeight="1" x14ac:dyDescent="0.25">
      <c r="A64" s="1375"/>
      <c r="B64" s="39" t="s">
        <v>49</v>
      </c>
      <c r="C64" s="40">
        <v>0</v>
      </c>
      <c r="D64" s="40">
        <v>0</v>
      </c>
      <c r="E64" s="40">
        <v>0</v>
      </c>
      <c r="F64" s="40">
        <v>0</v>
      </c>
      <c r="G64" s="1375"/>
      <c r="H64" s="1375"/>
      <c r="I64" s="1375"/>
      <c r="J64" s="1375"/>
    </row>
    <row r="65" spans="1:10" ht="14.1" customHeight="1" x14ac:dyDescent="0.25">
      <c r="A65" s="1375"/>
      <c r="B65" s="39" t="s">
        <v>58</v>
      </c>
      <c r="C65" s="40">
        <v>0</v>
      </c>
      <c r="D65" s="40">
        <v>0</v>
      </c>
      <c r="E65" s="40">
        <v>0</v>
      </c>
      <c r="F65" s="40">
        <v>0</v>
      </c>
      <c r="G65" s="1375"/>
      <c r="H65" s="1375"/>
      <c r="I65" s="1375"/>
      <c r="J65" s="1375"/>
    </row>
    <row r="66" spans="1:10" ht="14.1" customHeight="1" x14ac:dyDescent="0.25">
      <c r="A66" s="1375"/>
      <c r="B66" s="39" t="s">
        <v>59</v>
      </c>
      <c r="C66" s="40">
        <v>0</v>
      </c>
      <c r="D66" s="40">
        <v>0</v>
      </c>
      <c r="E66" s="40">
        <v>0</v>
      </c>
      <c r="F66" s="40">
        <v>0</v>
      </c>
      <c r="G66" s="1375"/>
      <c r="H66" s="1375"/>
      <c r="I66" s="1375"/>
      <c r="J66" s="1375"/>
    </row>
    <row r="67" spans="1:10" ht="14.1" customHeight="1" x14ac:dyDescent="0.25">
      <c r="A67" s="1375"/>
      <c r="B67" s="39" t="s">
        <v>60</v>
      </c>
      <c r="C67" s="40">
        <v>0</v>
      </c>
      <c r="D67" s="40">
        <v>0</v>
      </c>
      <c r="E67" s="40">
        <v>0</v>
      </c>
      <c r="F67" s="40">
        <v>0</v>
      </c>
      <c r="G67" s="1375"/>
      <c r="H67" s="1375"/>
      <c r="I67" s="1375"/>
      <c r="J67" s="1375"/>
    </row>
    <row r="68" spans="1:10" ht="14.1" customHeight="1" x14ac:dyDescent="0.25">
      <c r="A68" s="1375"/>
      <c r="B68" s="39" t="s">
        <v>61</v>
      </c>
      <c r="C68" s="40">
        <v>0</v>
      </c>
      <c r="D68" s="40">
        <v>0</v>
      </c>
      <c r="E68" s="40">
        <v>0</v>
      </c>
      <c r="F68" s="40">
        <v>0</v>
      </c>
      <c r="G68" s="1375"/>
      <c r="H68" s="1375"/>
      <c r="I68" s="1375"/>
      <c r="J68" s="1375"/>
    </row>
    <row r="69" spans="1:10" ht="14.1" customHeight="1" x14ac:dyDescent="0.25">
      <c r="A69" s="1375"/>
      <c r="B69" s="39" t="s">
        <v>63</v>
      </c>
      <c r="C69" s="40">
        <v>0</v>
      </c>
      <c r="D69" s="40">
        <v>0</v>
      </c>
      <c r="E69" s="40">
        <v>0</v>
      </c>
      <c r="F69" s="40">
        <v>0</v>
      </c>
      <c r="G69" s="1375"/>
      <c r="H69" s="1375"/>
      <c r="I69" s="1375"/>
      <c r="J69" s="1375"/>
    </row>
    <row r="70" spans="1:10" ht="14.1" customHeight="1" x14ac:dyDescent="0.25">
      <c r="A70" s="1375"/>
      <c r="B70" s="39" t="s">
        <v>49</v>
      </c>
      <c r="C70" s="40">
        <v>0</v>
      </c>
      <c r="D70" s="40">
        <v>0</v>
      </c>
      <c r="E70" s="40">
        <v>0</v>
      </c>
      <c r="F70" s="40">
        <v>0</v>
      </c>
      <c r="G70" s="1375"/>
      <c r="H70" s="1375"/>
      <c r="I70" s="1375"/>
      <c r="J70" s="1375"/>
    </row>
    <row r="71" spans="1:10" ht="14.1" customHeight="1" x14ac:dyDescent="0.25">
      <c r="A71" s="1375"/>
      <c r="B71" s="39" t="s">
        <v>58</v>
      </c>
      <c r="C71" s="40">
        <v>0</v>
      </c>
      <c r="D71" s="40">
        <v>0</v>
      </c>
      <c r="E71" s="40">
        <v>0</v>
      </c>
      <c r="F71" s="40">
        <v>0</v>
      </c>
      <c r="G71" s="1375"/>
      <c r="H71" s="1375"/>
      <c r="I71" s="1375"/>
      <c r="J71" s="1375"/>
    </row>
    <row r="72" spans="1:10" ht="14.1" customHeight="1" x14ac:dyDescent="0.25">
      <c r="A72" s="1375"/>
      <c r="B72" s="39" t="s">
        <v>59</v>
      </c>
      <c r="C72" s="40">
        <v>0</v>
      </c>
      <c r="D72" s="40">
        <v>0</v>
      </c>
      <c r="E72" s="40">
        <v>0</v>
      </c>
      <c r="F72" s="40">
        <v>0</v>
      </c>
      <c r="G72" s="1375"/>
      <c r="H72" s="1375"/>
      <c r="I72" s="1375"/>
      <c r="J72" s="1375"/>
    </row>
    <row r="73" spans="1:10" ht="14.1" customHeight="1" x14ac:dyDescent="0.25">
      <c r="A73" s="1375"/>
      <c r="B73" s="39" t="s">
        <v>60</v>
      </c>
      <c r="C73" s="40">
        <v>0</v>
      </c>
      <c r="D73" s="40">
        <v>0</v>
      </c>
      <c r="E73" s="40">
        <v>0</v>
      </c>
      <c r="F73" s="40">
        <v>0</v>
      </c>
      <c r="G73" s="1375"/>
      <c r="H73" s="1375"/>
      <c r="I73" s="1375"/>
      <c r="J73" s="1375"/>
    </row>
    <row r="74" spans="1:10" ht="14.1" customHeight="1" x14ac:dyDescent="0.25">
      <c r="A74" s="1375"/>
      <c r="B74" s="39" t="s">
        <v>61</v>
      </c>
      <c r="C74" s="40">
        <v>0</v>
      </c>
      <c r="D74" s="40">
        <v>0</v>
      </c>
      <c r="E74" s="40">
        <v>0</v>
      </c>
      <c r="F74" s="40">
        <v>0</v>
      </c>
      <c r="G74" s="1375"/>
      <c r="H74" s="1375"/>
      <c r="I74" s="1375"/>
      <c r="J74" s="1375"/>
    </row>
    <row r="75" spans="1:10" ht="14.1" customHeight="1" x14ac:dyDescent="0.25">
      <c r="A75" s="1375"/>
      <c r="B75" s="39" t="s">
        <v>64</v>
      </c>
      <c r="C75" s="40">
        <v>0</v>
      </c>
      <c r="D75" s="40">
        <v>0</v>
      </c>
      <c r="E75" s="40">
        <v>0</v>
      </c>
      <c r="F75" s="40">
        <v>0</v>
      </c>
      <c r="G75" s="1375"/>
      <c r="H75" s="1375"/>
      <c r="I75" s="1375"/>
      <c r="J75" s="1375"/>
    </row>
    <row r="76" spans="1:10" ht="14.1" customHeight="1" x14ac:dyDescent="0.25">
      <c r="A76" s="1375"/>
      <c r="B76" s="39" t="s">
        <v>65</v>
      </c>
      <c r="C76" s="40">
        <v>0</v>
      </c>
      <c r="D76" s="40">
        <v>0</v>
      </c>
      <c r="E76" s="40">
        <v>0</v>
      </c>
      <c r="F76" s="40">
        <v>0</v>
      </c>
      <c r="G76" s="1375"/>
      <c r="H76" s="1375"/>
      <c r="I76" s="1375"/>
      <c r="J76" s="1375"/>
    </row>
    <row r="77" spans="1:10" ht="14.1" customHeight="1" x14ac:dyDescent="0.25">
      <c r="A77" s="1375"/>
      <c r="B77" s="41" t="s">
        <v>25</v>
      </c>
      <c r="C77" s="40">
        <v>0</v>
      </c>
      <c r="D77" s="40">
        <v>82000000</v>
      </c>
      <c r="E77" s="40">
        <v>82000000</v>
      </c>
      <c r="F77" s="40">
        <v>83000000</v>
      </c>
      <c r="G77" s="1375"/>
      <c r="H77" s="1375"/>
      <c r="I77" s="1375"/>
      <c r="J77" s="1375"/>
    </row>
    <row r="78" spans="1:10" ht="15" customHeight="1" x14ac:dyDescent="0.25">
      <c r="A78" s="1375"/>
      <c r="B78" s="42" t="s">
        <v>18</v>
      </c>
      <c r="C78" s="43" t="s">
        <v>18</v>
      </c>
      <c r="D78" s="43" t="s">
        <v>18</v>
      </c>
      <c r="E78" s="43" t="s">
        <v>18</v>
      </c>
      <c r="F78" s="43" t="s">
        <v>18</v>
      </c>
      <c r="G78" s="1375"/>
      <c r="H78" s="1375"/>
      <c r="I78" s="1375"/>
      <c r="J78" s="1375"/>
    </row>
    <row r="79" spans="1:10" ht="15" customHeight="1" x14ac:dyDescent="0.25">
      <c r="A79" s="1375"/>
      <c r="B79" s="26" t="s">
        <v>171</v>
      </c>
      <c r="C79" s="44">
        <v>0</v>
      </c>
      <c r="D79" s="44">
        <v>82000000</v>
      </c>
      <c r="E79" s="44">
        <v>82000000</v>
      </c>
      <c r="F79" s="44">
        <v>83000000</v>
      </c>
      <c r="G79" s="1375"/>
      <c r="H79" s="1375"/>
      <c r="I79" s="1375"/>
      <c r="J79" s="1375"/>
    </row>
    <row r="80" spans="1:10" ht="15" customHeight="1" x14ac:dyDescent="0.25">
      <c r="A80" s="1375"/>
      <c r="B80" s="27" t="s">
        <v>48</v>
      </c>
      <c r="C80" s="45">
        <v>0</v>
      </c>
      <c r="D80" s="45">
        <v>0</v>
      </c>
      <c r="E80" s="45">
        <v>0</v>
      </c>
      <c r="F80" s="45">
        <v>0</v>
      </c>
      <c r="G80" s="1375"/>
      <c r="H80" s="1375"/>
      <c r="I80" s="1375"/>
      <c r="J80" s="1375"/>
    </row>
    <row r="81" spans="1:10" ht="15" customHeight="1" x14ac:dyDescent="0.25">
      <c r="A81" s="1375"/>
      <c r="B81" s="27" t="s">
        <v>49</v>
      </c>
      <c r="C81" s="45">
        <v>0</v>
      </c>
      <c r="D81" s="45">
        <v>0</v>
      </c>
      <c r="E81" s="45">
        <v>0</v>
      </c>
      <c r="F81" s="45">
        <v>0</v>
      </c>
      <c r="G81" s="1375"/>
      <c r="H81" s="1375"/>
      <c r="I81" s="1375"/>
      <c r="J81" s="1375"/>
    </row>
    <row r="82" spans="1:10" ht="15" customHeight="1" x14ac:dyDescent="0.25">
      <c r="A82" s="1375"/>
      <c r="B82" s="27" t="s">
        <v>50</v>
      </c>
      <c r="C82" s="45">
        <v>0</v>
      </c>
      <c r="D82" s="45">
        <v>0</v>
      </c>
      <c r="E82" s="45">
        <v>0</v>
      </c>
      <c r="F82" s="45">
        <v>0</v>
      </c>
      <c r="G82" s="1375"/>
      <c r="H82" s="1375"/>
      <c r="I82" s="1375"/>
      <c r="J82" s="1375"/>
    </row>
    <row r="83" spans="1:10" ht="15" customHeight="1" x14ac:dyDescent="0.25">
      <c r="A83" s="1375"/>
      <c r="B83" s="27" t="s">
        <v>51</v>
      </c>
      <c r="C83" s="45">
        <v>0</v>
      </c>
      <c r="D83" s="45">
        <v>0</v>
      </c>
      <c r="E83" s="45">
        <v>0</v>
      </c>
      <c r="F83" s="45">
        <v>0</v>
      </c>
      <c r="G83" s="1375"/>
      <c r="H83" s="1375"/>
      <c r="I83" s="1375"/>
      <c r="J83" s="1375"/>
    </row>
    <row r="84" spans="1:10" ht="15" customHeight="1" x14ac:dyDescent="0.25">
      <c r="A84" s="1375"/>
      <c r="B84" s="27" t="s">
        <v>49</v>
      </c>
      <c r="C84" s="45">
        <v>0</v>
      </c>
      <c r="D84" s="45">
        <v>0</v>
      </c>
      <c r="E84" s="45">
        <v>0</v>
      </c>
      <c r="F84" s="45">
        <v>0</v>
      </c>
      <c r="G84" s="1375"/>
      <c r="H84" s="1375"/>
      <c r="I84" s="1375"/>
      <c r="J84" s="1375"/>
    </row>
    <row r="85" spans="1:10" ht="15" customHeight="1" x14ac:dyDescent="0.25">
      <c r="A85" s="1375"/>
      <c r="B85" s="27" t="s">
        <v>50</v>
      </c>
      <c r="C85" s="45">
        <v>0</v>
      </c>
      <c r="D85" s="45">
        <v>0</v>
      </c>
      <c r="E85" s="45">
        <v>0</v>
      </c>
      <c r="F85" s="45">
        <v>0</v>
      </c>
      <c r="G85" s="1375"/>
      <c r="H85" s="1375"/>
      <c r="I85" s="1375"/>
      <c r="J85" s="1375"/>
    </row>
    <row r="86" spans="1:10" ht="15" customHeight="1" x14ac:dyDescent="0.25">
      <c r="A86" s="1375"/>
      <c r="B86" s="27" t="s">
        <v>52</v>
      </c>
      <c r="C86" s="45">
        <v>0</v>
      </c>
      <c r="D86" s="45">
        <v>0</v>
      </c>
      <c r="E86" s="45">
        <v>0</v>
      </c>
      <c r="F86" s="45">
        <v>0</v>
      </c>
      <c r="G86" s="1375"/>
      <c r="H86" s="1375"/>
      <c r="I86" s="1375"/>
      <c r="J86" s="1375"/>
    </row>
    <row r="87" spans="1:10" ht="15" customHeight="1" x14ac:dyDescent="0.25">
      <c r="A87" s="1375"/>
      <c r="B87" s="27" t="s">
        <v>49</v>
      </c>
      <c r="C87" s="45">
        <v>0</v>
      </c>
      <c r="D87" s="45">
        <v>0</v>
      </c>
      <c r="E87" s="45">
        <v>0</v>
      </c>
      <c r="F87" s="45">
        <v>0</v>
      </c>
      <c r="G87" s="1375"/>
      <c r="H87" s="1375"/>
      <c r="I87" s="1375"/>
      <c r="J87" s="1375"/>
    </row>
    <row r="88" spans="1:10" ht="15" customHeight="1" x14ac:dyDescent="0.25">
      <c r="A88" s="1375"/>
      <c r="B88" s="27" t="s">
        <v>50</v>
      </c>
      <c r="C88" s="45">
        <v>0</v>
      </c>
      <c r="D88" s="45">
        <v>0</v>
      </c>
      <c r="E88" s="45">
        <v>0</v>
      </c>
      <c r="F88" s="45">
        <v>0</v>
      </c>
      <c r="G88" s="1375"/>
      <c r="H88" s="1375"/>
      <c r="I88" s="1375"/>
      <c r="J88" s="1375"/>
    </row>
    <row r="89" spans="1:10" ht="15" customHeight="1" x14ac:dyDescent="0.25">
      <c r="A89" s="1375"/>
      <c r="B89" s="27" t="s">
        <v>53</v>
      </c>
      <c r="C89" s="45">
        <v>0</v>
      </c>
      <c r="D89" s="45">
        <v>0</v>
      </c>
      <c r="E89" s="45">
        <v>0</v>
      </c>
      <c r="F89" s="45">
        <v>0</v>
      </c>
      <c r="G89" s="1375"/>
      <c r="H89" s="1375"/>
      <c r="I89" s="1375"/>
      <c r="J89" s="1375"/>
    </row>
    <row r="90" spans="1:10" ht="15" customHeight="1" x14ac:dyDescent="0.25">
      <c r="A90" s="1375"/>
      <c r="B90" s="27" t="s">
        <v>49</v>
      </c>
      <c r="C90" s="45">
        <v>0</v>
      </c>
      <c r="D90" s="45">
        <v>0</v>
      </c>
      <c r="E90" s="45">
        <v>0</v>
      </c>
      <c r="F90" s="45">
        <v>0</v>
      </c>
      <c r="G90" s="1375"/>
      <c r="H90" s="1375"/>
      <c r="I90" s="1375"/>
      <c r="J90" s="1375"/>
    </row>
    <row r="91" spans="1:10" ht="15" customHeight="1" x14ac:dyDescent="0.25">
      <c r="A91" s="1375"/>
      <c r="B91" s="27" t="s">
        <v>50</v>
      </c>
      <c r="C91" s="45">
        <v>0</v>
      </c>
      <c r="D91" s="45">
        <v>0</v>
      </c>
      <c r="E91" s="45">
        <v>0</v>
      </c>
      <c r="F91" s="45">
        <v>0</v>
      </c>
      <c r="G91" s="1375"/>
      <c r="H91" s="1375"/>
      <c r="I91" s="1375"/>
      <c r="J91" s="1375"/>
    </row>
    <row r="92" spans="1:10" ht="20.100000000000001" customHeight="1" x14ac:dyDescent="0.25">
      <c r="A92" s="1375"/>
      <c r="B92" s="27" t="s">
        <v>172</v>
      </c>
      <c r="C92" s="46">
        <v>0</v>
      </c>
      <c r="D92" s="46">
        <v>82000000</v>
      </c>
      <c r="E92" s="46">
        <v>82000000</v>
      </c>
      <c r="F92" s="46">
        <v>83000000</v>
      </c>
      <c r="G92" s="1375"/>
      <c r="H92" s="1375"/>
      <c r="I92" s="1375"/>
      <c r="J92" s="1375"/>
    </row>
    <row r="93" spans="1:10" ht="15" customHeight="1" x14ac:dyDescent="0.25">
      <c r="A93" s="1375"/>
      <c r="B93" s="27" t="s">
        <v>49</v>
      </c>
      <c r="C93" s="45">
        <v>0</v>
      </c>
      <c r="D93" s="45">
        <v>82000000</v>
      </c>
      <c r="E93" s="45">
        <v>82000000</v>
      </c>
      <c r="F93" s="45">
        <v>83000000</v>
      </c>
      <c r="G93" s="1375"/>
      <c r="H93" s="1375"/>
      <c r="I93" s="1375"/>
      <c r="J93" s="1375"/>
    </row>
    <row r="94" spans="1:10" ht="15" customHeight="1" x14ac:dyDescent="0.25">
      <c r="A94" s="1375"/>
      <c r="B94" s="27" t="s">
        <v>50</v>
      </c>
      <c r="C94" s="45">
        <v>0</v>
      </c>
      <c r="D94" s="45">
        <v>0</v>
      </c>
      <c r="E94" s="45">
        <v>0</v>
      </c>
      <c r="F94" s="45">
        <v>0</v>
      </c>
      <c r="G94" s="1375"/>
      <c r="H94" s="1375"/>
      <c r="I94" s="1375"/>
      <c r="J94" s="1375"/>
    </row>
    <row r="95" spans="1:10" ht="15" customHeight="1" x14ac:dyDescent="0.25">
      <c r="A95" s="1375"/>
      <c r="B95" s="27" t="s">
        <v>55</v>
      </c>
      <c r="C95" s="45">
        <v>0</v>
      </c>
      <c r="D95" s="45">
        <v>0</v>
      </c>
      <c r="E95" s="45">
        <v>0</v>
      </c>
      <c r="F95" s="45">
        <v>0</v>
      </c>
      <c r="G95" s="1375"/>
      <c r="H95" s="1375"/>
      <c r="I95" s="1375"/>
      <c r="J95" s="1375"/>
    </row>
    <row r="96" spans="1:10" ht="15" customHeight="1" x14ac:dyDescent="0.25">
      <c r="A96" s="1375"/>
      <c r="B96" s="27" t="s">
        <v>49</v>
      </c>
      <c r="C96" s="45">
        <v>0</v>
      </c>
      <c r="D96" s="45">
        <v>0</v>
      </c>
      <c r="E96" s="45">
        <v>0</v>
      </c>
      <c r="F96" s="45">
        <v>0</v>
      </c>
      <c r="G96" s="1375"/>
      <c r="H96" s="1375"/>
      <c r="I96" s="1375"/>
      <c r="J96" s="1375"/>
    </row>
    <row r="97" spans="1:10" ht="15" customHeight="1" x14ac:dyDescent="0.25">
      <c r="A97" s="1375"/>
      <c r="B97" s="27" t="s">
        <v>50</v>
      </c>
      <c r="C97" s="45">
        <v>0</v>
      </c>
      <c r="D97" s="45">
        <v>0</v>
      </c>
      <c r="E97" s="45">
        <v>0</v>
      </c>
      <c r="F97" s="45">
        <v>0</v>
      </c>
      <c r="G97" s="1375"/>
      <c r="H97" s="1375"/>
      <c r="I97" s="1375"/>
      <c r="J97" s="1375"/>
    </row>
    <row r="98" spans="1:10" ht="15" customHeight="1" x14ac:dyDescent="0.25">
      <c r="A98" s="1375"/>
      <c r="B98" s="27" t="s">
        <v>56</v>
      </c>
      <c r="C98" s="45">
        <v>0</v>
      </c>
      <c r="D98" s="45">
        <v>0</v>
      </c>
      <c r="E98" s="45">
        <v>0</v>
      </c>
      <c r="F98" s="45">
        <v>0</v>
      </c>
      <c r="G98" s="1375"/>
      <c r="H98" s="1375"/>
      <c r="I98" s="1375"/>
      <c r="J98" s="1375"/>
    </row>
    <row r="99" spans="1:10" ht="15" customHeight="1" x14ac:dyDescent="0.25">
      <c r="A99" s="1375"/>
      <c r="B99" s="27" t="s">
        <v>49</v>
      </c>
      <c r="C99" s="45">
        <v>0</v>
      </c>
      <c r="D99" s="45">
        <v>0</v>
      </c>
      <c r="E99" s="45">
        <v>0</v>
      </c>
      <c r="F99" s="45">
        <v>0</v>
      </c>
      <c r="G99" s="1375"/>
      <c r="H99" s="1375"/>
      <c r="I99" s="1375"/>
      <c r="J99" s="1375"/>
    </row>
    <row r="100" spans="1:10" ht="15" customHeight="1" x14ac:dyDescent="0.25">
      <c r="A100" s="1375"/>
      <c r="B100" s="27" t="s">
        <v>50</v>
      </c>
      <c r="C100" s="45">
        <v>0</v>
      </c>
      <c r="D100" s="45">
        <v>0</v>
      </c>
      <c r="E100" s="45">
        <v>0</v>
      </c>
      <c r="F100" s="45">
        <v>0</v>
      </c>
      <c r="G100" s="1375"/>
      <c r="H100" s="1375"/>
      <c r="I100" s="1375"/>
      <c r="J100" s="1375"/>
    </row>
    <row r="101" spans="1:10" ht="15" customHeight="1" x14ac:dyDescent="0.25">
      <c r="A101" s="1375"/>
      <c r="B101" s="27" t="s">
        <v>57</v>
      </c>
      <c r="C101" s="45">
        <v>0</v>
      </c>
      <c r="D101" s="45">
        <v>0</v>
      </c>
      <c r="E101" s="45">
        <v>0</v>
      </c>
      <c r="F101" s="45">
        <v>0</v>
      </c>
      <c r="G101" s="1375"/>
      <c r="H101" s="1375"/>
      <c r="I101" s="1375"/>
      <c r="J101" s="1375"/>
    </row>
    <row r="102" spans="1:10" ht="15" customHeight="1" x14ac:dyDescent="0.25">
      <c r="A102" s="1375"/>
      <c r="B102" s="27" t="s">
        <v>49</v>
      </c>
      <c r="C102" s="45">
        <v>0</v>
      </c>
      <c r="D102" s="45">
        <v>0</v>
      </c>
      <c r="E102" s="45">
        <v>0</v>
      </c>
      <c r="F102" s="45">
        <v>0</v>
      </c>
      <c r="G102" s="1375"/>
      <c r="H102" s="1375"/>
      <c r="I102" s="1375"/>
      <c r="J102" s="1375"/>
    </row>
    <row r="103" spans="1:10" ht="15" customHeight="1" x14ac:dyDescent="0.25">
      <c r="A103" s="1375"/>
      <c r="B103" s="27" t="s">
        <v>58</v>
      </c>
      <c r="C103" s="45">
        <v>0</v>
      </c>
      <c r="D103" s="45">
        <v>0</v>
      </c>
      <c r="E103" s="45">
        <v>0</v>
      </c>
      <c r="F103" s="45">
        <v>0</v>
      </c>
      <c r="G103" s="1375"/>
      <c r="H103" s="1375"/>
      <c r="I103" s="1375"/>
      <c r="J103" s="1375"/>
    </row>
    <row r="104" spans="1:10" ht="15" customHeight="1" x14ac:dyDescent="0.25">
      <c r="A104" s="1375"/>
      <c r="B104" s="27" t="s">
        <v>59</v>
      </c>
      <c r="C104" s="45">
        <v>0</v>
      </c>
      <c r="D104" s="45">
        <v>0</v>
      </c>
      <c r="E104" s="45">
        <v>0</v>
      </c>
      <c r="F104" s="45">
        <v>0</v>
      </c>
      <c r="G104" s="1375"/>
      <c r="H104" s="1375"/>
      <c r="I104" s="1375"/>
      <c r="J104" s="1375"/>
    </row>
    <row r="105" spans="1:10" ht="15" customHeight="1" x14ac:dyDescent="0.25">
      <c r="A105" s="1375"/>
      <c r="B105" s="27" t="s">
        <v>60</v>
      </c>
      <c r="C105" s="45">
        <v>0</v>
      </c>
      <c r="D105" s="45">
        <v>0</v>
      </c>
      <c r="E105" s="45">
        <v>0</v>
      </c>
      <c r="F105" s="45">
        <v>0</v>
      </c>
      <c r="G105" s="1375"/>
      <c r="H105" s="1375"/>
      <c r="I105" s="1375"/>
      <c r="J105" s="1375"/>
    </row>
    <row r="106" spans="1:10" ht="15" customHeight="1" x14ac:dyDescent="0.25">
      <c r="A106" s="1375"/>
      <c r="B106" s="27" t="s">
        <v>61</v>
      </c>
      <c r="C106" s="45">
        <v>0</v>
      </c>
      <c r="D106" s="45">
        <v>0</v>
      </c>
      <c r="E106" s="45">
        <v>0</v>
      </c>
      <c r="F106" s="45">
        <v>0</v>
      </c>
      <c r="G106" s="1375"/>
      <c r="H106" s="1375"/>
      <c r="I106" s="1375"/>
      <c r="J106" s="1375"/>
    </row>
    <row r="107" spans="1:10" ht="15" customHeight="1" x14ac:dyDescent="0.25">
      <c r="A107" s="1375"/>
      <c r="B107" s="27" t="s">
        <v>62</v>
      </c>
      <c r="C107" s="45">
        <v>0</v>
      </c>
      <c r="D107" s="45">
        <v>0</v>
      </c>
      <c r="E107" s="45">
        <v>0</v>
      </c>
      <c r="F107" s="45">
        <v>0</v>
      </c>
      <c r="G107" s="1375"/>
      <c r="H107" s="1375"/>
      <c r="I107" s="1375"/>
      <c r="J107" s="1375"/>
    </row>
    <row r="108" spans="1:10" ht="15" customHeight="1" x14ac:dyDescent="0.25">
      <c r="A108" s="1375"/>
      <c r="B108" s="27" t="s">
        <v>49</v>
      </c>
      <c r="C108" s="45">
        <v>0</v>
      </c>
      <c r="D108" s="45">
        <v>0</v>
      </c>
      <c r="E108" s="45">
        <v>0</v>
      </c>
      <c r="F108" s="45">
        <v>0</v>
      </c>
      <c r="G108" s="1375"/>
      <c r="H108" s="1375"/>
      <c r="I108" s="1375"/>
      <c r="J108" s="1375"/>
    </row>
    <row r="109" spans="1:10" ht="15" customHeight="1" x14ac:dyDescent="0.25">
      <c r="A109" s="1375"/>
      <c r="B109" s="27" t="s">
        <v>58</v>
      </c>
      <c r="C109" s="45">
        <v>0</v>
      </c>
      <c r="D109" s="45">
        <v>0</v>
      </c>
      <c r="E109" s="45">
        <v>0</v>
      </c>
      <c r="F109" s="45">
        <v>0</v>
      </c>
      <c r="G109" s="1375"/>
      <c r="H109" s="1375"/>
      <c r="I109" s="1375"/>
      <c r="J109" s="1375"/>
    </row>
    <row r="110" spans="1:10" ht="15" customHeight="1" x14ac:dyDescent="0.25">
      <c r="A110" s="1375"/>
      <c r="B110" s="27" t="s">
        <v>59</v>
      </c>
      <c r="C110" s="45">
        <v>0</v>
      </c>
      <c r="D110" s="45">
        <v>0</v>
      </c>
      <c r="E110" s="45">
        <v>0</v>
      </c>
      <c r="F110" s="45">
        <v>0</v>
      </c>
      <c r="G110" s="1375"/>
      <c r="H110" s="1375"/>
      <c r="I110" s="1375"/>
      <c r="J110" s="1375"/>
    </row>
    <row r="111" spans="1:10" ht="15" customHeight="1" x14ac:dyDescent="0.25">
      <c r="A111" s="1375"/>
      <c r="B111" s="27" t="s">
        <v>60</v>
      </c>
      <c r="C111" s="45">
        <v>0</v>
      </c>
      <c r="D111" s="45">
        <v>0</v>
      </c>
      <c r="E111" s="45">
        <v>0</v>
      </c>
      <c r="F111" s="45">
        <v>0</v>
      </c>
      <c r="G111" s="1375"/>
      <c r="H111" s="1375"/>
      <c r="I111" s="1375"/>
      <c r="J111" s="1375"/>
    </row>
    <row r="112" spans="1:10" ht="15" customHeight="1" x14ac:dyDescent="0.25">
      <c r="A112" s="1375"/>
      <c r="B112" s="27" t="s">
        <v>61</v>
      </c>
      <c r="C112" s="45">
        <v>0</v>
      </c>
      <c r="D112" s="45">
        <v>0</v>
      </c>
      <c r="E112" s="45">
        <v>0</v>
      </c>
      <c r="F112" s="45">
        <v>0</v>
      </c>
      <c r="G112" s="1375"/>
      <c r="H112" s="1375"/>
      <c r="I112" s="1375"/>
      <c r="J112" s="1375"/>
    </row>
    <row r="113" spans="1:10" ht="15" customHeight="1" x14ac:dyDescent="0.25">
      <c r="A113" s="1375"/>
      <c r="B113" s="27" t="s">
        <v>63</v>
      </c>
      <c r="C113" s="45">
        <v>0</v>
      </c>
      <c r="D113" s="45">
        <v>0</v>
      </c>
      <c r="E113" s="45">
        <v>0</v>
      </c>
      <c r="F113" s="45">
        <v>0</v>
      </c>
      <c r="G113" s="1375"/>
      <c r="H113" s="1375"/>
      <c r="I113" s="1375"/>
      <c r="J113" s="1375"/>
    </row>
    <row r="114" spans="1:10" ht="15" customHeight="1" x14ac:dyDescent="0.25">
      <c r="A114" s="1375"/>
      <c r="B114" s="27" t="s">
        <v>49</v>
      </c>
      <c r="C114" s="45">
        <v>0</v>
      </c>
      <c r="D114" s="45">
        <v>0</v>
      </c>
      <c r="E114" s="45">
        <v>0</v>
      </c>
      <c r="F114" s="45">
        <v>0</v>
      </c>
      <c r="G114" s="1375"/>
      <c r="H114" s="1375"/>
      <c r="I114" s="1375"/>
      <c r="J114" s="1375"/>
    </row>
    <row r="115" spans="1:10" ht="15" customHeight="1" x14ac:dyDescent="0.25">
      <c r="A115" s="1375"/>
      <c r="B115" s="27" t="s">
        <v>58</v>
      </c>
      <c r="C115" s="45">
        <v>0</v>
      </c>
      <c r="D115" s="45">
        <v>0</v>
      </c>
      <c r="E115" s="45">
        <v>0</v>
      </c>
      <c r="F115" s="45">
        <v>0</v>
      </c>
      <c r="G115" s="1375"/>
      <c r="H115" s="1375"/>
      <c r="I115" s="1375"/>
      <c r="J115" s="1375"/>
    </row>
    <row r="116" spans="1:10" ht="15" customHeight="1" x14ac:dyDescent="0.25">
      <c r="A116" s="1375"/>
      <c r="B116" s="27" t="s">
        <v>59</v>
      </c>
      <c r="C116" s="45">
        <v>0</v>
      </c>
      <c r="D116" s="45">
        <v>0</v>
      </c>
      <c r="E116" s="45">
        <v>0</v>
      </c>
      <c r="F116" s="45">
        <v>0</v>
      </c>
      <c r="G116" s="1375"/>
      <c r="H116" s="1375"/>
      <c r="I116" s="1375"/>
      <c r="J116" s="1375"/>
    </row>
    <row r="117" spans="1:10" ht="15" customHeight="1" x14ac:dyDescent="0.25">
      <c r="A117" s="1375"/>
      <c r="B117" s="27" t="s">
        <v>60</v>
      </c>
      <c r="C117" s="45">
        <v>0</v>
      </c>
      <c r="D117" s="45">
        <v>0</v>
      </c>
      <c r="E117" s="45">
        <v>0</v>
      </c>
      <c r="F117" s="45">
        <v>0</v>
      </c>
      <c r="G117" s="1375"/>
      <c r="H117" s="1375"/>
      <c r="I117" s="1375"/>
      <c r="J117" s="1375"/>
    </row>
    <row r="118" spans="1:10" ht="15" customHeight="1" x14ac:dyDescent="0.25">
      <c r="A118" s="1375"/>
      <c r="B118" s="27" t="s">
        <v>61</v>
      </c>
      <c r="C118" s="45">
        <v>0</v>
      </c>
      <c r="D118" s="45">
        <v>0</v>
      </c>
      <c r="E118" s="45">
        <v>0</v>
      </c>
      <c r="F118" s="45">
        <v>0</v>
      </c>
      <c r="G118" s="1375"/>
      <c r="H118" s="1375"/>
      <c r="I118" s="1375"/>
      <c r="J118" s="1375"/>
    </row>
    <row r="119" spans="1:10" ht="15" customHeight="1" x14ac:dyDescent="0.25">
      <c r="A119" s="1375"/>
      <c r="B119" s="27" t="s">
        <v>64</v>
      </c>
      <c r="C119" s="45">
        <v>0</v>
      </c>
      <c r="D119" s="45">
        <v>0</v>
      </c>
      <c r="E119" s="45">
        <v>0</v>
      </c>
      <c r="F119" s="45">
        <v>0</v>
      </c>
      <c r="G119" s="1375"/>
      <c r="H119" s="1375"/>
      <c r="I119" s="1375"/>
      <c r="J119" s="1375"/>
    </row>
    <row r="120" spans="1:10" ht="15" customHeight="1" x14ac:dyDescent="0.25">
      <c r="A120" s="1375"/>
      <c r="B120" s="27" t="s">
        <v>65</v>
      </c>
      <c r="C120" s="45">
        <v>0</v>
      </c>
      <c r="D120" s="45">
        <v>0</v>
      </c>
      <c r="E120" s="45">
        <v>0</v>
      </c>
      <c r="F120" s="45">
        <v>0</v>
      </c>
      <c r="G120" s="1375"/>
      <c r="H120" s="1375"/>
      <c r="I120" s="1375"/>
      <c r="J120" s="1375"/>
    </row>
    <row r="121" spans="1:10" ht="20.100000000000001" customHeight="1" x14ac:dyDescent="0.25">
      <c r="A121" s="1375"/>
      <c r="B121" s="47" t="s">
        <v>18</v>
      </c>
      <c r="C121" s="1375"/>
      <c r="D121" s="1375"/>
      <c r="E121" s="1375"/>
      <c r="F121" s="1375"/>
      <c r="G121" s="1375"/>
      <c r="H121" s="1375"/>
      <c r="I121" s="1375"/>
      <c r="J121" s="1375"/>
    </row>
  </sheetData>
  <mergeCells count="17">
    <mergeCell ref="B20:F20"/>
    <mergeCell ref="B1:F1"/>
    <mergeCell ref="B2:F2"/>
    <mergeCell ref="C3:F3"/>
    <mergeCell ref="C4:F4"/>
    <mergeCell ref="C5:F5"/>
    <mergeCell ref="C6:F6"/>
    <mergeCell ref="C7:F7"/>
    <mergeCell ref="B8:F8"/>
    <mergeCell ref="B9:F9"/>
    <mergeCell ref="C10:F10"/>
    <mergeCell ref="C14:F14"/>
    <mergeCell ref="C21:F21"/>
    <mergeCell ref="C22:F22"/>
    <mergeCell ref="C23:F23"/>
    <mergeCell ref="C24:F24"/>
    <mergeCell ref="B33:F33"/>
  </mergeCells>
  <pageMargins left="0" right="0" top="0" bottom="0"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121"/>
  <sheetViews>
    <sheetView view="pageBreakPreview" topLeftCell="A87" zoomScale="60" zoomScaleNormal="100" workbookViewId="0">
      <selection activeCell="G130" sqref="G130"/>
    </sheetView>
  </sheetViews>
  <sheetFormatPr defaultRowHeight="15" x14ac:dyDescent="0.25"/>
  <cols>
    <col min="1" max="1" width="9.7109375" style="24" customWidth="1"/>
    <col min="2" max="2" width="28.28515625" style="24" customWidth="1"/>
    <col min="3" max="5" width="15.85546875" style="24" customWidth="1"/>
    <col min="6" max="6" width="16.140625" style="24" customWidth="1"/>
    <col min="7" max="7" width="6.7109375" style="24" customWidth="1"/>
    <col min="8" max="8" width="18.28515625" style="24" customWidth="1"/>
    <col min="9" max="9" width="10.7109375" style="24" customWidth="1"/>
    <col min="10" max="10" width="17.42578125" style="24" customWidth="1"/>
    <col min="11" max="16384" width="9.140625" style="24"/>
  </cols>
  <sheetData>
    <row r="1" spans="1:10" ht="20.100000000000001" customHeight="1" x14ac:dyDescent="0.25">
      <c r="A1" s="1375"/>
      <c r="B1" s="1633" t="s">
        <v>0</v>
      </c>
      <c r="C1" s="1634"/>
      <c r="D1" s="1634"/>
      <c r="E1" s="1634"/>
      <c r="F1" s="1634"/>
      <c r="G1" s="1375"/>
      <c r="H1" s="1375"/>
      <c r="I1" s="1375"/>
      <c r="J1" s="1375"/>
    </row>
    <row r="2" spans="1:10" ht="24.95" customHeight="1" x14ac:dyDescent="0.25">
      <c r="A2" s="1375"/>
      <c r="B2" s="1635" t="s">
        <v>1</v>
      </c>
      <c r="C2" s="1636"/>
      <c r="D2" s="1636"/>
      <c r="E2" s="1636"/>
      <c r="F2" s="1636"/>
      <c r="G2" s="1375"/>
      <c r="H2" s="1375"/>
      <c r="I2" s="1375"/>
      <c r="J2" s="1375"/>
    </row>
    <row r="3" spans="1:10" ht="14.1" customHeight="1" x14ac:dyDescent="0.25">
      <c r="A3" s="1375"/>
      <c r="B3" s="25" t="s">
        <v>2</v>
      </c>
      <c r="C3" s="1631" t="s">
        <v>2380</v>
      </c>
      <c r="D3" s="1632"/>
      <c r="E3" s="1632"/>
      <c r="F3" s="1632"/>
      <c r="G3" s="1375"/>
      <c r="H3" s="1375"/>
      <c r="I3" s="1375"/>
      <c r="J3" s="1375"/>
    </row>
    <row r="4" spans="1:10" ht="14.1" customHeight="1" x14ac:dyDescent="0.25">
      <c r="A4" s="1375"/>
      <c r="B4" s="25" t="s">
        <v>4</v>
      </c>
      <c r="C4" s="1631" t="s">
        <v>127</v>
      </c>
      <c r="D4" s="1632"/>
      <c r="E4" s="1632"/>
      <c r="F4" s="1632"/>
      <c r="G4" s="1375"/>
      <c r="H4" s="1375"/>
      <c r="I4" s="1375"/>
      <c r="J4" s="1375"/>
    </row>
    <row r="5" spans="1:10" ht="14.1" customHeight="1" x14ac:dyDescent="0.25">
      <c r="A5" s="1375"/>
      <c r="B5" s="25" t="s">
        <v>6</v>
      </c>
      <c r="C5" s="1631" t="s">
        <v>2444</v>
      </c>
      <c r="D5" s="1632"/>
      <c r="E5" s="1632"/>
      <c r="F5" s="1632"/>
      <c r="G5" s="1375"/>
      <c r="H5" s="1375"/>
      <c r="I5" s="1375"/>
      <c r="J5" s="1375"/>
    </row>
    <row r="6" spans="1:10" ht="14.1" customHeight="1" x14ac:dyDescent="0.25">
      <c r="A6" s="1375"/>
      <c r="B6" s="25" t="s">
        <v>8</v>
      </c>
      <c r="C6" s="1631" t="s">
        <v>2445</v>
      </c>
      <c r="D6" s="1632"/>
      <c r="E6" s="1632"/>
      <c r="F6" s="1632"/>
      <c r="G6" s="1375"/>
      <c r="H6" s="1375"/>
      <c r="I6" s="1375"/>
      <c r="J6" s="1375"/>
    </row>
    <row r="7" spans="1:10" ht="14.1" customHeight="1" x14ac:dyDescent="0.25">
      <c r="A7" s="1375"/>
      <c r="B7" s="25" t="s">
        <v>10</v>
      </c>
      <c r="C7" s="1625" t="s">
        <v>11</v>
      </c>
      <c r="D7" s="1626"/>
      <c r="E7" s="1626"/>
      <c r="F7" s="1626"/>
      <c r="G7" s="1375"/>
      <c r="H7" s="1375"/>
      <c r="I7" s="1375"/>
      <c r="J7" s="1375"/>
    </row>
    <row r="8" spans="1:10" ht="14.1" customHeight="1" x14ac:dyDescent="0.25">
      <c r="A8" s="1375"/>
      <c r="B8" s="1627" t="s">
        <v>12</v>
      </c>
      <c r="C8" s="1628"/>
      <c r="D8" s="1628"/>
      <c r="E8" s="1628"/>
      <c r="F8" s="1628"/>
      <c r="G8" s="1375"/>
      <c r="H8" s="1375"/>
      <c r="I8" s="1375"/>
      <c r="J8" s="1375"/>
    </row>
    <row r="9" spans="1:10" ht="30.95" customHeight="1" x14ac:dyDescent="0.25">
      <c r="A9" s="1375"/>
      <c r="B9" s="1629" t="s">
        <v>2446</v>
      </c>
      <c r="C9" s="1630"/>
      <c r="D9" s="1630"/>
      <c r="E9" s="1630"/>
      <c r="F9" s="1630"/>
      <c r="G9" s="1375"/>
      <c r="H9" s="1375"/>
      <c r="I9" s="1375"/>
      <c r="J9" s="1375"/>
    </row>
    <row r="10" spans="1:10" ht="41.1" customHeight="1" x14ac:dyDescent="0.25">
      <c r="A10" s="1375"/>
      <c r="B10" s="26" t="s">
        <v>14</v>
      </c>
      <c r="C10" s="1623" t="s">
        <v>2447</v>
      </c>
      <c r="D10" s="1624"/>
      <c r="E10" s="1624"/>
      <c r="F10" s="1624"/>
      <c r="G10" s="1375"/>
      <c r="H10" s="1375"/>
      <c r="I10" s="1375"/>
      <c r="J10" s="1375"/>
    </row>
    <row r="11" spans="1:10" ht="27.95" customHeight="1" x14ac:dyDescent="0.25">
      <c r="A11" s="1375"/>
      <c r="B11" s="27" t="s">
        <v>179</v>
      </c>
      <c r="C11" s="28">
        <v>2023</v>
      </c>
      <c r="D11" s="28">
        <v>2024</v>
      </c>
      <c r="E11" s="28">
        <v>2025</v>
      </c>
      <c r="F11" s="28">
        <v>2026</v>
      </c>
      <c r="G11" s="1375"/>
      <c r="H11" s="1375"/>
      <c r="I11" s="1375"/>
      <c r="J11" s="1375"/>
    </row>
    <row r="12" spans="1:10" ht="14.1" customHeight="1" x14ac:dyDescent="0.25">
      <c r="A12" s="1375"/>
      <c r="B12" s="29"/>
      <c r="C12" s="30" t="s">
        <v>22</v>
      </c>
      <c r="D12" s="30" t="s">
        <v>23</v>
      </c>
      <c r="E12" s="30" t="s">
        <v>23</v>
      </c>
      <c r="F12" s="30" t="s">
        <v>23</v>
      </c>
      <c r="G12" s="1375"/>
      <c r="H12" s="1375"/>
      <c r="I12" s="1375"/>
      <c r="J12" s="1375"/>
    </row>
    <row r="13" spans="1:10" ht="14.1" customHeight="1" x14ac:dyDescent="0.25">
      <c r="A13" s="1375"/>
      <c r="B13" s="27" t="s">
        <v>2448</v>
      </c>
      <c r="C13" s="31" t="s">
        <v>272</v>
      </c>
      <c r="D13" s="31" t="s">
        <v>1455</v>
      </c>
      <c r="E13" s="31" t="s">
        <v>1455</v>
      </c>
      <c r="F13" s="31" t="s">
        <v>18</v>
      </c>
      <c r="G13" s="1375"/>
      <c r="H13" s="1375"/>
      <c r="I13" s="1375"/>
      <c r="J13" s="1375"/>
    </row>
    <row r="14" spans="1:10" ht="60" customHeight="1" x14ac:dyDescent="0.25">
      <c r="A14" s="1375"/>
      <c r="B14" s="26" t="s">
        <v>16</v>
      </c>
      <c r="C14" s="1623" t="s">
        <v>2449</v>
      </c>
      <c r="D14" s="1624"/>
      <c r="E14" s="1624"/>
      <c r="F14" s="1624"/>
      <c r="G14" s="1375"/>
      <c r="H14" s="1375"/>
      <c r="I14" s="1375"/>
      <c r="J14" s="1375"/>
    </row>
    <row r="15" spans="1:10" ht="27.95" customHeight="1" x14ac:dyDescent="0.25">
      <c r="A15" s="1375"/>
      <c r="B15" s="27" t="s">
        <v>184</v>
      </c>
      <c r="C15" s="28">
        <v>2023</v>
      </c>
      <c r="D15" s="28">
        <v>2024</v>
      </c>
      <c r="E15" s="28">
        <v>2025</v>
      </c>
      <c r="F15" s="28">
        <v>2026</v>
      </c>
      <c r="G15" s="1375"/>
      <c r="H15" s="1375"/>
      <c r="I15" s="1375"/>
      <c r="J15" s="1375"/>
    </row>
    <row r="16" spans="1:10" ht="14.1" customHeight="1" x14ac:dyDescent="0.25">
      <c r="A16" s="1375"/>
      <c r="B16" s="29"/>
      <c r="C16" s="30" t="s">
        <v>22</v>
      </c>
      <c r="D16" s="30" t="s">
        <v>23</v>
      </c>
      <c r="E16" s="30" t="s">
        <v>23</v>
      </c>
      <c r="F16" s="30" t="s">
        <v>23</v>
      </c>
      <c r="G16" s="1375"/>
      <c r="H16" s="1375"/>
      <c r="I16" s="1375"/>
      <c r="J16" s="1375"/>
    </row>
    <row r="17" spans="1:10" ht="14.1" customHeight="1" x14ac:dyDescent="0.25">
      <c r="A17" s="1375"/>
      <c r="B17" s="27" t="s">
        <v>2450</v>
      </c>
      <c r="C17" s="31" t="s">
        <v>18</v>
      </c>
      <c r="D17" s="31" t="s">
        <v>18</v>
      </c>
      <c r="E17" s="31" t="s">
        <v>18</v>
      </c>
      <c r="F17" s="31" t="s">
        <v>18</v>
      </c>
      <c r="G17" s="1375"/>
      <c r="H17" s="1375"/>
      <c r="I17" s="1375"/>
      <c r="J17" s="1375"/>
    </row>
    <row r="18" spans="1:10" ht="14.1" customHeight="1" x14ac:dyDescent="0.25">
      <c r="A18" s="1375"/>
      <c r="B18" s="27" t="s">
        <v>2451</v>
      </c>
      <c r="C18" s="31" t="s">
        <v>18</v>
      </c>
      <c r="D18" s="31" t="s">
        <v>18</v>
      </c>
      <c r="E18" s="31" t="s">
        <v>18</v>
      </c>
      <c r="F18" s="31" t="s">
        <v>18</v>
      </c>
      <c r="G18" s="1375"/>
      <c r="H18" s="1375"/>
      <c r="I18" s="1375"/>
      <c r="J18" s="1375"/>
    </row>
    <row r="19" spans="1:10" ht="20.100000000000001" customHeight="1" x14ac:dyDescent="0.25">
      <c r="A19" s="1375"/>
      <c r="B19" s="27" t="s">
        <v>2452</v>
      </c>
      <c r="C19" s="31" t="s">
        <v>18</v>
      </c>
      <c r="D19" s="31" t="s">
        <v>18</v>
      </c>
      <c r="E19" s="31" t="s">
        <v>18</v>
      </c>
      <c r="F19" s="31" t="s">
        <v>18</v>
      </c>
      <c r="G19" s="1375"/>
      <c r="H19" s="1375"/>
      <c r="I19" s="1375"/>
      <c r="J19" s="1375"/>
    </row>
    <row r="20" spans="1:10" ht="14.1" customHeight="1" x14ac:dyDescent="0.25">
      <c r="A20" s="1375"/>
      <c r="B20" s="1621" t="s">
        <v>27</v>
      </c>
      <c r="C20" s="1622"/>
      <c r="D20" s="1622"/>
      <c r="E20" s="1622"/>
      <c r="F20" s="1622"/>
      <c r="G20" s="1375"/>
      <c r="H20" s="1375"/>
      <c r="I20" s="1375"/>
      <c r="J20" s="1375"/>
    </row>
    <row r="21" spans="1:10" ht="14.1" customHeight="1" x14ac:dyDescent="0.25">
      <c r="A21" s="1375"/>
      <c r="B21" s="32" t="s">
        <v>2453</v>
      </c>
      <c r="C21" s="1621" t="s">
        <v>2454</v>
      </c>
      <c r="D21" s="1622"/>
      <c r="E21" s="1622"/>
      <c r="F21" s="1622"/>
      <c r="G21" s="1375"/>
      <c r="H21" s="1375"/>
      <c r="I21" s="1375"/>
      <c r="J21" s="1375"/>
    </row>
    <row r="22" spans="1:10" ht="14.1" customHeight="1" x14ac:dyDescent="0.25">
      <c r="A22" s="1375"/>
      <c r="B22" s="33" t="s">
        <v>19</v>
      </c>
      <c r="C22" s="1619" t="s">
        <v>2455</v>
      </c>
      <c r="D22" s="1620"/>
      <c r="E22" s="1620"/>
      <c r="F22" s="1620"/>
      <c r="G22" s="1375"/>
      <c r="H22" s="1375"/>
      <c r="I22" s="1375"/>
      <c r="J22" s="1375"/>
    </row>
    <row r="23" spans="1:10" ht="14.1" customHeight="1" x14ac:dyDescent="0.25">
      <c r="A23" s="1375"/>
      <c r="B23" s="34" t="s">
        <v>20</v>
      </c>
      <c r="C23" s="1615" t="s">
        <v>2456</v>
      </c>
      <c r="D23" s="1616"/>
      <c r="E23" s="1616"/>
      <c r="F23" s="1616"/>
      <c r="G23" s="1375"/>
      <c r="H23" s="1375"/>
      <c r="I23" s="1375"/>
      <c r="J23" s="1375"/>
    </row>
    <row r="24" spans="1:10" ht="14.1" customHeight="1" x14ac:dyDescent="0.25">
      <c r="A24" s="1375"/>
      <c r="B24" s="34" t="s">
        <v>21</v>
      </c>
      <c r="C24" s="1615" t="s">
        <v>2457</v>
      </c>
      <c r="D24" s="1616"/>
      <c r="E24" s="1616"/>
      <c r="F24" s="1616"/>
      <c r="G24" s="1375"/>
      <c r="H24" s="1375"/>
      <c r="I24" s="1375"/>
      <c r="J24" s="1375"/>
    </row>
    <row r="25" spans="1:10" ht="15" customHeight="1" x14ac:dyDescent="0.25">
      <c r="A25" s="1375"/>
      <c r="B25" s="1376"/>
      <c r="C25" s="36">
        <v>2023</v>
      </c>
      <c r="D25" s="36">
        <v>2024</v>
      </c>
      <c r="E25" s="36">
        <v>2025</v>
      </c>
      <c r="F25" s="36">
        <v>2026</v>
      </c>
      <c r="G25" s="1375"/>
      <c r="H25" s="1375"/>
      <c r="I25" s="1375"/>
      <c r="J25" s="1375"/>
    </row>
    <row r="26" spans="1:10" ht="15" customHeight="1" x14ac:dyDescent="0.25">
      <c r="A26" s="1375"/>
      <c r="B26" s="1377"/>
      <c r="C26" s="38" t="s">
        <v>22</v>
      </c>
      <c r="D26" s="38" t="s">
        <v>23</v>
      </c>
      <c r="E26" s="38" t="s">
        <v>23</v>
      </c>
      <c r="F26" s="38" t="s">
        <v>23</v>
      </c>
      <c r="G26" s="1375"/>
      <c r="H26" s="1375"/>
      <c r="I26" s="1375"/>
      <c r="J26" s="1375"/>
    </row>
    <row r="27" spans="1:10" ht="14.1" customHeight="1" x14ac:dyDescent="0.25">
      <c r="A27" s="1375"/>
      <c r="B27" s="27" t="s">
        <v>33</v>
      </c>
      <c r="C27" s="31" t="s">
        <v>2395</v>
      </c>
      <c r="D27" s="31" t="s">
        <v>2395</v>
      </c>
      <c r="E27" s="31" t="s">
        <v>2395</v>
      </c>
      <c r="F27" s="31" t="s">
        <v>2395</v>
      </c>
      <c r="G27" s="1375"/>
      <c r="H27" s="1375"/>
      <c r="I27" s="1375"/>
      <c r="J27" s="1375"/>
    </row>
    <row r="28" spans="1:10" ht="14.1" customHeight="1" x14ac:dyDescent="0.25">
      <c r="A28" s="1375"/>
      <c r="B28" s="27" t="s">
        <v>35</v>
      </c>
      <c r="C28" s="31" t="s">
        <v>2397</v>
      </c>
      <c r="D28" s="31" t="s">
        <v>2199</v>
      </c>
      <c r="E28" s="31" t="s">
        <v>2199</v>
      </c>
      <c r="F28" s="31" t="s">
        <v>2199</v>
      </c>
      <c r="G28" s="1375"/>
      <c r="H28" s="1375"/>
      <c r="I28" s="1375"/>
      <c r="J28" s="1375"/>
    </row>
    <row r="29" spans="1:10" ht="14.1" customHeight="1" x14ac:dyDescent="0.25">
      <c r="A29" s="1375"/>
      <c r="B29" s="27" t="s">
        <v>40</v>
      </c>
      <c r="C29" s="31" t="s">
        <v>2399</v>
      </c>
      <c r="D29" s="31" t="s">
        <v>2458</v>
      </c>
      <c r="E29" s="31" t="s">
        <v>2458</v>
      </c>
      <c r="F29" s="31" t="s">
        <v>2458</v>
      </c>
      <c r="G29" s="1375"/>
      <c r="H29" s="1375"/>
      <c r="I29" s="1375"/>
      <c r="J29" s="1375"/>
    </row>
    <row r="30" spans="1:10" ht="14.1" customHeight="1" x14ac:dyDescent="0.25">
      <c r="A30" s="1375"/>
      <c r="B30" s="27" t="s">
        <v>41</v>
      </c>
      <c r="C30" s="31" t="s">
        <v>18</v>
      </c>
      <c r="D30" s="31" t="s">
        <v>42</v>
      </c>
      <c r="E30" s="31" t="s">
        <v>42</v>
      </c>
      <c r="F30" s="31" t="s">
        <v>42</v>
      </c>
      <c r="G30" s="1375"/>
      <c r="H30" s="1375"/>
      <c r="I30" s="1375"/>
      <c r="J30" s="1375"/>
    </row>
    <row r="31" spans="1:10" ht="14.1" customHeight="1" x14ac:dyDescent="0.25">
      <c r="A31" s="1375"/>
      <c r="B31" s="27" t="s">
        <v>43</v>
      </c>
      <c r="C31" s="31" t="s">
        <v>18</v>
      </c>
      <c r="D31" s="31" t="s">
        <v>1726</v>
      </c>
      <c r="E31" s="31" t="s">
        <v>42</v>
      </c>
      <c r="F31" s="31" t="s">
        <v>42</v>
      </c>
      <c r="G31" s="1375"/>
      <c r="H31" s="1375"/>
      <c r="I31" s="1375"/>
      <c r="J31" s="1375"/>
    </row>
    <row r="32" spans="1:10" ht="14.1" customHeight="1" x14ac:dyDescent="0.25">
      <c r="A32" s="1375"/>
      <c r="B32" s="27" t="s">
        <v>47</v>
      </c>
      <c r="C32" s="31" t="s">
        <v>18</v>
      </c>
      <c r="D32" s="31" t="s">
        <v>1726</v>
      </c>
      <c r="E32" s="31" t="s">
        <v>42</v>
      </c>
      <c r="F32" s="31" t="s">
        <v>42</v>
      </c>
      <c r="G32" s="1375"/>
      <c r="H32" s="1375"/>
      <c r="I32" s="1375"/>
      <c r="J32" s="1375"/>
    </row>
    <row r="33" spans="1:10" ht="14.1" customHeight="1" x14ac:dyDescent="0.25">
      <c r="A33" s="1375"/>
      <c r="B33" s="1617" t="s">
        <v>24</v>
      </c>
      <c r="C33" s="1618"/>
      <c r="D33" s="1618"/>
      <c r="E33" s="1618"/>
      <c r="F33" s="1618"/>
      <c r="G33" s="1375"/>
      <c r="H33" s="1375"/>
      <c r="I33" s="1375"/>
      <c r="J33" s="1375"/>
    </row>
    <row r="34" spans="1:10" ht="14.1" customHeight="1" x14ac:dyDescent="0.25">
      <c r="A34" s="1375"/>
      <c r="B34" s="1376"/>
      <c r="C34" s="36">
        <v>2023</v>
      </c>
      <c r="D34" s="36">
        <v>2024</v>
      </c>
      <c r="E34" s="36">
        <v>2025</v>
      </c>
      <c r="F34" s="36">
        <v>2026</v>
      </c>
      <c r="G34" s="1375"/>
      <c r="H34" s="1375"/>
      <c r="I34" s="1375"/>
      <c r="J34" s="1375"/>
    </row>
    <row r="35" spans="1:10" ht="14.1" customHeight="1" x14ac:dyDescent="0.25">
      <c r="A35" s="1375"/>
      <c r="B35" s="1377"/>
      <c r="C35" s="38" t="s">
        <v>22</v>
      </c>
      <c r="D35" s="38" t="s">
        <v>23</v>
      </c>
      <c r="E35" s="38" t="s">
        <v>23</v>
      </c>
      <c r="F35" s="38" t="s">
        <v>23</v>
      </c>
      <c r="G35" s="1375"/>
      <c r="H35" s="1375"/>
      <c r="I35" s="1375"/>
      <c r="J35" s="1375"/>
    </row>
    <row r="36" spans="1:10" ht="14.1" customHeight="1" x14ac:dyDescent="0.25">
      <c r="A36" s="1375"/>
      <c r="B36" s="39" t="s">
        <v>48</v>
      </c>
      <c r="C36" s="40">
        <v>0</v>
      </c>
      <c r="D36" s="40">
        <v>0</v>
      </c>
      <c r="E36" s="40">
        <v>0</v>
      </c>
      <c r="F36" s="40">
        <v>0</v>
      </c>
      <c r="G36" s="1375"/>
      <c r="H36" s="1375"/>
      <c r="I36" s="1375"/>
      <c r="J36" s="1375"/>
    </row>
    <row r="37" spans="1:10" ht="14.1" customHeight="1" x14ac:dyDescent="0.25">
      <c r="A37" s="1375"/>
      <c r="B37" s="39" t="s">
        <v>49</v>
      </c>
      <c r="C37" s="40">
        <v>0</v>
      </c>
      <c r="D37" s="40">
        <v>0</v>
      </c>
      <c r="E37" s="40">
        <v>0</v>
      </c>
      <c r="F37" s="40">
        <v>0</v>
      </c>
      <c r="G37" s="1375"/>
      <c r="H37" s="1375"/>
      <c r="I37" s="1375"/>
      <c r="J37" s="1375"/>
    </row>
    <row r="38" spans="1:10" ht="14.1" customHeight="1" x14ac:dyDescent="0.25">
      <c r="A38" s="1375"/>
      <c r="B38" s="39" t="s">
        <v>50</v>
      </c>
      <c r="C38" s="40">
        <v>0</v>
      </c>
      <c r="D38" s="40">
        <v>0</v>
      </c>
      <c r="E38" s="40">
        <v>0</v>
      </c>
      <c r="F38" s="40">
        <v>0</v>
      </c>
      <c r="G38" s="1375"/>
      <c r="H38" s="1375"/>
      <c r="I38" s="1375"/>
      <c r="J38" s="1375"/>
    </row>
    <row r="39" spans="1:10" ht="14.1" customHeight="1" x14ac:dyDescent="0.25">
      <c r="A39" s="1375"/>
      <c r="B39" s="39" t="s">
        <v>51</v>
      </c>
      <c r="C39" s="40">
        <v>0</v>
      </c>
      <c r="D39" s="40">
        <v>0</v>
      </c>
      <c r="E39" s="40">
        <v>0</v>
      </c>
      <c r="F39" s="40">
        <v>0</v>
      </c>
      <c r="G39" s="1375"/>
      <c r="H39" s="1375"/>
      <c r="I39" s="1375"/>
      <c r="J39" s="1375"/>
    </row>
    <row r="40" spans="1:10" ht="14.1" customHeight="1" x14ac:dyDescent="0.25">
      <c r="A40" s="1375"/>
      <c r="B40" s="39" t="s">
        <v>49</v>
      </c>
      <c r="C40" s="40">
        <v>0</v>
      </c>
      <c r="D40" s="40">
        <v>0</v>
      </c>
      <c r="E40" s="40">
        <v>0</v>
      </c>
      <c r="F40" s="40">
        <v>0</v>
      </c>
      <c r="G40" s="1375"/>
      <c r="H40" s="1375"/>
      <c r="I40" s="1375"/>
      <c r="J40" s="1375"/>
    </row>
    <row r="41" spans="1:10" ht="14.1" customHeight="1" x14ac:dyDescent="0.25">
      <c r="A41" s="1375"/>
      <c r="B41" s="39" t="s">
        <v>50</v>
      </c>
      <c r="C41" s="40">
        <v>0</v>
      </c>
      <c r="D41" s="40">
        <v>0</v>
      </c>
      <c r="E41" s="40">
        <v>0</v>
      </c>
      <c r="F41" s="40">
        <v>0</v>
      </c>
      <c r="G41" s="1375"/>
      <c r="H41" s="1375"/>
      <c r="I41" s="1375"/>
      <c r="J41" s="1375"/>
    </row>
    <row r="42" spans="1:10" ht="14.1" customHeight="1" x14ac:dyDescent="0.25">
      <c r="A42" s="1375"/>
      <c r="B42" s="39" t="s">
        <v>52</v>
      </c>
      <c r="C42" s="40">
        <v>0</v>
      </c>
      <c r="D42" s="40">
        <v>0</v>
      </c>
      <c r="E42" s="40">
        <v>0</v>
      </c>
      <c r="F42" s="40">
        <v>0</v>
      </c>
      <c r="G42" s="1375"/>
      <c r="H42" s="1375"/>
      <c r="I42" s="1375"/>
      <c r="J42" s="1375"/>
    </row>
    <row r="43" spans="1:10" ht="14.1" customHeight="1" x14ac:dyDescent="0.25">
      <c r="A43" s="1375"/>
      <c r="B43" s="39" t="s">
        <v>49</v>
      </c>
      <c r="C43" s="40">
        <v>0</v>
      </c>
      <c r="D43" s="40">
        <v>0</v>
      </c>
      <c r="E43" s="40">
        <v>0</v>
      </c>
      <c r="F43" s="40">
        <v>0</v>
      </c>
      <c r="G43" s="1375"/>
      <c r="H43" s="1375"/>
      <c r="I43" s="1375"/>
      <c r="J43" s="1375"/>
    </row>
    <row r="44" spans="1:10" ht="14.1" customHeight="1" x14ac:dyDescent="0.25">
      <c r="A44" s="1375"/>
      <c r="B44" s="39" t="s">
        <v>50</v>
      </c>
      <c r="C44" s="40">
        <v>0</v>
      </c>
      <c r="D44" s="40">
        <v>0</v>
      </c>
      <c r="E44" s="40">
        <v>0</v>
      </c>
      <c r="F44" s="40">
        <v>0</v>
      </c>
      <c r="G44" s="1375"/>
      <c r="H44" s="1375"/>
      <c r="I44" s="1375"/>
      <c r="J44" s="1375"/>
    </row>
    <row r="45" spans="1:10" ht="14.1" customHeight="1" x14ac:dyDescent="0.25">
      <c r="A45" s="1375"/>
      <c r="B45" s="39" t="s">
        <v>53</v>
      </c>
      <c r="C45" s="40">
        <v>0</v>
      </c>
      <c r="D45" s="40">
        <v>0</v>
      </c>
      <c r="E45" s="40">
        <v>0</v>
      </c>
      <c r="F45" s="40">
        <v>0</v>
      </c>
      <c r="G45" s="1375"/>
      <c r="H45" s="1375"/>
      <c r="I45" s="1375"/>
      <c r="J45" s="1375"/>
    </row>
    <row r="46" spans="1:10" ht="14.1" customHeight="1" x14ac:dyDescent="0.25">
      <c r="A46" s="1375"/>
      <c r="B46" s="39" t="s">
        <v>49</v>
      </c>
      <c r="C46" s="40">
        <v>0</v>
      </c>
      <c r="D46" s="40">
        <v>0</v>
      </c>
      <c r="E46" s="40">
        <v>0</v>
      </c>
      <c r="F46" s="40">
        <v>0</v>
      </c>
      <c r="G46" s="1375"/>
      <c r="H46" s="1375"/>
      <c r="I46" s="1375"/>
      <c r="J46" s="1375"/>
    </row>
    <row r="47" spans="1:10" ht="14.1" customHeight="1" x14ac:dyDescent="0.25">
      <c r="A47" s="1375"/>
      <c r="B47" s="39" t="s">
        <v>50</v>
      </c>
      <c r="C47" s="40">
        <v>0</v>
      </c>
      <c r="D47" s="40">
        <v>0</v>
      </c>
      <c r="E47" s="40">
        <v>0</v>
      </c>
      <c r="F47" s="40">
        <v>0</v>
      </c>
      <c r="G47" s="1375"/>
      <c r="H47" s="1375"/>
      <c r="I47" s="1375"/>
      <c r="J47" s="1375"/>
    </row>
    <row r="48" spans="1:10" ht="14.1" customHeight="1" x14ac:dyDescent="0.25">
      <c r="A48" s="1375"/>
      <c r="B48" s="39" t="s">
        <v>54</v>
      </c>
      <c r="C48" s="40">
        <v>0</v>
      </c>
      <c r="D48" s="40">
        <v>200000000</v>
      </c>
      <c r="E48" s="40">
        <v>200000000</v>
      </c>
      <c r="F48" s="40">
        <v>200000000</v>
      </c>
      <c r="G48" s="1375"/>
      <c r="H48" s="1375"/>
      <c r="I48" s="1375"/>
      <c r="J48" s="1375"/>
    </row>
    <row r="49" spans="1:10" ht="14.1" customHeight="1" x14ac:dyDescent="0.25">
      <c r="A49" s="1375"/>
      <c r="B49" s="39" t="s">
        <v>49</v>
      </c>
      <c r="C49" s="40">
        <v>0</v>
      </c>
      <c r="D49" s="40">
        <v>200000000</v>
      </c>
      <c r="E49" s="40">
        <v>200000000</v>
      </c>
      <c r="F49" s="40">
        <v>200000000</v>
      </c>
      <c r="G49" s="1375"/>
      <c r="H49" s="1375"/>
      <c r="I49" s="1375"/>
      <c r="J49" s="1375"/>
    </row>
    <row r="50" spans="1:10" ht="14.1" customHeight="1" x14ac:dyDescent="0.25">
      <c r="A50" s="1375"/>
      <c r="B50" s="39" t="s">
        <v>50</v>
      </c>
      <c r="C50" s="40">
        <v>0</v>
      </c>
      <c r="D50" s="40">
        <v>0</v>
      </c>
      <c r="E50" s="40">
        <v>0</v>
      </c>
      <c r="F50" s="40">
        <v>0</v>
      </c>
      <c r="G50" s="1375"/>
      <c r="H50" s="1375"/>
      <c r="I50" s="1375"/>
      <c r="J50" s="1375"/>
    </row>
    <row r="51" spans="1:10" ht="14.1" customHeight="1" x14ac:dyDescent="0.25">
      <c r="A51" s="1375"/>
      <c r="B51" s="39" t="s">
        <v>55</v>
      </c>
      <c r="C51" s="40">
        <v>0</v>
      </c>
      <c r="D51" s="40">
        <v>0</v>
      </c>
      <c r="E51" s="40">
        <v>0</v>
      </c>
      <c r="F51" s="40">
        <v>0</v>
      </c>
      <c r="G51" s="1375"/>
      <c r="H51" s="1375"/>
      <c r="I51" s="1375"/>
      <c r="J51" s="1375"/>
    </row>
    <row r="52" spans="1:10" ht="14.1" customHeight="1" x14ac:dyDescent="0.25">
      <c r="A52" s="1375"/>
      <c r="B52" s="39" t="s">
        <v>49</v>
      </c>
      <c r="C52" s="40">
        <v>0</v>
      </c>
      <c r="D52" s="40">
        <v>0</v>
      </c>
      <c r="E52" s="40">
        <v>0</v>
      </c>
      <c r="F52" s="40">
        <v>0</v>
      </c>
      <c r="G52" s="1375"/>
      <c r="H52" s="1375"/>
      <c r="I52" s="1375"/>
      <c r="J52" s="1375"/>
    </row>
    <row r="53" spans="1:10" ht="14.1" customHeight="1" x14ac:dyDescent="0.25">
      <c r="A53" s="1375"/>
      <c r="B53" s="39" t="s">
        <v>50</v>
      </c>
      <c r="C53" s="40">
        <v>0</v>
      </c>
      <c r="D53" s="40">
        <v>0</v>
      </c>
      <c r="E53" s="40">
        <v>0</v>
      </c>
      <c r="F53" s="40">
        <v>0</v>
      </c>
      <c r="G53" s="1375"/>
      <c r="H53" s="1375"/>
      <c r="I53" s="1375"/>
      <c r="J53" s="1375"/>
    </row>
    <row r="54" spans="1:10" ht="14.1" customHeight="1" x14ac:dyDescent="0.25">
      <c r="A54" s="1375"/>
      <c r="B54" s="39" t="s">
        <v>56</v>
      </c>
      <c r="C54" s="40">
        <v>0</v>
      </c>
      <c r="D54" s="40">
        <v>0</v>
      </c>
      <c r="E54" s="40">
        <v>0</v>
      </c>
      <c r="F54" s="40">
        <v>0</v>
      </c>
      <c r="G54" s="1375"/>
      <c r="H54" s="1375"/>
      <c r="I54" s="1375"/>
      <c r="J54" s="1375"/>
    </row>
    <row r="55" spans="1:10" ht="14.1" customHeight="1" x14ac:dyDescent="0.25">
      <c r="A55" s="1375"/>
      <c r="B55" s="39" t="s">
        <v>49</v>
      </c>
      <c r="C55" s="40">
        <v>0</v>
      </c>
      <c r="D55" s="40">
        <v>0</v>
      </c>
      <c r="E55" s="40">
        <v>0</v>
      </c>
      <c r="F55" s="40">
        <v>0</v>
      </c>
      <c r="G55" s="1375"/>
      <c r="H55" s="1375"/>
      <c r="I55" s="1375"/>
      <c r="J55" s="1375"/>
    </row>
    <row r="56" spans="1:10" ht="14.1" customHeight="1" x14ac:dyDescent="0.25">
      <c r="A56" s="1375"/>
      <c r="B56" s="39" t="s">
        <v>50</v>
      </c>
      <c r="C56" s="40">
        <v>0</v>
      </c>
      <c r="D56" s="40">
        <v>0</v>
      </c>
      <c r="E56" s="40">
        <v>0</v>
      </c>
      <c r="F56" s="40">
        <v>0</v>
      </c>
      <c r="G56" s="1375"/>
      <c r="H56" s="1375"/>
      <c r="I56" s="1375"/>
      <c r="J56" s="1375"/>
    </row>
    <row r="57" spans="1:10" ht="14.1" customHeight="1" x14ac:dyDescent="0.25">
      <c r="A57" s="1375"/>
      <c r="B57" s="39" t="s">
        <v>57</v>
      </c>
      <c r="C57" s="40">
        <v>0</v>
      </c>
      <c r="D57" s="40">
        <v>0</v>
      </c>
      <c r="E57" s="40">
        <v>0</v>
      </c>
      <c r="F57" s="40">
        <v>0</v>
      </c>
      <c r="G57" s="1375"/>
      <c r="H57" s="1375"/>
      <c r="I57" s="1375"/>
      <c r="J57" s="1375"/>
    </row>
    <row r="58" spans="1:10" ht="14.1" customHeight="1" x14ac:dyDescent="0.25">
      <c r="A58" s="1375"/>
      <c r="B58" s="39" t="s">
        <v>49</v>
      </c>
      <c r="C58" s="40">
        <v>0</v>
      </c>
      <c r="D58" s="40">
        <v>0</v>
      </c>
      <c r="E58" s="40">
        <v>0</v>
      </c>
      <c r="F58" s="40">
        <v>0</v>
      </c>
      <c r="G58" s="1375"/>
      <c r="H58" s="1375"/>
      <c r="I58" s="1375"/>
      <c r="J58" s="1375"/>
    </row>
    <row r="59" spans="1:10" ht="14.1" customHeight="1" x14ac:dyDescent="0.25">
      <c r="A59" s="1375"/>
      <c r="B59" s="39" t="s">
        <v>58</v>
      </c>
      <c r="C59" s="40">
        <v>0</v>
      </c>
      <c r="D59" s="40">
        <v>0</v>
      </c>
      <c r="E59" s="40">
        <v>0</v>
      </c>
      <c r="F59" s="40">
        <v>0</v>
      </c>
      <c r="G59" s="1375"/>
      <c r="H59" s="1375"/>
      <c r="I59" s="1375"/>
      <c r="J59" s="1375"/>
    </row>
    <row r="60" spans="1:10" ht="14.1" customHeight="1" x14ac:dyDescent="0.25">
      <c r="A60" s="1375"/>
      <c r="B60" s="39" t="s">
        <v>59</v>
      </c>
      <c r="C60" s="40">
        <v>0</v>
      </c>
      <c r="D60" s="40">
        <v>0</v>
      </c>
      <c r="E60" s="40">
        <v>0</v>
      </c>
      <c r="F60" s="40">
        <v>0</v>
      </c>
      <c r="G60" s="1375"/>
      <c r="H60" s="1375"/>
      <c r="I60" s="1375"/>
      <c r="J60" s="1375"/>
    </row>
    <row r="61" spans="1:10" ht="14.1" customHeight="1" x14ac:dyDescent="0.25">
      <c r="A61" s="1375"/>
      <c r="B61" s="39" t="s">
        <v>60</v>
      </c>
      <c r="C61" s="40">
        <v>0</v>
      </c>
      <c r="D61" s="40">
        <v>0</v>
      </c>
      <c r="E61" s="40">
        <v>0</v>
      </c>
      <c r="F61" s="40">
        <v>0</v>
      </c>
      <c r="G61" s="1375"/>
      <c r="H61" s="1375"/>
      <c r="I61" s="1375"/>
      <c r="J61" s="1375"/>
    </row>
    <row r="62" spans="1:10" ht="14.1" customHeight="1" x14ac:dyDescent="0.25">
      <c r="A62" s="1375"/>
      <c r="B62" s="39" t="s">
        <v>61</v>
      </c>
      <c r="C62" s="40">
        <v>0</v>
      </c>
      <c r="D62" s="40">
        <v>0</v>
      </c>
      <c r="E62" s="40">
        <v>0</v>
      </c>
      <c r="F62" s="40">
        <v>0</v>
      </c>
      <c r="G62" s="1375"/>
      <c r="H62" s="1375"/>
      <c r="I62" s="1375"/>
      <c r="J62" s="1375"/>
    </row>
    <row r="63" spans="1:10" ht="14.1" customHeight="1" x14ac:dyDescent="0.25">
      <c r="A63" s="1375"/>
      <c r="B63" s="39" t="s">
        <v>62</v>
      </c>
      <c r="C63" s="40">
        <v>0</v>
      </c>
      <c r="D63" s="40">
        <v>0</v>
      </c>
      <c r="E63" s="40">
        <v>0</v>
      </c>
      <c r="F63" s="40">
        <v>0</v>
      </c>
      <c r="G63" s="1375"/>
      <c r="H63" s="1375"/>
      <c r="I63" s="1375"/>
      <c r="J63" s="1375"/>
    </row>
    <row r="64" spans="1:10" ht="14.1" customHeight="1" x14ac:dyDescent="0.25">
      <c r="A64" s="1375"/>
      <c r="B64" s="39" t="s">
        <v>49</v>
      </c>
      <c r="C64" s="40">
        <v>0</v>
      </c>
      <c r="D64" s="40">
        <v>0</v>
      </c>
      <c r="E64" s="40">
        <v>0</v>
      </c>
      <c r="F64" s="40">
        <v>0</v>
      </c>
      <c r="G64" s="1375"/>
      <c r="H64" s="1375"/>
      <c r="I64" s="1375"/>
      <c r="J64" s="1375"/>
    </row>
    <row r="65" spans="1:10" ht="14.1" customHeight="1" x14ac:dyDescent="0.25">
      <c r="A65" s="1375"/>
      <c r="B65" s="39" t="s">
        <v>58</v>
      </c>
      <c r="C65" s="40">
        <v>0</v>
      </c>
      <c r="D65" s="40">
        <v>0</v>
      </c>
      <c r="E65" s="40">
        <v>0</v>
      </c>
      <c r="F65" s="40">
        <v>0</v>
      </c>
      <c r="G65" s="1375"/>
      <c r="H65" s="1375"/>
      <c r="I65" s="1375"/>
      <c r="J65" s="1375"/>
    </row>
    <row r="66" spans="1:10" ht="14.1" customHeight="1" x14ac:dyDescent="0.25">
      <c r="A66" s="1375"/>
      <c r="B66" s="39" t="s">
        <v>59</v>
      </c>
      <c r="C66" s="40">
        <v>0</v>
      </c>
      <c r="D66" s="40">
        <v>0</v>
      </c>
      <c r="E66" s="40">
        <v>0</v>
      </c>
      <c r="F66" s="40">
        <v>0</v>
      </c>
      <c r="G66" s="1375"/>
      <c r="H66" s="1375"/>
      <c r="I66" s="1375"/>
      <c r="J66" s="1375"/>
    </row>
    <row r="67" spans="1:10" ht="14.1" customHeight="1" x14ac:dyDescent="0.25">
      <c r="A67" s="1375"/>
      <c r="B67" s="39" t="s">
        <v>60</v>
      </c>
      <c r="C67" s="40">
        <v>0</v>
      </c>
      <c r="D67" s="40">
        <v>0</v>
      </c>
      <c r="E67" s="40">
        <v>0</v>
      </c>
      <c r="F67" s="40">
        <v>0</v>
      </c>
      <c r="G67" s="1375"/>
      <c r="H67" s="1375"/>
      <c r="I67" s="1375"/>
      <c r="J67" s="1375"/>
    </row>
    <row r="68" spans="1:10" ht="14.1" customHeight="1" x14ac:dyDescent="0.25">
      <c r="A68" s="1375"/>
      <c r="B68" s="39" t="s">
        <v>61</v>
      </c>
      <c r="C68" s="40">
        <v>0</v>
      </c>
      <c r="D68" s="40">
        <v>0</v>
      </c>
      <c r="E68" s="40">
        <v>0</v>
      </c>
      <c r="F68" s="40">
        <v>0</v>
      </c>
      <c r="G68" s="1375"/>
      <c r="H68" s="1375"/>
      <c r="I68" s="1375"/>
      <c r="J68" s="1375"/>
    </row>
    <row r="69" spans="1:10" ht="14.1" customHeight="1" x14ac:dyDescent="0.25">
      <c r="A69" s="1375"/>
      <c r="B69" s="39" t="s">
        <v>63</v>
      </c>
      <c r="C69" s="40">
        <v>0</v>
      </c>
      <c r="D69" s="40">
        <v>0</v>
      </c>
      <c r="E69" s="40">
        <v>0</v>
      </c>
      <c r="F69" s="40">
        <v>0</v>
      </c>
      <c r="G69" s="1375"/>
      <c r="H69" s="1375"/>
      <c r="I69" s="1375"/>
      <c r="J69" s="1375"/>
    </row>
    <row r="70" spans="1:10" ht="14.1" customHeight="1" x14ac:dyDescent="0.25">
      <c r="A70" s="1375"/>
      <c r="B70" s="39" t="s">
        <v>49</v>
      </c>
      <c r="C70" s="40">
        <v>0</v>
      </c>
      <c r="D70" s="40">
        <v>0</v>
      </c>
      <c r="E70" s="40">
        <v>0</v>
      </c>
      <c r="F70" s="40">
        <v>0</v>
      </c>
      <c r="G70" s="1375"/>
      <c r="H70" s="1375"/>
      <c r="I70" s="1375"/>
      <c r="J70" s="1375"/>
    </row>
    <row r="71" spans="1:10" ht="14.1" customHeight="1" x14ac:dyDescent="0.25">
      <c r="A71" s="1375"/>
      <c r="B71" s="39" t="s">
        <v>58</v>
      </c>
      <c r="C71" s="40">
        <v>0</v>
      </c>
      <c r="D71" s="40">
        <v>0</v>
      </c>
      <c r="E71" s="40">
        <v>0</v>
      </c>
      <c r="F71" s="40">
        <v>0</v>
      </c>
      <c r="G71" s="1375"/>
      <c r="H71" s="1375"/>
      <c r="I71" s="1375"/>
      <c r="J71" s="1375"/>
    </row>
    <row r="72" spans="1:10" ht="14.1" customHeight="1" x14ac:dyDescent="0.25">
      <c r="A72" s="1375"/>
      <c r="B72" s="39" t="s">
        <v>59</v>
      </c>
      <c r="C72" s="40">
        <v>0</v>
      </c>
      <c r="D72" s="40">
        <v>0</v>
      </c>
      <c r="E72" s="40">
        <v>0</v>
      </c>
      <c r="F72" s="40">
        <v>0</v>
      </c>
      <c r="G72" s="1375"/>
      <c r="H72" s="1375"/>
      <c r="I72" s="1375"/>
      <c r="J72" s="1375"/>
    </row>
    <row r="73" spans="1:10" ht="14.1" customHeight="1" x14ac:dyDescent="0.25">
      <c r="A73" s="1375"/>
      <c r="B73" s="39" t="s">
        <v>60</v>
      </c>
      <c r="C73" s="40">
        <v>0</v>
      </c>
      <c r="D73" s="40">
        <v>0</v>
      </c>
      <c r="E73" s="40">
        <v>0</v>
      </c>
      <c r="F73" s="40">
        <v>0</v>
      </c>
      <c r="G73" s="1375"/>
      <c r="H73" s="1375"/>
      <c r="I73" s="1375"/>
      <c r="J73" s="1375"/>
    </row>
    <row r="74" spans="1:10" ht="14.1" customHeight="1" x14ac:dyDescent="0.25">
      <c r="A74" s="1375"/>
      <c r="B74" s="39" t="s">
        <v>61</v>
      </c>
      <c r="C74" s="40">
        <v>0</v>
      </c>
      <c r="D74" s="40">
        <v>0</v>
      </c>
      <c r="E74" s="40">
        <v>0</v>
      </c>
      <c r="F74" s="40">
        <v>0</v>
      </c>
      <c r="G74" s="1375"/>
      <c r="H74" s="1375"/>
      <c r="I74" s="1375"/>
      <c r="J74" s="1375"/>
    </row>
    <row r="75" spans="1:10" ht="14.1" customHeight="1" x14ac:dyDescent="0.25">
      <c r="A75" s="1375"/>
      <c r="B75" s="39" t="s">
        <v>64</v>
      </c>
      <c r="C75" s="40">
        <v>0</v>
      </c>
      <c r="D75" s="40">
        <v>0</v>
      </c>
      <c r="E75" s="40">
        <v>0</v>
      </c>
      <c r="F75" s="40">
        <v>0</v>
      </c>
      <c r="G75" s="1375"/>
      <c r="H75" s="1375"/>
      <c r="I75" s="1375"/>
      <c r="J75" s="1375"/>
    </row>
    <row r="76" spans="1:10" ht="14.1" customHeight="1" x14ac:dyDescent="0.25">
      <c r="A76" s="1375"/>
      <c r="B76" s="39" t="s">
        <v>65</v>
      </c>
      <c r="C76" s="40">
        <v>0</v>
      </c>
      <c r="D76" s="40">
        <v>0</v>
      </c>
      <c r="E76" s="40">
        <v>0</v>
      </c>
      <c r="F76" s="40">
        <v>0</v>
      </c>
      <c r="G76" s="1375"/>
      <c r="H76" s="1375"/>
      <c r="I76" s="1375"/>
      <c r="J76" s="1375"/>
    </row>
    <row r="77" spans="1:10" ht="14.1" customHeight="1" x14ac:dyDescent="0.25">
      <c r="A77" s="1375"/>
      <c r="B77" s="41" t="s">
        <v>25</v>
      </c>
      <c r="C77" s="40">
        <v>0</v>
      </c>
      <c r="D77" s="40">
        <v>200000000</v>
      </c>
      <c r="E77" s="40">
        <v>200000000</v>
      </c>
      <c r="F77" s="40">
        <v>200000000</v>
      </c>
      <c r="G77" s="1375"/>
      <c r="H77" s="1375"/>
      <c r="I77" s="1375"/>
      <c r="J77" s="1375"/>
    </row>
    <row r="78" spans="1:10" ht="15" customHeight="1" x14ac:dyDescent="0.25">
      <c r="A78" s="1375"/>
      <c r="B78" s="42" t="s">
        <v>18</v>
      </c>
      <c r="C78" s="43" t="s">
        <v>18</v>
      </c>
      <c r="D78" s="43" t="s">
        <v>18</v>
      </c>
      <c r="E78" s="43" t="s">
        <v>18</v>
      </c>
      <c r="F78" s="43" t="s">
        <v>18</v>
      </c>
      <c r="G78" s="1375"/>
      <c r="H78" s="1375"/>
      <c r="I78" s="1375"/>
      <c r="J78" s="1375"/>
    </row>
    <row r="79" spans="1:10" ht="15" customHeight="1" x14ac:dyDescent="0.25">
      <c r="A79" s="1375"/>
      <c r="B79" s="26" t="s">
        <v>171</v>
      </c>
      <c r="C79" s="44">
        <v>0</v>
      </c>
      <c r="D79" s="44">
        <v>200000000</v>
      </c>
      <c r="E79" s="44">
        <v>200000000</v>
      </c>
      <c r="F79" s="44">
        <v>200000000</v>
      </c>
      <c r="G79" s="1375"/>
      <c r="H79" s="1375"/>
      <c r="I79" s="1375"/>
      <c r="J79" s="1375"/>
    </row>
    <row r="80" spans="1:10" ht="15" customHeight="1" x14ac:dyDescent="0.25">
      <c r="A80" s="1375"/>
      <c r="B80" s="27" t="s">
        <v>48</v>
      </c>
      <c r="C80" s="45">
        <v>0</v>
      </c>
      <c r="D80" s="45">
        <v>0</v>
      </c>
      <c r="E80" s="45">
        <v>0</v>
      </c>
      <c r="F80" s="45">
        <v>0</v>
      </c>
      <c r="G80" s="1375"/>
      <c r="H80" s="1375"/>
      <c r="I80" s="1375"/>
      <c r="J80" s="1375"/>
    </row>
    <row r="81" spans="1:10" ht="15" customHeight="1" x14ac:dyDescent="0.25">
      <c r="A81" s="1375"/>
      <c r="B81" s="27" t="s">
        <v>49</v>
      </c>
      <c r="C81" s="45">
        <v>0</v>
      </c>
      <c r="D81" s="45">
        <v>0</v>
      </c>
      <c r="E81" s="45">
        <v>0</v>
      </c>
      <c r="F81" s="45">
        <v>0</v>
      </c>
      <c r="G81" s="1375"/>
      <c r="H81" s="1375"/>
      <c r="I81" s="1375"/>
      <c r="J81" s="1375"/>
    </row>
    <row r="82" spans="1:10" ht="15" customHeight="1" x14ac:dyDescent="0.25">
      <c r="A82" s="1375"/>
      <c r="B82" s="27" t="s">
        <v>50</v>
      </c>
      <c r="C82" s="45">
        <v>0</v>
      </c>
      <c r="D82" s="45">
        <v>0</v>
      </c>
      <c r="E82" s="45">
        <v>0</v>
      </c>
      <c r="F82" s="45">
        <v>0</v>
      </c>
      <c r="G82" s="1375"/>
      <c r="H82" s="1375"/>
      <c r="I82" s="1375"/>
      <c r="J82" s="1375"/>
    </row>
    <row r="83" spans="1:10" ht="15" customHeight="1" x14ac:dyDescent="0.25">
      <c r="A83" s="1375"/>
      <c r="B83" s="27" t="s">
        <v>51</v>
      </c>
      <c r="C83" s="45">
        <v>0</v>
      </c>
      <c r="D83" s="45">
        <v>0</v>
      </c>
      <c r="E83" s="45">
        <v>0</v>
      </c>
      <c r="F83" s="45">
        <v>0</v>
      </c>
      <c r="G83" s="1375"/>
      <c r="H83" s="1375"/>
      <c r="I83" s="1375"/>
      <c r="J83" s="1375"/>
    </row>
    <row r="84" spans="1:10" ht="15" customHeight="1" x14ac:dyDescent="0.25">
      <c r="A84" s="1375"/>
      <c r="B84" s="27" t="s">
        <v>49</v>
      </c>
      <c r="C84" s="45">
        <v>0</v>
      </c>
      <c r="D84" s="45">
        <v>0</v>
      </c>
      <c r="E84" s="45">
        <v>0</v>
      </c>
      <c r="F84" s="45">
        <v>0</v>
      </c>
      <c r="G84" s="1375"/>
      <c r="H84" s="1375"/>
      <c r="I84" s="1375"/>
      <c r="J84" s="1375"/>
    </row>
    <row r="85" spans="1:10" ht="15" customHeight="1" x14ac:dyDescent="0.25">
      <c r="A85" s="1375"/>
      <c r="B85" s="27" t="s">
        <v>50</v>
      </c>
      <c r="C85" s="45">
        <v>0</v>
      </c>
      <c r="D85" s="45">
        <v>0</v>
      </c>
      <c r="E85" s="45">
        <v>0</v>
      </c>
      <c r="F85" s="45">
        <v>0</v>
      </c>
      <c r="G85" s="1375"/>
      <c r="H85" s="1375"/>
      <c r="I85" s="1375"/>
      <c r="J85" s="1375"/>
    </row>
    <row r="86" spans="1:10" ht="15" customHeight="1" x14ac:dyDescent="0.25">
      <c r="A86" s="1375"/>
      <c r="B86" s="27" t="s">
        <v>52</v>
      </c>
      <c r="C86" s="45">
        <v>0</v>
      </c>
      <c r="D86" s="45">
        <v>0</v>
      </c>
      <c r="E86" s="45">
        <v>0</v>
      </c>
      <c r="F86" s="45">
        <v>0</v>
      </c>
      <c r="G86" s="1375"/>
      <c r="H86" s="1375"/>
      <c r="I86" s="1375"/>
      <c r="J86" s="1375"/>
    </row>
    <row r="87" spans="1:10" ht="15" customHeight="1" x14ac:dyDescent="0.25">
      <c r="A87" s="1375"/>
      <c r="B87" s="27" t="s">
        <v>49</v>
      </c>
      <c r="C87" s="45">
        <v>0</v>
      </c>
      <c r="D87" s="45">
        <v>0</v>
      </c>
      <c r="E87" s="45">
        <v>0</v>
      </c>
      <c r="F87" s="45">
        <v>0</v>
      </c>
      <c r="G87" s="1375"/>
      <c r="H87" s="1375"/>
      <c r="I87" s="1375"/>
      <c r="J87" s="1375"/>
    </row>
    <row r="88" spans="1:10" ht="15" customHeight="1" x14ac:dyDescent="0.25">
      <c r="A88" s="1375"/>
      <c r="B88" s="27" t="s">
        <v>50</v>
      </c>
      <c r="C88" s="45">
        <v>0</v>
      </c>
      <c r="D88" s="45">
        <v>0</v>
      </c>
      <c r="E88" s="45">
        <v>0</v>
      </c>
      <c r="F88" s="45">
        <v>0</v>
      </c>
      <c r="G88" s="1375"/>
      <c r="H88" s="1375"/>
      <c r="I88" s="1375"/>
      <c r="J88" s="1375"/>
    </row>
    <row r="89" spans="1:10" ht="15" customHeight="1" x14ac:dyDescent="0.25">
      <c r="A89" s="1375"/>
      <c r="B89" s="27" t="s">
        <v>53</v>
      </c>
      <c r="C89" s="45">
        <v>0</v>
      </c>
      <c r="D89" s="45">
        <v>0</v>
      </c>
      <c r="E89" s="45">
        <v>0</v>
      </c>
      <c r="F89" s="45">
        <v>0</v>
      </c>
      <c r="G89" s="1375"/>
      <c r="H89" s="1375"/>
      <c r="I89" s="1375"/>
      <c r="J89" s="1375"/>
    </row>
    <row r="90" spans="1:10" ht="15" customHeight="1" x14ac:dyDescent="0.25">
      <c r="A90" s="1375"/>
      <c r="B90" s="27" t="s">
        <v>49</v>
      </c>
      <c r="C90" s="45">
        <v>0</v>
      </c>
      <c r="D90" s="45">
        <v>0</v>
      </c>
      <c r="E90" s="45">
        <v>0</v>
      </c>
      <c r="F90" s="45">
        <v>0</v>
      </c>
      <c r="G90" s="1375"/>
      <c r="H90" s="1375"/>
      <c r="I90" s="1375"/>
      <c r="J90" s="1375"/>
    </row>
    <row r="91" spans="1:10" ht="15" customHeight="1" x14ac:dyDescent="0.25">
      <c r="A91" s="1375"/>
      <c r="B91" s="27" t="s">
        <v>50</v>
      </c>
      <c r="C91" s="45">
        <v>0</v>
      </c>
      <c r="D91" s="45">
        <v>0</v>
      </c>
      <c r="E91" s="45">
        <v>0</v>
      </c>
      <c r="F91" s="45">
        <v>0</v>
      </c>
      <c r="G91" s="1375"/>
      <c r="H91" s="1375"/>
      <c r="I91" s="1375"/>
      <c r="J91" s="1375"/>
    </row>
    <row r="92" spans="1:10" ht="20.100000000000001" customHeight="1" x14ac:dyDescent="0.25">
      <c r="A92" s="1375"/>
      <c r="B92" s="27" t="s">
        <v>172</v>
      </c>
      <c r="C92" s="46">
        <v>0</v>
      </c>
      <c r="D92" s="46">
        <v>200000000</v>
      </c>
      <c r="E92" s="46">
        <v>200000000</v>
      </c>
      <c r="F92" s="46">
        <v>200000000</v>
      </c>
      <c r="G92" s="1375"/>
      <c r="H92" s="1375"/>
      <c r="I92" s="1375"/>
      <c r="J92" s="1375"/>
    </row>
    <row r="93" spans="1:10" ht="15" customHeight="1" x14ac:dyDescent="0.25">
      <c r="A93" s="1375"/>
      <c r="B93" s="27" t="s">
        <v>49</v>
      </c>
      <c r="C93" s="45">
        <v>0</v>
      </c>
      <c r="D93" s="45">
        <v>200000000</v>
      </c>
      <c r="E93" s="45">
        <v>200000000</v>
      </c>
      <c r="F93" s="45">
        <v>200000000</v>
      </c>
      <c r="G93" s="1375"/>
      <c r="H93" s="1375"/>
      <c r="I93" s="1375"/>
      <c r="J93" s="1375"/>
    </row>
    <row r="94" spans="1:10" ht="15" customHeight="1" x14ac:dyDescent="0.25">
      <c r="A94" s="1375"/>
      <c r="B94" s="27" t="s">
        <v>50</v>
      </c>
      <c r="C94" s="45">
        <v>0</v>
      </c>
      <c r="D94" s="45">
        <v>0</v>
      </c>
      <c r="E94" s="45">
        <v>0</v>
      </c>
      <c r="F94" s="45">
        <v>0</v>
      </c>
      <c r="G94" s="1375"/>
      <c r="H94" s="1375"/>
      <c r="I94" s="1375"/>
      <c r="J94" s="1375"/>
    </row>
    <row r="95" spans="1:10" ht="15" customHeight="1" x14ac:dyDescent="0.25">
      <c r="A95" s="1375"/>
      <c r="B95" s="27" t="s">
        <v>55</v>
      </c>
      <c r="C95" s="45">
        <v>0</v>
      </c>
      <c r="D95" s="45">
        <v>0</v>
      </c>
      <c r="E95" s="45">
        <v>0</v>
      </c>
      <c r="F95" s="45">
        <v>0</v>
      </c>
      <c r="G95" s="1375"/>
      <c r="H95" s="1375"/>
      <c r="I95" s="1375"/>
      <c r="J95" s="1375"/>
    </row>
    <row r="96" spans="1:10" ht="15" customHeight="1" x14ac:dyDescent="0.25">
      <c r="A96" s="1375"/>
      <c r="B96" s="27" t="s">
        <v>49</v>
      </c>
      <c r="C96" s="45">
        <v>0</v>
      </c>
      <c r="D96" s="45">
        <v>0</v>
      </c>
      <c r="E96" s="45">
        <v>0</v>
      </c>
      <c r="F96" s="45">
        <v>0</v>
      </c>
      <c r="G96" s="1375"/>
      <c r="H96" s="1375"/>
      <c r="I96" s="1375"/>
      <c r="J96" s="1375"/>
    </row>
    <row r="97" spans="1:10" ht="15" customHeight="1" x14ac:dyDescent="0.25">
      <c r="A97" s="1375"/>
      <c r="B97" s="27" t="s">
        <v>50</v>
      </c>
      <c r="C97" s="45">
        <v>0</v>
      </c>
      <c r="D97" s="45">
        <v>0</v>
      </c>
      <c r="E97" s="45">
        <v>0</v>
      </c>
      <c r="F97" s="45">
        <v>0</v>
      </c>
      <c r="G97" s="1375"/>
      <c r="H97" s="1375"/>
      <c r="I97" s="1375"/>
      <c r="J97" s="1375"/>
    </row>
    <row r="98" spans="1:10" ht="15" customHeight="1" x14ac:dyDescent="0.25">
      <c r="A98" s="1375"/>
      <c r="B98" s="27" t="s">
        <v>56</v>
      </c>
      <c r="C98" s="45">
        <v>0</v>
      </c>
      <c r="D98" s="45">
        <v>0</v>
      </c>
      <c r="E98" s="45">
        <v>0</v>
      </c>
      <c r="F98" s="45">
        <v>0</v>
      </c>
      <c r="G98" s="1375"/>
      <c r="H98" s="1375"/>
      <c r="I98" s="1375"/>
      <c r="J98" s="1375"/>
    </row>
    <row r="99" spans="1:10" ht="15" customHeight="1" x14ac:dyDescent="0.25">
      <c r="A99" s="1375"/>
      <c r="B99" s="27" t="s">
        <v>49</v>
      </c>
      <c r="C99" s="45">
        <v>0</v>
      </c>
      <c r="D99" s="45">
        <v>0</v>
      </c>
      <c r="E99" s="45">
        <v>0</v>
      </c>
      <c r="F99" s="45">
        <v>0</v>
      </c>
      <c r="G99" s="1375"/>
      <c r="H99" s="1375"/>
      <c r="I99" s="1375"/>
      <c r="J99" s="1375"/>
    </row>
    <row r="100" spans="1:10" ht="15" customHeight="1" x14ac:dyDescent="0.25">
      <c r="A100" s="1375"/>
      <c r="B100" s="27" t="s">
        <v>50</v>
      </c>
      <c r="C100" s="45">
        <v>0</v>
      </c>
      <c r="D100" s="45">
        <v>0</v>
      </c>
      <c r="E100" s="45">
        <v>0</v>
      </c>
      <c r="F100" s="45">
        <v>0</v>
      </c>
      <c r="G100" s="1375"/>
      <c r="H100" s="1375"/>
      <c r="I100" s="1375"/>
      <c r="J100" s="1375"/>
    </row>
    <row r="101" spans="1:10" ht="15" customHeight="1" x14ac:dyDescent="0.25">
      <c r="A101" s="1375"/>
      <c r="B101" s="27" t="s">
        <v>57</v>
      </c>
      <c r="C101" s="45">
        <v>0</v>
      </c>
      <c r="D101" s="45">
        <v>0</v>
      </c>
      <c r="E101" s="45">
        <v>0</v>
      </c>
      <c r="F101" s="45">
        <v>0</v>
      </c>
      <c r="G101" s="1375"/>
      <c r="H101" s="1375"/>
      <c r="I101" s="1375"/>
      <c r="J101" s="1375"/>
    </row>
    <row r="102" spans="1:10" ht="15" customHeight="1" x14ac:dyDescent="0.25">
      <c r="A102" s="1375"/>
      <c r="B102" s="27" t="s">
        <v>49</v>
      </c>
      <c r="C102" s="45">
        <v>0</v>
      </c>
      <c r="D102" s="45">
        <v>0</v>
      </c>
      <c r="E102" s="45">
        <v>0</v>
      </c>
      <c r="F102" s="45">
        <v>0</v>
      </c>
      <c r="G102" s="1375"/>
      <c r="H102" s="1375"/>
      <c r="I102" s="1375"/>
      <c r="J102" s="1375"/>
    </row>
    <row r="103" spans="1:10" ht="15" customHeight="1" x14ac:dyDescent="0.25">
      <c r="A103" s="1375"/>
      <c r="B103" s="27" t="s">
        <v>58</v>
      </c>
      <c r="C103" s="45">
        <v>0</v>
      </c>
      <c r="D103" s="45">
        <v>0</v>
      </c>
      <c r="E103" s="45">
        <v>0</v>
      </c>
      <c r="F103" s="45">
        <v>0</v>
      </c>
      <c r="G103" s="1375"/>
      <c r="H103" s="1375"/>
      <c r="I103" s="1375"/>
      <c r="J103" s="1375"/>
    </row>
    <row r="104" spans="1:10" ht="15" customHeight="1" x14ac:dyDescent="0.25">
      <c r="A104" s="1375"/>
      <c r="B104" s="27" t="s">
        <v>59</v>
      </c>
      <c r="C104" s="45">
        <v>0</v>
      </c>
      <c r="D104" s="45">
        <v>0</v>
      </c>
      <c r="E104" s="45">
        <v>0</v>
      </c>
      <c r="F104" s="45">
        <v>0</v>
      </c>
      <c r="G104" s="1375"/>
      <c r="H104" s="1375"/>
      <c r="I104" s="1375"/>
      <c r="J104" s="1375"/>
    </row>
    <row r="105" spans="1:10" ht="15" customHeight="1" x14ac:dyDescent="0.25">
      <c r="A105" s="1375"/>
      <c r="B105" s="27" t="s">
        <v>60</v>
      </c>
      <c r="C105" s="45">
        <v>0</v>
      </c>
      <c r="D105" s="45">
        <v>0</v>
      </c>
      <c r="E105" s="45">
        <v>0</v>
      </c>
      <c r="F105" s="45">
        <v>0</v>
      </c>
      <c r="G105" s="1375"/>
      <c r="H105" s="1375"/>
      <c r="I105" s="1375"/>
      <c r="J105" s="1375"/>
    </row>
    <row r="106" spans="1:10" ht="15" customHeight="1" x14ac:dyDescent="0.25">
      <c r="A106" s="1375"/>
      <c r="B106" s="27" t="s">
        <v>61</v>
      </c>
      <c r="C106" s="45">
        <v>0</v>
      </c>
      <c r="D106" s="45">
        <v>0</v>
      </c>
      <c r="E106" s="45">
        <v>0</v>
      </c>
      <c r="F106" s="45">
        <v>0</v>
      </c>
      <c r="G106" s="1375"/>
      <c r="H106" s="1375"/>
      <c r="I106" s="1375"/>
      <c r="J106" s="1375"/>
    </row>
    <row r="107" spans="1:10" ht="15" customHeight="1" x14ac:dyDescent="0.25">
      <c r="A107" s="1375"/>
      <c r="B107" s="27" t="s">
        <v>62</v>
      </c>
      <c r="C107" s="45">
        <v>0</v>
      </c>
      <c r="D107" s="45">
        <v>0</v>
      </c>
      <c r="E107" s="45">
        <v>0</v>
      </c>
      <c r="F107" s="45">
        <v>0</v>
      </c>
      <c r="G107" s="1375"/>
      <c r="H107" s="1375"/>
      <c r="I107" s="1375"/>
      <c r="J107" s="1375"/>
    </row>
    <row r="108" spans="1:10" ht="15" customHeight="1" x14ac:dyDescent="0.25">
      <c r="A108" s="1375"/>
      <c r="B108" s="27" t="s">
        <v>49</v>
      </c>
      <c r="C108" s="45">
        <v>0</v>
      </c>
      <c r="D108" s="45">
        <v>0</v>
      </c>
      <c r="E108" s="45">
        <v>0</v>
      </c>
      <c r="F108" s="45">
        <v>0</v>
      </c>
      <c r="G108" s="1375"/>
      <c r="H108" s="1375"/>
      <c r="I108" s="1375"/>
      <c r="J108" s="1375"/>
    </row>
    <row r="109" spans="1:10" ht="15" customHeight="1" x14ac:dyDescent="0.25">
      <c r="A109" s="1375"/>
      <c r="B109" s="27" t="s">
        <v>58</v>
      </c>
      <c r="C109" s="45">
        <v>0</v>
      </c>
      <c r="D109" s="45">
        <v>0</v>
      </c>
      <c r="E109" s="45">
        <v>0</v>
      </c>
      <c r="F109" s="45">
        <v>0</v>
      </c>
      <c r="G109" s="1375"/>
      <c r="H109" s="1375"/>
      <c r="I109" s="1375"/>
      <c r="J109" s="1375"/>
    </row>
    <row r="110" spans="1:10" ht="15" customHeight="1" x14ac:dyDescent="0.25">
      <c r="A110" s="1375"/>
      <c r="B110" s="27" t="s">
        <v>59</v>
      </c>
      <c r="C110" s="45">
        <v>0</v>
      </c>
      <c r="D110" s="45">
        <v>0</v>
      </c>
      <c r="E110" s="45">
        <v>0</v>
      </c>
      <c r="F110" s="45">
        <v>0</v>
      </c>
      <c r="G110" s="1375"/>
      <c r="H110" s="1375"/>
      <c r="I110" s="1375"/>
      <c r="J110" s="1375"/>
    </row>
    <row r="111" spans="1:10" ht="15" customHeight="1" x14ac:dyDescent="0.25">
      <c r="A111" s="1375"/>
      <c r="B111" s="27" t="s">
        <v>60</v>
      </c>
      <c r="C111" s="45">
        <v>0</v>
      </c>
      <c r="D111" s="45">
        <v>0</v>
      </c>
      <c r="E111" s="45">
        <v>0</v>
      </c>
      <c r="F111" s="45">
        <v>0</v>
      </c>
      <c r="G111" s="1375"/>
      <c r="H111" s="1375"/>
      <c r="I111" s="1375"/>
      <c r="J111" s="1375"/>
    </row>
    <row r="112" spans="1:10" ht="15" customHeight="1" x14ac:dyDescent="0.25">
      <c r="A112" s="1375"/>
      <c r="B112" s="27" t="s">
        <v>61</v>
      </c>
      <c r="C112" s="45">
        <v>0</v>
      </c>
      <c r="D112" s="45">
        <v>0</v>
      </c>
      <c r="E112" s="45">
        <v>0</v>
      </c>
      <c r="F112" s="45">
        <v>0</v>
      </c>
      <c r="G112" s="1375"/>
      <c r="H112" s="1375"/>
      <c r="I112" s="1375"/>
      <c r="J112" s="1375"/>
    </row>
    <row r="113" spans="1:10" ht="15" customHeight="1" x14ac:dyDescent="0.25">
      <c r="A113" s="1375"/>
      <c r="B113" s="27" t="s">
        <v>63</v>
      </c>
      <c r="C113" s="45">
        <v>0</v>
      </c>
      <c r="D113" s="45">
        <v>0</v>
      </c>
      <c r="E113" s="45">
        <v>0</v>
      </c>
      <c r="F113" s="45">
        <v>0</v>
      </c>
      <c r="G113" s="1375"/>
      <c r="H113" s="1375"/>
      <c r="I113" s="1375"/>
      <c r="J113" s="1375"/>
    </row>
    <row r="114" spans="1:10" ht="15" customHeight="1" x14ac:dyDescent="0.25">
      <c r="A114" s="1375"/>
      <c r="B114" s="27" t="s">
        <v>49</v>
      </c>
      <c r="C114" s="45">
        <v>0</v>
      </c>
      <c r="D114" s="45">
        <v>0</v>
      </c>
      <c r="E114" s="45">
        <v>0</v>
      </c>
      <c r="F114" s="45">
        <v>0</v>
      </c>
      <c r="G114" s="1375"/>
      <c r="H114" s="1375"/>
      <c r="I114" s="1375"/>
      <c r="J114" s="1375"/>
    </row>
    <row r="115" spans="1:10" ht="15" customHeight="1" x14ac:dyDescent="0.25">
      <c r="A115" s="1375"/>
      <c r="B115" s="27" t="s">
        <v>58</v>
      </c>
      <c r="C115" s="45">
        <v>0</v>
      </c>
      <c r="D115" s="45">
        <v>0</v>
      </c>
      <c r="E115" s="45">
        <v>0</v>
      </c>
      <c r="F115" s="45">
        <v>0</v>
      </c>
      <c r="G115" s="1375"/>
      <c r="H115" s="1375"/>
      <c r="I115" s="1375"/>
      <c r="J115" s="1375"/>
    </row>
    <row r="116" spans="1:10" ht="15" customHeight="1" x14ac:dyDescent="0.25">
      <c r="A116" s="1375"/>
      <c r="B116" s="27" t="s">
        <v>59</v>
      </c>
      <c r="C116" s="45">
        <v>0</v>
      </c>
      <c r="D116" s="45">
        <v>0</v>
      </c>
      <c r="E116" s="45">
        <v>0</v>
      </c>
      <c r="F116" s="45">
        <v>0</v>
      </c>
      <c r="G116" s="1375"/>
      <c r="H116" s="1375"/>
      <c r="I116" s="1375"/>
      <c r="J116" s="1375"/>
    </row>
    <row r="117" spans="1:10" ht="15" customHeight="1" x14ac:dyDescent="0.25">
      <c r="A117" s="1375"/>
      <c r="B117" s="27" t="s">
        <v>60</v>
      </c>
      <c r="C117" s="45">
        <v>0</v>
      </c>
      <c r="D117" s="45">
        <v>0</v>
      </c>
      <c r="E117" s="45">
        <v>0</v>
      </c>
      <c r="F117" s="45">
        <v>0</v>
      </c>
      <c r="G117" s="1375"/>
      <c r="H117" s="1375"/>
      <c r="I117" s="1375"/>
      <c r="J117" s="1375"/>
    </row>
    <row r="118" spans="1:10" ht="15" customHeight="1" x14ac:dyDescent="0.25">
      <c r="A118" s="1375"/>
      <c r="B118" s="27" t="s">
        <v>61</v>
      </c>
      <c r="C118" s="45">
        <v>0</v>
      </c>
      <c r="D118" s="45">
        <v>0</v>
      </c>
      <c r="E118" s="45">
        <v>0</v>
      </c>
      <c r="F118" s="45">
        <v>0</v>
      </c>
      <c r="G118" s="1375"/>
      <c r="H118" s="1375"/>
      <c r="I118" s="1375"/>
      <c r="J118" s="1375"/>
    </row>
    <row r="119" spans="1:10" ht="15" customHeight="1" x14ac:dyDescent="0.25">
      <c r="A119" s="1375"/>
      <c r="B119" s="27" t="s">
        <v>64</v>
      </c>
      <c r="C119" s="45">
        <v>0</v>
      </c>
      <c r="D119" s="45">
        <v>0</v>
      </c>
      <c r="E119" s="45">
        <v>0</v>
      </c>
      <c r="F119" s="45">
        <v>0</v>
      </c>
      <c r="G119" s="1375"/>
      <c r="H119" s="1375"/>
      <c r="I119" s="1375"/>
      <c r="J119" s="1375"/>
    </row>
    <row r="120" spans="1:10" ht="15" customHeight="1" x14ac:dyDescent="0.25">
      <c r="A120" s="1375"/>
      <c r="B120" s="27" t="s">
        <v>65</v>
      </c>
      <c r="C120" s="45">
        <v>0</v>
      </c>
      <c r="D120" s="45">
        <v>0</v>
      </c>
      <c r="E120" s="45">
        <v>0</v>
      </c>
      <c r="F120" s="45">
        <v>0</v>
      </c>
      <c r="G120" s="1375"/>
      <c r="H120" s="1375"/>
      <c r="I120" s="1375"/>
      <c r="J120" s="1375"/>
    </row>
    <row r="121" spans="1:10" ht="20.100000000000001" customHeight="1" x14ac:dyDescent="0.25">
      <c r="A121" s="1375"/>
      <c r="B121" s="47" t="s">
        <v>18</v>
      </c>
      <c r="C121" s="1375"/>
      <c r="D121" s="1375"/>
      <c r="E121" s="1375"/>
      <c r="F121" s="1375"/>
      <c r="G121" s="1375"/>
      <c r="H121" s="1375"/>
      <c r="I121" s="1375"/>
      <c r="J121" s="1375"/>
    </row>
  </sheetData>
  <mergeCells count="17">
    <mergeCell ref="B20:F20"/>
    <mergeCell ref="B1:F1"/>
    <mergeCell ref="B2:F2"/>
    <mergeCell ref="C3:F3"/>
    <mergeCell ref="C4:F4"/>
    <mergeCell ref="C5:F5"/>
    <mergeCell ref="C6:F6"/>
    <mergeCell ref="C7:F7"/>
    <mergeCell ref="B8:F8"/>
    <mergeCell ref="B9:F9"/>
    <mergeCell ref="C10:F10"/>
    <mergeCell ref="C14:F14"/>
    <mergeCell ref="C21:F21"/>
    <mergeCell ref="C22:F22"/>
    <mergeCell ref="C23:F23"/>
    <mergeCell ref="C24:F24"/>
    <mergeCell ref="B33:F33"/>
  </mergeCells>
  <pageMargins left="0" right="0" top="0" bottom="0"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61</vt:i4>
      </vt:variant>
    </vt:vector>
  </HeadingPairs>
  <TitlesOfParts>
    <vt:vector size="119" baseType="lpstr">
      <vt:lpstr>Gr.01</vt:lpstr>
      <vt:lpstr>Gr.02-01110</vt:lpstr>
      <vt:lpstr>Gr.02-01120</vt:lpstr>
      <vt:lpstr>Gr.03</vt:lpstr>
      <vt:lpstr>Gr.18</vt:lpstr>
      <vt:lpstr>G.19-08310</vt:lpstr>
      <vt:lpstr>Gr.19-08330</vt:lpstr>
      <vt:lpstr>Gr.19-08340</vt:lpstr>
      <vt:lpstr>Gr.19-08520</vt:lpstr>
      <vt:lpstr>Gr.20</vt:lpstr>
      <vt:lpstr>Gr.22</vt:lpstr>
      <vt:lpstr>Gr.24</vt:lpstr>
      <vt:lpstr>Gr.28</vt:lpstr>
      <vt:lpstr>Gr.29 01110</vt:lpstr>
      <vt:lpstr>Gr.29 01140</vt:lpstr>
      <vt:lpstr>Gr.29 03310</vt:lpstr>
      <vt:lpstr>Gr.30</vt:lpstr>
      <vt:lpstr>Gr.31</vt:lpstr>
      <vt:lpstr>Gr.35</vt:lpstr>
      <vt:lpstr>Gr.41</vt:lpstr>
      <vt:lpstr>Gr.50</vt:lpstr>
      <vt:lpstr>Gr.55</vt:lpstr>
      <vt:lpstr>Gr.57</vt:lpstr>
      <vt:lpstr>Gr.63 KP</vt:lpstr>
      <vt:lpstr>Gr.63 ILD</vt:lpstr>
      <vt:lpstr>Gr.63 KPK</vt:lpstr>
      <vt:lpstr>Gr.66</vt:lpstr>
      <vt:lpstr>Gr.67</vt:lpstr>
      <vt:lpstr>Gr.73</vt:lpstr>
      <vt:lpstr>Gr.76</vt:lpstr>
      <vt:lpstr>Gr.77</vt:lpstr>
      <vt:lpstr>Gr.82</vt:lpstr>
      <vt:lpstr>Gr.87 DSHQ</vt:lpstr>
      <vt:lpstr>Gr.87 APP</vt:lpstr>
      <vt:lpstr>Gr.87 AMBU</vt:lpstr>
      <vt:lpstr>Gr.87 Avokatura Shtetit</vt:lpstr>
      <vt:lpstr>Gr.87 Mbeshtetje per Rinine </vt:lpstr>
      <vt:lpstr>Gr.87 Komiteti per Kultet Fetar</vt:lpstr>
      <vt:lpstr>Gr.87 ASIK</vt:lpstr>
      <vt:lpstr>Gr.87 Pakicat Kombetare</vt:lpstr>
      <vt:lpstr>Gr.87 IQ</vt:lpstr>
      <vt:lpstr>Gr.87 Agjencia Auditimit BE</vt:lpstr>
      <vt:lpstr>Gr.87 AZHT</vt:lpstr>
      <vt:lpstr>Gr.87 AKPT</vt:lpstr>
      <vt:lpstr>Gr.87 Bashkeqeverisja</vt:lpstr>
      <vt:lpstr>Gr.87 SASPAC</vt:lpstr>
      <vt:lpstr>Gr.87 AMI</vt:lpstr>
      <vt:lpstr>Gr.87 DAP</vt:lpstr>
      <vt:lpstr>Gr.87 ASPA</vt:lpstr>
      <vt:lpstr>Gr.87 ADISA</vt:lpstr>
      <vt:lpstr>Gr.87 ACESK</vt:lpstr>
      <vt:lpstr>Gr.87 ASIG</vt:lpstr>
      <vt:lpstr>Gr.87 AKSHI</vt:lpstr>
      <vt:lpstr>Gr.88</vt:lpstr>
      <vt:lpstr>Gr.90</vt:lpstr>
      <vt:lpstr>Gr.91</vt:lpstr>
      <vt:lpstr>Gr.92</vt:lpstr>
      <vt:lpstr>Gr.95</vt:lpstr>
      <vt:lpstr>Gr.22!JR_PAGE_ANCHOR_0_1</vt:lpstr>
      <vt:lpstr>Gr.31!JR_PAGE_ANCHOR_0_1</vt:lpstr>
      <vt:lpstr>Gr.66!JR_PAGE_ANCHOR_0_1</vt:lpstr>
      <vt:lpstr>Gr.67!JR_PAGE_ANCHOR_0_1</vt:lpstr>
      <vt:lpstr>JR_PAGE_ANCHOR_0_1</vt:lpstr>
      <vt:lpstr>'G.19-08310'!Print_Area</vt:lpstr>
      <vt:lpstr>Gr.01!Print_Area</vt:lpstr>
      <vt:lpstr>'Gr.02-01110'!Print_Area</vt:lpstr>
      <vt:lpstr>'Gr.02-01120'!Print_Area</vt:lpstr>
      <vt:lpstr>Gr.03!Print_Area</vt:lpstr>
      <vt:lpstr>Gr.18!Print_Area</vt:lpstr>
      <vt:lpstr>'Gr.19-08330'!Print_Area</vt:lpstr>
      <vt:lpstr>'Gr.19-08340'!Print_Area</vt:lpstr>
      <vt:lpstr>'Gr.19-08520'!Print_Area</vt:lpstr>
      <vt:lpstr>Gr.20!Print_Area</vt:lpstr>
      <vt:lpstr>Gr.22!Print_Area</vt:lpstr>
      <vt:lpstr>Gr.28!Print_Area</vt:lpstr>
      <vt:lpstr>'Gr.29 01110'!Print_Area</vt:lpstr>
      <vt:lpstr>'Gr.29 01140'!Print_Area</vt:lpstr>
      <vt:lpstr>'Gr.29 03310'!Print_Area</vt:lpstr>
      <vt:lpstr>Gr.30!Print_Area</vt:lpstr>
      <vt:lpstr>Gr.31!Print_Area</vt:lpstr>
      <vt:lpstr>Gr.35!Print_Area</vt:lpstr>
      <vt:lpstr>Gr.41!Print_Area</vt:lpstr>
      <vt:lpstr>Gr.50!Print_Area</vt:lpstr>
      <vt:lpstr>Gr.55!Print_Area</vt:lpstr>
      <vt:lpstr>Gr.57!Print_Area</vt:lpstr>
      <vt:lpstr>'Gr.63 ILD'!Print_Area</vt:lpstr>
      <vt:lpstr>'Gr.63 KP'!Print_Area</vt:lpstr>
      <vt:lpstr>'Gr.63 KPK'!Print_Area</vt:lpstr>
      <vt:lpstr>Gr.66!Print_Area</vt:lpstr>
      <vt:lpstr>Gr.67!Print_Area</vt:lpstr>
      <vt:lpstr>Gr.73!Print_Area</vt:lpstr>
      <vt:lpstr>Gr.76!Print_Area</vt:lpstr>
      <vt:lpstr>Gr.77!Print_Area</vt:lpstr>
      <vt:lpstr>Gr.82!Print_Area</vt:lpstr>
      <vt:lpstr>'Gr.87 ACESK'!Print_Area</vt:lpstr>
      <vt:lpstr>'Gr.87 ADISA'!Print_Area</vt:lpstr>
      <vt:lpstr>'Gr.87 Agjencia Auditimit BE'!Print_Area</vt:lpstr>
      <vt:lpstr>'Gr.87 AKPT'!Print_Area</vt:lpstr>
      <vt:lpstr>'Gr.87 AKSHI'!Print_Area</vt:lpstr>
      <vt:lpstr>'Gr.87 AMBU'!Print_Area</vt:lpstr>
      <vt:lpstr>'Gr.87 AMI'!Print_Area</vt:lpstr>
      <vt:lpstr>'Gr.87 APP'!Print_Area</vt:lpstr>
      <vt:lpstr>'Gr.87 ASIG'!Print_Area</vt:lpstr>
      <vt:lpstr>'Gr.87 ASIK'!Print_Area</vt:lpstr>
      <vt:lpstr>'Gr.87 ASPA'!Print_Area</vt:lpstr>
      <vt:lpstr>'Gr.87 Avokatura Shtetit'!Print_Area</vt:lpstr>
      <vt:lpstr>'Gr.87 AZHT'!Print_Area</vt:lpstr>
      <vt:lpstr>'Gr.87 Bashkeqeverisja'!Print_Area</vt:lpstr>
      <vt:lpstr>'Gr.87 DSHQ'!Print_Area</vt:lpstr>
      <vt:lpstr>'Gr.87 IQ'!Print_Area</vt:lpstr>
      <vt:lpstr>'Gr.87 Komiteti per Kultet Fetar'!Print_Area</vt:lpstr>
      <vt:lpstr>'Gr.87 Mbeshtetje per Rinine '!Print_Area</vt:lpstr>
      <vt:lpstr>'Gr.87 Pakicat Kombetare'!Print_Area</vt:lpstr>
      <vt:lpstr>'Gr.87 SASPAC'!Print_Area</vt:lpstr>
      <vt:lpstr>Gr.88!Print_Area</vt:lpstr>
      <vt:lpstr>Gr.90!Print_Area</vt:lpstr>
      <vt:lpstr>Gr.91!Print_Area</vt:lpstr>
      <vt:lpstr>Gr.92!Print_Area</vt:lpstr>
      <vt:lpstr>Gr.95!Print_Area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2023-09-21T08:37:50Z</dcterms:created>
  <dcterms:modified xsi:type="dcterms:W3CDTF">2023-12-13T08:51:01Z</dcterms:modified>
</cp:coreProperties>
</file>